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10"/>
  </bookViews>
  <sheets>
    <sheet name="工会" sheetId="11" r:id="rId1"/>
    <sheet name="Lion秒人" sheetId="5" r:id="rId2"/>
    <sheet name="攻击速度" sheetId="1" r:id="rId3"/>
    <sheet name="护甲" sheetId="2" r:id="rId4"/>
    <sheet name="转身速度" sheetId="10" r:id="rId5"/>
    <sheet name="基本技巧" sheetId="3" r:id="rId6"/>
    <sheet name="激怒机制（英雄幻象点英雄）" sheetId="17" r:id="rId7"/>
    <sheet name="攻击范围优先级" sheetId="18" r:id="rId8"/>
    <sheet name="警报机制" sheetId="19" r:id="rId9"/>
    <sheet name="追击" sheetId="20" r:id="rId10"/>
    <sheet name="找色" sheetId="8" r:id="rId11"/>
    <sheet name="作弊码" sheetId="6" r:id="rId12"/>
    <sheet name="兵线" sheetId="12" r:id="rId13"/>
    <sheet name="钢背" sheetId="14" r:id="rId14"/>
    <sheet name="回蓝物品" sheetId="15" r:id="rId15"/>
    <sheet name="移速" sheetId="16" r:id="rId16"/>
  </sheets>
  <definedNames>
    <definedName name="solver_opt" localSheetId="2" hidden="1">攻击速度!$B$6</definedName>
    <definedName name="solver_typ" localSheetId="2" hidden="1">3</definedName>
    <definedName name="solver_val" localSheetId="2" hidden="1">11</definedName>
    <definedName name="solver_adj" localSheetId="2" hidden="1">攻击速度!#REF!</definedName>
    <definedName name="solver_neg" localSheetId="2" hidden="1">1</definedName>
    <definedName name="solver_num" localSheetId="2" hidden="1">1</definedName>
    <definedName name="solver_lin" localSheetId="2" hidden="1">0</definedName>
    <definedName name="solver_eng" localSheetId="2" hidden="1">1</definedName>
    <definedName name="solver_ver" localSheetId="2" hidden="1">3</definedName>
    <definedName name="solver_lhs1" localSheetId="2" hidden="1">攻击速度!#REF!</definedName>
    <definedName name="solver_rel1" localSheetId="2" hidden="1">4</definedName>
    <definedName name="solver_rhs1" localSheetId="2" hidden="1">0</definedName>
    <definedName name="solver_pre" localSheetId="2" hidden="1">0.000001</definedName>
    <definedName name="solver_itr" localSheetId="2" hidden="1">0</definedName>
    <definedName name="solver_tim" localSheetId="2" hidden="1">0</definedName>
    <definedName name="solver_tol" localSheetId="2" hidden="1">0.01</definedName>
    <definedName name="solver_sho" localSheetId="2" hidden="1">0</definedName>
    <definedName name="solver_rlx" localSheetId="2" hidden="1">0</definedName>
    <definedName name="solver_nod" localSheetId="2" hidden="1">0</definedName>
    <definedName name="solver_mip" localSheetId="2" hidden="1">0</definedName>
    <definedName name="solver_scl" localSheetId="2" hidden="1">1</definedName>
    <definedName name="solver_cvg" localSheetId="2" hidden="1">0.0001</definedName>
    <definedName name="solver_drv" localSheetId="2" hidden="1">1</definedName>
    <definedName name="solver_msl" localSheetId="2" hidden="1">0</definedName>
    <definedName name="solver_ssz" localSheetId="2" hidden="1">100</definedName>
    <definedName name="solver_rsd" localSheetId="2" hidden="1">0</definedName>
    <definedName name="solver_rbv" localSheetId="2" hidden="1">1</definedName>
    <definedName name="solver_opt" localSheetId="1" hidden="1">Lion秒人!$B$17</definedName>
    <definedName name="solver_typ" localSheetId="1" hidden="1">3</definedName>
    <definedName name="solver_val" localSheetId="1" hidden="1">714</definedName>
    <definedName name="solver_adj" localSheetId="1" hidden="1">Lion秒人!$B$3</definedName>
    <definedName name="solver_neg" localSheetId="1" hidden="1">1</definedName>
    <definedName name="solver_num" localSheetId="1" hidden="1">0</definedName>
    <definedName name="solver_lin" localSheetId="1" hidden="1">0</definedName>
    <definedName name="solver_eng" localSheetId="1" hidden="1">1</definedName>
    <definedName name="solver_ver" localSheetId="1" hidden="1">3</definedName>
    <definedName name="solver_pre" localSheetId="1" hidden="1">0.000001</definedName>
    <definedName name="solver_itr" localSheetId="1" hidden="1">0</definedName>
    <definedName name="solver_tim" localSheetId="1" hidden="1">0</definedName>
    <definedName name="solver_tol" localSheetId="1" hidden="1">0.01</definedName>
    <definedName name="solver_sho" localSheetId="1" hidden="1">0</definedName>
    <definedName name="solver_rlx" localSheetId="1" hidden="1">0</definedName>
    <definedName name="solver_nod" localSheetId="1" hidden="1">0</definedName>
    <definedName name="solver_mip" localSheetId="1" hidden="1">0</definedName>
    <definedName name="solver_scl" localSheetId="1" hidden="1">1</definedName>
    <definedName name="solver_cvg" localSheetId="1" hidden="1">0.0001</definedName>
    <definedName name="solver_drv" localSheetId="1" hidden="1">1</definedName>
    <definedName name="solver_msl" localSheetId="1" hidden="1">0</definedName>
    <definedName name="solver_ssz" localSheetId="1" hidden="1">100</definedName>
    <definedName name="solver_rsd" localSheetId="1" hidden="1">0</definedName>
    <definedName name="solver_rbv" localSheetId="1" hidden="1">1</definedName>
  </definedNames>
  <calcPr calcId="144525"/>
</workbook>
</file>

<file path=xl/sharedStrings.xml><?xml version="1.0" encoding="utf-8"?>
<sst xmlns="http://schemas.openxmlformats.org/spreadsheetml/2006/main" count="1806" uniqueCount="1366">
  <si>
    <t>缠绕的任务用神域，但实际也不是那么容易</t>
  </si>
  <si>
    <t>操控物击杀用剧毒，蛇棒自己死了也算</t>
  </si>
  <si>
    <t>隐身击杀用 小骷髅 爆输出</t>
  </si>
  <si>
    <t>诡计之雾，用宙斯，要打起来了，直接开放大完事</t>
  </si>
  <si>
    <t>晕眩两名敌人，小小，随便刷</t>
  </si>
  <si>
    <t>增加的伤害</t>
  </si>
  <si>
    <t>魔抗</t>
  </si>
  <si>
    <t>大招</t>
  </si>
  <si>
    <t>层数</t>
  </si>
  <si>
    <t>实际技能增强</t>
  </si>
  <si>
    <t>红杖等级</t>
  </si>
  <si>
    <t>纷争</t>
  </si>
  <si>
    <t>刺</t>
  </si>
  <si>
    <t>20级天赋</t>
  </si>
  <si>
    <t>虚灵</t>
  </si>
  <si>
    <t>其他伤害</t>
  </si>
  <si>
    <t>其他技能伤害
（含红杖）</t>
  </si>
  <si>
    <t>其他减伤</t>
  </si>
  <si>
    <t>总层数伤害</t>
  </si>
  <si>
    <t>总技能伤害</t>
  </si>
  <si>
    <t>全部加强后伤害</t>
  </si>
  <si>
    <t>实际伤害</t>
  </si>
  <si>
    <t>红杖伤害</t>
  </si>
  <si>
    <t>实际伤害增强率</t>
  </si>
  <si>
    <t>基础攻击间隔(BAT)</t>
  </si>
  <si>
    <t>基础攻速</t>
  </si>
  <si>
    <t>显示攻速</t>
  </si>
  <si>
    <t>每秒攻击次数</t>
  </si>
  <si>
    <t>攻击间隔</t>
  </si>
  <si>
    <t>持续时间内攻击次数</t>
  </si>
  <si>
    <t>有效攻击次数</t>
  </si>
  <si>
    <t>持续时间</t>
  </si>
  <si>
    <t>基础攻击前摇</t>
  </si>
  <si>
    <t>实际攻击前摇</t>
  </si>
  <si>
    <t>护甲</t>
  </si>
  <si>
    <t>减伤</t>
  </si>
  <si>
    <t>增加护甲</t>
  </si>
  <si>
    <t>实际护甲</t>
  </si>
  <si>
    <t>承伤</t>
  </si>
  <si>
    <t>实际生命值</t>
  </si>
  <si>
    <t>有效生命值</t>
  </si>
  <si>
    <t>增加有效生命</t>
  </si>
  <si>
    <t>增加百分比</t>
  </si>
  <si>
    <t>物品名称</t>
  </si>
  <si>
    <t>护甲值</t>
  </si>
  <si>
    <t>金币</t>
  </si>
  <si>
    <t>每100金币护甲</t>
  </si>
  <si>
    <t>守护指环</t>
  </si>
  <si>
    <t>锁子甲</t>
  </si>
  <si>
    <t>铁意头盔</t>
  </si>
  <si>
    <t>板甲</t>
  </si>
  <si>
    <t>玄冥盾牌</t>
  </si>
  <si>
    <t>基础转身速率</t>
  </si>
  <si>
    <t>转180°的时间</t>
  </si>
  <si>
    <t>影魔, 森海飞霞, 石鳞剑士, 虚空假面, 蝙蝠骑士, 钢背兽</t>
  </si>
  <si>
    <t>凤凰, 噬魂鬼, 撼地者, 玛西</t>
  </si>
  <si>
    <t>玛尔斯, 风暴之灵, 风行者, 马格纳斯</t>
  </si>
  <si>
    <t>卓尔游侠, 圣堂刺客, 天穹守望者, 巨牙海民, 帕吉, 拉比克, 斯拉克, 狙击手, 神谕者, 艾欧, 虚无之灵, 邪影芳灵</t>
  </si>
  <si>
    <t>米波</t>
  </si>
  <si>
    <t>上古巨神, 不朽尸王, 主宰, 亚巴顿, 伐木机, 修补匠, 先知, 光之守卫, 克林克兹, 全能骑士, 兽王, 冥界亚龙, 冥魂大帝, 剃刀, 剧毒术士, 力丸, 半人马战行者, 发条技师, 变体精灵, 司夜刺客, 哈斯卡, 复仇之魂, 大地之灵, 天怒法师, 天涯墨客, 孽主, 宙斯, 幻影刺客, 幻影长矛手, 戴泽, 斧王, 斯温, 昆卡, 暗影恶魔, 沉默术士, 炼金术士, 矮人直升机, 破晓辰星, 祸乱之源, 莉娜, 赏金猎人, 远古冰魄, 酒仙, 陈, 露娜, 食人魔魔法师, 魅惑魔女, 黑暗贤者, 齐天大圣, 龙骑士</t>
  </si>
  <si>
    <t>军团指挥官, 娜迦海妖, 寒冬飞龙, 小小, 工程师, 巨魔战将, 巫医, 巫妖, 帕克, 帕格纳, 干扰者, 幽鬼, 德鲁伊, 恐怖利刃, 拉席克, 敌法师, 斯拉达, 暗夜魔王, 暗影萨满, 末日使者, 术士, 杰奇洛, 树精卫士, 死亡先知, 殁境神蚀者, 水晶室女, 沙王, 混沌骑士, 潮汐猎人, 灰烬之灵, 熊战士, 狼人, 电炎绝手, 痛苦女王, 瘟疫法师, 祈求者, 米拉娜, 维萨吉, 编织者, 美杜莎, 育母蜘蛛, 莱恩, 血魔, 裂魂人, 谜团</t>
  </si>
  <si>
    <t>切屏</t>
  </si>
  <si>
    <t xml:space="preserve">    F1 切自己</t>
  </si>
  <si>
    <t xml:space="preserve">    快捷键设置兵线 control 加设定的快捷键</t>
  </si>
  <si>
    <t>关于兵线位置</t>
  </si>
  <si>
    <t>中</t>
  </si>
  <si>
    <t>二塔</t>
  </si>
  <si>
    <t>一塔</t>
  </si>
  <si>
    <t>河道</t>
  </si>
  <si>
    <t>敌方一塔</t>
  </si>
  <si>
    <t>敌方二塔</t>
  </si>
  <si>
    <t>高地塔</t>
  </si>
  <si>
    <t>中路线</t>
  </si>
  <si>
    <t>劣势路线</t>
  </si>
  <si>
    <t>优势路线</t>
  </si>
  <si>
    <t>野怪</t>
  </si>
  <si>
    <t xml:space="preserve">    屯野 单波 55 最稳，多拉一波提前0.5秒</t>
  </si>
  <si>
    <t xml:space="preserve">    双波</t>
  </si>
  <si>
    <t xml:space="preserve">        天辉</t>
  </si>
  <si>
    <t xml:space="preserve">            劣二塔右上 52/55 先上后左 往右</t>
  </si>
  <si>
    <t xml:space="preserve">            中一塔右下角开 54/56 先上后左 往右</t>
  </si>
  <si>
    <t xml:space="preserve">        夜魇</t>
  </si>
  <si>
    <t xml:space="preserve">            下半 53/55 先远古后上 往上</t>
  </si>
  <si>
    <t xml:space="preserve">            上半 53/55 先下后上 再往左走</t>
  </si>
  <si>
    <t xml:space="preserve">    拉野</t>
  </si>
  <si>
    <t xml:space="preserve">            小野 15/45 1塔后 优势路 往上下 1秒左右的容错时间，迟了往远处拉，或者让远程野打你，吸引仇恨</t>
  </si>
  <si>
    <t xml:space="preserve">            优大野 27/57 1塔前 需要砍树斜对角那颗笔直往右下</t>
  </si>
  <si>
    <t xml:space="preserve">            劣大野 19/49 直接往左走，50秒控制的好，可以双波都清了。</t>
  </si>
  <si>
    <t xml:space="preserve">            优大野 25/55 打了往左上方走。55可以双波，清兵线</t>
  </si>
  <si>
    <t xml:space="preserve">            劣大野 18/48 往右上方走</t>
  </si>
  <si>
    <t>仇恨</t>
  </si>
  <si>
    <t xml:space="preserve">    小兵仇恨的范围</t>
  </si>
  <si>
    <t xml:space="preserve">    500码</t>
  </si>
  <si>
    <t xml:space="preserve">    防御塔仇恨范围</t>
  </si>
  <si>
    <t xml:space="preserve">    400码</t>
  </si>
  <si>
    <t xml:space="preserve">    仇恨的优先级</t>
  </si>
  <si>
    <t xml:space="preserve">    A英雄的仇恨最高，且会被防御塔锁定，只有队友A对面英雄才能转移</t>
  </si>
  <si>
    <t xml:space="preserve">    其次是有攻击行为</t>
  </si>
  <si>
    <t xml:space="preserve">    距离最近的</t>
  </si>
  <si>
    <t xml:space="preserve">    实用点：</t>
  </si>
  <si>
    <t xml:space="preserve">    隐身英雄，在有视野的前提下，A对面英雄，小兵才会攻击你。</t>
  </si>
  <si>
    <t xml:space="preserve">    斧王，A英雄，吸引小兵转转转</t>
  </si>
  <si>
    <t xml:space="preserve">    手动发球，不拉仇恨</t>
  </si>
  <si>
    <t xml:space="preserve">    技巧</t>
  </si>
  <si>
    <t xml:space="preserve">    仇恨圈内A英雄吸引部分小兵</t>
  </si>
  <si>
    <t xml:space="preserve">    没A英雄防御塔仇恨转移，A自己小兵3下。</t>
  </si>
  <si>
    <t xml:space="preserve">    仇恨2秒CD，走外面然后再A他</t>
  </si>
  <si>
    <t>补刀</t>
  </si>
  <si>
    <t xml:space="preserve">    攻击力大于80</t>
  </si>
  <si>
    <t xml:space="preserve">    塔2下，你1下</t>
  </si>
  <si>
    <t xml:space="preserve">    否，你1下，塔2下，你1下</t>
  </si>
  <si>
    <t xml:space="preserve">    攻击力大于67</t>
  </si>
  <si>
    <t xml:space="preserve">    近战，A最后一下，否多A一下</t>
  </si>
  <si>
    <t>控线</t>
  </si>
  <si>
    <t xml:space="preserve">    除非推塔，不然都需要控线</t>
  </si>
  <si>
    <t xml:space="preserve">    卡兵</t>
  </si>
  <si>
    <t xml:space="preserve">    控线</t>
  </si>
  <si>
    <t>强位移</t>
  </si>
  <si>
    <t xml:space="preserve">    强位移的，可以将自己的兵扔到高台，或者野扔到高台，然后当眼或者无线屯野用。</t>
  </si>
  <si>
    <t>视野</t>
  </si>
  <si>
    <t xml:space="preserve">    高坡尽量只用真眼，除非要在周围打架，再放假眼，假眼位置稍微刁钻一点，因为对方基本会用真眼去反，被反了之后开雾就懵了。</t>
  </si>
  <si>
    <t xml:space="preserve">    真实宝石，放地上可以用来排高台的视野</t>
  </si>
  <si>
    <t>激怒机制（500范围码内AI单位）</t>
  </si>
  <si>
    <t>单位</t>
  </si>
  <si>
    <t>攻击前摇</t>
  </si>
  <si>
    <t>攻击后摇
（天辉/夜魔）</t>
  </si>
  <si>
    <t>攻击动作时间
（天辉/夜魔）</t>
  </si>
  <si>
    <t>1.对敌方英雄下达攻击指令时</t>
  </si>
  <si>
    <t>使用附带攻击的技能或者手动发球不触发，自动法球触发</t>
  </si>
  <si>
    <t>近战兵</t>
  </si>
  <si>
    <t>0.467s</t>
  </si>
  <si>
    <t>0.533s/0.467s</t>
  </si>
  <si>
    <t>1.0s/0.933s</t>
  </si>
  <si>
    <t>1.0s</t>
  </si>
  <si>
    <t>2.对敌方英雄的攻击动作开始时</t>
  </si>
  <si>
    <t>500范围单位需要能攻击到英雄，如果虚无或者无视野不触发</t>
  </si>
  <si>
    <t>远程兵</t>
  </si>
  <si>
    <t>0.5s</t>
  </si>
  <si>
    <t>0.5s/0.467s</t>
  </si>
  <si>
    <t>1.0s/0.967s</t>
  </si>
  <si>
    <t>投石车</t>
  </si>
  <si>
    <t>0.7s</t>
  </si>
  <si>
    <t>1.633s</t>
  </si>
  <si>
    <t>2.333s</t>
  </si>
  <si>
    <t>3.0s</t>
  </si>
  <si>
    <t>激怒时间2.3s，持续时间内基本无法转移</t>
  </si>
  <si>
    <t>500范围外怎么攻击都不吸引仇恨</t>
  </si>
  <si>
    <t>防御塔</t>
  </si>
  <si>
    <t>0.545s</t>
  </si>
  <si>
    <t>0.273s</t>
  </si>
  <si>
    <t>0.818s</t>
  </si>
  <si>
    <t>激怒时间后脱离小兵攻击范围，即解除</t>
  </si>
  <si>
    <t>如需继续拉，则再A下小兵或者等0.7s，再拉一下</t>
  </si>
  <si>
    <t>单位会在当前攻击动作（攻击前摇+后摇）完成后才转换自标</t>
  </si>
  <si>
    <t>激怒机制的技巧</t>
  </si>
  <si>
    <t>这一点适用于所有改变仇恨的机制和技能</t>
  </si>
  <si>
    <t>控线，消远程兵</t>
  </si>
  <si>
    <t>吸引近战小兵仇恨，使其快速清除我方远程兵，达到控线，退线目的非常常用，边路效果明显</t>
  </si>
  <si>
    <t>关于投石车</t>
  </si>
  <si>
    <t>如果攻击动作结束时单位不在激怒状态，则不会获得仇恨</t>
  </si>
  <si>
    <t>推塔，保证小兵血线</t>
  </si>
  <si>
    <t>投石车的攻击动作为2333秒，间隔为3秒，均大于激怒2.3秒持续时间</t>
  </si>
  <si>
    <t>吸引远程小兵仇恨，保持我方小兵血量，增加对方兵线压力</t>
  </si>
  <si>
    <t>并且会由于其它机制持续被防御塔，小兵吸引仇恨</t>
  </si>
  <si>
    <t>大量小兵进塔时，可活用本视频内容规避防御塔仇恨，创造塔下击杀机会</t>
  </si>
  <si>
    <t>所以时机不对则无法获得仇恨，甚至可能毫无反应</t>
  </si>
  <si>
    <t>适合近战，有推线能力的英雄。远程受到伤害较多</t>
  </si>
  <si>
    <t>兵线和塔附近，每次激怒最多被投石车攻击一次</t>
  </si>
  <si>
    <t>改变小兵仇恨可干扰对方对小兵血量的预判，进行反补</t>
  </si>
  <si>
    <t>激怒持续时间内失去视野，变得无法攻击等，则会失去仇恨，线上小兵会回到线上，但激怒状态仍在</t>
  </si>
  <si>
    <t>使用激怒仇恨判断对方有无视野，中路和隐身英雄常用</t>
  </si>
  <si>
    <t>任何方法，包括消失，无敌，死亡等都无法自行解除激怒状态</t>
  </si>
  <si>
    <t>激怒持续时间内获得视野，变得可以攻击，会再次转向激怒单位（正在攻击则攻击后摇后判定）</t>
  </si>
  <si>
    <t>使用激怒获得野怪的仇恨，控制野怪走位，阻止或确保拉野</t>
  </si>
  <si>
    <t>幻象和英雄的机制完全相同，可以激怒，也可以作为触发激怒的攻击目标</t>
  </si>
  <si>
    <t>线上可不干扰兵线进行普攻，防止受到伤害及推线</t>
  </si>
  <si>
    <t>英雄级召唤物无法通过攻击指令触发激怒，1但可以通过开始攻击动作触发激怒</t>
  </si>
  <si>
    <t>可无视敌方防御塔对敌方进行输出</t>
  </si>
  <si>
    <t>不激怒防御塔不代表不会获得防御塔仇恨</t>
  </si>
  <si>
    <t>但只要防御塔攻击的单位死亡时有离塔更近的我方小兵，或英雄不在进行攻击动作，就一般不会获得仇恨。详见下一章</t>
  </si>
  <si>
    <t>tip：单纯的吸引仇恨会降低敌方对兵线的输出，导致推线</t>
  </si>
  <si>
    <t>尤其应避免无意义的激怒小兵和扛兵线输出</t>
  </si>
  <si>
    <t>多人激怒机制</t>
  </si>
  <si>
    <t>转移防御塔仇恨</t>
  </si>
  <si>
    <t>tip：推线至敌方塔下时，敌方一般需分配人手刷兵并守塔</t>
  </si>
  <si>
    <t>只要激怒未CD时，就可以在防御塔下更近的位置获得仇恨，无论仇恨原因</t>
  </si>
  <si>
    <t>是非常有效的吸引或分散敌方人手的方法</t>
  </si>
  <si>
    <t>除非运气极差，在同一服务器间隔触发了激怒</t>
  </si>
  <si>
    <t>如果无法走出攻击范围，失去视野或免疫攻击，则这是从防御塔转移激怒仇恨的唯一方法</t>
  </si>
  <si>
    <t>tip：我方小兵越多，对消耗，战斗越有利，以推线为代价</t>
  </si>
  <si>
    <t>如果大量小兵即将进塔，防御方应考虑提前清兵</t>
  </si>
  <si>
    <t>配合规避激怒恨</t>
  </si>
  <si>
    <t>队友获得激怒仇恨持续时间内：可在小兵500码内使激怒CD而不获得仇恨</t>
  </si>
  <si>
    <t>从而合理分配小兵伤害，队友也可风筝小兵而规避伤害</t>
  </si>
  <si>
    <t>吸收塔的仇恨 优先级排序</t>
  </si>
  <si>
    <t>直接比队友离塔更近，然后A对面英雄</t>
  </si>
  <si>
    <t>中路远程兵会为对方提供周围视野，不要在此周围测试视野对方没有视野但仍想勾兵时，可以利用这个视野勾出小兵</t>
  </si>
  <si>
    <t>队友2.5s激怒CD后，A对面英雄</t>
  </si>
  <si>
    <t>直接A对面英雄</t>
  </si>
  <si>
    <t>队友激怒CD期间，A对面英雄</t>
  </si>
  <si>
    <t>激怒有3s的CD，对触发的英雄生效。触发激怒判定就会使激怒进入CD，不论是否激怒任何单位</t>
  </si>
  <si>
    <t>激怒CD时，任何操作都无法触发激怒，或改变激怒的CD</t>
  </si>
  <si>
    <t>由于激怒CD的存在，需要利用激获得仇恨时，需要确保其不在CD中</t>
  </si>
  <si>
    <t>每个敌方单位同时只会被一个我方英雄激怒</t>
  </si>
  <si>
    <t>当一个敌方单位已经被某个英雄激怒时，它只能被与当前激怒目标相比，离自己更近英雄的激怒</t>
  </si>
  <si>
    <t>激怒成功时，持续时间重置为2.3秒</t>
  </si>
  <si>
    <t>2.3秒内，多人在激怒未CD时先后触发激怒，则最终自标总是离塔最近的英雄</t>
  </si>
  <si>
    <t>但是，如果在同一个服务器处理时间段（0.033秒）多个单位进行激怒</t>
  </si>
  <si>
    <t>则不一定是最靠近防御塔的英雄获得激怒仇恨</t>
  </si>
  <si>
    <t>应该和服务器处理顺序的细节相关，未找到预测的方法</t>
  </si>
  <si>
    <t>即使当前激怒目标无法攻击，死亡，甚至失去视野等，距离规则仍适用</t>
  </si>
  <si>
    <t>只有比死亡位置/实际位置更近的英雄才可以在此时获得激怒仇恨</t>
  </si>
  <si>
    <t>攻击范围内单位整体优先级</t>
  </si>
  <si>
    <t>该范围</t>
  </si>
  <si>
    <t>攻击范围</t>
  </si>
  <si>
    <t>视野内可被攻击的攻击范围内单位是除激怒（或嘲讽）目标外最高优先级</t>
  </si>
  <si>
    <t>只要有敌方单位在攻击范围内，小兵就会在原地攻击这些单位</t>
  </si>
  <si>
    <t>只有攻击范围内没有可攻击单位时，小兵才会移动</t>
  </si>
  <si>
    <t>注意，从这个规则开始，暂不适用以下情况</t>
  </si>
  <si>
    <t>改击者为投石车、攻击对象为防御塔，投石车，守卫单位，信使等</t>
  </si>
  <si>
    <t>下面列出该范围，附带攻击范围作为参照，适用多数英雄</t>
  </si>
  <si>
    <t>具体机制将在第五章介绍</t>
  </si>
  <si>
    <t>防御塔实际上的攻击顺序为</t>
  </si>
  <si>
    <t>转移目标</t>
  </si>
  <si>
    <t>1.某个范围内正在攻击自己的单位</t>
  </si>
  <si>
    <t>一般情况下，AI单位会攻击第一个进入攻击范围的单位直到其死亡</t>
  </si>
  <si>
    <t>2.某个范围内正在攻击该阵营单位的单位</t>
  </si>
  <si>
    <t>当前目标死亡后，AI需要重新选择目标</t>
  </si>
  <si>
    <t>3.其它单位</t>
  </si>
  <si>
    <t>这时如果攻击范围内有多个单位，则会从攻击范围内的单位中根据某种优先级决定新的目标</t>
  </si>
  <si>
    <t>同一级别最近的单位优先</t>
  </si>
  <si>
    <t>该优先级略为复杂，稍后介绍，这里先给出简略版，绝大多数情况下适用</t>
  </si>
  <si>
    <t>1.正在进行攻击的单位&gt;不在攻击的单位</t>
  </si>
  <si>
    <t>回到优先级，AI单位转换目标时优先级为</t>
  </si>
  <si>
    <t>2.攻击状态相同，则距离近&gt;距离远的单位</t>
  </si>
  <si>
    <t>1.“正在攻击判定范围"内正在攻击自己的单位</t>
  </si>
  <si>
    <t>也就是说，其攻击范围内有距离更近的或正在进行攻击的单位，就不会成为下一个目标</t>
  </si>
  <si>
    <t>2."正在攻击判定范围"内正在攻击友方单位的单位</t>
  </si>
  <si>
    <t>当AI单位正在攻击时，以下行为会造成AI单位转换目标</t>
  </si>
  <si>
    <t>·激怒（或嘲讽）</t>
  </si>
  <si>
    <t>·当前目标离开攻击范围无法被攻击、失去视野，死亡等</t>
  </si>
  <si>
    <t>·攻击者被缴械，变羊等（眩晕，位移不行）</t>
  </si>
  <si>
    <t>攻击距离碰撞体积实际攻击范围正在攻击判定范围</t>
  </si>
  <si>
    <t>·转移仇恨机制</t>
  </si>
  <si>
    <t>攻击距离</t>
  </si>
  <si>
    <t>碰撞体积</t>
  </si>
  <si>
    <t>实际攻击范围</t>
  </si>
  <si>
    <t>正在攻击判定范围</t>
  </si>
  <si>
    <t>仇恨转移</t>
  </si>
  <si>
    <t>可以看出，转移仇恨是是一种使正在被攻击的单位</t>
  </si>
  <si>
    <t>转移仇恨到攻击者攻击范围内其它单位的方法</t>
  </si>
  <si>
    <t>转移仇恨</t>
  </si>
  <si>
    <t>只要被攻击者进行攻击我方任何位的指令，即可转移优恨</t>
  </si>
  <si>
    <t>A+右键（快速攻击移动） 转移仇恨</t>
  </si>
  <si>
    <t>只能由被攻击者使用，其它单位使用无效</t>
  </si>
  <si>
    <t>技巧</t>
  </si>
  <si>
    <t>没有正在被攻击，比如处于攻击范围外也无效</t>
  </si>
  <si>
    <t>避免被塔攻击</t>
  </si>
  <si>
    <t>但是，有一种攻击范围外的情况有效，详见第四章</t>
  </si>
  <si>
    <t>有我方小兵正在攻击时，只要在塔转换目标的瞬间S住攻击动作</t>
  </si>
  <si>
    <t>离防御塔多近都不会被攻击</t>
  </si>
  <si>
    <t>转移仇恨没有CD</t>
  </si>
  <si>
    <t>即使由于激怒，仍为最高优先级等原因失败</t>
  </si>
  <si>
    <t>转移塔的仇恨</t>
  </si>
  <si>
    <t>也可以立刻再次尝试转移恨</t>
  </si>
  <si>
    <t>有我方小兵的情况下，只要等到激怒持续时间结束转移仇恨，即可使塔转移目标</t>
  </si>
  <si>
    <t>激怒持续2.3秒，塔的攻击间隔为0.818秒</t>
  </si>
  <si>
    <t>但是，如果已经下达了指令并正在移动，这时再次攻击同一友方单位就不算发出指令</t>
  </si>
  <si>
    <t>防御塔对你打出第三下攻击，激怒持续时间即结束</t>
  </si>
  <si>
    <t>也就是说，此时失败的话需要用移动等打断动作，然后才能用同一友方单位转移仇恨</t>
  </si>
  <si>
    <t>转移远程兵仇恨</t>
  </si>
  <si>
    <t>可采取A+鼠标右键（跟随移动）交替的方法实现第一时间转移仇恨（需要开启快速攻击）</t>
  </si>
  <si>
    <t>不小心勾到远程兵仇恨，用转移仇恨防止伤害和减轻推线</t>
  </si>
  <si>
    <t>由于与攻击范围相关，对远程兵，防御塔非常有效</t>
  </si>
  <si>
    <t>操纵防御塔仇恨</t>
  </si>
  <si>
    <t>虽然不是非常常用，但对近战兵同样可以使用</t>
  </si>
  <si>
    <t>敌方攻击防御塔时，吸引小兵仇恨使敌方英雄变为最高优先级</t>
  </si>
  <si>
    <t>对攻击距离550以内的英雄有效</t>
  </si>
  <si>
    <t>对野怪和肉山同样有效</t>
  </si>
  <si>
    <t>吸引塔下小兵仇恨的具体机制见第三章和第五章</t>
  </si>
  <si>
    <t>适当的时候对野怪使用，可以使其转向敌方单位</t>
  </si>
  <si>
    <t>保持仇恨</t>
  </si>
  <si>
    <t>造成这情况的原因是</t>
  </si>
  <si>
    <t>利用攻击范围内仇恨更高的特点，激怒后不进行移动即可保持仇恨</t>
  </si>
  <si>
    <t>只有AI单位的当前攻击动作结束后，才会进行优先级的判定</t>
  </si>
  <si>
    <t>而不是转移仇恨的瞬间</t>
  </si>
  <si>
    <t>在这里，风行的碰撞体积是24，防御塔的碰撞体积是144，攻击距离是700</t>
  </si>
  <si>
    <t>所以两者中心点距离在700+144+24=868内即可攻击</t>
  </si>
  <si>
    <t>实际上，只要双方中心点的距离，减去双方的碰撞体积小于等于攻击距离，则视为在攻击范围内</t>
  </si>
  <si>
    <t>换句话说，判定方法为：双方中心点的距离&lt;攻击距离+攻击者碰撞体积+被攻击者碰撞体积</t>
  </si>
  <si>
    <t>另外，“正在攻击“具体指从下达命令并进入攻击范围开始，直到命令取消的时间段</t>
  </si>
  <si>
    <t>正在进行攻击动作，正在原地等待下次攻击间隔，甚至正在为攻击攻击范围内的单位转身，都算作正在攻击</t>
  </si>
  <si>
    <t>由于250攻击缓冲距离的存在，攻击前摇时目标可能远于攻击范围，此时仍算作正在攻击</t>
  </si>
  <si>
    <t>自动攻击</t>
  </si>
  <si>
    <t>实际上，英雄等玩家控制单位的移动攻击／自动攻击也使用上述优先级选择目标</t>
  </si>
  <si>
    <t>使用移动攻击时，有时攻击远程兵而不是最近的单位就是这个原因</t>
  </si>
  <si>
    <t>稍微靠近艾欧发现自动攻击目标转变为左边艾欧，符合“正在攻击判定范围"的规律</t>
  </si>
  <si>
    <t>正在攻击判定范围=极限攻击范围操作单位碰撞体积（24）</t>
  </si>
  <si>
    <t>警报机制</t>
  </si>
  <si>
    <t>接续激怒仇恨</t>
  </si>
  <si>
    <t>警报是使单位在较远距离内获得群体目标仇恨的机制</t>
  </si>
  <si>
    <t>获得激怒2.3s后的空档期时的仇恨，更加连贯地操作小兵移动</t>
  </si>
  <si>
    <t>警报目标优先级在激怒目标，攻击范围内目标之后</t>
  </si>
  <si>
    <t>操作方法为，在激怒结束前攻击小兵，获得小兵警报仇恨</t>
  </si>
  <si>
    <t>攻击时，需要为离该小兵最近的单位以稳定获得仇恨</t>
  </si>
  <si>
    <t>未被激怒时，警报机制主导了近战兵在兵线附近的移动</t>
  </si>
  <si>
    <t>如果有我方小兵或野怪攻击，击中时需比该单位离目标更近，否则会丢失警报仇恨</t>
  </si>
  <si>
    <t>对所有可移动的AI单位有效，包括小兵，野怪，肉山</t>
  </si>
  <si>
    <t>所以友方近战兵存在的情况下很难保持警报仇恨</t>
  </si>
  <si>
    <t>不过只要激怒后2.3~3.0s区间内获得了警报仇恨，勾兵流畅度就会有明显的提升</t>
  </si>
  <si>
    <t>拉野时，小兵在英雄受击的瞬间获得仇恨，就是因为警报机制</t>
  </si>
  <si>
    <t>激慈冷却结束后即可开始下一轮激怒勾兵</t>
  </si>
  <si>
    <t>单位在下列情况会向附近的友方单位发出警报，将伤害或动作来源标记为警报目标</t>
  </si>
  <si>
    <t>牵引兵线</t>
  </si>
  <si>
    <t>1.受到伤害时（普通攻击，技能均可，包括持续伤害技能）</t>
  </si>
  <si>
    <t>使用持续伤害技能，配合激怒，可以流畅地获得小兵仇恨</t>
  </si>
  <si>
    <t>2.以该目标为对象使用指向性技能，物品时</t>
  </si>
  <si>
    <t>保留了敌方远程兵，获得控线优势</t>
  </si>
  <si>
    <t>非指向性秒杀效果技能不会触发警报</t>
  </si>
  <si>
    <t>拉兵时在我方小兵500范围内被攻击一次，使我方小兵把警报目标保持在敌方近战兵上</t>
  </si>
  <si>
    <t>可防止/拖延兵线被敌方远程兵吸引的情况（对方不激怒的情况下）</t>
  </si>
  <si>
    <t>生命移除标记的伤害不会触发警报</t>
  </si>
  <si>
    <t>普通的激怒比较容易导致我方近战</t>
  </si>
  <si>
    <t>tip：生命移除标记与伤害类型无关</t>
  </si>
  <si>
    <t>敌方远程兵吸引警报仇恨</t>
  </si>
  <si>
    <t>此种伤害不会打断大药，跳刀等</t>
  </si>
  <si>
    <t>远程吸引仇恨</t>
  </si>
  <si>
    <t>注：绝大多数持续伤害技能都可以触发警报</t>
  </si>
  <si>
    <t>确定对方有自己视野的情况下，可以使用技能远距离吸引小兵仇恨</t>
  </si>
  <si>
    <t>下一章会介绍小兵离开兵线后的行为机制</t>
  </si>
  <si>
    <t>触发要求该单位拥有触发警报者视野，且与触发者相距1800范围以内</t>
  </si>
  <si>
    <t>触发时，该单位500范围内的友方单位对触发者进行警报标记</t>
  </si>
  <si>
    <t>兵线外转移仇恨</t>
  </si>
  <si>
    <t>在兵线外获得队友的小兵仇恨，触发其警报，队友避免触发警报即可</t>
  </si>
  <si>
    <t>对方没有自己的视野，不会获得警报仇恨</t>
  </si>
  <si>
    <t>塔下吸引仇恨</t>
  </si>
  <si>
    <t>失去已经被警报目标的视野，警报目标免疫攻击等情况，表现和激怒相同</t>
  </si>
  <si>
    <t>防御塔暂不适用警报规则，触发警报可获得比防御塔优先级更高的仇恨</t>
  </si>
  <si>
    <t>普报标记保留，回到视野时重新生效</t>
  </si>
  <si>
    <t>危险的情况提前用技能勾引小兵过来吧</t>
  </si>
  <si>
    <t>整报自标的优先级比激整和攻击范围内自标低</t>
  </si>
  <si>
    <t>控制拉野</t>
  </si>
  <si>
    <t>除此以外是最高优先级，高于更近的单位</t>
  </si>
  <si>
    <t>拉野时根据500距离可以控制拉出小兵的数量</t>
  </si>
  <si>
    <t>被激怒和攻击范围内有单位时仍能获得警报标记，只是暂无效果，脱离这些仇恨来源警报仇恨即可生效</t>
  </si>
  <si>
    <t>判断视野</t>
  </si>
  <si>
    <t>警报机制以视野为条件，条件范围很大且容易触发</t>
  </si>
  <si>
    <t>警报持续2.1s，结束后可被更近的单位吸引</t>
  </si>
  <si>
    <t>是强力的判断对方有无自身视野的工具</t>
  </si>
  <si>
    <t>若想持续获得仇恨，需要使用持续伤害技能等，持续触发警报</t>
  </si>
  <si>
    <t>暴露视野</t>
  </si>
  <si>
    <t>同一单位再次触发警报，可刷新2.1S持续时间</t>
  </si>
  <si>
    <t>在敌方约1800码内对单位施放指向性技能或完成攻击前摇</t>
  </si>
  <si>
    <t>会暴露自身附近约200范围地面视野2秒</t>
  </si>
  <si>
    <t>有单位进入攻击范围，就会失去利用警报仇恨控制小兵走位的效果</t>
  </si>
  <si>
    <t>如果在2秒内再次暴露视野，则会变为空中视野</t>
  </si>
  <si>
    <t>并且，我方小兵也能够触发警报仇恨，所以获得兵线上敌方小兵的警报仇恨比较困难</t>
  </si>
  <si>
    <t>暴露视野时间内，无法通过警报机制判断是否有其它视野来源</t>
  </si>
  <si>
    <t>需要了解多个单位触发警报仇恨的规则</t>
  </si>
  <si>
    <t>不过，暴露视野和警报机制同时触发，警报机制会在暴露视野之前判定，所以可以用指向性技能判断视野</t>
  </si>
  <si>
    <t>多人机制</t>
  </si>
  <si>
    <t>带视野非指向性技能</t>
  </si>
  <si>
    <t>每个单位同一时间只会有一个警报目标</t>
  </si>
  <si>
    <t>远距离且提供视野的非指向性伤害技能非常适合判断视野</t>
  </si>
  <si>
    <t>只有比该单位当前警报目标更近的单位触发警报，才会成为该单位新的警报目标</t>
  </si>
  <si>
    <t>在1800码内，对尚未与我方兵线相遇的敌方兵线造成伤害，即可判断有无视野</t>
  </si>
  <si>
    <t>但不同的是，当警报目标无法攻击，失去视野，死亡等时</t>
  </si>
  <si>
    <t>更近的要求不再适用，此时警报仇恨可以转移到任何触发警报的单位上</t>
  </si>
  <si>
    <t>远距离，持续并提供视野的技能效果极佳</t>
  </si>
  <si>
    <t>如果是持续伤害，每次伤害都可以判断不同位置的视野</t>
  </si>
  <si>
    <t>额外细节</t>
  </si>
  <si>
    <t>与触发者距离过近（100+触发者碰撞体积内）的单位不会进行警报标记</t>
  </si>
  <si>
    <t>防御塔的白天视野为1900，夜间视野为1塔800，其它1100</t>
  </si>
  <si>
    <t>测试时需要避开这些视野（自天需地形/树林阻挡</t>
  </si>
  <si>
    <t>另外，正在攻击的远程小兵有几率不进行警报标记，具体原因不明</t>
  </si>
  <si>
    <t>警报机制很少影响远程小兵线上的走位，所以对实战影响很小</t>
  </si>
  <si>
    <t>第一波兵双方兵线尚未会合时，及5分钟前没有到达1500码内的小兵无法被多数方法获得仇恨</t>
  </si>
  <si>
    <t>有些眼位也可以通过防御塔攻击范围内被树挡住的位置，通过是否被塔攻击判断视野</t>
  </si>
  <si>
    <t>没有兵线视野也可以测试，但是不能第一时间判断是否打中兵线或有无自己视野</t>
  </si>
  <si>
    <t>使用指向性技能/物品也可以判断，但需要兵线视野</t>
  </si>
  <si>
    <t>小兵的视野范围为750，施法距离大于750的技能／物品即可判断视野</t>
  </si>
  <si>
    <t>或利用树林，高地上遮挡小兵视野</t>
  </si>
  <si>
    <t>施法完成瞬间伤害的技能，直接使用即可</t>
  </si>
  <si>
    <t>该伤害造成的警报同样会在施法完成暴露视野之前触发</t>
  </si>
  <si>
    <t>第一次伤害在2s后的技能不会被施法暴露视野影响，直接使用即可</t>
  </si>
  <si>
    <t>即使表现轻微，只要偏离了兵线就说明有视野。也可以看出施法瞬间有明显的转身动作</t>
  </si>
  <si>
    <t>有兵线视野时，使用有非瞬发伤害的指向性技能也可以判断</t>
  </si>
  <si>
    <t>观察以下两种情况的区别</t>
  </si>
  <si>
    <t>非瞬发伤害指向性技能</t>
  </si>
  <si>
    <t>如果小兵在施法的瞬间，而不是第一次伤害（施法瞬间伤害除外）的瞬间转向，则为有视野，反之为无视野</t>
  </si>
  <si>
    <t>兵线交汇处</t>
  </si>
  <si>
    <t>在兵线即将交汇时，利用兵线提供的视野</t>
  </si>
  <si>
    <t>使用伤害技能或指向性技能测试均可</t>
  </si>
  <si>
    <t>兵线也可以拉回仇恨，使你摆脱敌方兵线</t>
  </si>
  <si>
    <t>远程普通攻击</t>
  </si>
  <si>
    <t>如想用普通攻击测试，需要在弹道击中时离开攻击时暴露的200码视野</t>
  </si>
  <si>
    <t>走出200范围对移速，攻击范围，弹道速度要求较高，不太实用</t>
  </si>
  <si>
    <t>但配合跳刀可以测试跳刀落点的视野，比较实用</t>
  </si>
  <si>
    <t>但是注意，仍然只能判断兵线1800码内。超过距离必定不获得仇恨，无法判断</t>
  </si>
  <si>
    <t>队友勾兵配合</t>
  </si>
  <si>
    <t>队友勾兵并避免获得警报仇恨，可判断任何位置的视野</t>
  </si>
  <si>
    <t>常时判断</t>
  </si>
  <si>
    <t>即使不主动使用，通过观察小兵的动向，也能判断敌方是否拥有自身视野，发现潜在的危险</t>
  </si>
  <si>
    <t>技能初始状态</t>
  </si>
  <si>
    <t>一次循环需要时间</t>
  </si>
  <si>
    <t>7.31d</t>
  </si>
  <si>
    <t>技能中心点基本一致，主动技能和被动技能长宽不同，左3右2</t>
  </si>
  <si>
    <t>释放技能状态</t>
  </si>
  <si>
    <t>按技能并到开始释放</t>
  </si>
  <si>
    <t>技能范围X</t>
  </si>
  <si>
    <t>技能范围Y</t>
  </si>
  <si>
    <t>默认边框</t>
  </si>
  <si>
    <t>技能CD边框</t>
  </si>
  <si>
    <t>主动技能长宽</t>
  </si>
  <si>
    <t>被动技能长宽</t>
  </si>
  <si>
    <t>魔晶位置</t>
  </si>
  <si>
    <t>颜色</t>
  </si>
  <si>
    <t>A帐位置</t>
  </si>
  <si>
    <t>物品X</t>
  </si>
  <si>
    <t>长度</t>
  </si>
  <si>
    <t>间隔</t>
  </si>
  <si>
    <t>物品Y二行起始</t>
  </si>
  <si>
    <t>一起始X</t>
  </si>
  <si>
    <t>二起始X</t>
  </si>
  <si>
    <t>三起始X</t>
  </si>
  <si>
    <t>中立道具</t>
  </si>
  <si>
    <t>技能释放完毕状态</t>
  </si>
  <si>
    <t>开始释放到释放结束</t>
  </si>
  <si>
    <t>4技能</t>
  </si>
  <si>
    <t>799-1051</t>
  </si>
  <si>
    <t>944-1001</t>
  </si>
  <si>
    <t>1077,996</t>
  </si>
  <si>
    <t>37, 181, 255</t>
  </si>
  <si>
    <t>1077,963</t>
  </si>
  <si>
    <t>28, 193, 254</t>
  </si>
  <si>
    <t>1118-1309</t>
  </si>
  <si>
    <t>943-987-991-1035</t>
  </si>
  <si>
    <t>1317-1360</t>
  </si>
  <si>
    <t>5技能魔晶（A帐魔晶6技能）</t>
  </si>
  <si>
    <t>784-1069</t>
  </si>
  <si>
    <t>944-997</t>
  </si>
  <si>
    <t>1093,996</t>
  </si>
  <si>
    <t>1093,963</t>
  </si>
  <si>
    <t>1134-1325</t>
  </si>
  <si>
    <t>5技能A帐（A帐魔晶6技能）</t>
  </si>
  <si>
    <t>6技能A帐魔晶</t>
  </si>
  <si>
    <t>754-1097</t>
  </si>
  <si>
    <t>1121,996</t>
  </si>
  <si>
    <t>1121,963</t>
  </si>
  <si>
    <t>1162-1353</t>
  </si>
  <si>
    <t>1361-1404</t>
  </si>
  <si>
    <t>技能4技能和多技能不同，其他相同</t>
  </si>
  <si>
    <t>5、6 技能</t>
  </si>
  <si>
    <t>物品图片全相同 含中立道具</t>
  </si>
  <si>
    <t>技能坐标 左下角 +3 边框长度</t>
  </si>
  <si>
    <t>25,29,32</t>
  </si>
  <si>
    <t>沉默 恐惧 不能释放 颜色 吹风等其他控制依旧是原色</t>
  </si>
  <si>
    <t>放完技能需要额外50毫秒时间等待</t>
  </si>
  <si>
    <t>45,52,59</t>
  </si>
  <si>
    <t>默认颜色 不释放 释放中 都不变色</t>
  </si>
  <si>
    <t>中心点往左1，最后恢复原色，用于去后摇</t>
  </si>
  <si>
    <t>改变颜色说明已经释放，只要释放出后颜色就会改变无关框大小</t>
  </si>
  <si>
    <t>不占读条的Y坐标 956</t>
  </si>
  <si>
    <t>变回改色说明已可以释放，优先级高于白色刷新，且后续不变色</t>
  </si>
  <si>
    <t>技能释放流程</t>
  </si>
  <si>
    <t>技能坐标 左下角 +4 边框长度</t>
  </si>
  <si>
    <t>技能CD 前摇技能绿色覆盖</t>
  </si>
  <si>
    <t>14,18,20</t>
  </si>
  <si>
    <t>后开始读数，转灰色</t>
  </si>
  <si>
    <t>白色条从左下角刷新到右上角</t>
  </si>
  <si>
    <t>65,74,81</t>
  </si>
  <si>
    <t>实际上白色条开始移动即可释放技能</t>
  </si>
  <si>
    <t>白色过渡动画基本要200毫秒</t>
  </si>
  <si>
    <t>相当于一些短技能的前摇技能</t>
  </si>
  <si>
    <t>左下角</t>
  </si>
  <si>
    <t>4技能位置</t>
  </si>
  <si>
    <t>q左</t>
  </si>
  <si>
    <t>q右</t>
  </si>
  <si>
    <t>w左</t>
  </si>
  <si>
    <t>w右</t>
  </si>
  <si>
    <t>e左</t>
  </si>
  <si>
    <t>e右</t>
  </si>
  <si>
    <t>r左</t>
  </si>
  <si>
    <t>r右</t>
  </si>
  <si>
    <t>钢背</t>
  </si>
  <si>
    <t>-perfectworld</t>
  </si>
  <si>
    <t>剑圣</t>
  </si>
  <si>
    <t>技能上方颜色 129, 137, 144，此颜色为CD好，否则CD中</t>
  </si>
  <si>
    <t>d左</t>
  </si>
  <si>
    <t>d右</t>
  </si>
  <si>
    <t>状态颜色</t>
  </si>
  <si>
    <t>宙斯魔晶</t>
  </si>
  <si>
    <t>11,17,8 未开启 0,129,0 已开启</t>
  </si>
  <si>
    <t>f左</t>
  </si>
  <si>
    <t>f右</t>
  </si>
  <si>
    <t>位置为左下角x-3,y+3</t>
  </si>
  <si>
    <t>宙斯魔晶A杖</t>
  </si>
  <si>
    <t>代表-4 997</t>
  </si>
  <si>
    <t>宙斯</t>
  </si>
  <si>
    <t>代表-3 994</t>
  </si>
  <si>
    <t>宙斯A杖</t>
  </si>
  <si>
    <t>代表</t>
  </si>
  <si>
    <t>小松鼠魔晶A杖</t>
  </si>
  <si>
    <t>作弊码</t>
  </si>
  <si>
    <t>-lvlup 数字</t>
  </si>
  <si>
    <t>提升自己的英雄 X 级</t>
  </si>
  <si>
    <t>-levelbots 数字</t>
  </si>
  <si>
    <t>提升所有的机器人 X 级</t>
  </si>
  <si>
    <t>-gold 数字</t>
  </si>
  <si>
    <t>给你 X 的不稳定金钱</t>
  </si>
  <si>
    <t>-item 物品名称</t>
  </si>
  <si>
    <t>给与玩家特定的物品，名称在下方有列表</t>
  </si>
  <si>
    <t>-givebots 物品名称</t>
  </si>
  <si>
    <t>给予所有机器人一件物品</t>
  </si>
  <si>
    <t>-refresh</t>
  </si>
  <si>
    <t>使满血满蓝，并恢复技能和物品的冷却时间</t>
  </si>
  <si>
    <t>-respawn</t>
  </si>
  <si>
    <t>移动玩家到泉水（如果玩家死亡则复活玩家）</t>
  </si>
  <si>
    <t>-startgame</t>
  </si>
  <si>
    <t>设置时间为 0:00, 小兵出发，游戏开始。</t>
  </si>
  <si>
    <t>-spawncreeps</t>
  </si>
  <si>
    <t>立刻产生一批小兵（三路），据说一次性刷过多会掉线</t>
  </si>
  <si>
    <t>-spawnneutrals</t>
  </si>
  <si>
    <t>立刻刷新野怪，会受到封野的影响。</t>
  </si>
  <si>
    <t>-disablecreepspawn</t>
  </si>
  <si>
    <t>-enablecreepspawn</t>
  </si>
  <si>
    <t>停止产生小兵 / 启用产生小兵</t>
  </si>
  <si>
    <t>-spawnrune</t>
  </si>
  <si>
    <t>随机的在两个符点之一刷新一个神符</t>
  </si>
  <si>
    <t>-killcreeps</t>
  </si>
  <si>
    <t>杀死所有小兵</t>
  </si>
  <si>
    <t>-killwards</t>
  </si>
  <si>
    <t>去除所有守卫（眼）</t>
  </si>
  <si>
    <t>-createhero bloodseeker</t>
  </si>
  <si>
    <t>-createhero 英雄名称 enemy</t>
  </si>
  <si>
    <t>创建一个英雄，后加 enemy 的话英雄加入敌方，否则加入友方。下面有详细的英雄名称列表</t>
  </si>
  <si>
    <t>-dumpbots</t>
  </si>
  <si>
    <t>显示 AI 状态</t>
  </si>
  <si>
    <t>-wtf</t>
  </si>
  <si>
    <t>-unwtf</t>
  </si>
  <si>
    <t>开关 WTF 模式（该模式下无 CD，使用技能不耗魔，极少数技能除外）</t>
  </si>
  <si>
    <t>-allvision</t>
  </si>
  <si>
    <t>-normalvision</t>
  </si>
  <si>
    <t>开关全视野模式，在该模式下玩家将拥有双方的视野。</t>
  </si>
  <si>
    <t>dota_treerespawn</t>
  </si>
  <si>
    <t>复活树木</t>
  </si>
  <si>
    <t>-trees</t>
  </si>
  <si>
    <t>控制台指令</t>
  </si>
  <si>
    <t>客户端类</t>
  </si>
  <si>
    <r>
      <rPr>
        <sz val="11"/>
        <color theme="1"/>
        <rFont val="宋体"/>
        <charset val="134"/>
        <scheme val="minor"/>
      </rPr>
      <t>startdemos</t>
    </r>
    <r>
      <rPr>
        <sz val="11"/>
        <color theme="1"/>
        <rFont val="宋体"/>
        <charset val="134"/>
        <scheme val="minor"/>
      </rPr>
      <t> </t>
    </r>
    <r>
      <rPr>
        <sz val="11"/>
        <color theme="1"/>
        <rFont val="宋体"/>
        <charset val="134"/>
        <scheme val="minor"/>
      </rPr>
      <t>replays/XXXXX.dem 直接播放录像</t>
    </r>
  </si>
  <si>
    <t>测试用</t>
  </si>
  <si>
    <r>
      <rPr>
        <sz val="11"/>
        <color theme="1"/>
        <rFont val="宋体"/>
        <charset val="134"/>
        <scheme val="minor"/>
      </rPr>
      <t>dota_camera_distance xxx</t>
    </r>
    <r>
      <rPr>
        <sz val="11"/>
        <color theme="1"/>
        <rFont val="宋体"/>
        <charset val="134"/>
        <scheme val="minor"/>
      </rPr>
      <t>：将视角高度设置为xxx（默认为1134）</t>
    </r>
  </si>
  <si>
    <r>
      <rPr>
        <sz val="11"/>
        <color theme="1"/>
        <rFont val="宋体"/>
        <charset val="134"/>
        <scheme val="minor"/>
      </rPr>
      <t>dota_daynightcycle_pause 1</t>
    </r>
    <r>
      <rPr>
        <sz val="11"/>
        <color theme="1"/>
        <rFont val="宋体"/>
        <charset val="134"/>
        <scheme val="minor"/>
      </rPr>
      <t>：暂停昼夜交替，（1为暂停）</t>
    </r>
  </si>
  <si>
    <r>
      <rPr>
        <sz val="11"/>
        <color theme="1"/>
        <rFont val="宋体"/>
        <charset val="134"/>
        <scheme val="minor"/>
      </rPr>
      <t>dota_daynightcycle_toggle</t>
    </r>
    <r>
      <rPr>
        <sz val="11"/>
        <color theme="1"/>
        <rFont val="宋体"/>
        <charset val="134"/>
        <scheme val="minor"/>
      </rPr>
      <t>：输入一次命令交替一次日夜</t>
    </r>
  </si>
  <si>
    <r>
      <rPr>
        <sz val="11"/>
        <color theme="1"/>
        <rFont val="宋体"/>
        <charset val="134"/>
        <scheme val="minor"/>
      </rPr>
      <t>dota_easybuy ?</t>
    </r>
    <r>
      <rPr>
        <sz val="11"/>
        <color theme="1"/>
        <rFont val="宋体"/>
        <charset val="134"/>
        <scheme val="minor"/>
      </rPr>
      <t> </t>
    </r>
    <r>
      <rPr>
        <sz val="11"/>
        <color theme="1"/>
        <rFont val="宋体"/>
        <charset val="134"/>
        <scheme val="minor"/>
      </rPr>
      <t>：问号处填入数字，默认0。设置为1后开启快速购买模式，所有物品免费，购买物品全图并且没有商店限制，并且可以为其他单位购买物品</t>
    </r>
  </si>
  <si>
    <r>
      <rPr>
        <sz val="11"/>
        <color theme="1"/>
        <rFont val="宋体"/>
        <charset val="134"/>
        <scheme val="minor"/>
      </rPr>
      <t>dota_hero_god_mode ?</t>
    </r>
    <r>
      <rPr>
        <sz val="11"/>
        <color theme="1"/>
        <rFont val="宋体"/>
        <charset val="134"/>
        <scheme val="minor"/>
      </rPr>
      <t>：问号处填入数字，默认0。设置为1后开启无敌模式，英雄不会受到伤害</t>
    </r>
  </si>
  <si>
    <r>
      <rPr>
        <sz val="11"/>
        <color theme="1"/>
        <rFont val="宋体"/>
        <charset val="134"/>
        <scheme val="minor"/>
      </rPr>
      <t>dota_launch_custom_game xxx</t>
    </r>
    <r>
      <rPr>
        <sz val="11"/>
        <color theme="1"/>
        <rFont val="宋体"/>
        <charset val="134"/>
        <scheme val="minor"/>
      </rPr>
      <t>：进入xxx文件夹内的自定义游戏</t>
    </r>
  </si>
  <si>
    <r>
      <rPr>
        <sz val="11"/>
        <color theme="1"/>
        <rFont val="宋体"/>
        <charset val="134"/>
        <scheme val="minor"/>
      </rPr>
      <t>dota_neutral_spawn_interval xx</t>
    </r>
    <r>
      <rPr>
        <sz val="11"/>
        <color theme="1"/>
        <rFont val="宋体"/>
        <charset val="134"/>
        <scheme val="minor"/>
      </rPr>
      <t>：每隔xx秒刷新一波野怪，默认为60</t>
    </r>
  </si>
  <si>
    <t>dota_range_display 250：显示一个范围为xxx的圈</t>
  </si>
  <si>
    <r>
      <rPr>
        <sz val="11"/>
        <color theme="1"/>
        <rFont val="宋体"/>
        <charset val="134"/>
        <scheme val="minor"/>
      </rPr>
      <t>dota_respawn_roshan</t>
    </r>
    <r>
      <rPr>
        <sz val="11"/>
        <color theme="1"/>
        <rFont val="宋体"/>
        <charset val="134"/>
        <scheme val="minor"/>
      </rPr>
      <t>：刷新Roshan</t>
    </r>
  </si>
  <si>
    <r>
      <rPr>
        <sz val="11"/>
        <color theme="1"/>
        <rFont val="宋体"/>
        <charset val="134"/>
        <scheme val="minor"/>
      </rPr>
      <t>dota_workshoptest ?</t>
    </r>
    <r>
      <rPr>
        <sz val="11"/>
        <color theme="1"/>
        <rFont val="宋体"/>
        <charset val="134"/>
        <scheme val="minor"/>
      </rPr>
      <t>：问号处填入数字，默认0。设置为1后开启测试模式（需先在控制台输入map dota进入地图）</t>
    </r>
  </si>
  <si>
    <r>
      <rPr>
        <sz val="11"/>
        <color theme="1"/>
        <rFont val="宋体"/>
        <charset val="134"/>
        <scheme val="minor"/>
      </rPr>
      <t>ent_text</t>
    </r>
    <r>
      <rPr>
        <sz val="11"/>
        <color theme="1"/>
        <rFont val="宋体"/>
        <charset val="134"/>
        <scheme val="minor"/>
      </rPr>
      <t>：显示被选中单位的调试信息（如移动速度、modifier等）</t>
    </r>
  </si>
  <si>
    <r>
      <rPr>
        <sz val="11"/>
        <color theme="1"/>
        <rFont val="宋体"/>
        <charset val="134"/>
        <scheme val="minor"/>
      </rPr>
      <t>ent_setpos aaa xxx yyy zzz</t>
    </r>
    <r>
      <rPr>
        <sz val="11"/>
        <color theme="1"/>
        <rFont val="宋体"/>
        <charset val="134"/>
        <scheme val="minor"/>
      </rPr>
      <t>：将ID为aaa的单位传送到三维坐标为（xxx,yyy,zzz）的地点（ID需要通过ent_text查询，通常为一个三位数字）</t>
    </r>
  </si>
  <si>
    <r>
      <rPr>
        <sz val="11"/>
        <color theme="1"/>
        <rFont val="宋体"/>
        <charset val="134"/>
        <scheme val="minor"/>
      </rPr>
      <t>fow_client_visibility ?</t>
    </r>
    <r>
      <rPr>
        <sz val="11"/>
        <color theme="1"/>
        <rFont val="宋体"/>
        <charset val="134"/>
        <scheme val="minor"/>
      </rPr>
      <t>：该命令用来控制战争迷雾的可见性，问号处填入数字，默认0。值为1时无战争迷雾，值为2时战争迷雾布满地图</t>
    </r>
  </si>
  <si>
    <r>
      <rPr>
        <sz val="11"/>
        <color theme="1"/>
        <rFont val="宋体"/>
        <charset val="134"/>
        <scheme val="minor"/>
      </rPr>
      <t>dota_minimap_draw_fow ？</t>
    </r>
    <r>
      <rPr>
        <sz val="11"/>
        <color theme="1"/>
        <rFont val="宋体"/>
        <charset val="134"/>
        <scheme val="minor"/>
      </rPr>
      <t>：问号处填入数字，默认1。设置为0后小地图上不显示战争迷雾，地形总是清晰可见</t>
    </r>
  </si>
  <si>
    <r>
      <rPr>
        <sz val="11"/>
        <color theme="1"/>
        <rFont val="宋体"/>
        <charset val="134"/>
        <scheme val="minor"/>
      </rPr>
      <t>host_timescale xxx</t>
    </r>
    <r>
      <rPr>
        <sz val="11"/>
        <color theme="1"/>
        <rFont val="宋体"/>
        <charset val="134"/>
        <scheme val="minor"/>
      </rPr>
      <t>：xxx填入数字，默认为1.0，xxx为游戏速度倍率，最小为0.01</t>
    </r>
  </si>
  <si>
    <r>
      <rPr>
        <sz val="11"/>
        <color theme="1"/>
        <rFont val="宋体"/>
        <charset val="134"/>
        <scheme val="minor"/>
      </rPr>
      <t>hud_toggle_visibility</t>
    </r>
    <r>
      <rPr>
        <sz val="11"/>
        <color theme="1"/>
        <rFont val="宋体"/>
        <charset val="134"/>
        <scheme val="minor"/>
      </rPr>
      <t>：输入此命令来隐藏所有HUD显示，再次输入命令后恢复</t>
    </r>
  </si>
  <si>
    <r>
      <rPr>
        <sz val="11"/>
        <color theme="1"/>
        <rFont val="宋体"/>
        <charset val="134"/>
        <scheme val="minor"/>
      </rPr>
      <t>map dota</t>
    </r>
    <r>
      <rPr>
        <sz val="11"/>
        <color theme="1"/>
        <rFont val="宋体"/>
        <charset val="134"/>
        <scheme val="minor"/>
      </rPr>
      <t>：在离线模式下进入地图（配合dota_workshoptest 1使用可以以本地主机做服务器进行测试）</t>
    </r>
  </si>
  <si>
    <r>
      <rPr>
        <sz val="11"/>
        <color theme="1"/>
        <rFont val="宋体"/>
        <charset val="134"/>
        <scheme val="minor"/>
      </rPr>
      <t>dota_unit_show_collision_radius 1 </t>
    </r>
    <r>
      <rPr>
        <sz val="11"/>
        <color theme="1"/>
        <rFont val="宋体"/>
        <charset val="134"/>
        <scheme val="minor"/>
      </rPr>
      <t>可以将单位的碰撞体积以黄色表示出来</t>
    </r>
  </si>
  <si>
    <r>
      <rPr>
        <sz val="11"/>
        <color theme="1"/>
        <rFont val="宋体"/>
        <charset val="134"/>
        <scheme val="minor"/>
      </rPr>
      <t>dota_disable_experimental_gameplay</t>
    </r>
    <r>
      <rPr>
        <sz val="11"/>
        <color theme="1"/>
        <rFont val="宋体"/>
        <charset val="134"/>
        <scheme val="minor"/>
      </rPr>
      <t> </t>
    </r>
    <r>
      <rPr>
        <sz val="11"/>
        <color theme="1"/>
        <rFont val="宋体"/>
        <charset val="134"/>
        <scheme val="minor"/>
      </rPr>
      <t>数据采集模式禁用</t>
    </r>
  </si>
  <si>
    <r>
      <rPr>
        <sz val="11"/>
        <color theme="1"/>
        <rFont val="宋体"/>
        <charset val="134"/>
        <scheme val="minor"/>
      </rPr>
      <t>dota_unit_show_selection_boxes 1</t>
    </r>
    <r>
      <rPr>
        <sz val="11"/>
        <color theme="1"/>
        <rFont val="宋体"/>
        <charset val="134"/>
        <scheme val="minor"/>
      </rPr>
      <t> </t>
    </r>
    <r>
      <rPr>
        <sz val="11"/>
        <color theme="1"/>
        <rFont val="宋体"/>
        <charset val="134"/>
        <scheme val="minor"/>
      </rPr>
      <t>英雄选择体显示</t>
    </r>
  </si>
  <si>
    <r>
      <rPr>
        <sz val="11"/>
        <color theme="1"/>
        <rFont val="宋体"/>
        <charset val="134"/>
        <scheme val="minor"/>
      </rPr>
      <t>dota_unit_show_collision_radius 1 </t>
    </r>
    <r>
      <rPr>
        <sz val="11"/>
        <color theme="1"/>
        <rFont val="宋体"/>
        <charset val="134"/>
        <scheme val="minor"/>
      </rPr>
      <t>英雄碰撞体显示</t>
    </r>
  </si>
  <si>
    <t>控制类</t>
  </si>
  <si>
    <r>
      <rPr>
        <sz val="11"/>
        <color theme="1"/>
        <rFont val="宋体"/>
        <charset val="134"/>
        <scheme val="minor"/>
      </rPr>
      <t>dota_minimap_disable_rightclick 1 </t>
    </r>
    <r>
      <rPr>
        <sz val="11"/>
        <color theme="1"/>
        <rFont val="宋体"/>
        <charset val="134"/>
        <scheme val="minor"/>
      </rPr>
      <t>禁用右键小地图</t>
    </r>
  </si>
  <si>
    <t>armlet 食尸鬼的臂章</t>
  </si>
  <si>
    <t>assault 强袭装甲</t>
  </si>
  <si>
    <t>aether_lens 以太之镜</t>
  </si>
  <si>
    <t>aeon_disk 永恒之盘</t>
  </si>
  <si>
    <t>basher 碎颅锤</t>
  </si>
  <si>
    <t>belt_of_strength 力量腰带</t>
  </si>
  <si>
    <t>bfury 狂战斧</t>
  </si>
  <si>
    <t>black_king_bar 黑黄杖</t>
  </si>
  <si>
    <t>blade_mail 刃甲</t>
  </si>
  <si>
    <t>blade_of_alacrity 欢欣之刃</t>
  </si>
  <si>
    <t>blades_of_attack 攻击之爪</t>
  </si>
  <si>
    <t>blink 闪烁匕首</t>
  </si>
  <si>
    <t>bloodstone 血精石</t>
  </si>
  <si>
    <t>boots 鞋子</t>
  </si>
  <si>
    <t>boots_of_elves 精灵皮靴</t>
  </si>
  <si>
    <t>boots_of_travel_2</t>
  </si>
  <si>
    <t>bottle 魔瓶</t>
  </si>
  <si>
    <t>bracer 护腕</t>
  </si>
  <si>
    <t>branches 铁枝树干</t>
  </si>
  <si>
    <t>broadsword 阔剑</t>
  </si>
  <si>
    <t>buckler 玄冥盾牌</t>
  </si>
  <si>
    <t>butterfly 蝴蝶</t>
  </si>
  <si>
    <t>blight_stone 枯萎之石</t>
  </si>
  <si>
    <t>bloodthorn 血棘</t>
  </si>
  <si>
    <t>chainmail 锁子甲</t>
  </si>
  <si>
    <t>cheese 奶酪</t>
  </si>
  <si>
    <t>circlet 贵族圆环</t>
  </si>
  <si>
    <t>clarity 暗影护符</t>
  </si>
  <si>
    <t>claymore 大剑</t>
  </si>
  <si>
    <t>cloak（魔抗）斗篷</t>
  </si>
  <si>
    <t>crown 王冠</t>
  </si>
  <si>
    <t>courier 动物信使</t>
  </si>
  <si>
    <t>cycloneEul 的神圣法杖（风杖）</t>
  </si>
  <si>
    <t>crimson_guard 赤红甲</t>
  </si>
  <si>
    <t>dagon 达贡之神力</t>
  </si>
  <si>
    <t>demon_edge 恶魔刀锋</t>
  </si>
  <si>
    <t>desolator 黯灭</t>
  </si>
  <si>
    <t>diffusal_blade 净魂之刃</t>
  </si>
  <si>
    <t>dust 显影之尘</t>
  </si>
  <si>
    <t>dragon_lance 魔龙枪</t>
  </si>
  <si>
    <t>eagle 鹰歌弓</t>
  </si>
  <si>
    <t>energy_booster 活力之球</t>
  </si>
  <si>
    <t>ethereal_blade 虚灵之刃</t>
  </si>
  <si>
    <t>echo_sabre 回音战刃</t>
  </si>
  <si>
    <t>enchanted_mango 魔法芒果</t>
  </si>
  <si>
    <t>flask 净化药水</t>
  </si>
  <si>
    <t>flying_courier 飞行信使</t>
  </si>
  <si>
    <t>force_staff 原力法杖</t>
  </si>
  <si>
    <t>faerie_fire 仙灵之火</t>
  </si>
  <si>
    <t>gauntlets 力量拳套</t>
  </si>
  <si>
    <t>gem 真视宝石</t>
  </si>
  <si>
    <t>ghost 幽魂权杖</t>
  </si>
  <si>
    <t>gloves 加速手套</t>
  </si>
  <si>
    <t>glimmer_cape 微光披风</t>
  </si>
  <si>
    <t>greater_crit 戴达罗斯之殇（大炮）</t>
  </si>
  <si>
    <t>guardian_greaves 卫士胫甲</t>
  </si>
  <si>
    <t>hand_of_midas 迈达斯之手</t>
  </si>
  <si>
    <t>headdress 回复头巾</t>
  </si>
  <si>
    <t>heart 恐鳌之心</t>
  </si>
  <si>
    <t>heavens_halberd 天堂之戟</t>
  </si>
  <si>
    <t>helm_of_iron_will 铁意头盔</t>
  </si>
  <si>
    <t>helm_of_the_dominator 支配头盔</t>
  </si>
  <si>
    <t>hood_of_defiance 挑战头巾</t>
  </si>
  <si>
    <t>hyperstone 振奋宝石</t>
  </si>
  <si>
    <t>holy_blessing 圣洁吊坠</t>
  </si>
  <si>
    <t>hurricane_pike 飓风长戟</t>
  </si>
  <si>
    <t>invis_sword 影刀（洛萨之锋）</t>
  </si>
  <si>
    <t>infused_raindrops 凝魂之露</t>
  </si>
  <si>
    <t>iron_talon 寒铁钢爪</t>
  </si>
  <si>
    <t>javelin 标枪</t>
  </si>
  <si>
    <t>kaya 辉光</t>
  </si>
  <si>
    <t>kaya_and_sange 散惠</t>
  </si>
  <si>
    <t>lesser_crit 水晶剑</t>
  </si>
  <si>
    <t>lifesteal 吸血面具</t>
  </si>
  <si>
    <t>lotus_orb 清莲宝珠</t>
  </si>
  <si>
    <t>maelstrom 漩涡（小电锤）</t>
  </si>
  <si>
    <t>magic_stick 魔棒</t>
  </si>
  <si>
    <t>magic_wand 魔杖</t>
  </si>
  <si>
    <t>manta 幻影斧</t>
  </si>
  <si>
    <t>mantle 智力斗篷</t>
  </si>
  <si>
    <t>mask_of_madness 疯狂面具</t>
  </si>
  <si>
    <t>medallion_of_courage 勇气勋章</t>
  </si>
  <si>
    <t>mekansm 梅肯斯姆</t>
  </si>
  <si>
    <t>mithril_hammer 秘银锤</t>
  </si>
  <si>
    <t>mjollnir 雷神之锤（大电锤）</t>
  </si>
  <si>
    <t>monkey_king_bar 金箍棒</t>
  </si>
  <si>
    <t>mystic_staff 神秘法杖</t>
  </si>
  <si>
    <t>meteor_hammer 陨星锤</t>
  </si>
  <si>
    <t>moon_shard 银月之晶</t>
  </si>
  <si>
    <t>necronomicon 死灵书</t>
  </si>
  <si>
    <t>null_talisman 空灵挂件</t>
  </si>
  <si>
    <t>nullifier 否决坠饰</t>
  </si>
  <si>
    <t>oblivion_staff 空明杖</t>
  </si>
  <si>
    <t>ogre_axe 食人魔之斧</t>
  </si>
  <si>
    <t>orb_of_venom 淬毒之珠</t>
  </si>
  <si>
    <t>orchid 紫苑</t>
  </si>
  <si>
    <t>observer_and_sentry_wards</t>
  </si>
  <si>
    <t>octarine_core 玲珑心</t>
  </si>
  <si>
    <t>pers 坚韧球</t>
  </si>
  <si>
    <t>phase_boots 相位鞋</t>
  </si>
  <si>
    <t>pipe 洞察烟斗</t>
  </si>
  <si>
    <t>platemail 板甲</t>
  </si>
  <si>
    <t>point_booster 精气之球</t>
  </si>
  <si>
    <t>poor_mans_shield 穷鬼盾</t>
  </si>
  <si>
    <t>power_treads 动力鞋</t>
  </si>
  <si>
    <t>quarterstaff 短棍</t>
  </si>
  <si>
    <t>quelling_blade 压制之刃（补刀斧）</t>
  </si>
  <si>
    <t>radiance 辉耀</t>
  </si>
  <si>
    <t>rapier 圣剑</t>
  </si>
  <si>
    <t>reaver 掠夺者之斧</t>
  </si>
  <si>
    <t>refresher 刷新球</t>
  </si>
  <si>
    <t>relic 圣者遗物</t>
  </si>
  <si>
    <t>ring_of_aquila 天鹰之戒</t>
  </si>
  <si>
    <t>ring_of_basilius 圣殿指环</t>
  </si>
  <si>
    <t>ring_of_health 治疗指环</t>
  </si>
  <si>
    <t>ring_of_protection 守护指环</t>
  </si>
  <si>
    <t>ring_of_regen 回复戒指</t>
  </si>
  <si>
    <t>Ring of Tarrasque 恐鳌之戒</t>
  </si>
  <si>
    <t>robe 法师长袍</t>
  </si>
  <si>
    <t>rod_of_atos 阿托斯之棍</t>
  </si>
  <si>
    <t>sange 散华</t>
  </si>
  <si>
    <t>sange_and_yasha 对剑</t>
  </si>
  <si>
    <t>satanic 撒旦之邪力</t>
  </si>
  <si>
    <t>sheepstick 邪恶镰刀（羊刀）</t>
  </si>
  <si>
    <t>shivas_guard 西瓦之守护</t>
  </si>
  <si>
    <t>skadi 斯嘉蒂之眼（冰眼）</t>
  </si>
  <si>
    <t>silver_edge 白银之锋</t>
  </si>
  <si>
    <t>Slippers 敏捷便鞋</t>
  </si>
  <si>
    <t>smoke_of_deceit 诡计之雾</t>
  </si>
  <si>
    <t>sobi_mask 贤者面罩</t>
  </si>
  <si>
    <t>soul_booster 镇魂石</t>
  </si>
  <si>
    <t>soul_ring 灵魂之戒</t>
  </si>
  <si>
    <t>sphere 林肯法球</t>
  </si>
  <si>
    <t>staff_of_wizardry 魔力法杖</t>
  </si>
  <si>
    <t>stout_shield 圆盾</t>
  </si>
  <si>
    <t>spirit_vessel 魂之灵瓮</t>
  </si>
  <si>
    <t>solar_crest 炎阳纹章</t>
  </si>
  <si>
    <t>talisman_of_evasion 闪避护符</t>
  </si>
  <si>
    <t>tango 树之祭祀</t>
  </si>
  <si>
    <t>tpscroll 回城卷轴</t>
  </si>
  <si>
    <t>tranquil_boots 静谧之靴</t>
  </si>
  <si>
    <t>travel_boots 远行鞋</t>
  </si>
  <si>
    <t>Tome_of_knowledge 知识之书</t>
  </si>
  <si>
    <t>ultimate_orb 极限发球</t>
  </si>
  <si>
    <t>ultimate_scepter 阿哈利姆神杖（A 杖）</t>
  </si>
  <si>
    <t>urn_of_shadows 影之灵龛</t>
  </si>
  <si>
    <t>vanguard 先锋盾</t>
  </si>
  <si>
    <t>veil_of_discord 纷争面纱</t>
  </si>
  <si>
    <t>vitality_booster 活力之球</t>
  </si>
  <si>
    <t>vladmir 弗拉迪米尔的祭品（吸血鬼的祭品）</t>
  </si>
  <si>
    <t>void_stone 虚无宝石</t>
  </si>
  <si>
    <t>ward_observer 侦查守卫</t>
  </si>
  <si>
    <t>ward_sentry 岗哨守卫</t>
  </si>
  <si>
    <t>wraith_band 幽灵系带</t>
  </si>
  <si>
    <t>yasha 夜叉</t>
  </si>
  <si>
    <t>yasha_and_kaya 慧夜对剑</t>
  </si>
  <si>
    <t>kaya_and_sange 散慧对剑</t>
  </si>
  <si>
    <t>中立物品</t>
  </si>
  <si>
    <t>第 1 级物品</t>
  </si>
  <si>
    <t>万灵药水 elixer</t>
  </si>
  <si>
    <t>基恩镜片 keen_optic</t>
  </si>
  <si>
    <t>穷鬼盾 poor_mans_shield</t>
  </si>
  <si>
    <t>寒铁钢爪 iron_talon</t>
  </si>
  <si>
    <t>铁树之木 ironwood_tree</t>
  </si>
  <si>
    <t>蜂皇浆 royal_jelly</t>
  </si>
  <si>
    <t>芒果树 mango_tree</t>
  </si>
  <si>
    <t>海洋之心 ocean_heart</t>
  </si>
  <si>
    <t>扫帚柄 broom_handle</t>
  </si>
  <si>
    <t>可靠铁铲 trusty_shovel</t>
  </si>
  <si>
    <t>暗淡胸针 faded_broach</t>
  </si>
  <si>
    <t>奥术指环 arcane_ring</t>
  </si>
  <si>
    <t>-----</t>
  </si>
  <si>
    <t>第 2 级物品</t>
  </si>
  <si>
    <t>林野长弓 grove_bow</t>
  </si>
  <si>
    <t>吸血鬼獠牙 vampire_fangs</t>
  </si>
  <si>
    <t>天鹰之戒 ring_of_aquila</t>
  </si>
  <si>
    <t>学徒之礼 pupils_gift</t>
  </si>
  <si>
    <t>魔童之爪 imp_claw</t>
  </si>
  <si>
    <t>贤者石 philosophers_stone</t>
  </si>
  <si>
    <t>幽冥披巾 nether_shawl</t>
  </si>
  <si>
    <t>炎龙之鳞 dragon_scale</t>
  </si>
  <si>
    <t>精华指环 essence_ring</t>
  </si>
  <si>
    <t>臂甲 vambrace</t>
  </si>
  <si>
    <t>笨拙渔网 clumsy_net</t>
  </si>
  <si>
    <t>阿哈利姆之书 tome_of_aghanim</t>
  </si>
  <si>
    <t>第 3 级物品</t>
  </si>
  <si>
    <t>不朽尸王的头盔 helm_of_the_undying</t>
  </si>
  <si>
    <t>维修器具 repair_kit</t>
  </si>
  <si>
    <t>崎岖外衣 craggy_coat</t>
  </si>
  <si>
    <t>高级仙灵之火 greater_faerie_fire</t>
  </si>
  <si>
    <t>加速护符 quickening_charm</t>
  </si>
  <si>
    <t>智灭 mind_breaker</t>
  </si>
  <si>
    <t>网虫腿 spider_legs</t>
  </si>
  <si>
    <t>魔力箭袋 enchanted_quiver</t>
  </si>
  <si>
    <t>骑士剑 paladin_sword</t>
  </si>
  <si>
    <t>毁灭灵球 orb_of_destruction</t>
  </si>
  <si>
    <t>第三只眼 third_eye</t>
  </si>
  <si>
    <t>巨神残铁 titan_sliver</t>
  </si>
  <si>
    <t>第 4 级物品</t>
  </si>
  <si>
    <t>无知小帽 witless_shako</t>
  </si>
  <si>
    <t>永恒遗物 timeless_relic</t>
  </si>
  <si>
    <t>法术棱镜 spell_prism</t>
  </si>
  <si>
    <t>亲王短刀 princes_knife</t>
  </si>
  <si>
    <t>闪灵 flicker</t>
  </si>
  <si>
    <t>望远镜 spy_gadget</t>
  </si>
  <si>
    <t>忍者用具 ninja_gear</t>
  </si>
  <si>
    <t>幻术师披风 illusionsts_cape</t>
  </si>
  <si>
    <t>浩劫巨锤 havoc_hammer</t>
  </si>
  <si>
    <t>魔力明灯 panic_button</t>
  </si>
  <si>
    <t>平世剑 the_leveller</t>
  </si>
  <si>
    <t>灵犀角 minotaur_horn</t>
  </si>
  <si>
    <t>第 5 级物品</t>
  </si>
  <si>
    <t>原力靴 force_boots</t>
  </si>
  <si>
    <t>黯灭 2 desolator_2</t>
  </si>
  <si>
    <t>凤凰余烬 phoenix_ash</t>
  </si>
  <si>
    <t>先哲之石 seer_stone</t>
  </si>
  <si>
    <t>神镜盾 mirror_shield</t>
  </si>
  <si>
    <t>聚合神符 fusion_rune</t>
  </si>
  <si>
    <t>极品 apex</t>
  </si>
  <si>
    <t>弩炮 ballista</t>
  </si>
  <si>
    <t>林地神行靴 woodland_striders</t>
  </si>
  <si>
    <t>三叉戟 recipe_trident</t>
  </si>
  <si>
    <t>亡者之书 demonicon</t>
  </si>
  <si>
    <t>堕天斧 fallen_sky</t>
  </si>
  <si>
    <t>海盗帽 pirate_hat</t>
  </si>
  <si>
    <t>机械之心 ex_machina</t>
  </si>
  <si>
    <t>配方</t>
  </si>
  <si>
    <t>abyssal_blade 深渊之刃</t>
  </si>
  <si>
    <t>ancient_janggo 战鼓</t>
  </si>
  <si>
    <t>arcane_boots 秘法鞋</t>
  </si>
  <si>
    <t>armlet 臂章</t>
  </si>
  <si>
    <t>cycloneEUL 的神圣法杖</t>
  </si>
  <si>
    <t>greater_crit 代达罗斯之殇</t>
  </si>
  <si>
    <t>invis_sword 影刀</t>
  </si>
  <si>
    <t>maelstrom 漩涡</t>
  </si>
  <si>
    <t>mjollnir 雷神之锤</t>
  </si>
  <si>
    <t>sheepstick 邪恶镰刀</t>
  </si>
  <si>
    <t>skadi 斯嘉蒂之眼</t>
  </si>
  <si>
    <t>tranquil_boots 静谧之鞋</t>
  </si>
  <si>
    <t>ultimate_scepter 阿哈利姆神杖</t>
  </si>
  <si>
    <t>vladmir 弗拉迪米尔的祭品</t>
  </si>
  <si>
    <t>wind_lace 风灵之纹</t>
  </si>
  <si>
    <t>英雄名称</t>
  </si>
  <si>
    <t>（经本人测试，如果用聊天窗输入指令，英雄的名称可以简化，比如 anti = 敌法师，你可以用对应的简称试试看）</t>
  </si>
  <si>
    <t>这些英雄名称可以在推荐出装的文件中找到 Steam\steamapps\common\dota 2 beta\dota\itembuilds</t>
  </si>
  <si>
    <t>abaddon 亚巴顿</t>
  </si>
  <si>
    <t>abyssal_underlord 孽主</t>
  </si>
  <si>
    <t>alchemist 炼金术师</t>
  </si>
  <si>
    <t>ancient_apparition 极寒幽魂</t>
  </si>
  <si>
    <t>antimage 敌法师</t>
  </si>
  <si>
    <t>axe 斧王</t>
  </si>
  <si>
    <t>bane 贝恩 - 霍乱之源</t>
  </si>
  <si>
    <t>batrider 蝙蝠骑士</t>
  </si>
  <si>
    <t>beastmaster 兽王</t>
  </si>
  <si>
    <t>bloodseeker 血魔</t>
  </si>
  <si>
    <t>bounty_hunter 赏金猎人</t>
  </si>
  <si>
    <t>brewmaster 酒仙</t>
  </si>
  <si>
    <t>bristleback 钢背兽</t>
  </si>
  <si>
    <t>broodmother 育母蜘蛛</t>
  </si>
  <si>
    <t>centaur 半人马战行者</t>
  </si>
  <si>
    <t>chaos_knight 混沌骑士</t>
  </si>
  <si>
    <t>chen 陈</t>
  </si>
  <si>
    <t>clinkz 克林克兹 - 骨弓</t>
  </si>
  <si>
    <t>-createhero crystal_maiden</t>
  </si>
  <si>
    <t>水晶室女</t>
  </si>
  <si>
    <t>dark_seer 黑暗贤者</t>
  </si>
  <si>
    <t>dark_willow 邪影芳灵</t>
  </si>
  <si>
    <t>dazzle 戴泽 - 暗影牧师</t>
  </si>
  <si>
    <t>death_prophet 死亡先知</t>
  </si>
  <si>
    <t>disruptor 干扰者</t>
  </si>
  <si>
    <t>doom_bringer 末日使者</t>
  </si>
  <si>
    <t>dragon_knight 龙骑士</t>
  </si>
  <si>
    <t>drow_ranger 卓尔游侠</t>
  </si>
  <si>
    <t>earthshaker 撼地者</t>
  </si>
  <si>
    <t>elder_titan 上古巨神</t>
  </si>
  <si>
    <t>ember_spirit 灰烬之灵</t>
  </si>
  <si>
    <t>enchantress 魅惑魔女</t>
  </si>
  <si>
    <t>enigma 谜团</t>
  </si>
  <si>
    <t>faceless_void 虚空假面</t>
  </si>
  <si>
    <t>furion 先知</t>
  </si>
  <si>
    <t>generic</t>
  </si>
  <si>
    <t>grimstroke 天涯墨客</t>
  </si>
  <si>
    <t>gyrocopter 矮人直升机</t>
  </si>
  <si>
    <t>huskar 哈斯卡 - 神灵武士</t>
  </si>
  <si>
    <t>invoker 祈求者</t>
  </si>
  <si>
    <t>jakiro 杰奇洛 - 双头龙</t>
  </si>
  <si>
    <t>juggernaut 主宰</t>
  </si>
  <si>
    <t>keeper_of_the_light 光之守卫</t>
  </si>
  <si>
    <t>kunkka 昆卡 - 海军上将</t>
  </si>
  <si>
    <t>legion_commander 军团指挥官</t>
  </si>
  <si>
    <t>leshrac 拉席克 - 受折磨的灵魂</t>
  </si>
  <si>
    <t>lich 巫妖</t>
  </si>
  <si>
    <t>life_stealer 噬魂鬼</t>
  </si>
  <si>
    <t>lina 丽娜</t>
  </si>
  <si>
    <t>lion 莱恩 - 恶魔巫师</t>
  </si>
  <si>
    <t>lone_druid 德鲁伊</t>
  </si>
  <si>
    <t>luna 露娜 - 月之骑士</t>
  </si>
  <si>
    <t>lycan 狼人</t>
  </si>
  <si>
    <t>magnataur 马格纳斯 - 半人猛犸</t>
  </si>
  <si>
    <t>mars 玛尔斯</t>
  </si>
  <si>
    <t>medusa 美杜莎 - 蛇发女妖</t>
  </si>
  <si>
    <t>meepo 米波 - 地卜师</t>
  </si>
  <si>
    <t>mirana 米娜拉 - 月之女祭司</t>
  </si>
  <si>
    <t>monkey_king 齐天大圣</t>
  </si>
  <si>
    <t>morphling 变体精灵</t>
  </si>
  <si>
    <t>naga_siren 娜迦海妖</t>
  </si>
  <si>
    <t>necrolyte 死灵法师</t>
  </si>
  <si>
    <t>nevermore 奈文摩尔 - 影魔</t>
  </si>
  <si>
    <t>night_stalker 暗夜魔王</t>
  </si>
  <si>
    <t>nyx_assassin 司夜刺客</t>
  </si>
  <si>
    <t>obsidian_destroyer 殁境神蚀者</t>
  </si>
  <si>
    <t>ogre_magi 食人魔魔法师</t>
  </si>
  <si>
    <t>omniknight 全能骑士</t>
  </si>
  <si>
    <t>pangolier 石鳞剑士</t>
  </si>
  <si>
    <t>phantom_assassin 幻影刺客</t>
  </si>
  <si>
    <t>phantom_lancer 幻影长矛手</t>
  </si>
  <si>
    <t>phoenix 凤凰</t>
  </si>
  <si>
    <t>puck 帕克 - 仙女龙</t>
  </si>
  <si>
    <t>pudge 帕吉 - 屠夫</t>
  </si>
  <si>
    <t>pugna 帕格纳 - 遗忘法师</t>
  </si>
  <si>
    <t>queenofpain 痛苦女王</t>
  </si>
  <si>
    <t>rattletrap 发条技师</t>
  </si>
  <si>
    <t>razor 剃刀 - 闪电幽魂</t>
  </si>
  <si>
    <t>riki 力丸 - 隐形刺客</t>
  </si>
  <si>
    <t>rubick 拉比克 - 大魔导师</t>
  </si>
  <si>
    <t>sand_king 沙王</t>
  </si>
  <si>
    <t>shadow_demon 暗影恶魔</t>
  </si>
  <si>
    <t>shadow_shaman 暗影萨满</t>
  </si>
  <si>
    <t>shredder 伐木机</t>
  </si>
  <si>
    <t>silencer 沉默术士</t>
  </si>
  <si>
    <t>skeleton_king 骷髅王</t>
  </si>
  <si>
    <t>skywrath_mage 天怒法师</t>
  </si>
  <si>
    <t>slardar 斯拉达 - 鱼人守卫</t>
  </si>
  <si>
    <t>slark 斯拉克 - 鱼人夜行者</t>
  </si>
  <si>
    <t>snapfire 电炎绝手</t>
  </si>
  <si>
    <t>sniper 狙击手</t>
  </si>
  <si>
    <t>spectre 幽鬼</t>
  </si>
  <si>
    <t>spirit_breaker 裂魂人</t>
  </si>
  <si>
    <t>storm_spirit 风暴之灵</t>
  </si>
  <si>
    <t>sven 斯温 - 流浪剑客</t>
  </si>
  <si>
    <t>techies 工程师</t>
  </si>
  <si>
    <t>templar_assassin 圣堂刺客</t>
  </si>
  <si>
    <t>terrorblade 恐怖利刃</t>
  </si>
  <si>
    <t>tidehunter 潮汐猎人</t>
  </si>
  <si>
    <t>tinker 地精修补匠</t>
  </si>
  <si>
    <t>tiny 小小</t>
  </si>
  <si>
    <t>treant 树神卫士</t>
  </si>
  <si>
    <t>troll_warlord 巨魔战将</t>
  </si>
  <si>
    <t>tusk 巨牙海民</t>
  </si>
  <si>
    <t>undying 不朽尸王</t>
  </si>
  <si>
    <t>ursa 乌尔萨 - 熊战士</t>
  </si>
  <si>
    <t>vengefulspirit 复仇之魂</t>
  </si>
  <si>
    <t>venomancer 剧毒术士</t>
  </si>
  <si>
    <t>viper 冥界亚龙</t>
  </si>
  <si>
    <t>visage 维萨吉 - 死灵飞龙</t>
  </si>
  <si>
    <t>void_spirit 虚无之灵</t>
  </si>
  <si>
    <t>warlock 术士</t>
  </si>
  <si>
    <t>weaver 编织者</t>
  </si>
  <si>
    <t>windrunner 风行者</t>
  </si>
  <si>
    <t>winter_wyvern 寒冬飞龙</t>
  </si>
  <si>
    <t>wisp 神灵守卫</t>
  </si>
  <si>
    <t>witch_doctor 巫医</t>
  </si>
  <si>
    <t>zuus 宙斯 - 众神之王</t>
  </si>
  <si>
    <t>其他</t>
  </si>
  <si>
    <t>tower 防御塔</t>
  </si>
  <si>
    <t>fountain 泉水</t>
  </si>
  <si>
    <t xml:space="preserve">兵线位置
边路
    30秒一个单位
    5秒 2-3塔之间
    10秒 2塔差一点
    20秒 1-2塔之间
    30秒 1塔出来点
    40秒 对方1塔
    45秒 对方1塔2塔之间
中路
    10秒 2塔
    15秒 1塔
    20秒 河道
拉野
    每多一波野怪，拉野提前0.5s
    基本时间55秒拉
    天辉远古野 54
    天辉远古大野 53
</t>
  </si>
  <si>
    <t>时间</t>
  </si>
  <si>
    <t>波数</t>
  </si>
  <si>
    <t>升级次数</t>
  </si>
  <si>
    <t>近战小兵</t>
  </si>
  <si>
    <t>高级近战</t>
  </si>
  <si>
    <t>高级/超级近战</t>
  </si>
  <si>
    <t>远程小兵</t>
  </si>
  <si>
    <t>高级远程</t>
  </si>
  <si>
    <t>高级/超级远程</t>
  </si>
  <si>
    <t>线上小兵的首次产生是在游戏时间为00:00时，征战号角响起之后。之后，它们每30秒产生一次。与近战和远程小兵不同的是，攻城兵在第11波才开始产生，而且只会每10波产生一次。</t>
  </si>
  <si>
    <t>生命值</t>
  </si>
  <si>
    <t>攻击力</t>
  </si>
  <si>
    <t>击杀金钱</t>
  </si>
  <si>
    <t>小兵生命值</t>
  </si>
  <si>
    <t>小兵攻击力</t>
  </si>
  <si>
    <t>小兵击杀金钱</t>
  </si>
  <si>
    <t>经验</t>
  </si>
  <si>
    <t>简单来说，攻城兵的首次产生是在5:00时，并且每5分钟产生一次。</t>
  </si>
  <si>
    <t>19‒23</t>
  </si>
  <si>
    <t>34‒39</t>
  </si>
  <si>
    <t>36‒44</t>
  </si>
  <si>
    <t>20‒26</t>
  </si>
  <si>
    <t>21‒26</t>
  </si>
  <si>
    <t>43‒52</t>
  </si>
  <si>
    <t>41‒46</t>
  </si>
  <si>
    <t>19‒25</t>
  </si>
  <si>
    <t>20‒24</t>
  </si>
  <si>
    <t>35‒40</t>
  </si>
  <si>
    <t>38‒46</t>
  </si>
  <si>
    <t>21.5‒27.5</t>
  </si>
  <si>
    <t>23‒28</t>
  </si>
  <si>
    <t>49‒58</t>
  </si>
  <si>
    <t>44‒49</t>
  </si>
  <si>
    <t>25‒31</t>
  </si>
  <si>
    <t>兵线总是以近战兵为主。刚开始，兵线由3个近战兵和1个远程兵组成（每10波还会有1个攻城兵）。而它们的数量会逐渐提升：</t>
  </si>
  <si>
    <t>21‒25</t>
  </si>
  <si>
    <t>36‒41</t>
  </si>
  <si>
    <t>40‒48</t>
  </si>
  <si>
    <t>23‒29</t>
  </si>
  <si>
    <t>25‒30</t>
  </si>
  <si>
    <t>55‒64</t>
  </si>
  <si>
    <t>47‒52</t>
  </si>
  <si>
    <t>31‒37</t>
  </si>
  <si>
    <t>22‒26</t>
  </si>
  <si>
    <t>37‒42</t>
  </si>
  <si>
    <t>42‒50</t>
  </si>
  <si>
    <t>24.5‒30.5</t>
  </si>
  <si>
    <t>27‒32</t>
  </si>
  <si>
    <t>61‒70</t>
  </si>
  <si>
    <t>50‒55</t>
  </si>
  <si>
    <t>37‒43</t>
  </si>
  <si>
    <t>第31波以及之后（15:00）：每条路+1个近战兵。一个兵线中近战兵的总数为4个。</t>
  </si>
  <si>
    <t>23‒27</t>
  </si>
  <si>
    <t>38‒43</t>
  </si>
  <si>
    <t>44‒52</t>
  </si>
  <si>
    <t>26‒32</t>
  </si>
  <si>
    <t>29‒34</t>
  </si>
  <si>
    <t>67‒76</t>
  </si>
  <si>
    <t>53‒58</t>
  </si>
  <si>
    <t>43‒49</t>
  </si>
  <si>
    <t>第61波以及之后（30:00）：每条路+1个近战兵。一个兵线中近战兵的总数为5个。</t>
  </si>
  <si>
    <t>24‒28</t>
  </si>
  <si>
    <t>39‒44</t>
  </si>
  <si>
    <t>46‒54</t>
  </si>
  <si>
    <t>27.5‒33.5</t>
  </si>
  <si>
    <t>31‒36</t>
  </si>
  <si>
    <t>73‒82</t>
  </si>
  <si>
    <t>56‒61</t>
  </si>
  <si>
    <t>49‒55</t>
  </si>
  <si>
    <t>第71波以及之后（35:00）：每条路+1个攻城兵。一个兵线中攻城兵的总数为2个。</t>
  </si>
  <si>
    <t>25‒29</t>
  </si>
  <si>
    <t>40‒45</t>
  </si>
  <si>
    <t>48‒56</t>
  </si>
  <si>
    <t>29‒35</t>
  </si>
  <si>
    <t>33‒38</t>
  </si>
  <si>
    <t>79‒88</t>
  </si>
  <si>
    <t>59‒64</t>
  </si>
  <si>
    <t>55‒61</t>
  </si>
  <si>
    <t>第81波以及之后（40:00）：每条路+1个远程兵。一个兵线中远程兵的总数为2个。</t>
  </si>
  <si>
    <t>26‒30</t>
  </si>
  <si>
    <t>50‒58</t>
  </si>
  <si>
    <t>30.5‒36.5</t>
  </si>
  <si>
    <t>85‒94</t>
  </si>
  <si>
    <t>62‒67</t>
  </si>
  <si>
    <t>61‒67</t>
  </si>
  <si>
    <t>第91波以及之后（45:00）：每条路+1个近战兵。一个兵线中近战兵的总数为6个。</t>
  </si>
  <si>
    <t>27‒31</t>
  </si>
  <si>
    <t>42‒47</t>
  </si>
  <si>
    <t>52‒60</t>
  </si>
  <si>
    <t>32‒38</t>
  </si>
  <si>
    <t>91‒100</t>
  </si>
  <si>
    <t>65‒70</t>
  </si>
  <si>
    <t>67‒73</t>
  </si>
  <si>
    <t>45分钟之后，一个兵线将由6个近战兵，2个远程兵（每10波2个攻城兵）组成，总共有8个（加上攻城兵则为10个）小兵。</t>
  </si>
  <si>
    <t>28‒32</t>
  </si>
  <si>
    <t>43‒48</t>
  </si>
  <si>
    <t>54‒62</t>
  </si>
  <si>
    <t>33.5‒39.5</t>
  </si>
  <si>
    <t>97‒106</t>
  </si>
  <si>
    <t>68‒73</t>
  </si>
  <si>
    <t>73‒79</t>
  </si>
  <si>
    <t>29‒33</t>
  </si>
  <si>
    <t>56‒64</t>
  </si>
  <si>
    <t>35‒41</t>
  </si>
  <si>
    <t>103‒112</t>
  </si>
  <si>
    <t>71‒76</t>
  </si>
  <si>
    <t>79‒85</t>
  </si>
  <si>
    <t>每7分钟30秒，近战和远程小兵会获得永久性的生命值和攻击力加成，击杀奖励也会随之增加。加成如下：</t>
  </si>
  <si>
    <t>30‒34</t>
  </si>
  <si>
    <t>45‒50</t>
  </si>
  <si>
    <t>58‒66</t>
  </si>
  <si>
    <t>36.5‒42.5</t>
  </si>
  <si>
    <t>109‒118</t>
  </si>
  <si>
    <t>74‒79</t>
  </si>
  <si>
    <t>85‒91</t>
  </si>
  <si>
    <t>31‒35</t>
  </si>
  <si>
    <t>46‒51</t>
  </si>
  <si>
    <t>60‒68</t>
  </si>
  <si>
    <t>38‒44</t>
  </si>
  <si>
    <t>115‒124</t>
  </si>
  <si>
    <t>77‒82</t>
  </si>
  <si>
    <t>91‒97</t>
  </si>
  <si>
    <t>近战小兵: +12点生命值，+1点攻击力，+1击杀金钱</t>
  </si>
  <si>
    <t>32‒36</t>
  </si>
  <si>
    <t>62‒70</t>
  </si>
  <si>
    <t>39.5‒45.5</t>
  </si>
  <si>
    <t>121‒130</t>
  </si>
  <si>
    <t>80‒85</t>
  </si>
  <si>
    <t>97‒103</t>
  </si>
  <si>
    <t>远程小兵: +12点生命值，+2点攻击力，+6击杀金钱，+8经验奖励</t>
  </si>
  <si>
    <t>33‒37</t>
  </si>
  <si>
    <t>48‒53</t>
  </si>
  <si>
    <t>64‒72</t>
  </si>
  <si>
    <t>41‒47</t>
  </si>
  <si>
    <t>49‒54</t>
  </si>
  <si>
    <t>127‒136</t>
  </si>
  <si>
    <t>83‒88</t>
  </si>
  <si>
    <t>103‒109</t>
  </si>
  <si>
    <t>高级近战小兵: +19点生命值，+2点攻击力，+1.5击杀金钱</t>
  </si>
  <si>
    <t>34‒38</t>
  </si>
  <si>
    <t>66‒74</t>
  </si>
  <si>
    <t>42.5‒48.5</t>
  </si>
  <si>
    <t>51‒56</t>
  </si>
  <si>
    <t>133‒142</t>
  </si>
  <si>
    <t>86‒91</t>
  </si>
  <si>
    <t>109‒115</t>
  </si>
  <si>
    <t>高级远程小兵: +18点生命值，+3点攻击力，+6击杀金钱</t>
  </si>
  <si>
    <t>35‒39</t>
  </si>
  <si>
    <t>68‒76</t>
  </si>
  <si>
    <t>44‒50</t>
  </si>
  <si>
    <t>139‒148</t>
  </si>
  <si>
    <t>89‒94</t>
  </si>
  <si>
    <t>115‒121</t>
  </si>
  <si>
    <t>超级近战小兵: +1.5击杀金钱</t>
  </si>
  <si>
    <t>36‒40</t>
  </si>
  <si>
    <t>70‒78</t>
  </si>
  <si>
    <t>45.5‒51.5</t>
  </si>
  <si>
    <t>55‒60</t>
  </si>
  <si>
    <t>145‒154</t>
  </si>
  <si>
    <t>92‒97</t>
  </si>
  <si>
    <t>121‒127</t>
  </si>
  <si>
    <t>超级远程小兵: +6击杀金钱</t>
  </si>
  <si>
    <t>37‒41</t>
  </si>
  <si>
    <t>52‒57</t>
  </si>
  <si>
    <t>72‒80</t>
  </si>
  <si>
    <t>47‒53</t>
  </si>
  <si>
    <t>57‒62</t>
  </si>
  <si>
    <t>151‒160</t>
  </si>
  <si>
    <t>95‒100</t>
  </si>
  <si>
    <t>127‒133</t>
  </si>
  <si>
    <t>38‒42</t>
  </si>
  <si>
    <t>74‒82</t>
  </si>
  <si>
    <t>48.5‒54.5</t>
  </si>
  <si>
    <t>157‒166</t>
  </si>
  <si>
    <t>98‒103</t>
  </si>
  <si>
    <t>133‒139</t>
  </si>
  <si>
    <t>这些生命值和攻击力加成最多30次，但是金钱和经验加成没有次数限制。这意味着在游戏时间225:00时，也就是3小时45分钟的时候，生命值和攻击力完全升满。下表显示了每个升级周期的数值。</t>
  </si>
  <si>
    <t>39‒43</t>
  </si>
  <si>
    <t>54‒59</t>
  </si>
  <si>
    <t>76‒84</t>
  </si>
  <si>
    <t>50‒56</t>
  </si>
  <si>
    <t>61‒66</t>
  </si>
  <si>
    <t>163‒172</t>
  </si>
  <si>
    <t>101‒106</t>
  </si>
  <si>
    <t>139‒145</t>
  </si>
  <si>
    <t>40‒44</t>
  </si>
  <si>
    <t>78‒86</t>
  </si>
  <si>
    <t>51.5‒57.5</t>
  </si>
  <si>
    <t>63‒68</t>
  </si>
  <si>
    <t>169‒178</t>
  </si>
  <si>
    <t>104‒109</t>
  </si>
  <si>
    <t>145‒151</t>
  </si>
  <si>
    <t>41‒45</t>
  </si>
  <si>
    <t>80‒88</t>
  </si>
  <si>
    <t>53‒59</t>
  </si>
  <si>
    <t>175‒184</t>
  </si>
  <si>
    <t>107‒112</t>
  </si>
  <si>
    <t>151‒157</t>
  </si>
  <si>
    <t>42‒46</t>
  </si>
  <si>
    <t>82‒90</t>
  </si>
  <si>
    <t>54.5‒60.5</t>
  </si>
  <si>
    <t>67‒72</t>
  </si>
  <si>
    <t>181‒190</t>
  </si>
  <si>
    <t>110‒115</t>
  </si>
  <si>
    <t>157‒163</t>
  </si>
  <si>
    <t>43‒47</t>
  </si>
  <si>
    <t>58‒63</t>
  </si>
  <si>
    <t>84‒92</t>
  </si>
  <si>
    <t>56‒62</t>
  </si>
  <si>
    <t>69‒74</t>
  </si>
  <si>
    <t>187‒196</t>
  </si>
  <si>
    <t>113‒118</t>
  </si>
  <si>
    <t>163‒169</t>
  </si>
  <si>
    <t>44‒48</t>
  </si>
  <si>
    <t>86‒94</t>
  </si>
  <si>
    <t>57.5‒63.5</t>
  </si>
  <si>
    <t>193‒202</t>
  </si>
  <si>
    <t>116‒121</t>
  </si>
  <si>
    <t>169‒175</t>
  </si>
  <si>
    <t>45‒49</t>
  </si>
  <si>
    <t>60‒65</t>
  </si>
  <si>
    <t>88‒96</t>
  </si>
  <si>
    <t>59‒65</t>
  </si>
  <si>
    <t>73‒78</t>
  </si>
  <si>
    <t>199‒208</t>
  </si>
  <si>
    <t>119‒124</t>
  </si>
  <si>
    <t>175‒181</t>
  </si>
  <si>
    <t>46‒50</t>
  </si>
  <si>
    <t>90‒98</t>
  </si>
  <si>
    <t>60.5‒66.5</t>
  </si>
  <si>
    <t>75‒80</t>
  </si>
  <si>
    <t>205‒214</t>
  </si>
  <si>
    <t>122‒127</t>
  </si>
  <si>
    <t>181‒187</t>
  </si>
  <si>
    <t>47‒51</t>
  </si>
  <si>
    <t>92‒100</t>
  </si>
  <si>
    <t>62‒68</t>
  </si>
  <si>
    <t>211‒220</t>
  </si>
  <si>
    <t>125‒130</t>
  </si>
  <si>
    <t>187‒193</t>
  </si>
  <si>
    <t>48‒52</t>
  </si>
  <si>
    <t>94‒102</t>
  </si>
  <si>
    <t>63.5‒69.5</t>
  </si>
  <si>
    <t>79‒84</t>
  </si>
  <si>
    <t>217‒226</t>
  </si>
  <si>
    <t>128‒133</t>
  </si>
  <si>
    <t>193‒199</t>
  </si>
  <si>
    <t>49‒53</t>
  </si>
  <si>
    <t>64‒69</t>
  </si>
  <si>
    <t>96‒104</t>
  </si>
  <si>
    <t>65‒71</t>
  </si>
  <si>
    <t>81‒86</t>
  </si>
  <si>
    <t>223‒232</t>
  </si>
  <si>
    <t>131‒136</t>
  </si>
  <si>
    <t>199‒205</t>
  </si>
  <si>
    <t>近战</t>
  </si>
  <si>
    <t>远程</t>
  </si>
  <si>
    <t>攻城</t>
  </si>
  <si>
    <t>总小兵数</t>
  </si>
  <si>
    <t>平均金钱</t>
  </si>
  <si>
    <t>平均累计金钱</t>
  </si>
  <si>
    <t>被动累计金钱</t>
  </si>
  <si>
    <t>经验值</t>
  </si>
  <si>
    <r>
      <rPr>
        <b/>
        <sz val="12"/>
        <color rgb="FFB9B9B9"/>
        <rFont val="Microsoft YaHei"/>
        <charset val="134"/>
      </rPr>
      <t>折叠</t>
    </r>
    <r>
      <rPr>
        <b/>
        <sz val="12"/>
        <color rgb="FFB9B9B9"/>
        <rFont val="Microsoft YaHei"/>
        <charset val="134"/>
      </rPr>
      <t>总累计经验值</t>
    </r>
  </si>
  <si>
    <t>~157</t>
  </si>
  <si>
    <t>~314</t>
  </si>
  <si>
    <t>~471</t>
  </si>
  <si>
    <t>~628</t>
  </si>
  <si>
    <t>~785</t>
  </si>
  <si>
    <t>~942</t>
  </si>
  <si>
    <t>~1099</t>
  </si>
  <si>
    <t>~1256</t>
  </si>
  <si>
    <t>~1413</t>
  </si>
  <si>
    <t>~1570</t>
  </si>
  <si>
    <t>~222.5</t>
  </si>
  <si>
    <t>~1792.5</t>
  </si>
  <si>
    <t>~1949.5</t>
  </si>
  <si>
    <t>~2106.5</t>
  </si>
  <si>
    <t>~2263.5</t>
  </si>
  <si>
    <t>~2420.5</t>
  </si>
  <si>
    <t>~2577.5</t>
  </si>
  <si>
    <t>~2734.5</t>
  </si>
  <si>
    <t>~2891.5</t>
  </si>
  <si>
    <t>~3048.5</t>
  </si>
  <si>
    <t>~3205.5</t>
  </si>
  <si>
    <t>~3428</t>
  </si>
  <si>
    <t>~3585</t>
  </si>
  <si>
    <t>~3742</t>
  </si>
  <si>
    <t>~3899</t>
  </si>
  <si>
    <t>~4056</t>
  </si>
  <si>
    <t>~4213</t>
  </si>
  <si>
    <t>~4370</t>
  </si>
  <si>
    <t>~4527</t>
  </si>
  <si>
    <t>~4684</t>
  </si>
  <si>
    <t>~4841</t>
  </si>
  <si>
    <t>~259</t>
  </si>
  <si>
    <t>~5100</t>
  </si>
  <si>
    <t>~193.5</t>
  </si>
  <si>
    <t>~5293.5</t>
  </si>
  <si>
    <t>~5487</t>
  </si>
  <si>
    <t>~5680.5</t>
  </si>
  <si>
    <t>~5874</t>
  </si>
  <si>
    <t>~6067.5</t>
  </si>
  <si>
    <t>~6261</t>
  </si>
  <si>
    <t>~6454.5</t>
  </si>
  <si>
    <t>~6648</t>
  </si>
  <si>
    <t>~6841.5</t>
  </si>
  <si>
    <t>~7100.5</t>
  </si>
  <si>
    <t>~7294</t>
  </si>
  <si>
    <t>~7487.5</t>
  </si>
  <si>
    <t>~7681</t>
  </si>
  <si>
    <t>~7874.5</t>
  </si>
  <si>
    <t>~8068</t>
  </si>
  <si>
    <t>~8261.5</t>
  </si>
  <si>
    <t>~8455</t>
  </si>
  <si>
    <t>~8648.5</t>
  </si>
  <si>
    <t>~8842</t>
  </si>
  <si>
    <t>~9101</t>
  </si>
  <si>
    <t>~9294.5</t>
  </si>
  <si>
    <t>~9488</t>
  </si>
  <si>
    <t>~9681.5</t>
  </si>
  <si>
    <t>~9875</t>
  </si>
  <si>
    <t>~10068.5</t>
  </si>
  <si>
    <t>~10262</t>
  </si>
  <si>
    <t>~10455.5</t>
  </si>
  <si>
    <t>~10649</t>
  </si>
  <si>
    <t>~10842.5</t>
  </si>
  <si>
    <t>~361</t>
  </si>
  <si>
    <t>~11203.5</t>
  </si>
  <si>
    <t>~230</t>
  </si>
  <si>
    <t>~11433.5</t>
  </si>
  <si>
    <t>~11663.5</t>
  </si>
  <si>
    <t>~11893.5</t>
  </si>
  <si>
    <t>~12123.5</t>
  </si>
  <si>
    <t>~12353.5</t>
  </si>
  <si>
    <t>~12583.5</t>
  </si>
  <si>
    <t>~12813.5</t>
  </si>
  <si>
    <t>~13043.5</t>
  </si>
  <si>
    <t>~13273.5</t>
  </si>
  <si>
    <t>~13634.5</t>
  </si>
  <si>
    <t>~13864.5</t>
  </si>
  <si>
    <t>~14094.5</t>
  </si>
  <si>
    <t>~14324.5</t>
  </si>
  <si>
    <t>~14554.5</t>
  </si>
  <si>
    <t>~14784.5</t>
  </si>
  <si>
    <t>~15014.5</t>
  </si>
  <si>
    <t>~15244.5</t>
  </si>
  <si>
    <t>~15474.5</t>
  </si>
  <si>
    <t>~15704.5</t>
  </si>
  <si>
    <t>~408.5</t>
  </si>
  <si>
    <t>~16113</t>
  </si>
  <si>
    <t>~277.5</t>
  </si>
  <si>
    <t>~16390.5</t>
  </si>
  <si>
    <t>~16668</t>
  </si>
  <si>
    <t>~16945.5</t>
  </si>
  <si>
    <t>~17223</t>
  </si>
  <si>
    <t>~17500.5</t>
  </si>
  <si>
    <t>~17778</t>
  </si>
  <si>
    <t>~18055.5</t>
  </si>
  <si>
    <t>~18333</t>
  </si>
  <si>
    <t>~18610.5</t>
  </si>
  <si>
    <t>~445</t>
  </si>
  <si>
    <t>~19055.5</t>
  </si>
  <si>
    <t>~19369.5</t>
  </si>
  <si>
    <t>~19683.5</t>
  </si>
  <si>
    <t>~19997.5</t>
  </si>
  <si>
    <t>~20311.5</t>
  </si>
  <si>
    <t>~20625.5</t>
  </si>
  <si>
    <t>~20939.5</t>
  </si>
  <si>
    <t>~21253.5</t>
  </si>
  <si>
    <t>~21567.5</t>
  </si>
  <si>
    <t>~21881.5</t>
  </si>
  <si>
    <t>~22326.5</t>
  </si>
  <si>
    <t>~22640.5</t>
  </si>
  <si>
    <t>~22954.5</t>
  </si>
  <si>
    <t>~23268.5</t>
  </si>
  <si>
    <t>~23582.5</t>
  </si>
  <si>
    <t>~23896.5</t>
  </si>
  <si>
    <t>~24210.5</t>
  </si>
  <si>
    <t>~24524.5</t>
  </si>
  <si>
    <t>~24838.5</t>
  </si>
  <si>
    <t>~25152.5</t>
  </si>
  <si>
    <t>~25597.5</t>
  </si>
  <si>
    <t>~25911.5</t>
  </si>
  <si>
    <t>~26225.5</t>
  </si>
  <si>
    <t>~26539.5</t>
  </si>
  <si>
    <t>~26853.5</t>
  </si>
  <si>
    <t>~27167.5</t>
  </si>
  <si>
    <t>~27481.5</t>
  </si>
  <si>
    <t>~27795.5</t>
  </si>
  <si>
    <t>~28109.5</t>
  </si>
  <si>
    <t>~28423.5</t>
  </si>
  <si>
    <t>~28868.5</t>
  </si>
  <si>
    <t>水平</t>
  </si>
  <si>
    <t>最大伤害的堆叠数 (550)</t>
  </si>
  <si>
    <t>1 级</t>
  </si>
  <si>
    <t>( </t>
  </si>
  <si>
    <t>)</t>
  </si>
  <si>
    <t>2 级</t>
  </si>
  <si>
    <t>3 级</t>
  </si>
  <si>
    <t>4级</t>
  </si>
  <si>
    <t>每秒回复</t>
  </si>
  <si>
    <t>总回复</t>
  </si>
  <si>
    <t>CD时间</t>
  </si>
  <si>
    <t>金钱</t>
  </si>
  <si>
    <t>千元每秒回蓝</t>
  </si>
  <si>
    <t>备注</t>
  </si>
  <si>
    <t>小蓝</t>
  </si>
  <si>
    <t>芒果</t>
  </si>
  <si>
    <t>魔瓶</t>
  </si>
  <si>
    <t>魂戒</t>
  </si>
  <si>
    <t>贤者面罩</t>
  </si>
  <si>
    <t>凝露</t>
  </si>
  <si>
    <t>王者之戒</t>
  </si>
  <si>
    <t>还有1点全体回蓝光环</t>
  </si>
  <si>
    <t>虚无宝石</t>
  </si>
  <si>
    <t>秘法</t>
  </si>
  <si>
    <t>群体队友回复</t>
  </si>
  <si>
    <t>挂件</t>
  </si>
  <si>
    <t>影之灵龛</t>
  </si>
  <si>
    <t>勇气勋章</t>
  </si>
  <si>
    <t>祭品</t>
  </si>
  <si>
    <t>祭品光环唯一，可以叠加王者之戒</t>
  </si>
  <si>
    <t>百分比加减速就是在基础移速上加减</t>
  </si>
  <si>
    <t>50%加速 50% 减速就相当于没减速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</si>
</sst>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2"/>
      <color rgb="FF000000"/>
      <name val="Radiance"/>
      <charset val="134"/>
    </font>
    <font>
      <b/>
      <sz val="12"/>
      <color rgb="FF3A3A3A"/>
      <name val="Radiance"/>
      <charset val="134"/>
    </font>
    <font>
      <sz val="12"/>
      <color rgb="FF3A3A3A"/>
      <name val="Radiance"/>
      <charset val="134"/>
    </font>
    <font>
      <b/>
      <sz val="12"/>
      <color rgb="FFCF6A32"/>
      <name val="Radiance"/>
      <charset val="134"/>
    </font>
    <font>
      <b/>
      <sz val="12"/>
      <color rgb="FFFFFFFF"/>
      <name val="Radiance"/>
      <charset val="134"/>
    </font>
    <font>
      <b/>
      <sz val="12"/>
      <color rgb="FFB9B9B9"/>
      <name val="Microsoft YaHei"/>
      <charset val="134"/>
    </font>
    <font>
      <sz val="14.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70B04A"/>
        <bgColor indexed="64"/>
      </patternFill>
    </fill>
    <fill>
      <patternFill patternType="solid">
        <fgColor rgb="FF46323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111111"/>
      </left>
      <right style="medium">
        <color rgb="FF111111"/>
      </right>
      <top style="medium">
        <color rgb="FF111111"/>
      </top>
      <bottom style="medium">
        <color rgb="FF111111"/>
      </bottom>
      <diagonal/>
    </border>
    <border>
      <left style="medium">
        <color rgb="FF111111"/>
      </left>
      <right style="medium">
        <color rgb="FF111111"/>
      </right>
      <top style="medium">
        <color rgb="FF111111"/>
      </top>
      <bottom/>
      <diagonal/>
    </border>
    <border>
      <left style="medium">
        <color rgb="FF111111"/>
      </left>
      <right style="medium">
        <color rgb="FF111111"/>
      </right>
      <top/>
      <bottom style="medium">
        <color rgb="FF11111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9" borderId="12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13" borderId="15" applyNumberFormat="0" applyAlignment="0" applyProtection="0">
      <alignment vertical="center"/>
    </xf>
    <xf numFmtId="0" fontId="22" fillId="13" borderId="11" applyNumberFormat="0" applyAlignment="0" applyProtection="0">
      <alignment vertical="center"/>
    </xf>
    <xf numFmtId="0" fontId="23" fillId="14" borderId="16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20" fontId="2" fillId="0" borderId="1" xfId="0" applyNumberFormat="1" applyFont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3" fontId="8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0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8" fillId="0" borderId="0" xfId="0" applyFont="1" applyAlignment="1" quotePrefix="1">
      <alignment horizontal="center" vertical="center"/>
    </xf>
    <xf numFmtId="3" fontId="8" fillId="0" borderId="0" xfId="0" applyNumberFormat="1" applyFont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护甲!$E$1</c:f>
              <c:strCache>
                <c:ptCount val="1"/>
                <c:pt idx="0">
                  <c:v>减伤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护甲!$D$2:$D$121</c:f>
              <c:numCache>
                <c:formatCode>General</c:formatCode>
                <c:ptCount val="120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</c:numCache>
            </c:numRef>
          </c:xVal>
          <c:yVal>
            <c:numRef>
              <c:f>护甲!$E$2:$E$121</c:f>
              <c:numCache>
                <c:formatCode>General</c:formatCode>
                <c:ptCount val="120"/>
                <c:pt idx="0">
                  <c:v>-0.75</c:v>
                </c:pt>
                <c:pt idx="1">
                  <c:v>-0.746192893401015</c:v>
                </c:pt>
                <c:pt idx="2">
                  <c:v>-0.742268041237113</c:v>
                </c:pt>
                <c:pt idx="3">
                  <c:v>-0.738219895287958</c:v>
                </c:pt>
                <c:pt idx="4">
                  <c:v>-0.734042553191489</c:v>
                </c:pt>
                <c:pt idx="5">
                  <c:v>-0.72972972972973</c:v>
                </c:pt>
                <c:pt idx="6">
                  <c:v>-0.725274725274725</c:v>
                </c:pt>
                <c:pt idx="7">
                  <c:v>-0.720670391061452</c:v>
                </c:pt>
                <c:pt idx="8">
                  <c:v>-0.715909090909091</c:v>
                </c:pt>
                <c:pt idx="9">
                  <c:v>-0.710982658959538</c:v>
                </c:pt>
                <c:pt idx="10">
                  <c:v>-0.705882352941177</c:v>
                </c:pt>
                <c:pt idx="11">
                  <c:v>-0.70059880239521</c:v>
                </c:pt>
                <c:pt idx="12">
                  <c:v>-0.695121951219512</c:v>
                </c:pt>
                <c:pt idx="13">
                  <c:v>-0.68944099378882</c:v>
                </c:pt>
                <c:pt idx="14">
                  <c:v>-0.683544303797468</c:v>
                </c:pt>
                <c:pt idx="15">
                  <c:v>-0.67741935483871</c:v>
                </c:pt>
                <c:pt idx="16">
                  <c:v>-0.671052631578947</c:v>
                </c:pt>
                <c:pt idx="17">
                  <c:v>-0.664429530201342</c:v>
                </c:pt>
                <c:pt idx="18">
                  <c:v>-0.657534246575342</c:v>
                </c:pt>
                <c:pt idx="19">
                  <c:v>-0.65034965034965</c:v>
                </c:pt>
                <c:pt idx="20">
                  <c:v>-0.642857142857143</c:v>
                </c:pt>
                <c:pt idx="21">
                  <c:v>-0.635036496350365</c:v>
                </c:pt>
                <c:pt idx="22">
                  <c:v>-0.626865671641791</c:v>
                </c:pt>
                <c:pt idx="23">
                  <c:v>-0.618320610687023</c:v>
                </c:pt>
                <c:pt idx="24">
                  <c:v>-0.609375</c:v>
                </c:pt>
                <c:pt idx="25">
                  <c:v>-0.6</c:v>
                </c:pt>
                <c:pt idx="26">
                  <c:v>-0.590163934426229</c:v>
                </c:pt>
                <c:pt idx="27">
                  <c:v>-0.579831932773109</c:v>
                </c:pt>
                <c:pt idx="28">
                  <c:v>-0.568965517241379</c:v>
                </c:pt>
                <c:pt idx="29">
                  <c:v>-0.557522123893805</c:v>
                </c:pt>
                <c:pt idx="30">
                  <c:v>-0.545454545454545</c:v>
                </c:pt>
                <c:pt idx="31">
                  <c:v>-0.532710280373832</c:v>
                </c:pt>
                <c:pt idx="32">
                  <c:v>-0.519230769230769</c:v>
                </c:pt>
                <c:pt idx="33">
                  <c:v>-0.504950495049505</c:v>
                </c:pt>
                <c:pt idx="34">
                  <c:v>-0.489795918367347</c:v>
                </c:pt>
                <c:pt idx="35">
                  <c:v>-0.473684210526316</c:v>
                </c:pt>
                <c:pt idx="36">
                  <c:v>-0.456521739130435</c:v>
                </c:pt>
                <c:pt idx="37">
                  <c:v>-0.438202247191011</c:v>
                </c:pt>
                <c:pt idx="38">
                  <c:v>-0.418604651162791</c:v>
                </c:pt>
                <c:pt idx="39">
                  <c:v>-0.397590361445783</c:v>
                </c:pt>
                <c:pt idx="40">
                  <c:v>-0.375</c:v>
                </c:pt>
                <c:pt idx="41">
                  <c:v>-0.350649350649351</c:v>
                </c:pt>
                <c:pt idx="42">
                  <c:v>-0.324324324324324</c:v>
                </c:pt>
                <c:pt idx="43">
                  <c:v>-0.295774647887324</c:v>
                </c:pt>
                <c:pt idx="44">
                  <c:v>-0.264705882352941</c:v>
                </c:pt>
                <c:pt idx="45">
                  <c:v>-0.230769230769231</c:v>
                </c:pt>
                <c:pt idx="46">
                  <c:v>-0.193548387096774</c:v>
                </c:pt>
                <c:pt idx="47">
                  <c:v>-0.152542372881356</c:v>
                </c:pt>
                <c:pt idx="48">
                  <c:v>-0.107142857142857</c:v>
                </c:pt>
                <c:pt idx="49">
                  <c:v>-0.0566037735849057</c:v>
                </c:pt>
                <c:pt idx="50">
                  <c:v>0</c:v>
                </c:pt>
                <c:pt idx="51">
                  <c:v>0.0566037735849057</c:v>
                </c:pt>
                <c:pt idx="52">
                  <c:v>0.107142857142857</c:v>
                </c:pt>
                <c:pt idx="53">
                  <c:v>0.152542372881356</c:v>
                </c:pt>
                <c:pt idx="54">
                  <c:v>0.193548387096774</c:v>
                </c:pt>
                <c:pt idx="55">
                  <c:v>0.230769230769231</c:v>
                </c:pt>
                <c:pt idx="56">
                  <c:v>0.264705882352941</c:v>
                </c:pt>
                <c:pt idx="57">
                  <c:v>0.295774647887324</c:v>
                </c:pt>
                <c:pt idx="58">
                  <c:v>0.324324324324324</c:v>
                </c:pt>
                <c:pt idx="59">
                  <c:v>0.350649350649351</c:v>
                </c:pt>
                <c:pt idx="60">
                  <c:v>0.375</c:v>
                </c:pt>
                <c:pt idx="61">
                  <c:v>0.397590361445783</c:v>
                </c:pt>
                <c:pt idx="62">
                  <c:v>0.418604651162791</c:v>
                </c:pt>
                <c:pt idx="63">
                  <c:v>0.438202247191011</c:v>
                </c:pt>
                <c:pt idx="64">
                  <c:v>0.456521739130435</c:v>
                </c:pt>
                <c:pt idx="65">
                  <c:v>0.473684210526316</c:v>
                </c:pt>
                <c:pt idx="66">
                  <c:v>0.489795918367347</c:v>
                </c:pt>
                <c:pt idx="67">
                  <c:v>0.504950495049505</c:v>
                </c:pt>
                <c:pt idx="68">
                  <c:v>0.519230769230769</c:v>
                </c:pt>
                <c:pt idx="69">
                  <c:v>0.532710280373832</c:v>
                </c:pt>
                <c:pt idx="70">
                  <c:v>0.545454545454545</c:v>
                </c:pt>
                <c:pt idx="71">
                  <c:v>0.557522123893805</c:v>
                </c:pt>
                <c:pt idx="72">
                  <c:v>0.568965517241379</c:v>
                </c:pt>
                <c:pt idx="73">
                  <c:v>0.579831932773109</c:v>
                </c:pt>
                <c:pt idx="74">
                  <c:v>0.590163934426229</c:v>
                </c:pt>
                <c:pt idx="75">
                  <c:v>0.6</c:v>
                </c:pt>
                <c:pt idx="76">
                  <c:v>0.609375</c:v>
                </c:pt>
                <c:pt idx="77">
                  <c:v>0.618320610687023</c:v>
                </c:pt>
                <c:pt idx="78">
                  <c:v>0.626865671641791</c:v>
                </c:pt>
                <c:pt idx="79">
                  <c:v>0.635036496350365</c:v>
                </c:pt>
                <c:pt idx="80">
                  <c:v>0.642857142857143</c:v>
                </c:pt>
                <c:pt idx="81">
                  <c:v>0.65034965034965</c:v>
                </c:pt>
                <c:pt idx="82">
                  <c:v>0.657534246575342</c:v>
                </c:pt>
                <c:pt idx="83">
                  <c:v>0.664429530201342</c:v>
                </c:pt>
                <c:pt idx="84">
                  <c:v>0.671052631578947</c:v>
                </c:pt>
                <c:pt idx="85">
                  <c:v>0.67741935483871</c:v>
                </c:pt>
                <c:pt idx="86">
                  <c:v>0.683544303797468</c:v>
                </c:pt>
                <c:pt idx="87">
                  <c:v>0.68944099378882</c:v>
                </c:pt>
                <c:pt idx="88">
                  <c:v>0.695121951219512</c:v>
                </c:pt>
                <c:pt idx="89">
                  <c:v>0.70059880239521</c:v>
                </c:pt>
                <c:pt idx="90">
                  <c:v>0.705882352941177</c:v>
                </c:pt>
                <c:pt idx="91">
                  <c:v>0.710982658959538</c:v>
                </c:pt>
                <c:pt idx="92">
                  <c:v>0.715909090909091</c:v>
                </c:pt>
                <c:pt idx="93">
                  <c:v>0.720670391061452</c:v>
                </c:pt>
                <c:pt idx="94">
                  <c:v>0.725274725274725</c:v>
                </c:pt>
                <c:pt idx="95">
                  <c:v>0.72972972972973</c:v>
                </c:pt>
                <c:pt idx="96">
                  <c:v>0.734042553191489</c:v>
                </c:pt>
                <c:pt idx="97">
                  <c:v>0.738219895287958</c:v>
                </c:pt>
                <c:pt idx="98">
                  <c:v>0.742268041237113</c:v>
                </c:pt>
                <c:pt idx="99">
                  <c:v>0.746192893401015</c:v>
                </c:pt>
                <c:pt idx="100">
                  <c:v>0.75</c:v>
                </c:pt>
                <c:pt idx="101">
                  <c:v>0.753694581280788</c:v>
                </c:pt>
                <c:pt idx="102">
                  <c:v>0.757281553398058</c:v>
                </c:pt>
                <c:pt idx="103">
                  <c:v>0.760765550239234</c:v>
                </c:pt>
                <c:pt idx="104">
                  <c:v>0.764150943396226</c:v>
                </c:pt>
                <c:pt idx="105">
                  <c:v>0.767441860465116</c:v>
                </c:pt>
                <c:pt idx="106">
                  <c:v>0.770642201834862</c:v>
                </c:pt>
                <c:pt idx="107">
                  <c:v>0.773755656108597</c:v>
                </c:pt>
                <c:pt idx="108">
                  <c:v>0.776785714285714</c:v>
                </c:pt>
                <c:pt idx="109">
                  <c:v>0.779735682819383</c:v>
                </c:pt>
                <c:pt idx="110">
                  <c:v>0.782608695652174</c:v>
                </c:pt>
                <c:pt idx="111">
                  <c:v>0.785407725321888</c:v>
                </c:pt>
                <c:pt idx="112">
                  <c:v>0.788135593220339</c:v>
                </c:pt>
                <c:pt idx="113">
                  <c:v>0.790794979079498</c:v>
                </c:pt>
                <c:pt idx="114">
                  <c:v>0.793388429752066</c:v>
                </c:pt>
                <c:pt idx="115">
                  <c:v>0.795918367346939</c:v>
                </c:pt>
                <c:pt idx="116">
                  <c:v>0.798387096774194</c:v>
                </c:pt>
                <c:pt idx="117">
                  <c:v>0.800796812749004</c:v>
                </c:pt>
                <c:pt idx="118">
                  <c:v>0.803149606299213</c:v>
                </c:pt>
                <c:pt idx="119">
                  <c:v>0.805447470817121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16128"/>
        <c:axId val="413460284"/>
      </c:scatterChart>
      <c:valAx>
        <c:axId val="78831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3460284"/>
        <c:crosses val="autoZero"/>
        <c:crossBetween val="midCat"/>
        <c:majorUnit val="5"/>
      </c:valAx>
      <c:valAx>
        <c:axId val="4134602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316128"/>
        <c:crosses val="autoZero"/>
        <c:crossBetween val="midCat"/>
        <c:majorUnit val="0.0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327025</xdr:colOff>
      <xdr:row>0</xdr:row>
      <xdr:rowOff>75565</xdr:rowOff>
    </xdr:from>
    <xdr:to>
      <xdr:col>14</xdr:col>
      <xdr:colOff>584200</xdr:colOff>
      <xdr:row>15</xdr:row>
      <xdr:rowOff>86995</xdr:rowOff>
    </xdr:to>
    <xdr:graphicFrame>
      <xdr:nvGraphicFramePr>
        <xdr:cNvPr id="2" name="图表 1"/>
        <xdr:cNvGraphicFramePr/>
      </xdr:nvGraphicFramePr>
      <xdr:xfrm>
        <a:off x="4822825" y="75565"/>
        <a:ext cx="6705600" cy="2583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162560</xdr:rowOff>
    </xdr:to>
    <xdr:pic>
      <xdr:nvPicPr>
        <xdr:cNvPr id="2" name="图片 1" descr="天赋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847725"/>
          <a:ext cx="152400" cy="162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152400</xdr:colOff>
      <xdr:row>7</xdr:row>
      <xdr:rowOff>162560</xdr:rowOff>
    </xdr:to>
    <xdr:pic>
      <xdr:nvPicPr>
        <xdr:cNvPr id="3" name="图片 2" descr="天赋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1476375"/>
          <a:ext cx="152400" cy="162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162560</xdr:rowOff>
    </xdr:to>
    <xdr:pic>
      <xdr:nvPicPr>
        <xdr:cNvPr id="4" name="图片 3" descr="天赋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105025"/>
          <a:ext cx="152400" cy="162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152400</xdr:colOff>
      <xdr:row>13</xdr:row>
      <xdr:rowOff>162560</xdr:rowOff>
    </xdr:to>
    <xdr:pic>
      <xdr:nvPicPr>
        <xdr:cNvPr id="5" name="图片 4" descr="天赋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2733675"/>
          <a:ext cx="152400" cy="1625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B2" sqref="B2"/>
    </sheetView>
  </sheetViews>
  <sheetFormatPr defaultColWidth="9" defaultRowHeight="13.5" outlineLevelRow="4"/>
  <cols>
    <col min="1" max="1" width="46.2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"/>
  <sheetViews>
    <sheetView zoomScale="115" zoomScaleNormal="115" topLeftCell="A4" workbookViewId="0">
      <selection activeCell="E89" sqref="E89"/>
    </sheetView>
  </sheetViews>
  <sheetFormatPr defaultColWidth="9" defaultRowHeight="13.5"/>
  <cols>
    <col min="1" max="1" width="50.625" style="30" customWidth="1"/>
    <col min="2" max="2" width="10.625" style="30" customWidth="1"/>
    <col min="3" max="3" width="17.625" style="30" customWidth="1"/>
    <col min="4" max="4" width="12.25" style="30" customWidth="1"/>
    <col min="5" max="8" width="9" style="30"/>
    <col min="9" max="9" width="14.875" style="30" customWidth="1"/>
    <col min="10" max="10" width="12.625" style="30" customWidth="1"/>
    <col min="11" max="16384" width="9" style="30"/>
  </cols>
  <sheetData>
    <row r="1" spans="1:5">
      <c r="A1" s="30" t="s">
        <v>298</v>
      </c>
      <c r="E1" s="30" t="s">
        <v>299</v>
      </c>
    </row>
    <row r="2" spans="1:5">
      <c r="A2" s="30" t="s">
        <v>300</v>
      </c>
      <c r="E2" s="30" t="s">
        <v>301</v>
      </c>
    </row>
    <row r="3" spans="1:5">
      <c r="A3" s="30" t="s">
        <v>302</v>
      </c>
      <c r="E3" s="30" t="s">
        <v>303</v>
      </c>
    </row>
    <row r="4" spans="5:5">
      <c r="E4" s="30" t="s">
        <v>304</v>
      </c>
    </row>
    <row r="5" spans="1:1">
      <c r="A5" s="30" t="s">
        <v>305</v>
      </c>
    </row>
    <row r="6" spans="5:5">
      <c r="E6" s="30" t="s">
        <v>306</v>
      </c>
    </row>
    <row r="7" spans="1:5">
      <c r="A7" s="30" t="s">
        <v>307</v>
      </c>
      <c r="E7" s="30" t="s">
        <v>308</v>
      </c>
    </row>
    <row r="8" spans="5:5">
      <c r="E8" s="30" t="s">
        <v>309</v>
      </c>
    </row>
    <row r="9" spans="1:5">
      <c r="A9" s="30" t="s">
        <v>310</v>
      </c>
      <c r="E9" s="30" t="s">
        <v>311</v>
      </c>
    </row>
    <row r="10" spans="8:11">
      <c r="H10" s="31"/>
      <c r="I10" s="31"/>
      <c r="J10" s="31"/>
      <c r="K10" s="31"/>
    </row>
    <row r="11" spans="1:11">
      <c r="A11" s="30" t="s">
        <v>312</v>
      </c>
      <c r="E11" s="30" t="s">
        <v>313</v>
      </c>
      <c r="G11" s="31"/>
      <c r="H11" s="9"/>
      <c r="I11" s="9"/>
      <c r="J11" s="9"/>
      <c r="K11" s="9"/>
    </row>
    <row r="12" spans="1:11">
      <c r="A12" s="30" t="s">
        <v>314</v>
      </c>
      <c r="E12" s="30" t="s">
        <v>315</v>
      </c>
      <c r="G12" s="31"/>
      <c r="H12" s="9"/>
      <c r="I12" s="9"/>
      <c r="J12" s="9"/>
      <c r="K12" s="9"/>
    </row>
    <row r="13" spans="1:11">
      <c r="A13" s="30" t="s">
        <v>316</v>
      </c>
      <c r="G13" s="31"/>
      <c r="H13" s="9"/>
      <c r="I13" s="9"/>
      <c r="J13" s="9"/>
      <c r="K13" s="9"/>
    </row>
    <row r="14" spans="5:11">
      <c r="E14" s="30" t="s">
        <v>317</v>
      </c>
      <c r="H14" s="31"/>
      <c r="I14" s="31"/>
      <c r="J14" s="31"/>
      <c r="K14" s="31"/>
    </row>
    <row r="15" spans="1:11">
      <c r="A15" s="30" t="s">
        <v>318</v>
      </c>
      <c r="E15" s="30" t="s">
        <v>319</v>
      </c>
      <c r="H15" s="31"/>
      <c r="I15" s="31"/>
      <c r="J15" s="31"/>
      <c r="K15" s="31"/>
    </row>
    <row r="16" spans="5:11">
      <c r="E16" s="30" t="s">
        <v>320</v>
      </c>
      <c r="H16" s="31"/>
      <c r="I16" s="31"/>
      <c r="J16" s="31"/>
      <c r="K16" s="31"/>
    </row>
    <row r="17" spans="1:11">
      <c r="A17" s="30" t="s">
        <v>321</v>
      </c>
      <c r="G17" s="31"/>
      <c r="H17" s="31"/>
      <c r="I17" s="31"/>
      <c r="J17" s="31"/>
      <c r="K17" s="31"/>
    </row>
    <row r="18" spans="5:11">
      <c r="E18" s="30" t="s">
        <v>322</v>
      </c>
      <c r="H18" s="31"/>
      <c r="I18" s="31"/>
      <c r="J18" s="31"/>
      <c r="K18" s="31"/>
    </row>
    <row r="19" spans="1:11">
      <c r="A19" s="30" t="s">
        <v>323</v>
      </c>
      <c r="E19" s="30" t="s">
        <v>324</v>
      </c>
      <c r="H19" s="31"/>
      <c r="I19" s="31"/>
      <c r="J19" s="31"/>
      <c r="K19" s="31"/>
    </row>
    <row r="20" spans="1:11">
      <c r="A20" s="30" t="s">
        <v>325</v>
      </c>
      <c r="H20" s="31"/>
      <c r="I20" s="31"/>
      <c r="J20" s="31"/>
      <c r="K20" s="31"/>
    </row>
    <row r="21" spans="5:11">
      <c r="E21" s="30" t="s">
        <v>326</v>
      </c>
      <c r="H21" s="31"/>
      <c r="I21" s="31"/>
      <c r="J21" s="31"/>
      <c r="K21" s="31"/>
    </row>
    <row r="22" spans="1:11">
      <c r="A22" s="30" t="s">
        <v>327</v>
      </c>
      <c r="E22" s="30" t="s">
        <v>328</v>
      </c>
      <c r="H22" s="31"/>
      <c r="I22" s="31"/>
      <c r="J22" s="31"/>
      <c r="K22" s="31"/>
    </row>
    <row r="23" spans="5:11">
      <c r="E23" s="30" t="s">
        <v>329</v>
      </c>
      <c r="G23" s="31"/>
      <c r="H23" s="31"/>
      <c r="I23" s="31"/>
      <c r="J23" s="31"/>
      <c r="K23" s="31"/>
    </row>
    <row r="24" spans="1:11">
      <c r="A24" s="30" t="s">
        <v>330</v>
      </c>
      <c r="G24" s="31"/>
      <c r="H24" s="31"/>
      <c r="I24" s="31"/>
      <c r="J24" s="31"/>
      <c r="K24" s="31"/>
    </row>
    <row r="25" spans="1:11">
      <c r="A25" s="30" t="s">
        <v>331</v>
      </c>
      <c r="E25" s="30" t="s">
        <v>332</v>
      </c>
      <c r="H25" s="31"/>
      <c r="I25" s="31"/>
      <c r="J25" s="31"/>
      <c r="K25" s="31"/>
    </row>
    <row r="26" spans="5:11">
      <c r="E26" s="30" t="s">
        <v>333</v>
      </c>
      <c r="H26" s="31"/>
      <c r="I26" s="31"/>
      <c r="J26" s="31"/>
      <c r="K26" s="31"/>
    </row>
    <row r="27" spans="1:11">
      <c r="A27" s="30" t="s">
        <v>334</v>
      </c>
      <c r="H27" s="31"/>
      <c r="I27" s="31"/>
      <c r="J27" s="31"/>
      <c r="K27" s="31"/>
    </row>
    <row r="28" spans="5:5">
      <c r="E28" s="30" t="s">
        <v>335</v>
      </c>
    </row>
    <row r="29" spans="1:5">
      <c r="A29" s="30" t="s">
        <v>336</v>
      </c>
      <c r="E29" s="30" t="s">
        <v>337</v>
      </c>
    </row>
    <row r="30" spans="1:5">
      <c r="A30" s="30" t="s">
        <v>338</v>
      </c>
      <c r="E30" s="30" t="s">
        <v>339</v>
      </c>
    </row>
    <row r="32" spans="1:5">
      <c r="A32" s="30" t="s">
        <v>340</v>
      </c>
      <c r="E32" s="30" t="s">
        <v>341</v>
      </c>
    </row>
    <row r="33" spans="1:5">
      <c r="A33" s="30" t="s">
        <v>342</v>
      </c>
      <c r="E33" s="30" t="s">
        <v>343</v>
      </c>
    </row>
    <row r="35" spans="1:5">
      <c r="A35" s="30" t="s">
        <v>344</v>
      </c>
      <c r="E35" s="30" t="s">
        <v>345</v>
      </c>
    </row>
    <row r="36" spans="5:5">
      <c r="E36" s="30" t="s">
        <v>346</v>
      </c>
    </row>
    <row r="37" spans="1:5">
      <c r="A37" s="30" t="s">
        <v>347</v>
      </c>
      <c r="E37" s="30" t="s">
        <v>348</v>
      </c>
    </row>
    <row r="39" spans="1:5">
      <c r="A39" s="30" t="s">
        <v>349</v>
      </c>
      <c r="E39" s="30" t="s">
        <v>350</v>
      </c>
    </row>
    <row r="40" spans="1:5">
      <c r="A40" s="30" t="s">
        <v>351</v>
      </c>
      <c r="E40" s="30" t="s">
        <v>352</v>
      </c>
    </row>
    <row r="41" spans="5:5">
      <c r="E41" s="30" t="s">
        <v>353</v>
      </c>
    </row>
    <row r="42" spans="1:5">
      <c r="A42" s="30" t="s">
        <v>354</v>
      </c>
      <c r="E42" s="30" t="s">
        <v>355</v>
      </c>
    </row>
    <row r="44" spans="1:5">
      <c r="A44" s="30" t="s">
        <v>356</v>
      </c>
      <c r="E44" s="30" t="s">
        <v>357</v>
      </c>
    </row>
    <row r="45" spans="1:5">
      <c r="A45" s="30" t="s">
        <v>358</v>
      </c>
      <c r="E45" s="30" t="s">
        <v>359</v>
      </c>
    </row>
    <row r="47" spans="1:5">
      <c r="A47" s="30" t="s">
        <v>360</v>
      </c>
      <c r="E47" s="30" t="s">
        <v>361</v>
      </c>
    </row>
    <row r="48" spans="1:5">
      <c r="A48" s="30" t="s">
        <v>362</v>
      </c>
      <c r="E48" s="30" t="s">
        <v>363</v>
      </c>
    </row>
    <row r="49" spans="1:5">
      <c r="A49" s="30" t="s">
        <v>364</v>
      </c>
      <c r="E49" s="30" t="s">
        <v>365</v>
      </c>
    </row>
    <row r="51" spans="1:1">
      <c r="A51" s="30" t="s">
        <v>366</v>
      </c>
    </row>
    <row r="52" spans="1:5">
      <c r="A52" s="30" t="s">
        <v>367</v>
      </c>
      <c r="E52" s="30" t="s">
        <v>368</v>
      </c>
    </row>
    <row r="53" spans="5:5">
      <c r="E53" s="30" t="s">
        <v>369</v>
      </c>
    </row>
    <row r="54" spans="1:1">
      <c r="A54" s="30" t="s">
        <v>370</v>
      </c>
    </row>
    <row r="55" spans="1:5">
      <c r="A55" s="30" t="s">
        <v>371</v>
      </c>
      <c r="E55" s="30" t="s">
        <v>372</v>
      </c>
    </row>
    <row r="56" spans="5:5">
      <c r="E56" s="30" t="s">
        <v>373</v>
      </c>
    </row>
    <row r="57" spans="1:1">
      <c r="A57" s="30" t="s">
        <v>374</v>
      </c>
    </row>
    <row r="58" spans="1:5">
      <c r="A58" s="30" t="s">
        <v>375</v>
      </c>
      <c r="E58" s="30" t="s">
        <v>376</v>
      </c>
    </row>
    <row r="60" spans="5:5">
      <c r="E60" s="30" t="s">
        <v>377</v>
      </c>
    </row>
    <row r="63" spans="5:5">
      <c r="E63" s="30" t="s">
        <v>378</v>
      </c>
    </row>
    <row r="65" spans="5:5">
      <c r="E65" s="30" t="s">
        <v>379</v>
      </c>
    </row>
    <row r="66" spans="5:5">
      <c r="E66" s="30" t="s">
        <v>380</v>
      </c>
    </row>
    <row r="67" spans="5:5">
      <c r="E67" s="30" t="s">
        <v>381</v>
      </c>
    </row>
    <row r="69" spans="5:5">
      <c r="E69" s="30" t="s">
        <v>382</v>
      </c>
    </row>
    <row r="70" spans="5:5">
      <c r="E70" s="30" t="s">
        <v>383</v>
      </c>
    </row>
    <row r="72" spans="5:5">
      <c r="E72" s="30" t="s">
        <v>384</v>
      </c>
    </row>
    <row r="73" spans="5:5">
      <c r="E73" s="30" t="s">
        <v>385</v>
      </c>
    </row>
    <row r="75" spans="5:5">
      <c r="E75" s="30" t="s">
        <v>386</v>
      </c>
    </row>
    <row r="76" spans="5:5">
      <c r="E76" s="30" t="s">
        <v>387</v>
      </c>
    </row>
    <row r="78" spans="5:5">
      <c r="E78" s="30" t="s">
        <v>388</v>
      </c>
    </row>
    <row r="79" spans="5:5">
      <c r="E79" s="30" t="s">
        <v>389</v>
      </c>
    </row>
    <row r="81" spans="5:5">
      <c r="E81" s="30" t="s">
        <v>390</v>
      </c>
    </row>
    <row r="82" spans="5:5">
      <c r="E82" s="30" t="s">
        <v>391</v>
      </c>
    </row>
    <row r="83" spans="5:5">
      <c r="E83" s="30" t="s">
        <v>392</v>
      </c>
    </row>
    <row r="84" spans="5:5">
      <c r="E84" s="30" t="s">
        <v>393</v>
      </c>
    </row>
    <row r="89" spans="5:5">
      <c r="E89" s="30" t="s">
        <v>394</v>
      </c>
    </row>
    <row r="90" spans="5:5">
      <c r="E90" s="30" t="s">
        <v>395</v>
      </c>
    </row>
    <row r="91" spans="5:5">
      <c r="E91" s="30" t="s">
        <v>396</v>
      </c>
    </row>
    <row r="92" spans="5:5">
      <c r="E92" s="30" t="s">
        <v>397</v>
      </c>
    </row>
    <row r="93" spans="5:5">
      <c r="E93" s="30" t="s">
        <v>398</v>
      </c>
    </row>
    <row r="95" spans="5:5">
      <c r="E95" s="30" t="s">
        <v>399</v>
      </c>
    </row>
    <row r="96" spans="5:5">
      <c r="E96" s="30" t="s">
        <v>400</v>
      </c>
    </row>
    <row r="98" spans="5:5">
      <c r="E98" s="30" t="s">
        <v>401</v>
      </c>
    </row>
    <row r="99" spans="5:5">
      <c r="E99" s="30" t="s">
        <v>402</v>
      </c>
    </row>
  </sheetData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AF503"/>
  <sheetViews>
    <sheetView tabSelected="1" workbookViewId="0">
      <selection activeCell="K7" sqref="K7"/>
    </sheetView>
  </sheetViews>
  <sheetFormatPr defaultColWidth="9" defaultRowHeight="12"/>
  <cols>
    <col min="1" max="3" width="5.125" style="23" customWidth="1"/>
    <col min="4" max="4" width="17.25" style="24" customWidth="1"/>
    <col min="5" max="5" width="9.75" style="24" customWidth="1"/>
    <col min="6" max="6" width="16.625" style="24" customWidth="1"/>
    <col min="7" max="9" width="4.375" style="24" customWidth="1"/>
    <col min="10" max="10" width="3.25" style="24" customWidth="1"/>
    <col min="11" max="11" width="12.625" style="24" customWidth="1"/>
    <col min="12" max="12" width="33.875" style="24" customWidth="1"/>
    <col min="13" max="13" width="10.375" style="24" customWidth="1"/>
    <col min="14" max="14" width="9" style="24"/>
    <col min="15" max="15" width="7.875" style="24" customWidth="1"/>
    <col min="16" max="16" width="9.625" style="24" customWidth="1"/>
    <col min="17" max="17" width="13.125" style="24" customWidth="1"/>
    <col min="18" max="18" width="11.25" style="24" customWidth="1"/>
    <col min="19" max="20" width="9" style="24"/>
    <col min="21" max="21" width="12.125" style="24" customWidth="1"/>
    <col min="22" max="22" width="8.375" style="24" customWidth="1"/>
    <col min="23" max="23" width="12.125" style="24" customWidth="1"/>
    <col min="24" max="24" width="9.25" style="24"/>
    <col min="25" max="25" width="12.125" style="24" customWidth="1"/>
    <col min="26" max="26" width="9.25" style="24"/>
    <col min="27" max="27" width="16" style="24" customWidth="1"/>
    <col min="28" max="30" width="7.125" style="24" customWidth="1"/>
    <col min="31" max="31" width="9" style="24"/>
    <col min="32" max="32" width="12.25" style="24" customWidth="1"/>
    <col min="33" max="16384" width="9" style="24"/>
  </cols>
  <sheetData>
    <row r="1" spans="1:13">
      <c r="A1" s="23">
        <v>32</v>
      </c>
      <c r="B1" s="23">
        <v>37</v>
      </c>
      <c r="C1" s="23">
        <v>31</v>
      </c>
      <c r="D1" s="24" t="s">
        <v>403</v>
      </c>
      <c r="E1" s="24">
        <v>14</v>
      </c>
      <c r="F1" s="24" t="s">
        <v>404</v>
      </c>
      <c r="L1" s="24" t="s">
        <v>405</v>
      </c>
      <c r="M1" s="24" t="s">
        <v>406</v>
      </c>
    </row>
    <row r="2" ht="13.5" spans="1:32">
      <c r="A2" s="23">
        <v>22</v>
      </c>
      <c r="B2" s="23">
        <v>27</v>
      </c>
      <c r="C2" s="23">
        <v>11</v>
      </c>
      <c r="D2" s="24" t="s">
        <v>407</v>
      </c>
      <c r="E2" s="24">
        <v>786</v>
      </c>
      <c r="F2" s="24" t="s">
        <v>408</v>
      </c>
      <c r="G2" s="25">
        <f>ROUNDUP((MAX(A:A)+MIN(A:A))/2,0)</f>
        <v>24</v>
      </c>
      <c r="H2" s="25">
        <f>ROUNDUP((MAX(B:B)+MIN(B:B))/2,0)</f>
        <v>26</v>
      </c>
      <c r="I2" s="25">
        <f>ROUNDUP((MAX(C:C)+MIN(C:C))/2,0)</f>
        <v>21</v>
      </c>
      <c r="J2" s="26"/>
      <c r="K2" s="25" t="str">
        <f>G2&amp;","&amp;H2&amp;","&amp;I2</f>
        <v>24,26,21</v>
      </c>
      <c r="M2" s="24" t="s">
        <v>409</v>
      </c>
      <c r="N2" s="24" t="s">
        <v>410</v>
      </c>
      <c r="O2" s="24" t="s">
        <v>411</v>
      </c>
      <c r="P2" s="24" t="s">
        <v>412</v>
      </c>
      <c r="Q2" s="24" t="s">
        <v>413</v>
      </c>
      <c r="R2" s="24" t="s">
        <v>414</v>
      </c>
      <c r="T2" s="24" t="s">
        <v>415</v>
      </c>
      <c r="U2" s="24" t="s">
        <v>416</v>
      </c>
      <c r="V2" s="24" t="s">
        <v>417</v>
      </c>
      <c r="W2" s="24" t="s">
        <v>416</v>
      </c>
      <c r="X2" s="24" t="s">
        <v>418</v>
      </c>
      <c r="Y2" s="24" t="s">
        <v>419</v>
      </c>
      <c r="Z2" s="24" t="s">
        <v>420</v>
      </c>
      <c r="AA2" s="24" t="s">
        <v>421</v>
      </c>
      <c r="AB2" s="24" t="s">
        <v>422</v>
      </c>
      <c r="AC2" s="24" t="s">
        <v>423</v>
      </c>
      <c r="AD2" s="24" t="s">
        <v>424</v>
      </c>
      <c r="AF2" s="24" t="s">
        <v>425</v>
      </c>
    </row>
    <row r="3" ht="13.5" spans="1:32">
      <c r="A3" s="23">
        <v>23</v>
      </c>
      <c r="B3" s="23">
        <v>27</v>
      </c>
      <c r="C3" s="23">
        <v>11</v>
      </c>
      <c r="D3" s="24" t="s">
        <v>426</v>
      </c>
      <c r="E3" s="24">
        <v>298</v>
      </c>
      <c r="F3" s="24" t="s">
        <v>427</v>
      </c>
      <c r="G3" s="25">
        <f>ROUNDUP((MAX(A:A)-MIN(A:A))/2,0)</f>
        <v>9</v>
      </c>
      <c r="H3" s="25">
        <f>ROUNDUP((MAX(B:B)-MIN(B:B))/2,0)</f>
        <v>11</v>
      </c>
      <c r="I3" s="25">
        <f>ROUNDUP((MAX(C:C)-MIN(C:C))/2,0)</f>
        <v>11</v>
      </c>
      <c r="J3" s="26"/>
      <c r="K3" s="25" t="str">
        <f>G3&amp;","&amp;H3&amp;","&amp;I3</f>
        <v>9,11,11</v>
      </c>
      <c r="L3" s="24" t="s">
        <v>428</v>
      </c>
      <c r="M3" s="24" t="s">
        <v>429</v>
      </c>
      <c r="N3" s="24" t="s">
        <v>430</v>
      </c>
      <c r="O3" s="24">
        <v>4</v>
      </c>
      <c r="P3" s="24">
        <v>7</v>
      </c>
      <c r="Q3" s="24">
        <v>57</v>
      </c>
      <c r="R3" s="24">
        <v>52</v>
      </c>
      <c r="T3" s="36" t="s">
        <v>431</v>
      </c>
      <c r="U3" s="36" t="s">
        <v>432</v>
      </c>
      <c r="V3" s="36" t="s">
        <v>433</v>
      </c>
      <c r="W3" s="36" t="s">
        <v>434</v>
      </c>
      <c r="X3" s="24" t="s">
        <v>435</v>
      </c>
      <c r="Y3" s="24">
        <f>1177-1118</f>
        <v>59</v>
      </c>
      <c r="Z3" s="24">
        <v>7</v>
      </c>
      <c r="AA3" s="24" t="s">
        <v>436</v>
      </c>
      <c r="AB3" s="24">
        <v>1118</v>
      </c>
      <c r="AC3" s="24">
        <f>1118+(Y3+Z3)*1</f>
        <v>1184</v>
      </c>
      <c r="AD3" s="24">
        <f>1118+(Y3+Z3)*2</f>
        <v>1250</v>
      </c>
      <c r="AE3" s="24" t="s">
        <v>437</v>
      </c>
      <c r="AF3" s="24">
        <f>1360-1317</f>
        <v>43</v>
      </c>
    </row>
    <row r="4" spans="1:32">
      <c r="A4" s="23">
        <v>22</v>
      </c>
      <c r="B4" s="23">
        <v>27</v>
      </c>
      <c r="C4" s="23">
        <v>11</v>
      </c>
      <c r="L4" s="24" t="s">
        <v>438</v>
      </c>
      <c r="M4" s="24" t="s">
        <v>439</v>
      </c>
      <c r="N4" s="24" t="s">
        <v>440</v>
      </c>
      <c r="O4" s="24">
        <v>3</v>
      </c>
      <c r="P4" s="24">
        <v>6</v>
      </c>
      <c r="Q4" s="24">
        <v>53</v>
      </c>
      <c r="R4" s="24">
        <v>49</v>
      </c>
      <c r="T4" s="37" t="s">
        <v>441</v>
      </c>
      <c r="U4" s="36" t="s">
        <v>432</v>
      </c>
      <c r="V4" s="37" t="s">
        <v>442</v>
      </c>
      <c r="W4" s="36" t="s">
        <v>434</v>
      </c>
      <c r="X4" s="24" t="s">
        <v>443</v>
      </c>
      <c r="Y4" s="24">
        <v>59</v>
      </c>
      <c r="Z4" s="24">
        <v>7</v>
      </c>
      <c r="AA4" s="24" t="s">
        <v>436</v>
      </c>
      <c r="AB4" s="24">
        <v>1134</v>
      </c>
      <c r="AC4" s="24">
        <f>1134+(Y4+Z4)*1</f>
        <v>1200</v>
      </c>
      <c r="AD4" s="24">
        <f>1134+(Y4+Z4)*2</f>
        <v>1266</v>
      </c>
      <c r="AF4" s="24">
        <f>1360-1317</f>
        <v>43</v>
      </c>
    </row>
    <row r="5" spans="1:32">
      <c r="A5" s="23">
        <v>23</v>
      </c>
      <c r="B5" s="23">
        <v>27</v>
      </c>
      <c r="C5" s="23">
        <v>12</v>
      </c>
      <c r="L5" s="24" t="s">
        <v>444</v>
      </c>
      <c r="M5" s="24" t="s">
        <v>439</v>
      </c>
      <c r="N5" s="24" t="s">
        <v>440</v>
      </c>
      <c r="O5" s="24">
        <v>3</v>
      </c>
      <c r="P5" s="24">
        <v>6</v>
      </c>
      <c r="Q5" s="24">
        <v>53</v>
      </c>
      <c r="R5" s="24">
        <v>49</v>
      </c>
      <c r="T5" s="37" t="s">
        <v>441</v>
      </c>
      <c r="U5" s="36" t="s">
        <v>432</v>
      </c>
      <c r="V5" s="37" t="s">
        <v>442</v>
      </c>
      <c r="W5" s="36" t="s">
        <v>434</v>
      </c>
      <c r="X5" s="24" t="s">
        <v>443</v>
      </c>
      <c r="Y5" s="24">
        <v>59</v>
      </c>
      <c r="Z5" s="24">
        <v>7</v>
      </c>
      <c r="AA5" s="24" t="s">
        <v>436</v>
      </c>
      <c r="AB5" s="24">
        <v>1134</v>
      </c>
      <c r="AC5" s="24">
        <f>1134+(Y5+Z5)*1</f>
        <v>1200</v>
      </c>
      <c r="AD5" s="24">
        <f>1134+(Y5+Z5)*2</f>
        <v>1266</v>
      </c>
      <c r="AF5" s="24">
        <f>1360-1317</f>
        <v>43</v>
      </c>
    </row>
    <row r="6" spans="1:32">
      <c r="A6" s="23">
        <v>22</v>
      </c>
      <c r="B6" s="23">
        <v>27</v>
      </c>
      <c r="C6" s="23">
        <v>12</v>
      </c>
      <c r="L6" s="24" t="s">
        <v>445</v>
      </c>
      <c r="M6" s="24" t="s">
        <v>446</v>
      </c>
      <c r="N6" s="24" t="s">
        <v>440</v>
      </c>
      <c r="O6" s="24">
        <v>3</v>
      </c>
      <c r="P6" s="24">
        <v>6</v>
      </c>
      <c r="Q6" s="24">
        <v>53</v>
      </c>
      <c r="R6" s="24">
        <v>49</v>
      </c>
      <c r="T6" s="37" t="s">
        <v>447</v>
      </c>
      <c r="U6" s="36" t="s">
        <v>432</v>
      </c>
      <c r="V6" s="37" t="s">
        <v>448</v>
      </c>
      <c r="W6" s="36" t="s">
        <v>434</v>
      </c>
      <c r="X6" s="24" t="s">
        <v>449</v>
      </c>
      <c r="Y6" s="24">
        <f>221-162</f>
        <v>59</v>
      </c>
      <c r="Z6" s="24">
        <v>7</v>
      </c>
      <c r="AA6" s="24" t="s">
        <v>436</v>
      </c>
      <c r="AB6" s="24">
        <v>1162</v>
      </c>
      <c r="AC6" s="24">
        <f>1162+(Y6+Z6)*1</f>
        <v>1228</v>
      </c>
      <c r="AD6" s="24">
        <f>1162+(Y6+Z6)*2</f>
        <v>1294</v>
      </c>
      <c r="AE6" s="24" t="s">
        <v>450</v>
      </c>
      <c r="AF6" s="24">
        <f>104-61</f>
        <v>43</v>
      </c>
    </row>
    <row r="7" spans="1:11">
      <c r="A7" s="23">
        <v>22</v>
      </c>
      <c r="B7" s="23">
        <v>27</v>
      </c>
      <c r="C7" s="23">
        <v>11</v>
      </c>
      <c r="K7" s="24" t="str">
        <f>K2&amp;"),"&amp;K3&amp;")"</f>
        <v>24,26,21),9,11,11)</v>
      </c>
    </row>
    <row r="8" spans="1:14">
      <c r="A8" s="23">
        <v>22</v>
      </c>
      <c r="B8" s="23">
        <v>26</v>
      </c>
      <c r="C8" s="23">
        <v>11</v>
      </c>
      <c r="L8" s="24" t="s">
        <v>451</v>
      </c>
      <c r="M8" s="24" t="s">
        <v>452</v>
      </c>
      <c r="N8" s="24">
        <v>994</v>
      </c>
    </row>
    <row r="9" spans="1:20">
      <c r="A9" s="23">
        <v>23</v>
      </c>
      <c r="B9" s="23">
        <v>27</v>
      </c>
      <c r="C9" s="23">
        <v>11</v>
      </c>
      <c r="L9" s="24" t="s">
        <v>453</v>
      </c>
      <c r="M9" s="27" t="s">
        <v>454</v>
      </c>
      <c r="N9" s="27"/>
      <c r="O9" s="27"/>
      <c r="P9" s="27"/>
      <c r="Q9" s="27"/>
      <c r="R9" s="27"/>
      <c r="S9" s="27"/>
      <c r="T9" s="27"/>
    </row>
    <row r="10" spans="1:20">
      <c r="A10" s="23">
        <v>23</v>
      </c>
      <c r="B10" s="23">
        <v>27</v>
      </c>
      <c r="C10" s="23">
        <v>12</v>
      </c>
      <c r="M10" s="27" t="s">
        <v>455</v>
      </c>
      <c r="N10" s="27"/>
      <c r="O10" s="27" t="s">
        <v>456</v>
      </c>
      <c r="P10" s="27"/>
      <c r="Q10" s="27"/>
      <c r="R10" s="27"/>
      <c r="S10" s="27"/>
      <c r="T10" s="27"/>
    </row>
    <row r="11" spans="1:20">
      <c r="A11" s="23">
        <v>23</v>
      </c>
      <c r="B11" s="23">
        <v>27</v>
      </c>
      <c r="C11" s="23">
        <v>13</v>
      </c>
      <c r="L11" s="24" t="s">
        <v>457</v>
      </c>
      <c r="M11" s="27"/>
      <c r="N11" s="27"/>
      <c r="O11" s="27"/>
      <c r="P11" s="27"/>
      <c r="Q11" s="27"/>
      <c r="R11" s="27"/>
      <c r="S11" s="27"/>
      <c r="T11" s="27"/>
    </row>
    <row r="12" spans="1:20">
      <c r="A12" s="23">
        <v>23</v>
      </c>
      <c r="B12" s="23">
        <v>27</v>
      </c>
      <c r="C12" s="23">
        <v>14</v>
      </c>
      <c r="M12" s="27" t="s">
        <v>458</v>
      </c>
      <c r="N12" s="27"/>
      <c r="O12" s="27" t="s">
        <v>459</v>
      </c>
      <c r="P12" s="27"/>
      <c r="Q12" s="27"/>
      <c r="R12" s="27"/>
      <c r="S12" s="27"/>
      <c r="T12" s="27"/>
    </row>
    <row r="13" spans="1:20">
      <c r="A13" s="23">
        <v>23</v>
      </c>
      <c r="B13" s="23">
        <v>27</v>
      </c>
      <c r="C13" s="23">
        <v>15</v>
      </c>
      <c r="L13" s="24" t="s">
        <v>460</v>
      </c>
      <c r="N13" s="27"/>
      <c r="O13" s="27" t="s">
        <v>461</v>
      </c>
      <c r="P13" s="27"/>
      <c r="Q13" s="27"/>
      <c r="R13" s="27"/>
      <c r="S13" s="27"/>
      <c r="T13" s="27"/>
    </row>
    <row r="14" spans="1:20">
      <c r="A14" s="23">
        <v>23</v>
      </c>
      <c r="B14" s="23">
        <v>27</v>
      </c>
      <c r="C14" s="23">
        <v>16</v>
      </c>
      <c r="L14" s="24" t="s">
        <v>462</v>
      </c>
      <c r="O14" s="27" t="s">
        <v>463</v>
      </c>
      <c r="P14" s="27"/>
      <c r="Q14" s="27"/>
      <c r="R14" s="27"/>
      <c r="S14" s="27"/>
      <c r="T14" s="27"/>
    </row>
    <row r="15" spans="1:20">
      <c r="A15" s="23">
        <v>23</v>
      </c>
      <c r="B15" s="23">
        <v>27</v>
      </c>
      <c r="C15" s="23">
        <v>15</v>
      </c>
      <c r="O15" s="28"/>
      <c r="P15" s="28"/>
      <c r="Q15" s="28"/>
      <c r="R15" s="28"/>
      <c r="S15" s="28"/>
      <c r="T15" s="28"/>
    </row>
    <row r="16" spans="1:20">
      <c r="A16" s="23">
        <v>23</v>
      </c>
      <c r="B16" s="23">
        <v>26</v>
      </c>
      <c r="C16" s="23">
        <v>15</v>
      </c>
      <c r="M16" s="27" t="s">
        <v>428</v>
      </c>
      <c r="N16" s="24">
        <v>997</v>
      </c>
      <c r="P16" s="28"/>
      <c r="Q16" s="28"/>
      <c r="R16" s="28"/>
      <c r="S16" s="28"/>
      <c r="T16" s="28"/>
    </row>
    <row r="17" spans="1:20">
      <c r="A17" s="23">
        <v>23</v>
      </c>
      <c r="B17" s="23">
        <v>25</v>
      </c>
      <c r="C17" s="23">
        <v>15</v>
      </c>
      <c r="L17" s="24" t="s">
        <v>464</v>
      </c>
      <c r="M17" s="27" t="s">
        <v>465</v>
      </c>
      <c r="N17" s="28"/>
      <c r="P17" s="28"/>
      <c r="Q17" s="28"/>
      <c r="R17" s="28"/>
      <c r="S17" s="28"/>
      <c r="T17" s="28"/>
    </row>
    <row r="18" spans="1:20">
      <c r="A18" s="23">
        <v>23</v>
      </c>
      <c r="B18" s="23">
        <v>25</v>
      </c>
      <c r="C18" s="23">
        <v>14</v>
      </c>
      <c r="L18" s="24" t="s">
        <v>466</v>
      </c>
      <c r="M18" s="28" t="s">
        <v>467</v>
      </c>
      <c r="N18" s="28"/>
      <c r="O18" s="27" t="s">
        <v>456</v>
      </c>
      <c r="P18" s="28"/>
      <c r="Q18" s="28"/>
      <c r="R18" s="28"/>
      <c r="S18" s="28"/>
      <c r="T18" s="28"/>
    </row>
    <row r="19" spans="1:20">
      <c r="A19" s="23">
        <v>22</v>
      </c>
      <c r="B19" s="23">
        <v>25</v>
      </c>
      <c r="C19" s="23">
        <v>14</v>
      </c>
      <c r="L19" s="24" t="s">
        <v>468</v>
      </c>
      <c r="M19" s="28"/>
      <c r="N19" s="28"/>
      <c r="O19" s="28"/>
      <c r="P19" s="28"/>
      <c r="Q19" s="28"/>
      <c r="R19" s="28"/>
      <c r="S19" s="28"/>
      <c r="T19" s="28"/>
    </row>
    <row r="20" spans="1:20">
      <c r="A20" s="23">
        <v>23</v>
      </c>
      <c r="B20" s="23">
        <v>25</v>
      </c>
      <c r="C20" s="23">
        <v>14</v>
      </c>
      <c r="L20" s="24" t="s">
        <v>469</v>
      </c>
      <c r="M20" s="28" t="s">
        <v>470</v>
      </c>
      <c r="N20" s="28"/>
      <c r="O20" s="27" t="s">
        <v>459</v>
      </c>
      <c r="P20" s="28"/>
      <c r="Q20" s="28"/>
      <c r="R20" s="28"/>
      <c r="S20" s="28"/>
      <c r="T20" s="28"/>
    </row>
    <row r="21" spans="1:20">
      <c r="A21" s="23">
        <v>23</v>
      </c>
      <c r="B21" s="23">
        <v>26</v>
      </c>
      <c r="C21" s="23">
        <v>14</v>
      </c>
      <c r="L21" s="24" t="s">
        <v>471</v>
      </c>
      <c r="M21" s="28"/>
      <c r="N21" s="28"/>
      <c r="O21" s="27" t="s">
        <v>461</v>
      </c>
      <c r="P21" s="28"/>
      <c r="Q21" s="28"/>
      <c r="R21" s="28"/>
      <c r="S21" s="28"/>
      <c r="T21" s="28"/>
    </row>
    <row r="22" spans="1:20">
      <c r="A22" s="23">
        <v>23</v>
      </c>
      <c r="B22" s="23">
        <v>26</v>
      </c>
      <c r="C22" s="23">
        <v>15</v>
      </c>
      <c r="L22" s="24" t="s">
        <v>472</v>
      </c>
      <c r="M22" s="28"/>
      <c r="N22" s="28"/>
      <c r="O22" s="27" t="s">
        <v>463</v>
      </c>
      <c r="P22" s="28"/>
      <c r="Q22" s="28"/>
      <c r="R22" s="28"/>
      <c r="S22" s="28"/>
      <c r="T22" s="28"/>
    </row>
    <row r="23" spans="1:20">
      <c r="A23" s="23">
        <v>23</v>
      </c>
      <c r="B23" s="23">
        <v>26</v>
      </c>
      <c r="C23" s="23">
        <v>14</v>
      </c>
      <c r="L23" s="24" t="s">
        <v>473</v>
      </c>
      <c r="M23" s="28"/>
      <c r="N23" s="28"/>
      <c r="O23" s="28"/>
      <c r="P23" s="28"/>
      <c r="Q23" s="28"/>
      <c r="R23" s="28"/>
      <c r="S23" s="28"/>
      <c r="T23" s="28"/>
    </row>
    <row r="24" spans="1:3">
      <c r="A24" s="23">
        <v>23</v>
      </c>
      <c r="B24" s="23">
        <v>26</v>
      </c>
      <c r="C24" s="23">
        <v>15</v>
      </c>
    </row>
    <row r="25" spans="1:12">
      <c r="A25" s="23">
        <v>23</v>
      </c>
      <c r="B25" s="23">
        <v>27</v>
      </c>
      <c r="C25" s="23">
        <v>15</v>
      </c>
      <c r="L25" s="24" t="s">
        <v>474</v>
      </c>
    </row>
    <row r="26" spans="1:13">
      <c r="A26" s="23">
        <v>23</v>
      </c>
      <c r="B26" s="23">
        <v>27</v>
      </c>
      <c r="C26" s="23">
        <v>14</v>
      </c>
      <c r="L26" s="29">
        <v>935995</v>
      </c>
      <c r="M26" s="24" t="s">
        <v>475</v>
      </c>
    </row>
    <row r="27" spans="1:21">
      <c r="A27" s="23">
        <v>23</v>
      </c>
      <c r="B27" s="23">
        <v>27</v>
      </c>
      <c r="C27" s="23">
        <v>12</v>
      </c>
      <c r="N27" s="24" t="s">
        <v>476</v>
      </c>
      <c r="O27" s="24" t="s">
        <v>477</v>
      </c>
      <c r="P27" s="24" t="s">
        <v>478</v>
      </c>
      <c r="Q27" s="24" t="s">
        <v>479</v>
      </c>
      <c r="R27" s="24" t="s">
        <v>480</v>
      </c>
      <c r="S27" s="24" t="s">
        <v>481</v>
      </c>
      <c r="T27" s="24" t="s">
        <v>482</v>
      </c>
      <c r="U27" s="24" t="s">
        <v>483</v>
      </c>
    </row>
    <row r="28" spans="1:21">
      <c r="A28" s="23">
        <v>23</v>
      </c>
      <c r="B28" s="23">
        <v>27</v>
      </c>
      <c r="C28" s="23">
        <v>13</v>
      </c>
      <c r="M28" s="24" t="s">
        <v>484</v>
      </c>
      <c r="N28" s="24">
        <v>799</v>
      </c>
      <c r="O28" s="24">
        <v>856</v>
      </c>
      <c r="P28" s="24">
        <v>864</v>
      </c>
      <c r="Q28" s="24">
        <v>921</v>
      </c>
      <c r="R28" s="24">
        <v>932</v>
      </c>
      <c r="S28" s="24">
        <v>984</v>
      </c>
      <c r="T28" s="24">
        <v>997</v>
      </c>
      <c r="U28" s="24">
        <v>1049</v>
      </c>
    </row>
    <row r="29" spans="1:21">
      <c r="A29" s="23">
        <v>23</v>
      </c>
      <c r="B29" s="23">
        <v>27</v>
      </c>
      <c r="C29" s="23">
        <v>14</v>
      </c>
      <c r="L29" s="36" t="s">
        <v>485</v>
      </c>
      <c r="O29" s="24">
        <f t="shared" ref="O29:S29" si="0">(O28+N28)/2</f>
        <v>827.5</v>
      </c>
      <c r="Q29" s="24">
        <f t="shared" si="0"/>
        <v>892.5</v>
      </c>
      <c r="S29" s="24">
        <f t="shared" si="0"/>
        <v>958</v>
      </c>
      <c r="U29" s="24">
        <f>(U28+T28)/2</f>
        <v>1023</v>
      </c>
    </row>
    <row r="30" spans="1:21">
      <c r="A30" s="23">
        <v>23</v>
      </c>
      <c r="B30" s="23">
        <v>27</v>
      </c>
      <c r="C30" s="23">
        <v>15</v>
      </c>
      <c r="M30" s="24" t="s">
        <v>486</v>
      </c>
      <c r="N30" s="24">
        <v>799</v>
      </c>
      <c r="O30" s="24">
        <v>856</v>
      </c>
      <c r="P30" s="24">
        <v>864</v>
      </c>
      <c r="Q30" s="24">
        <v>921</v>
      </c>
      <c r="R30" s="24">
        <v>932</v>
      </c>
      <c r="S30" s="24">
        <v>984</v>
      </c>
      <c r="T30" s="24">
        <v>994</v>
      </c>
      <c r="U30" s="24">
        <v>1051</v>
      </c>
    </row>
    <row r="31" spans="1:21">
      <c r="A31" s="23">
        <v>23</v>
      </c>
      <c r="B31" s="23">
        <v>25</v>
      </c>
      <c r="C31" s="23">
        <v>14</v>
      </c>
      <c r="L31" s="24" t="s">
        <v>487</v>
      </c>
      <c r="O31" s="24">
        <f>(O30+N30)/2</f>
        <v>827.5</v>
      </c>
      <c r="Q31" s="24">
        <f>(Q30+P30)/2</f>
        <v>892.5</v>
      </c>
      <c r="S31" s="24">
        <f>(S30+R30)/2</f>
        <v>958</v>
      </c>
      <c r="U31" s="24">
        <f>(U30+T30)/2</f>
        <v>1022.5</v>
      </c>
    </row>
    <row r="32" spans="1:23">
      <c r="A32" s="23">
        <v>22</v>
      </c>
      <c r="B32" s="23">
        <v>25</v>
      </c>
      <c r="C32" s="23">
        <v>14</v>
      </c>
      <c r="N32" s="24" t="s">
        <v>476</v>
      </c>
      <c r="O32" s="24" t="s">
        <v>477</v>
      </c>
      <c r="P32" s="24" t="s">
        <v>478</v>
      </c>
      <c r="Q32" s="24" t="s">
        <v>479</v>
      </c>
      <c r="R32" s="24" t="s">
        <v>480</v>
      </c>
      <c r="S32" s="24" t="s">
        <v>481</v>
      </c>
      <c r="T32" s="24" t="s">
        <v>488</v>
      </c>
      <c r="U32" s="24" t="s">
        <v>489</v>
      </c>
      <c r="V32" s="24" t="s">
        <v>482</v>
      </c>
      <c r="W32" s="24" t="s">
        <v>483</v>
      </c>
    </row>
    <row r="33" spans="1:23">
      <c r="A33" s="23">
        <v>22</v>
      </c>
      <c r="B33" s="23">
        <v>25</v>
      </c>
      <c r="C33" s="23">
        <v>13</v>
      </c>
      <c r="L33" s="24" t="s">
        <v>490</v>
      </c>
      <c r="M33" s="24" t="s">
        <v>491</v>
      </c>
      <c r="N33" s="24">
        <v>784</v>
      </c>
      <c r="O33" s="24">
        <v>837</v>
      </c>
      <c r="P33" s="24">
        <v>842</v>
      </c>
      <c r="Q33" s="24">
        <v>895</v>
      </c>
      <c r="R33" s="24">
        <v>900</v>
      </c>
      <c r="S33" s="24">
        <v>953</v>
      </c>
      <c r="T33" s="24">
        <v>960</v>
      </c>
      <c r="U33" s="24">
        <v>1008</v>
      </c>
      <c r="V33" s="24">
        <v>1016</v>
      </c>
      <c r="W33" s="24">
        <v>1069</v>
      </c>
    </row>
    <row r="34" spans="1:25">
      <c r="A34" s="23">
        <v>19</v>
      </c>
      <c r="B34" s="23">
        <v>20</v>
      </c>
      <c r="C34" s="23">
        <v>16</v>
      </c>
      <c r="L34" s="24" t="s">
        <v>492</v>
      </c>
      <c r="N34" s="24" t="s">
        <v>476</v>
      </c>
      <c r="O34" s="24" t="s">
        <v>477</v>
      </c>
      <c r="P34" s="24" t="s">
        <v>478</v>
      </c>
      <c r="Q34" s="24" t="s">
        <v>479</v>
      </c>
      <c r="R34" s="24" t="s">
        <v>480</v>
      </c>
      <c r="S34" s="24" t="s">
        <v>481</v>
      </c>
      <c r="T34" s="24" t="s">
        <v>488</v>
      </c>
      <c r="U34" s="24" t="s">
        <v>489</v>
      </c>
      <c r="V34" s="24" t="s">
        <v>493</v>
      </c>
      <c r="W34" s="24" t="s">
        <v>494</v>
      </c>
      <c r="X34" s="24" t="s">
        <v>482</v>
      </c>
      <c r="Y34" s="24" t="s">
        <v>483</v>
      </c>
    </row>
    <row r="35" spans="1:25">
      <c r="A35" s="23">
        <v>18</v>
      </c>
      <c r="B35" s="23">
        <v>20</v>
      </c>
      <c r="C35" s="23">
        <v>16</v>
      </c>
      <c r="L35" s="24" t="s">
        <v>495</v>
      </c>
      <c r="M35" s="24" t="s">
        <v>496</v>
      </c>
      <c r="N35" s="24">
        <v>754</v>
      </c>
      <c r="O35" s="24">
        <v>807</v>
      </c>
      <c r="P35" s="24">
        <v>812</v>
      </c>
      <c r="Q35" s="24">
        <v>865</v>
      </c>
      <c r="R35" s="24">
        <v>870</v>
      </c>
      <c r="S35" s="24">
        <v>923</v>
      </c>
      <c r="T35" s="24">
        <v>928</v>
      </c>
      <c r="U35" s="24">
        <v>981</v>
      </c>
      <c r="V35" s="24">
        <v>988</v>
      </c>
      <c r="W35" s="24">
        <v>1036</v>
      </c>
      <c r="X35" s="24">
        <v>1044</v>
      </c>
      <c r="Y35" s="24">
        <v>1097</v>
      </c>
    </row>
    <row r="36" spans="1:3">
      <c r="A36" s="23">
        <v>17</v>
      </c>
      <c r="B36" s="23">
        <v>19</v>
      </c>
      <c r="C36" s="23">
        <v>16</v>
      </c>
    </row>
    <row r="37" spans="1:21">
      <c r="A37" s="23">
        <v>16</v>
      </c>
      <c r="B37" s="23">
        <v>17</v>
      </c>
      <c r="C37" s="23">
        <v>16</v>
      </c>
      <c r="M37" s="24" t="s">
        <v>497</v>
      </c>
      <c r="N37" s="24" t="s">
        <v>476</v>
      </c>
      <c r="O37" s="24" t="s">
        <v>477</v>
      </c>
      <c r="P37" s="24" t="s">
        <v>478</v>
      </c>
      <c r="Q37" s="24" t="s">
        <v>479</v>
      </c>
      <c r="R37" s="24" t="s">
        <v>480</v>
      </c>
      <c r="S37" s="24" t="s">
        <v>481</v>
      </c>
      <c r="T37" s="24" t="s">
        <v>482</v>
      </c>
      <c r="U37" s="24" t="s">
        <v>483</v>
      </c>
    </row>
    <row r="38" spans="1:21">
      <c r="A38" s="23">
        <v>17</v>
      </c>
      <c r="B38" s="23">
        <v>17</v>
      </c>
      <c r="C38" s="23">
        <v>16</v>
      </c>
      <c r="M38" s="24" t="s">
        <v>498</v>
      </c>
      <c r="N38" s="24">
        <v>799</v>
      </c>
      <c r="O38" s="24">
        <v>856</v>
      </c>
      <c r="P38" s="24">
        <v>864</v>
      </c>
      <c r="Q38" s="24">
        <v>921</v>
      </c>
      <c r="R38" s="24">
        <v>929</v>
      </c>
      <c r="S38" s="24">
        <v>986</v>
      </c>
      <c r="T38" s="24">
        <v>994</v>
      </c>
      <c r="U38" s="24">
        <v>1051</v>
      </c>
    </row>
    <row r="39" spans="1:21">
      <c r="A39" s="23">
        <v>16</v>
      </c>
      <c r="B39" s="23">
        <v>17</v>
      </c>
      <c r="C39" s="23">
        <v>16</v>
      </c>
      <c r="O39" s="24">
        <f t="shared" ref="O39:S39" si="1">(O38+N38)/2</f>
        <v>827.5</v>
      </c>
      <c r="Q39" s="24">
        <f t="shared" si="1"/>
        <v>892.5</v>
      </c>
      <c r="S39" s="24">
        <f t="shared" si="1"/>
        <v>957.5</v>
      </c>
      <c r="U39" s="24">
        <f>(U38+T38)/2</f>
        <v>1022.5</v>
      </c>
    </row>
    <row r="40" spans="1:23">
      <c r="A40" s="23">
        <v>18</v>
      </c>
      <c r="B40" s="23">
        <v>20</v>
      </c>
      <c r="C40" s="23">
        <v>15</v>
      </c>
      <c r="M40" s="24" t="s">
        <v>499</v>
      </c>
      <c r="N40" s="24" t="s">
        <v>476</v>
      </c>
      <c r="O40" s="24" t="s">
        <v>477</v>
      </c>
      <c r="P40" s="24" t="s">
        <v>478</v>
      </c>
      <c r="Q40" s="24" t="s">
        <v>479</v>
      </c>
      <c r="R40" s="24" t="s">
        <v>480</v>
      </c>
      <c r="S40" s="24" t="s">
        <v>481</v>
      </c>
      <c r="T40" s="24" t="s">
        <v>488</v>
      </c>
      <c r="U40" s="24" t="s">
        <v>489</v>
      </c>
      <c r="V40" s="24" t="s">
        <v>482</v>
      </c>
      <c r="W40" s="24" t="s">
        <v>483</v>
      </c>
    </row>
    <row r="41" spans="1:23">
      <c r="A41" s="23">
        <v>17</v>
      </c>
      <c r="B41" s="23">
        <v>19</v>
      </c>
      <c r="C41" s="23">
        <v>15</v>
      </c>
      <c r="M41" s="24" t="s">
        <v>500</v>
      </c>
      <c r="N41" s="24">
        <v>784</v>
      </c>
      <c r="O41" s="24">
        <v>837</v>
      </c>
      <c r="P41" s="24">
        <v>842</v>
      </c>
      <c r="Q41" s="24">
        <v>895</v>
      </c>
      <c r="R41" s="24">
        <v>900</v>
      </c>
      <c r="S41" s="24">
        <v>953</v>
      </c>
      <c r="T41" s="24">
        <v>958</v>
      </c>
      <c r="U41" s="24">
        <v>1011</v>
      </c>
      <c r="V41" s="24">
        <v>1016</v>
      </c>
      <c r="W41" s="24">
        <v>1069</v>
      </c>
    </row>
    <row r="42" spans="1:23">
      <c r="A42" s="23">
        <v>18</v>
      </c>
      <c r="B42" s="23">
        <v>20</v>
      </c>
      <c r="C42" s="23">
        <v>16</v>
      </c>
      <c r="O42" s="24">
        <f t="shared" ref="O42:S42" si="2">(O41+N41)/2</f>
        <v>810.5</v>
      </c>
      <c r="Q42" s="24">
        <f t="shared" si="2"/>
        <v>868.5</v>
      </c>
      <c r="S42" s="24">
        <f t="shared" si="2"/>
        <v>926.5</v>
      </c>
      <c r="U42" s="24">
        <f>(U41+T41)/2</f>
        <v>984.5</v>
      </c>
      <c r="W42" s="24">
        <f>(W41+V41)/2</f>
        <v>1042.5</v>
      </c>
    </row>
    <row r="43" spans="1:25">
      <c r="A43" s="23">
        <v>21</v>
      </c>
      <c r="B43" s="23">
        <v>24</v>
      </c>
      <c r="C43" s="23">
        <v>12</v>
      </c>
      <c r="M43" s="24" t="s">
        <v>501</v>
      </c>
      <c r="N43" s="24" t="s">
        <v>476</v>
      </c>
      <c r="O43" s="24" t="s">
        <v>477</v>
      </c>
      <c r="P43" s="24" t="s">
        <v>478</v>
      </c>
      <c r="Q43" s="24" t="s">
        <v>479</v>
      </c>
      <c r="R43" s="24" t="s">
        <v>480</v>
      </c>
      <c r="S43" s="24" t="s">
        <v>481</v>
      </c>
      <c r="T43" s="24" t="s">
        <v>488</v>
      </c>
      <c r="U43" s="24" t="s">
        <v>489</v>
      </c>
      <c r="V43" s="24" t="s">
        <v>493</v>
      </c>
      <c r="W43" s="24" t="s">
        <v>494</v>
      </c>
      <c r="X43" s="24" t="s">
        <v>482</v>
      </c>
      <c r="Y43" s="24" t="s">
        <v>483</v>
      </c>
    </row>
    <row r="44" spans="1:25">
      <c r="A44" s="23">
        <v>21</v>
      </c>
      <c r="B44" s="23">
        <v>24</v>
      </c>
      <c r="C44" s="23">
        <v>13</v>
      </c>
      <c r="M44" s="24" t="s">
        <v>502</v>
      </c>
      <c r="N44" s="24">
        <v>754</v>
      </c>
      <c r="O44" s="24">
        <v>807</v>
      </c>
      <c r="P44" s="24">
        <v>812</v>
      </c>
      <c r="Q44" s="24">
        <v>865</v>
      </c>
      <c r="R44" s="24">
        <v>870</v>
      </c>
      <c r="S44" s="24">
        <v>923</v>
      </c>
      <c r="T44" s="24">
        <v>928</v>
      </c>
      <c r="U44" s="24">
        <v>981</v>
      </c>
      <c r="V44" s="24">
        <v>986</v>
      </c>
      <c r="W44" s="24">
        <v>1039</v>
      </c>
      <c r="X44" s="24">
        <v>1044</v>
      </c>
      <c r="Y44" s="24">
        <v>1097</v>
      </c>
    </row>
    <row r="45" spans="1:25">
      <c r="A45" s="23">
        <v>21</v>
      </c>
      <c r="B45" s="23">
        <v>24</v>
      </c>
      <c r="C45" s="23">
        <v>14</v>
      </c>
      <c r="O45" s="24">
        <f t="shared" ref="O45:S45" si="3">(O44+N44)/2</f>
        <v>780.5</v>
      </c>
      <c r="Q45" s="24">
        <f t="shared" si="3"/>
        <v>838.5</v>
      </c>
      <c r="S45" s="24">
        <f t="shared" si="3"/>
        <v>896.5</v>
      </c>
      <c r="U45" s="24">
        <f t="shared" ref="U45:Y45" si="4">(U44+T44)/2</f>
        <v>954.5</v>
      </c>
      <c r="W45" s="24">
        <f t="shared" si="4"/>
        <v>1012.5</v>
      </c>
      <c r="Y45" s="24">
        <f t="shared" si="4"/>
        <v>1070.5</v>
      </c>
    </row>
    <row r="46" spans="1:3">
      <c r="A46" s="23">
        <v>21</v>
      </c>
      <c r="B46" s="23">
        <v>25</v>
      </c>
      <c r="C46" s="23">
        <v>14</v>
      </c>
    </row>
    <row r="47" spans="1:3">
      <c r="A47" s="23">
        <v>21</v>
      </c>
      <c r="B47" s="23">
        <v>24</v>
      </c>
      <c r="C47" s="23">
        <v>14</v>
      </c>
    </row>
    <row r="48" spans="1:3">
      <c r="A48" s="23">
        <v>21</v>
      </c>
      <c r="B48" s="23">
        <v>25</v>
      </c>
      <c r="C48" s="23">
        <v>14</v>
      </c>
    </row>
    <row r="49" spans="1:13">
      <c r="A49" s="23">
        <v>21</v>
      </c>
      <c r="B49" s="23">
        <v>24</v>
      </c>
      <c r="C49" s="23">
        <v>14</v>
      </c>
      <c r="M49" s="29">
        <v>893946</v>
      </c>
    </row>
    <row r="50" spans="1:3">
      <c r="A50" s="23">
        <v>21</v>
      </c>
      <c r="B50" s="23">
        <v>24</v>
      </c>
      <c r="C50" s="23">
        <v>13</v>
      </c>
    </row>
    <row r="51" spans="1:3">
      <c r="A51" s="23">
        <v>21</v>
      </c>
      <c r="B51" s="23">
        <v>24</v>
      </c>
      <c r="C51" s="23">
        <v>12</v>
      </c>
    </row>
    <row r="52" spans="1:3">
      <c r="A52" s="23">
        <v>18</v>
      </c>
      <c r="B52" s="23">
        <v>20</v>
      </c>
      <c r="C52" s="23">
        <v>16</v>
      </c>
    </row>
    <row r="53" spans="1:3">
      <c r="A53" s="23">
        <v>19</v>
      </c>
      <c r="B53" s="23">
        <v>20</v>
      </c>
      <c r="C53" s="23">
        <v>16</v>
      </c>
    </row>
    <row r="54" spans="1:3">
      <c r="A54" s="23">
        <v>18</v>
      </c>
      <c r="B54" s="23">
        <v>19</v>
      </c>
      <c r="C54" s="23">
        <v>16</v>
      </c>
    </row>
    <row r="55" spans="1:3">
      <c r="A55" s="23">
        <v>17</v>
      </c>
      <c r="B55" s="23">
        <v>19</v>
      </c>
      <c r="C55" s="23">
        <v>16</v>
      </c>
    </row>
    <row r="56" spans="1:3">
      <c r="A56" s="23">
        <v>16</v>
      </c>
      <c r="B56" s="23">
        <v>17</v>
      </c>
      <c r="C56" s="23">
        <v>16</v>
      </c>
    </row>
    <row r="57" spans="1:3">
      <c r="A57" s="23">
        <v>18</v>
      </c>
      <c r="B57" s="23">
        <v>20</v>
      </c>
      <c r="C57" s="23">
        <v>15</v>
      </c>
    </row>
    <row r="58" spans="1:3">
      <c r="A58" s="23">
        <v>18</v>
      </c>
      <c r="B58" s="23">
        <v>19</v>
      </c>
      <c r="C58" s="23">
        <v>16</v>
      </c>
    </row>
    <row r="59" spans="1:3">
      <c r="A59" s="23">
        <v>18</v>
      </c>
      <c r="B59" s="23">
        <v>20</v>
      </c>
      <c r="C59" s="23">
        <v>16</v>
      </c>
    </row>
    <row r="60" spans="1:3">
      <c r="A60" s="23">
        <v>18</v>
      </c>
      <c r="B60" s="23">
        <v>19</v>
      </c>
      <c r="C60" s="23">
        <v>16</v>
      </c>
    </row>
    <row r="61" spans="1:3">
      <c r="A61" s="23">
        <v>18</v>
      </c>
      <c r="B61" s="23">
        <v>19</v>
      </c>
      <c r="C61" s="23">
        <v>15</v>
      </c>
    </row>
    <row r="62" spans="1:3">
      <c r="A62" s="23">
        <v>17</v>
      </c>
      <c r="B62" s="23">
        <v>19</v>
      </c>
      <c r="C62" s="23">
        <v>15</v>
      </c>
    </row>
    <row r="63" spans="1:3">
      <c r="A63" s="23">
        <v>21</v>
      </c>
      <c r="B63" s="23">
        <v>24</v>
      </c>
      <c r="C63" s="23">
        <v>12</v>
      </c>
    </row>
    <row r="64" spans="1:3">
      <c r="A64" s="23">
        <v>21</v>
      </c>
      <c r="B64" s="23">
        <v>24</v>
      </c>
      <c r="C64" s="23">
        <v>13</v>
      </c>
    </row>
    <row r="65" spans="1:3">
      <c r="A65" s="23">
        <v>21</v>
      </c>
      <c r="B65" s="23">
        <v>24</v>
      </c>
      <c r="C65" s="23">
        <v>14</v>
      </c>
    </row>
    <row r="66" spans="1:3">
      <c r="A66" s="23">
        <v>21</v>
      </c>
      <c r="B66" s="23">
        <v>25</v>
      </c>
      <c r="C66" s="23">
        <v>14</v>
      </c>
    </row>
    <row r="67" spans="1:3">
      <c r="A67" s="23">
        <v>21</v>
      </c>
      <c r="B67" s="23">
        <v>25</v>
      </c>
      <c r="C67" s="23">
        <v>13</v>
      </c>
    </row>
    <row r="68" spans="1:3">
      <c r="A68" s="23">
        <v>21</v>
      </c>
      <c r="B68" s="23">
        <v>24</v>
      </c>
      <c r="C68" s="23">
        <v>14</v>
      </c>
    </row>
    <row r="69" spans="1:3">
      <c r="A69" s="23">
        <v>21</v>
      </c>
      <c r="B69" s="23">
        <v>24</v>
      </c>
      <c r="C69" s="23">
        <v>13</v>
      </c>
    </row>
    <row r="70" spans="1:3">
      <c r="A70" s="23">
        <v>21</v>
      </c>
      <c r="B70" s="23">
        <v>24</v>
      </c>
      <c r="C70" s="23">
        <v>12</v>
      </c>
    </row>
    <row r="71" spans="1:3">
      <c r="A71" s="23">
        <v>18</v>
      </c>
      <c r="B71" s="23">
        <v>19</v>
      </c>
      <c r="C71" s="23">
        <v>15</v>
      </c>
    </row>
    <row r="72" spans="1:3">
      <c r="A72" s="23">
        <v>18</v>
      </c>
      <c r="B72" s="23">
        <v>19</v>
      </c>
      <c r="C72" s="23">
        <v>16</v>
      </c>
    </row>
    <row r="73" spans="1:3">
      <c r="A73" s="23">
        <v>18</v>
      </c>
      <c r="B73" s="23">
        <v>20</v>
      </c>
      <c r="C73" s="23">
        <v>16</v>
      </c>
    </row>
    <row r="74" spans="1:3">
      <c r="A74" s="23">
        <v>18</v>
      </c>
      <c r="B74" s="23">
        <v>20</v>
      </c>
      <c r="C74" s="23">
        <v>15</v>
      </c>
    </row>
    <row r="75" spans="1:3">
      <c r="A75" s="23">
        <v>18</v>
      </c>
      <c r="B75" s="23">
        <v>19</v>
      </c>
      <c r="C75" s="23">
        <v>15</v>
      </c>
    </row>
    <row r="76" spans="1:3">
      <c r="A76" s="23">
        <v>16</v>
      </c>
      <c r="B76" s="23">
        <v>17</v>
      </c>
      <c r="C76" s="23">
        <v>16</v>
      </c>
    </row>
    <row r="77" spans="1:3">
      <c r="A77" s="23">
        <v>18</v>
      </c>
      <c r="B77" s="23">
        <v>20</v>
      </c>
      <c r="C77" s="23">
        <v>15</v>
      </c>
    </row>
    <row r="78" spans="1:3">
      <c r="A78" s="23">
        <v>16</v>
      </c>
      <c r="B78" s="23">
        <v>17</v>
      </c>
      <c r="C78" s="23">
        <v>16</v>
      </c>
    </row>
    <row r="79" spans="1:3">
      <c r="A79" s="23">
        <v>17</v>
      </c>
      <c r="B79" s="23">
        <v>19</v>
      </c>
      <c r="C79" s="23">
        <v>15</v>
      </c>
    </row>
    <row r="80" spans="1:3">
      <c r="A80" s="23">
        <v>21</v>
      </c>
      <c r="B80" s="23">
        <v>24</v>
      </c>
      <c r="C80" s="23">
        <v>12</v>
      </c>
    </row>
    <row r="81" spans="1:3">
      <c r="A81" s="23">
        <v>20</v>
      </c>
      <c r="B81" s="23">
        <v>24</v>
      </c>
      <c r="C81" s="23">
        <v>12</v>
      </c>
    </row>
    <row r="82" spans="1:3">
      <c r="A82" s="23">
        <v>21</v>
      </c>
      <c r="B82" s="23">
        <v>24</v>
      </c>
      <c r="C82" s="23">
        <v>12</v>
      </c>
    </row>
    <row r="83" spans="1:3">
      <c r="A83" s="23">
        <v>21</v>
      </c>
      <c r="B83" s="23">
        <v>24</v>
      </c>
      <c r="C83" s="23">
        <v>11</v>
      </c>
    </row>
    <row r="84" spans="1:3">
      <c r="A84" s="23">
        <v>20</v>
      </c>
      <c r="B84" s="23">
        <v>24</v>
      </c>
      <c r="C84" s="23">
        <v>11</v>
      </c>
    </row>
    <row r="85" spans="1:3">
      <c r="A85" s="23">
        <v>20</v>
      </c>
      <c r="B85" s="23">
        <v>24</v>
      </c>
      <c r="C85" s="23">
        <v>10</v>
      </c>
    </row>
    <row r="86" spans="1:3">
      <c r="A86" s="23">
        <v>20</v>
      </c>
      <c r="B86" s="23">
        <v>23</v>
      </c>
      <c r="C86" s="23">
        <v>10</v>
      </c>
    </row>
    <row r="87" spans="1:3">
      <c r="A87" s="23">
        <v>20</v>
      </c>
      <c r="B87" s="23">
        <v>24</v>
      </c>
      <c r="C87" s="23">
        <v>10</v>
      </c>
    </row>
    <row r="88" spans="1:3">
      <c r="A88" s="23">
        <v>21</v>
      </c>
      <c r="B88" s="23">
        <v>24</v>
      </c>
      <c r="C88" s="23">
        <v>10</v>
      </c>
    </row>
    <row r="89" spans="1:3">
      <c r="A89" s="23">
        <v>21</v>
      </c>
      <c r="B89" s="23">
        <v>24</v>
      </c>
      <c r="C89" s="23">
        <v>11</v>
      </c>
    </row>
    <row r="90" spans="1:3">
      <c r="A90" s="23">
        <v>21</v>
      </c>
      <c r="B90" s="23">
        <v>25</v>
      </c>
      <c r="C90" s="23">
        <v>11</v>
      </c>
    </row>
    <row r="91" spans="1:3">
      <c r="A91" s="23">
        <v>21</v>
      </c>
      <c r="B91" s="23">
        <v>24</v>
      </c>
      <c r="C91" s="23">
        <v>11</v>
      </c>
    </row>
    <row r="92" spans="1:3">
      <c r="A92" s="23">
        <v>21</v>
      </c>
      <c r="B92" s="23">
        <v>25</v>
      </c>
      <c r="C92" s="23">
        <v>11</v>
      </c>
    </row>
    <row r="93" spans="1:3">
      <c r="A93" s="23">
        <v>21</v>
      </c>
      <c r="B93" s="23">
        <v>25</v>
      </c>
      <c r="C93" s="23">
        <v>12</v>
      </c>
    </row>
    <row r="94" spans="1:3">
      <c r="A94" s="23">
        <v>21</v>
      </c>
      <c r="B94" s="23">
        <v>24</v>
      </c>
      <c r="C94" s="23">
        <v>13</v>
      </c>
    </row>
    <row r="95" spans="1:3">
      <c r="A95" s="23">
        <v>17</v>
      </c>
      <c r="B95" s="23">
        <v>19</v>
      </c>
      <c r="C95" s="23">
        <v>15</v>
      </c>
    </row>
    <row r="96" spans="1:3">
      <c r="A96" s="23">
        <v>17</v>
      </c>
      <c r="B96" s="23">
        <v>18</v>
      </c>
      <c r="C96" s="23">
        <v>15</v>
      </c>
    </row>
    <row r="97" spans="1:3">
      <c r="A97" s="23">
        <v>17</v>
      </c>
      <c r="B97" s="23">
        <v>19</v>
      </c>
      <c r="C97" s="23">
        <v>15</v>
      </c>
    </row>
    <row r="98" spans="1:3">
      <c r="A98" s="23">
        <v>17</v>
      </c>
      <c r="B98" s="23">
        <v>18</v>
      </c>
      <c r="C98" s="23">
        <v>15</v>
      </c>
    </row>
    <row r="99" spans="1:3">
      <c r="A99" s="23">
        <v>17</v>
      </c>
      <c r="B99" s="23">
        <v>19</v>
      </c>
      <c r="C99" s="23">
        <v>15</v>
      </c>
    </row>
    <row r="100" spans="1:3">
      <c r="A100" s="23">
        <v>17</v>
      </c>
      <c r="B100" s="23">
        <v>18</v>
      </c>
      <c r="C100" s="23">
        <v>15</v>
      </c>
    </row>
    <row r="101" spans="1:3">
      <c r="A101" s="23">
        <v>21</v>
      </c>
      <c r="B101" s="23">
        <v>24</v>
      </c>
      <c r="C101" s="23">
        <v>12</v>
      </c>
    </row>
    <row r="102" spans="1:3">
      <c r="A102" s="23">
        <v>20</v>
      </c>
      <c r="B102" s="23">
        <v>24</v>
      </c>
      <c r="C102" s="23">
        <v>11</v>
      </c>
    </row>
    <row r="103" spans="1:3">
      <c r="A103" s="23">
        <v>21</v>
      </c>
      <c r="B103" s="23">
        <v>24</v>
      </c>
      <c r="C103" s="23">
        <v>11</v>
      </c>
    </row>
    <row r="104" spans="1:3">
      <c r="A104" s="23">
        <v>20</v>
      </c>
      <c r="B104" s="23">
        <v>24</v>
      </c>
      <c r="C104" s="23">
        <v>11</v>
      </c>
    </row>
    <row r="105" spans="1:3">
      <c r="A105" s="23">
        <v>20</v>
      </c>
      <c r="B105" s="23">
        <v>24</v>
      </c>
      <c r="C105" s="23">
        <v>10</v>
      </c>
    </row>
    <row r="106" spans="1:3">
      <c r="A106" s="23">
        <v>20</v>
      </c>
      <c r="B106" s="23">
        <v>23</v>
      </c>
      <c r="C106" s="23">
        <v>10</v>
      </c>
    </row>
    <row r="107" spans="1:3">
      <c r="A107" s="23">
        <v>20</v>
      </c>
      <c r="B107" s="23">
        <v>24</v>
      </c>
      <c r="C107" s="23">
        <v>10</v>
      </c>
    </row>
    <row r="108" spans="1:3">
      <c r="A108" s="23">
        <v>20</v>
      </c>
      <c r="B108" s="23">
        <v>24</v>
      </c>
      <c r="C108" s="23">
        <v>11</v>
      </c>
    </row>
    <row r="109" spans="1:3">
      <c r="A109" s="23">
        <v>21</v>
      </c>
      <c r="B109" s="23">
        <v>24</v>
      </c>
      <c r="C109" s="23">
        <v>11</v>
      </c>
    </row>
    <row r="110" spans="1:3">
      <c r="A110" s="23">
        <v>21</v>
      </c>
      <c r="B110" s="23">
        <v>24</v>
      </c>
      <c r="C110" s="23">
        <v>12</v>
      </c>
    </row>
    <row r="111" spans="1:3">
      <c r="A111" s="23">
        <v>21</v>
      </c>
      <c r="B111" s="23">
        <v>25</v>
      </c>
      <c r="C111" s="23">
        <v>12</v>
      </c>
    </row>
    <row r="112" spans="1:3">
      <c r="A112" s="23">
        <v>21</v>
      </c>
      <c r="B112" s="23">
        <v>24</v>
      </c>
      <c r="C112" s="23">
        <v>12</v>
      </c>
    </row>
    <row r="113" spans="1:3">
      <c r="A113" s="23">
        <v>17</v>
      </c>
      <c r="B113" s="23">
        <v>19</v>
      </c>
      <c r="C113" s="23">
        <v>15</v>
      </c>
    </row>
    <row r="114" spans="1:3">
      <c r="A114" s="23">
        <v>17</v>
      </c>
      <c r="B114" s="23">
        <v>18</v>
      </c>
      <c r="C114" s="23">
        <v>15</v>
      </c>
    </row>
    <row r="115" spans="1:3">
      <c r="A115" s="23">
        <v>17</v>
      </c>
      <c r="B115" s="23">
        <v>19</v>
      </c>
      <c r="C115" s="23">
        <v>15</v>
      </c>
    </row>
    <row r="116" spans="1:3">
      <c r="A116" s="23">
        <v>17</v>
      </c>
      <c r="B116" s="23">
        <v>19</v>
      </c>
      <c r="C116" s="23">
        <v>16</v>
      </c>
    </row>
    <row r="117" spans="1:3">
      <c r="A117" s="23">
        <v>17</v>
      </c>
      <c r="B117" s="23">
        <v>19</v>
      </c>
      <c r="C117" s="23">
        <v>15</v>
      </c>
    </row>
    <row r="118" spans="1:3">
      <c r="A118" s="23">
        <v>18</v>
      </c>
      <c r="B118" s="23">
        <v>20</v>
      </c>
      <c r="C118" s="23">
        <v>15</v>
      </c>
    </row>
    <row r="119" spans="1:3">
      <c r="A119" s="23">
        <v>17</v>
      </c>
      <c r="B119" s="23">
        <v>19</v>
      </c>
      <c r="C119" s="23">
        <v>15</v>
      </c>
    </row>
    <row r="120" spans="1:3">
      <c r="A120" s="23">
        <v>16</v>
      </c>
      <c r="B120" s="23">
        <v>16</v>
      </c>
      <c r="C120" s="23">
        <v>16</v>
      </c>
    </row>
    <row r="121" spans="1:3">
      <c r="A121" s="23">
        <v>17</v>
      </c>
      <c r="B121" s="23">
        <v>18</v>
      </c>
      <c r="C121" s="23">
        <v>15</v>
      </c>
    </row>
    <row r="122" spans="1:3">
      <c r="A122" s="23">
        <v>17</v>
      </c>
      <c r="B122" s="23">
        <v>19</v>
      </c>
      <c r="C122" s="23">
        <v>15</v>
      </c>
    </row>
    <row r="123" spans="1:3">
      <c r="A123" s="23">
        <v>17</v>
      </c>
      <c r="B123" s="23">
        <v>18</v>
      </c>
      <c r="C123" s="23">
        <v>15</v>
      </c>
    </row>
    <row r="124" spans="1:3">
      <c r="A124" s="23">
        <v>16</v>
      </c>
      <c r="B124" s="23">
        <v>18</v>
      </c>
      <c r="C124" s="23">
        <v>15</v>
      </c>
    </row>
    <row r="125" spans="1:3">
      <c r="A125" s="23">
        <v>17</v>
      </c>
      <c r="B125" s="23">
        <v>18</v>
      </c>
      <c r="C125" s="23">
        <v>15</v>
      </c>
    </row>
    <row r="126" spans="1:3">
      <c r="A126" s="23">
        <v>16</v>
      </c>
      <c r="B126" s="23">
        <v>18</v>
      </c>
      <c r="C126" s="23">
        <v>15</v>
      </c>
    </row>
    <row r="127" spans="1:3">
      <c r="A127" s="23">
        <v>19</v>
      </c>
      <c r="B127" s="23">
        <v>21</v>
      </c>
      <c r="C127" s="23">
        <v>12</v>
      </c>
    </row>
    <row r="128" spans="1:3">
      <c r="A128" s="23">
        <v>19</v>
      </c>
      <c r="B128" s="23">
        <v>22</v>
      </c>
      <c r="C128" s="23">
        <v>12</v>
      </c>
    </row>
    <row r="129" spans="1:3">
      <c r="A129" s="23">
        <v>20</v>
      </c>
      <c r="B129" s="23">
        <v>23</v>
      </c>
      <c r="C129" s="23">
        <v>12</v>
      </c>
    </row>
    <row r="130" spans="1:3">
      <c r="A130" s="23">
        <v>20</v>
      </c>
      <c r="B130" s="23">
        <v>23</v>
      </c>
      <c r="C130" s="23">
        <v>11</v>
      </c>
    </row>
    <row r="131" spans="1:3">
      <c r="A131" s="23">
        <v>20</v>
      </c>
      <c r="B131" s="23">
        <v>23</v>
      </c>
      <c r="C131" s="23">
        <v>12</v>
      </c>
    </row>
    <row r="132" spans="1:3">
      <c r="A132" s="23">
        <v>21</v>
      </c>
      <c r="B132" s="23">
        <v>24</v>
      </c>
      <c r="C132" s="23">
        <v>14</v>
      </c>
    </row>
    <row r="133" spans="1:3">
      <c r="A133" s="23">
        <v>20</v>
      </c>
      <c r="B133" s="23">
        <v>24</v>
      </c>
      <c r="C133" s="23">
        <v>13</v>
      </c>
    </row>
    <row r="134" spans="1:3">
      <c r="A134" s="23">
        <v>21</v>
      </c>
      <c r="B134" s="23">
        <v>24</v>
      </c>
      <c r="C134" s="23">
        <v>12</v>
      </c>
    </row>
    <row r="135" spans="1:3">
      <c r="A135" s="23">
        <v>20</v>
      </c>
      <c r="B135" s="23">
        <v>23</v>
      </c>
      <c r="C135" s="23">
        <v>13</v>
      </c>
    </row>
    <row r="136" spans="1:3">
      <c r="A136" s="23">
        <v>19</v>
      </c>
      <c r="B136" s="23">
        <v>21</v>
      </c>
      <c r="C136" s="23">
        <v>12</v>
      </c>
    </row>
    <row r="137" spans="1:3">
      <c r="A137" s="23">
        <v>16</v>
      </c>
      <c r="B137" s="23">
        <v>17</v>
      </c>
      <c r="C137" s="23">
        <v>15</v>
      </c>
    </row>
    <row r="138" spans="1:3">
      <c r="A138" s="23">
        <v>17</v>
      </c>
      <c r="B138" s="23">
        <v>19</v>
      </c>
      <c r="C138" s="23">
        <v>15</v>
      </c>
    </row>
    <row r="139" spans="1:3">
      <c r="A139" s="23">
        <v>17</v>
      </c>
      <c r="B139" s="23">
        <v>18</v>
      </c>
      <c r="C139" s="23">
        <v>15</v>
      </c>
    </row>
    <row r="140" spans="1:3">
      <c r="A140" s="23">
        <v>17</v>
      </c>
      <c r="B140" s="23">
        <v>19</v>
      </c>
      <c r="C140" s="23">
        <v>15</v>
      </c>
    </row>
    <row r="141" spans="1:3">
      <c r="A141" s="23">
        <v>17</v>
      </c>
      <c r="B141" s="23">
        <v>18</v>
      </c>
      <c r="C141" s="23">
        <v>15</v>
      </c>
    </row>
    <row r="142" spans="1:3">
      <c r="A142" s="23">
        <v>17</v>
      </c>
      <c r="B142" s="23">
        <v>19</v>
      </c>
      <c r="C142" s="23">
        <v>15</v>
      </c>
    </row>
    <row r="143" spans="1:3">
      <c r="A143" s="23">
        <v>15</v>
      </c>
      <c r="B143" s="23">
        <v>16</v>
      </c>
      <c r="C143" s="23">
        <v>15</v>
      </c>
    </row>
    <row r="144" spans="1:3">
      <c r="A144" s="23">
        <v>15</v>
      </c>
      <c r="B144" s="23">
        <v>15</v>
      </c>
      <c r="C144" s="23">
        <v>15</v>
      </c>
    </row>
    <row r="145" spans="1:3">
      <c r="A145" s="23">
        <v>16</v>
      </c>
      <c r="B145" s="23">
        <v>17</v>
      </c>
      <c r="C145" s="23">
        <v>14</v>
      </c>
    </row>
    <row r="146" spans="1:3">
      <c r="A146" s="23">
        <v>15</v>
      </c>
      <c r="B146" s="23">
        <v>15</v>
      </c>
      <c r="C146" s="23">
        <v>15</v>
      </c>
    </row>
    <row r="147" spans="1:3">
      <c r="A147" s="23">
        <v>16</v>
      </c>
      <c r="B147" s="23">
        <v>17</v>
      </c>
      <c r="C147" s="23">
        <v>14</v>
      </c>
    </row>
    <row r="148" spans="1:3">
      <c r="A148" s="23">
        <v>16</v>
      </c>
      <c r="B148" s="23">
        <v>17</v>
      </c>
      <c r="C148" s="23">
        <v>15</v>
      </c>
    </row>
    <row r="149" spans="1:3">
      <c r="A149" s="23">
        <v>16</v>
      </c>
      <c r="B149" s="23">
        <v>17</v>
      </c>
      <c r="C149" s="23">
        <v>14</v>
      </c>
    </row>
    <row r="150" spans="1:3">
      <c r="A150" s="23">
        <v>16</v>
      </c>
      <c r="B150" s="23">
        <v>17</v>
      </c>
      <c r="C150" s="23">
        <v>15</v>
      </c>
    </row>
    <row r="151" spans="1:3">
      <c r="A151" s="23">
        <v>16</v>
      </c>
      <c r="B151" s="23">
        <v>17</v>
      </c>
      <c r="C151" s="23">
        <v>14</v>
      </c>
    </row>
    <row r="152" spans="1:3">
      <c r="A152" s="23">
        <v>15</v>
      </c>
      <c r="B152" s="23">
        <v>15</v>
      </c>
      <c r="C152" s="23">
        <v>15</v>
      </c>
    </row>
    <row r="153" spans="1:3">
      <c r="A153" s="23">
        <v>16</v>
      </c>
      <c r="B153" s="23">
        <v>17</v>
      </c>
      <c r="C153" s="23">
        <v>14</v>
      </c>
    </row>
    <row r="154" spans="1:3">
      <c r="A154" s="23">
        <v>15</v>
      </c>
      <c r="B154" s="23">
        <v>15</v>
      </c>
      <c r="C154" s="23">
        <v>15</v>
      </c>
    </row>
    <row r="155" spans="1:3">
      <c r="A155" s="23">
        <v>16</v>
      </c>
      <c r="B155" s="23">
        <v>17</v>
      </c>
      <c r="C155" s="23">
        <v>14</v>
      </c>
    </row>
    <row r="156" spans="1:3">
      <c r="A156" s="23">
        <v>15</v>
      </c>
      <c r="B156" s="23">
        <v>15</v>
      </c>
      <c r="C156" s="23">
        <v>15</v>
      </c>
    </row>
    <row r="157" spans="1:3">
      <c r="A157" s="23">
        <v>16</v>
      </c>
      <c r="B157" s="23">
        <v>17</v>
      </c>
      <c r="C157" s="23">
        <v>14</v>
      </c>
    </row>
    <row r="158" spans="1:3">
      <c r="A158" s="23">
        <v>16</v>
      </c>
      <c r="B158" s="23">
        <v>18</v>
      </c>
      <c r="C158" s="23">
        <v>14</v>
      </c>
    </row>
    <row r="159" spans="1:3">
      <c r="A159" s="23">
        <v>16</v>
      </c>
      <c r="B159" s="23">
        <v>17</v>
      </c>
      <c r="C159" s="23">
        <v>15</v>
      </c>
    </row>
    <row r="160" spans="1:3">
      <c r="A160" s="23">
        <v>16</v>
      </c>
      <c r="B160" s="23">
        <v>18</v>
      </c>
      <c r="C160" s="23">
        <v>15</v>
      </c>
    </row>
    <row r="161" spans="1:3">
      <c r="A161" s="23">
        <v>17</v>
      </c>
      <c r="B161" s="23">
        <v>19</v>
      </c>
      <c r="C161" s="23">
        <v>15</v>
      </c>
    </row>
    <row r="162" spans="1:3">
      <c r="A162" s="23">
        <v>17</v>
      </c>
      <c r="B162" s="23">
        <v>19</v>
      </c>
      <c r="C162" s="23">
        <v>14</v>
      </c>
    </row>
    <row r="163" spans="1:3">
      <c r="A163" s="23">
        <v>17</v>
      </c>
      <c r="B163" s="23">
        <v>19</v>
      </c>
      <c r="C163" s="23">
        <v>15</v>
      </c>
    </row>
    <row r="164" spans="1:3">
      <c r="A164" s="23">
        <v>17</v>
      </c>
      <c r="B164" s="23">
        <v>18</v>
      </c>
      <c r="C164" s="23">
        <v>15</v>
      </c>
    </row>
    <row r="165" spans="1:3">
      <c r="A165" s="23">
        <v>17</v>
      </c>
      <c r="B165" s="23">
        <v>19</v>
      </c>
      <c r="C165" s="23">
        <v>15</v>
      </c>
    </row>
    <row r="166" spans="1:3">
      <c r="A166" s="23">
        <v>16</v>
      </c>
      <c r="B166" s="23">
        <v>16</v>
      </c>
      <c r="C166" s="23">
        <v>16</v>
      </c>
    </row>
    <row r="167" spans="1:3">
      <c r="A167" s="23">
        <v>17</v>
      </c>
      <c r="B167" s="23">
        <v>19</v>
      </c>
      <c r="C167" s="23">
        <v>15</v>
      </c>
    </row>
    <row r="168" spans="1:3">
      <c r="A168" s="23">
        <v>16</v>
      </c>
      <c r="B168" s="23">
        <v>16</v>
      </c>
      <c r="C168" s="23">
        <v>16</v>
      </c>
    </row>
    <row r="169" spans="1:3">
      <c r="A169" s="23">
        <v>15</v>
      </c>
      <c r="B169" s="23">
        <v>16</v>
      </c>
      <c r="C169" s="23">
        <v>15</v>
      </c>
    </row>
    <row r="170" spans="1:3">
      <c r="A170" s="23">
        <v>15</v>
      </c>
      <c r="B170" s="23">
        <v>15</v>
      </c>
      <c r="C170" s="23">
        <v>15</v>
      </c>
    </row>
    <row r="171" spans="1:3">
      <c r="A171" s="23">
        <v>16</v>
      </c>
      <c r="B171" s="23">
        <v>16</v>
      </c>
      <c r="C171" s="23">
        <v>16</v>
      </c>
    </row>
    <row r="172" spans="1:3">
      <c r="A172" s="23">
        <v>17</v>
      </c>
      <c r="B172" s="23">
        <v>18</v>
      </c>
      <c r="C172" s="23">
        <v>15</v>
      </c>
    </row>
    <row r="173" spans="1:3">
      <c r="A173" s="23">
        <v>16</v>
      </c>
      <c r="B173" s="23">
        <v>18</v>
      </c>
      <c r="C173" s="23">
        <v>15</v>
      </c>
    </row>
    <row r="174" spans="1:3">
      <c r="A174" s="23">
        <v>16</v>
      </c>
      <c r="B174" s="23">
        <v>17</v>
      </c>
      <c r="C174" s="23">
        <v>15</v>
      </c>
    </row>
    <row r="175" spans="1:3">
      <c r="A175" s="23">
        <v>19</v>
      </c>
      <c r="B175" s="23">
        <v>21</v>
      </c>
      <c r="C175" s="23">
        <v>12</v>
      </c>
    </row>
    <row r="176" spans="1:3">
      <c r="A176" s="23">
        <v>20</v>
      </c>
      <c r="B176" s="23">
        <v>23</v>
      </c>
      <c r="C176" s="23">
        <v>13</v>
      </c>
    </row>
    <row r="177" spans="1:3">
      <c r="A177" s="23">
        <v>21</v>
      </c>
      <c r="B177" s="23">
        <v>24</v>
      </c>
      <c r="C177" s="23">
        <v>12</v>
      </c>
    </row>
    <row r="178" spans="1:3">
      <c r="A178" s="23">
        <v>21</v>
      </c>
      <c r="B178" s="23">
        <v>25</v>
      </c>
      <c r="C178" s="23">
        <v>12</v>
      </c>
    </row>
    <row r="179" spans="1:3">
      <c r="A179" s="23">
        <v>21</v>
      </c>
      <c r="B179" s="23">
        <v>24</v>
      </c>
      <c r="C179" s="23">
        <v>12</v>
      </c>
    </row>
    <row r="180" spans="1:3">
      <c r="A180" s="23">
        <v>21</v>
      </c>
      <c r="B180" s="23">
        <v>24</v>
      </c>
      <c r="C180" s="23">
        <v>11</v>
      </c>
    </row>
    <row r="181" spans="1:3">
      <c r="A181" s="23">
        <v>21</v>
      </c>
      <c r="B181" s="23">
        <v>25</v>
      </c>
      <c r="C181" s="23">
        <v>12</v>
      </c>
    </row>
    <row r="182" spans="1:3">
      <c r="A182" s="23">
        <v>21</v>
      </c>
      <c r="B182" s="23">
        <v>25</v>
      </c>
      <c r="C182" s="23">
        <v>13</v>
      </c>
    </row>
    <row r="183" spans="1:3">
      <c r="A183" s="23">
        <v>22</v>
      </c>
      <c r="B183" s="23">
        <v>25</v>
      </c>
      <c r="C183" s="23">
        <v>14</v>
      </c>
    </row>
    <row r="184" spans="1:3">
      <c r="A184" s="23">
        <v>21</v>
      </c>
      <c r="B184" s="23">
        <v>25</v>
      </c>
      <c r="C184" s="23">
        <v>13</v>
      </c>
    </row>
    <row r="185" spans="1:3">
      <c r="A185" s="23">
        <v>21</v>
      </c>
      <c r="B185" s="23">
        <v>24</v>
      </c>
      <c r="C185" s="23">
        <v>14</v>
      </c>
    </row>
    <row r="186" spans="1:3">
      <c r="A186" s="23">
        <v>21</v>
      </c>
      <c r="B186" s="23">
        <v>24</v>
      </c>
      <c r="C186" s="23">
        <v>13</v>
      </c>
    </row>
    <row r="187" spans="1:3">
      <c r="A187" s="23">
        <v>21</v>
      </c>
      <c r="B187" s="23">
        <v>24</v>
      </c>
      <c r="C187" s="23">
        <v>12</v>
      </c>
    </row>
    <row r="188" spans="1:3">
      <c r="A188" s="23">
        <v>22</v>
      </c>
      <c r="B188" s="23">
        <v>25</v>
      </c>
      <c r="C188" s="23">
        <v>12</v>
      </c>
    </row>
    <row r="189" spans="1:3">
      <c r="A189" s="23">
        <v>21</v>
      </c>
      <c r="B189" s="23">
        <v>25</v>
      </c>
      <c r="C189" s="23">
        <v>12</v>
      </c>
    </row>
    <row r="190" spans="1:3">
      <c r="A190" s="23">
        <v>17</v>
      </c>
      <c r="B190" s="23">
        <v>19</v>
      </c>
      <c r="C190" s="23">
        <v>15</v>
      </c>
    </row>
    <row r="191" spans="1:3">
      <c r="A191" s="23">
        <v>22</v>
      </c>
      <c r="B191" s="23">
        <v>25</v>
      </c>
      <c r="C191" s="23">
        <v>12</v>
      </c>
    </row>
    <row r="192" spans="1:3">
      <c r="A192" s="23">
        <v>21</v>
      </c>
      <c r="B192" s="23">
        <v>24</v>
      </c>
      <c r="C192" s="23">
        <v>13</v>
      </c>
    </row>
    <row r="193" spans="1:3">
      <c r="A193" s="23">
        <v>21</v>
      </c>
      <c r="B193" s="23">
        <v>24</v>
      </c>
      <c r="C193" s="23">
        <v>12</v>
      </c>
    </row>
    <row r="194" spans="1:3">
      <c r="A194" s="23">
        <v>21</v>
      </c>
      <c r="B194" s="23">
        <v>24</v>
      </c>
      <c r="C194" s="23">
        <v>13</v>
      </c>
    </row>
    <row r="195" spans="1:3">
      <c r="A195" s="23">
        <v>21</v>
      </c>
      <c r="B195" s="23">
        <v>25</v>
      </c>
      <c r="C195" s="23">
        <v>12</v>
      </c>
    </row>
    <row r="196" spans="1:3">
      <c r="A196" s="23">
        <v>21</v>
      </c>
      <c r="B196" s="23">
        <v>25</v>
      </c>
      <c r="C196" s="23">
        <v>11</v>
      </c>
    </row>
    <row r="197" spans="1:3">
      <c r="A197" s="23">
        <v>21</v>
      </c>
      <c r="B197" s="23">
        <v>24</v>
      </c>
      <c r="C197" s="23">
        <v>11</v>
      </c>
    </row>
    <row r="198" spans="1:3">
      <c r="A198" s="23">
        <v>21</v>
      </c>
      <c r="B198" s="23">
        <v>24</v>
      </c>
      <c r="C198" s="23">
        <v>10</v>
      </c>
    </row>
    <row r="199" spans="1:3">
      <c r="A199" s="23">
        <v>20</v>
      </c>
      <c r="B199" s="23">
        <v>24</v>
      </c>
      <c r="C199" s="23">
        <v>10</v>
      </c>
    </row>
    <row r="200" spans="1:3">
      <c r="A200" s="23">
        <v>21</v>
      </c>
      <c r="B200" s="23">
        <v>24</v>
      </c>
      <c r="C200" s="23">
        <v>10</v>
      </c>
    </row>
    <row r="201" spans="1:3">
      <c r="A201" s="23">
        <v>21</v>
      </c>
      <c r="B201" s="23">
        <v>25</v>
      </c>
      <c r="C201" s="23">
        <v>10</v>
      </c>
    </row>
    <row r="202" spans="1:3">
      <c r="A202" s="23">
        <v>22</v>
      </c>
      <c r="B202" s="23">
        <v>25</v>
      </c>
      <c r="C202" s="23">
        <v>11</v>
      </c>
    </row>
    <row r="203" spans="1:3">
      <c r="A203" s="23">
        <v>22</v>
      </c>
      <c r="B203" s="23">
        <v>26</v>
      </c>
      <c r="C203" s="23">
        <v>11</v>
      </c>
    </row>
    <row r="204" spans="1:3">
      <c r="A204" s="23">
        <v>23</v>
      </c>
      <c r="B204" s="23">
        <v>26</v>
      </c>
      <c r="C204" s="23">
        <v>11</v>
      </c>
    </row>
    <row r="205" spans="1:3">
      <c r="A205" s="23">
        <v>23</v>
      </c>
      <c r="B205" s="23">
        <v>27</v>
      </c>
      <c r="C205" s="23">
        <v>11</v>
      </c>
    </row>
    <row r="206" spans="1:3">
      <c r="A206" s="23">
        <v>23</v>
      </c>
      <c r="B206" s="23">
        <v>27</v>
      </c>
      <c r="C206" s="23">
        <v>12</v>
      </c>
    </row>
    <row r="207" spans="1:3">
      <c r="A207" s="23">
        <v>23</v>
      </c>
      <c r="B207" s="23">
        <v>26</v>
      </c>
      <c r="C207" s="23">
        <v>12</v>
      </c>
    </row>
    <row r="208" spans="1:3">
      <c r="A208" s="23">
        <v>23</v>
      </c>
      <c r="B208" s="23">
        <v>27</v>
      </c>
      <c r="C208" s="23">
        <v>12</v>
      </c>
    </row>
    <row r="209" spans="1:3">
      <c r="A209" s="23">
        <v>22</v>
      </c>
      <c r="B209" s="23">
        <v>25</v>
      </c>
      <c r="C209" s="23">
        <v>12</v>
      </c>
    </row>
    <row r="210" spans="1:3">
      <c r="A210" s="23">
        <v>23</v>
      </c>
      <c r="B210" s="23">
        <v>27</v>
      </c>
      <c r="C210" s="23">
        <v>12</v>
      </c>
    </row>
    <row r="211" spans="1:3">
      <c r="A211" s="23">
        <v>23</v>
      </c>
      <c r="B211" s="23">
        <v>26</v>
      </c>
      <c r="C211" s="23">
        <v>12</v>
      </c>
    </row>
    <row r="212" spans="1:3">
      <c r="A212" s="23">
        <v>23</v>
      </c>
      <c r="B212" s="23">
        <v>27</v>
      </c>
      <c r="C212" s="23">
        <v>12</v>
      </c>
    </row>
    <row r="213" spans="1:3">
      <c r="A213" s="23">
        <v>23</v>
      </c>
      <c r="B213" s="23">
        <v>26</v>
      </c>
      <c r="C213" s="23">
        <v>11</v>
      </c>
    </row>
    <row r="214" spans="1:3">
      <c r="A214" s="23">
        <v>22</v>
      </c>
      <c r="B214" s="23">
        <v>26</v>
      </c>
      <c r="C214" s="23">
        <v>11</v>
      </c>
    </row>
    <row r="215" spans="1:3">
      <c r="A215" s="23">
        <v>22</v>
      </c>
      <c r="B215" s="23">
        <v>25</v>
      </c>
      <c r="C215" s="23">
        <v>11</v>
      </c>
    </row>
    <row r="216" spans="1:3">
      <c r="A216" s="23">
        <v>21</v>
      </c>
      <c r="B216" s="23">
        <v>25</v>
      </c>
      <c r="C216" s="23">
        <v>10</v>
      </c>
    </row>
    <row r="217" spans="1:3">
      <c r="A217" s="23">
        <v>21</v>
      </c>
      <c r="B217" s="23">
        <v>24</v>
      </c>
      <c r="C217" s="23">
        <v>10</v>
      </c>
    </row>
    <row r="218" spans="1:3">
      <c r="A218" s="23">
        <v>20</v>
      </c>
      <c r="B218" s="23">
        <v>24</v>
      </c>
      <c r="C218" s="23">
        <v>10</v>
      </c>
    </row>
    <row r="219" spans="1:3">
      <c r="A219" s="23">
        <v>21</v>
      </c>
      <c r="B219" s="23">
        <v>24</v>
      </c>
      <c r="C219" s="23">
        <v>10</v>
      </c>
    </row>
    <row r="220" spans="1:3">
      <c r="A220" s="23">
        <v>20</v>
      </c>
      <c r="B220" s="23">
        <v>24</v>
      </c>
      <c r="C220" s="23">
        <v>10</v>
      </c>
    </row>
    <row r="221" spans="1:3">
      <c r="A221" s="23">
        <v>19</v>
      </c>
      <c r="B221" s="23">
        <v>22</v>
      </c>
      <c r="C221" s="23">
        <v>11</v>
      </c>
    </row>
    <row r="222" spans="1:3">
      <c r="A222" s="23">
        <v>19</v>
      </c>
      <c r="B222" s="23">
        <v>23</v>
      </c>
      <c r="C222" s="23">
        <v>11</v>
      </c>
    </row>
    <row r="223" spans="1:3">
      <c r="A223" s="23">
        <v>20</v>
      </c>
      <c r="B223" s="23">
        <v>23</v>
      </c>
      <c r="C223" s="23">
        <v>12</v>
      </c>
    </row>
    <row r="224" spans="1:3">
      <c r="A224" s="23">
        <v>20</v>
      </c>
      <c r="B224" s="23">
        <v>23</v>
      </c>
      <c r="C224" s="23">
        <v>11</v>
      </c>
    </row>
    <row r="225" spans="1:3">
      <c r="A225" s="23">
        <v>19</v>
      </c>
      <c r="B225" s="23">
        <v>23</v>
      </c>
      <c r="C225" s="23">
        <v>11</v>
      </c>
    </row>
    <row r="226" spans="1:3">
      <c r="A226" s="23">
        <v>19</v>
      </c>
      <c r="B226" s="23">
        <v>22</v>
      </c>
      <c r="C226" s="23">
        <v>11</v>
      </c>
    </row>
    <row r="227" spans="1:3">
      <c r="A227" s="23">
        <v>20</v>
      </c>
      <c r="B227" s="23">
        <v>24</v>
      </c>
      <c r="C227" s="23">
        <v>10</v>
      </c>
    </row>
    <row r="228" spans="1:3">
      <c r="A228" s="23">
        <v>21</v>
      </c>
      <c r="B228" s="23">
        <v>24</v>
      </c>
      <c r="C228" s="23">
        <v>10</v>
      </c>
    </row>
    <row r="229" spans="1:3">
      <c r="A229" s="23">
        <v>21</v>
      </c>
      <c r="B229" s="23">
        <v>25</v>
      </c>
      <c r="C229" s="23">
        <v>10</v>
      </c>
    </row>
    <row r="230" spans="1:3">
      <c r="A230" s="23">
        <v>22</v>
      </c>
      <c r="B230" s="23">
        <v>25</v>
      </c>
      <c r="C230" s="23">
        <v>11</v>
      </c>
    </row>
    <row r="231" spans="1:3">
      <c r="A231" s="23">
        <v>22</v>
      </c>
      <c r="B231" s="23">
        <v>26</v>
      </c>
      <c r="C231" s="23">
        <v>11</v>
      </c>
    </row>
    <row r="232" spans="1:3">
      <c r="A232" s="23">
        <v>23</v>
      </c>
      <c r="B232" s="23">
        <v>26</v>
      </c>
      <c r="C232" s="23">
        <v>11</v>
      </c>
    </row>
    <row r="233" spans="1:3">
      <c r="A233" s="23">
        <v>23</v>
      </c>
      <c r="B233" s="23">
        <v>26</v>
      </c>
      <c r="C233" s="23">
        <v>12</v>
      </c>
    </row>
    <row r="234" spans="1:3">
      <c r="A234" s="23">
        <v>23</v>
      </c>
      <c r="B234" s="23">
        <v>27</v>
      </c>
      <c r="C234" s="23">
        <v>12</v>
      </c>
    </row>
    <row r="235" spans="1:3">
      <c r="A235" s="23">
        <v>22</v>
      </c>
      <c r="B235" s="23">
        <v>25</v>
      </c>
      <c r="C235" s="23">
        <v>13</v>
      </c>
    </row>
    <row r="236" spans="1:3">
      <c r="A236" s="23">
        <v>22</v>
      </c>
      <c r="B236" s="23">
        <v>25</v>
      </c>
      <c r="C236" s="23">
        <v>14</v>
      </c>
    </row>
    <row r="237" spans="1:3">
      <c r="A237" s="23">
        <v>22</v>
      </c>
      <c r="B237" s="23">
        <v>25</v>
      </c>
      <c r="C237" s="23">
        <v>13</v>
      </c>
    </row>
    <row r="238" spans="1:3">
      <c r="A238" s="23">
        <v>22</v>
      </c>
      <c r="B238" s="23">
        <v>25</v>
      </c>
      <c r="C238" s="23">
        <v>12</v>
      </c>
    </row>
    <row r="239" spans="1:3">
      <c r="A239" s="23">
        <v>23</v>
      </c>
      <c r="B239" s="23">
        <v>27</v>
      </c>
      <c r="C239" s="23">
        <v>12</v>
      </c>
    </row>
    <row r="240" spans="1:3">
      <c r="A240" s="23">
        <v>23</v>
      </c>
      <c r="B240" s="23">
        <v>26</v>
      </c>
      <c r="C240" s="23">
        <v>12</v>
      </c>
    </row>
    <row r="241" spans="1:3">
      <c r="A241" s="23">
        <v>23</v>
      </c>
      <c r="B241" s="23">
        <v>27</v>
      </c>
      <c r="C241" s="23">
        <v>11</v>
      </c>
    </row>
    <row r="242" spans="1:3">
      <c r="A242" s="23">
        <v>23</v>
      </c>
      <c r="B242" s="23">
        <v>26</v>
      </c>
      <c r="C242" s="23">
        <v>11</v>
      </c>
    </row>
    <row r="243" spans="1:3">
      <c r="A243" s="23">
        <v>22</v>
      </c>
      <c r="B243" s="23">
        <v>26</v>
      </c>
      <c r="C243" s="23">
        <v>11</v>
      </c>
    </row>
    <row r="244" spans="1:3">
      <c r="A244" s="23">
        <v>22</v>
      </c>
      <c r="B244" s="23">
        <v>25</v>
      </c>
      <c r="C244" s="23">
        <v>11</v>
      </c>
    </row>
    <row r="245" spans="1:3">
      <c r="A245" s="23">
        <v>21</v>
      </c>
      <c r="B245" s="23">
        <v>25</v>
      </c>
      <c r="C245" s="23">
        <v>10</v>
      </c>
    </row>
    <row r="246" spans="1:3">
      <c r="A246" s="23">
        <v>21</v>
      </c>
      <c r="B246" s="23">
        <v>24</v>
      </c>
      <c r="C246" s="23">
        <v>10</v>
      </c>
    </row>
    <row r="247" spans="1:3">
      <c r="A247" s="23">
        <v>20</v>
      </c>
      <c r="B247" s="23">
        <v>24</v>
      </c>
      <c r="C247" s="23">
        <v>10</v>
      </c>
    </row>
    <row r="248" spans="1:3">
      <c r="A248" s="23">
        <v>19</v>
      </c>
      <c r="B248" s="23">
        <v>22</v>
      </c>
      <c r="C248" s="23">
        <v>11</v>
      </c>
    </row>
    <row r="249" spans="1:3">
      <c r="A249" s="23">
        <v>20</v>
      </c>
      <c r="B249" s="23">
        <v>24</v>
      </c>
      <c r="C249" s="23">
        <v>10</v>
      </c>
    </row>
    <row r="250" spans="1:3">
      <c r="A250" s="23">
        <v>20</v>
      </c>
      <c r="B250" s="23">
        <v>23</v>
      </c>
      <c r="C250" s="23">
        <v>10</v>
      </c>
    </row>
    <row r="251" spans="1:3">
      <c r="A251" s="23">
        <v>20</v>
      </c>
      <c r="B251" s="23">
        <v>24</v>
      </c>
      <c r="C251" s="23">
        <v>10</v>
      </c>
    </row>
    <row r="252" spans="1:3">
      <c r="A252" s="23">
        <v>21</v>
      </c>
      <c r="B252" s="23">
        <v>24</v>
      </c>
      <c r="C252" s="23">
        <v>10</v>
      </c>
    </row>
    <row r="253" spans="1:3">
      <c r="A253" s="23">
        <v>21</v>
      </c>
      <c r="B253" s="23">
        <v>25</v>
      </c>
      <c r="C253" s="23">
        <v>10</v>
      </c>
    </row>
    <row r="254" spans="1:3">
      <c r="A254" s="23">
        <v>22</v>
      </c>
      <c r="B254" s="23">
        <v>25</v>
      </c>
      <c r="C254" s="23">
        <v>11</v>
      </c>
    </row>
    <row r="255" spans="1:3">
      <c r="A255" s="23">
        <v>22</v>
      </c>
      <c r="B255" s="23">
        <v>26</v>
      </c>
      <c r="C255" s="23">
        <v>12</v>
      </c>
    </row>
    <row r="256" spans="1:3">
      <c r="A256" s="23">
        <v>22</v>
      </c>
      <c r="B256" s="23">
        <v>25</v>
      </c>
      <c r="C256" s="23">
        <v>13</v>
      </c>
    </row>
    <row r="257" spans="1:3">
      <c r="A257" s="23">
        <v>22</v>
      </c>
      <c r="B257" s="23">
        <v>25</v>
      </c>
      <c r="C257" s="23">
        <v>14</v>
      </c>
    </row>
    <row r="258" spans="1:3">
      <c r="A258" s="23">
        <v>22</v>
      </c>
      <c r="B258" s="23">
        <v>25</v>
      </c>
      <c r="C258" s="23">
        <v>13</v>
      </c>
    </row>
    <row r="259" spans="1:3">
      <c r="A259" s="23">
        <v>22</v>
      </c>
      <c r="B259" s="23">
        <v>25</v>
      </c>
      <c r="C259" s="23">
        <v>14</v>
      </c>
    </row>
    <row r="260" spans="1:3">
      <c r="A260" s="23">
        <v>23</v>
      </c>
      <c r="B260" s="23">
        <v>25</v>
      </c>
      <c r="C260" s="23">
        <v>14</v>
      </c>
    </row>
    <row r="261" spans="1:3">
      <c r="A261" s="23">
        <v>23</v>
      </c>
      <c r="B261" s="23">
        <v>26</v>
      </c>
      <c r="C261" s="23">
        <v>14</v>
      </c>
    </row>
    <row r="262" spans="1:3">
      <c r="A262" s="23">
        <v>23</v>
      </c>
      <c r="B262" s="23">
        <v>25</v>
      </c>
      <c r="C262" s="23">
        <v>14</v>
      </c>
    </row>
    <row r="263" spans="1:3">
      <c r="A263" s="23">
        <v>23</v>
      </c>
      <c r="B263" s="23">
        <v>26</v>
      </c>
      <c r="C263" s="23">
        <v>14</v>
      </c>
    </row>
    <row r="264" spans="1:3">
      <c r="A264" s="23">
        <v>22</v>
      </c>
      <c r="B264" s="23">
        <v>26</v>
      </c>
      <c r="C264" s="23">
        <v>14</v>
      </c>
    </row>
    <row r="265" spans="1:3">
      <c r="A265" s="23">
        <v>23</v>
      </c>
      <c r="B265" s="23">
        <v>27</v>
      </c>
      <c r="C265" s="23">
        <v>13</v>
      </c>
    </row>
    <row r="266" spans="1:3">
      <c r="A266" s="23">
        <v>23</v>
      </c>
      <c r="B266" s="23">
        <v>27</v>
      </c>
      <c r="C266" s="23">
        <v>12</v>
      </c>
    </row>
    <row r="267" spans="1:3">
      <c r="A267" s="23">
        <v>22</v>
      </c>
      <c r="B267" s="23">
        <v>26</v>
      </c>
      <c r="C267" s="23">
        <v>12</v>
      </c>
    </row>
    <row r="268" spans="1:3">
      <c r="A268" s="23">
        <v>23</v>
      </c>
      <c r="B268" s="23">
        <v>26</v>
      </c>
      <c r="C268" s="23">
        <v>11</v>
      </c>
    </row>
    <row r="269" spans="1:3">
      <c r="A269" s="23">
        <v>22</v>
      </c>
      <c r="B269" s="23">
        <v>26</v>
      </c>
      <c r="C269" s="23">
        <v>11</v>
      </c>
    </row>
    <row r="270" spans="1:3">
      <c r="A270" s="23">
        <v>22</v>
      </c>
      <c r="B270" s="23">
        <v>25</v>
      </c>
      <c r="C270" s="23">
        <v>11</v>
      </c>
    </row>
    <row r="271" spans="1:3">
      <c r="A271" s="23">
        <v>21</v>
      </c>
      <c r="B271" s="23">
        <v>25</v>
      </c>
      <c r="C271" s="23">
        <v>10</v>
      </c>
    </row>
    <row r="272" spans="1:3">
      <c r="A272" s="23">
        <v>21</v>
      </c>
      <c r="B272" s="23">
        <v>24</v>
      </c>
      <c r="C272" s="23">
        <v>10</v>
      </c>
    </row>
    <row r="273" spans="1:3">
      <c r="A273" s="23">
        <v>20</v>
      </c>
      <c r="B273" s="23">
        <v>24</v>
      </c>
      <c r="C273" s="23">
        <v>10</v>
      </c>
    </row>
    <row r="274" spans="1:3">
      <c r="A274" s="23">
        <v>21</v>
      </c>
      <c r="B274" s="23">
        <v>24</v>
      </c>
      <c r="C274" s="23">
        <v>10</v>
      </c>
    </row>
    <row r="275" spans="1:3">
      <c r="A275" s="23">
        <v>21</v>
      </c>
      <c r="B275" s="23">
        <v>25</v>
      </c>
      <c r="C275" s="23">
        <v>10</v>
      </c>
    </row>
    <row r="276" spans="1:3">
      <c r="A276" s="23">
        <v>21</v>
      </c>
      <c r="B276" s="23">
        <v>25</v>
      </c>
      <c r="C276" s="23">
        <v>11</v>
      </c>
    </row>
    <row r="277" spans="1:3">
      <c r="A277" s="23">
        <v>21</v>
      </c>
      <c r="B277" s="23">
        <v>25</v>
      </c>
      <c r="C277" s="23">
        <v>12</v>
      </c>
    </row>
    <row r="278" spans="1:3">
      <c r="A278" s="23">
        <v>22</v>
      </c>
      <c r="B278" s="23">
        <v>25</v>
      </c>
      <c r="C278" s="23">
        <v>14</v>
      </c>
    </row>
    <row r="279" spans="1:3">
      <c r="A279" s="23">
        <v>21</v>
      </c>
      <c r="B279" s="23">
        <v>25</v>
      </c>
      <c r="C279" s="23">
        <v>14</v>
      </c>
    </row>
    <row r="280" spans="1:3">
      <c r="A280" s="23">
        <v>22</v>
      </c>
      <c r="B280" s="23">
        <v>25</v>
      </c>
      <c r="C280" s="23">
        <v>14</v>
      </c>
    </row>
    <row r="281" spans="1:3">
      <c r="A281" s="23">
        <v>22</v>
      </c>
      <c r="B281" s="23">
        <v>24</v>
      </c>
      <c r="C281" s="23">
        <v>14</v>
      </c>
    </row>
    <row r="282" spans="1:3">
      <c r="A282" s="23">
        <v>22</v>
      </c>
      <c r="B282" s="23">
        <v>25</v>
      </c>
      <c r="C282" s="23">
        <v>14</v>
      </c>
    </row>
    <row r="283" spans="1:3">
      <c r="A283" s="23">
        <v>22</v>
      </c>
      <c r="B283" s="23">
        <v>24</v>
      </c>
      <c r="C283" s="23">
        <v>14</v>
      </c>
    </row>
    <row r="284" spans="1:3">
      <c r="A284" s="23">
        <v>22</v>
      </c>
      <c r="B284" s="23">
        <v>25</v>
      </c>
      <c r="C284" s="23">
        <v>14</v>
      </c>
    </row>
    <row r="285" spans="1:3">
      <c r="A285" s="23">
        <v>22</v>
      </c>
      <c r="B285" s="23">
        <v>26</v>
      </c>
      <c r="C285" s="23">
        <v>14</v>
      </c>
    </row>
    <row r="286" spans="1:3">
      <c r="A286" s="23">
        <v>22</v>
      </c>
      <c r="B286" s="23">
        <v>26</v>
      </c>
      <c r="C286" s="23">
        <v>13</v>
      </c>
    </row>
    <row r="287" spans="1:3">
      <c r="A287" s="23">
        <v>22</v>
      </c>
      <c r="B287" s="23">
        <v>26</v>
      </c>
      <c r="C287" s="23">
        <v>12</v>
      </c>
    </row>
    <row r="288" spans="1:3">
      <c r="A288" s="23">
        <v>22</v>
      </c>
      <c r="B288" s="23">
        <v>25</v>
      </c>
      <c r="C288" s="23">
        <v>12</v>
      </c>
    </row>
    <row r="289" spans="1:3">
      <c r="A289" s="23">
        <v>22</v>
      </c>
      <c r="B289" s="23">
        <v>25</v>
      </c>
      <c r="C289" s="23">
        <v>11</v>
      </c>
    </row>
    <row r="290" spans="1:3">
      <c r="A290" s="23">
        <v>21</v>
      </c>
      <c r="B290" s="23">
        <v>25</v>
      </c>
      <c r="C290" s="23">
        <v>11</v>
      </c>
    </row>
    <row r="291" spans="1:3">
      <c r="A291" s="23">
        <v>21</v>
      </c>
      <c r="B291" s="23">
        <v>25</v>
      </c>
      <c r="C291" s="23">
        <v>10</v>
      </c>
    </row>
    <row r="292" spans="1:3">
      <c r="A292" s="23">
        <v>21</v>
      </c>
      <c r="B292" s="23">
        <v>24</v>
      </c>
      <c r="C292" s="23">
        <v>10</v>
      </c>
    </row>
    <row r="293" spans="1:3">
      <c r="A293" s="23">
        <v>20</v>
      </c>
      <c r="B293" s="23">
        <v>24</v>
      </c>
      <c r="C293" s="23">
        <v>10</v>
      </c>
    </row>
    <row r="294" spans="1:3">
      <c r="A294" s="23">
        <v>21</v>
      </c>
      <c r="B294" s="23">
        <v>24</v>
      </c>
      <c r="C294" s="23">
        <v>10</v>
      </c>
    </row>
    <row r="295" spans="1:3">
      <c r="A295" s="23">
        <v>20</v>
      </c>
      <c r="B295" s="23">
        <v>24</v>
      </c>
      <c r="C295" s="23">
        <v>10</v>
      </c>
    </row>
    <row r="296" spans="1:3">
      <c r="A296" s="23">
        <v>21</v>
      </c>
      <c r="B296" s="23">
        <v>24</v>
      </c>
      <c r="C296" s="23">
        <v>10</v>
      </c>
    </row>
    <row r="297" spans="1:3">
      <c r="A297" s="23">
        <v>21</v>
      </c>
      <c r="B297" s="23">
        <v>25</v>
      </c>
      <c r="C297" s="23">
        <v>10</v>
      </c>
    </row>
    <row r="298" spans="1:3">
      <c r="A298" s="23">
        <v>21</v>
      </c>
      <c r="B298" s="23">
        <v>25</v>
      </c>
      <c r="C298" s="23">
        <v>11</v>
      </c>
    </row>
    <row r="299" spans="1:3">
      <c r="A299" s="23">
        <v>21</v>
      </c>
      <c r="B299" s="23">
        <v>25</v>
      </c>
      <c r="C299" s="23">
        <v>12</v>
      </c>
    </row>
    <row r="300" spans="1:3">
      <c r="A300" s="23">
        <v>22</v>
      </c>
      <c r="B300" s="23">
        <v>25</v>
      </c>
      <c r="C300" s="23">
        <v>13</v>
      </c>
    </row>
    <row r="301" spans="1:3">
      <c r="A301" s="23">
        <v>21</v>
      </c>
      <c r="B301" s="23">
        <v>25</v>
      </c>
      <c r="C301" s="23">
        <v>14</v>
      </c>
    </row>
    <row r="302" spans="1:3">
      <c r="A302" s="23">
        <v>22</v>
      </c>
      <c r="B302" s="23">
        <v>25</v>
      </c>
      <c r="C302" s="23">
        <v>14</v>
      </c>
    </row>
    <row r="303" spans="1:3">
      <c r="A303" s="23">
        <v>21</v>
      </c>
      <c r="B303" s="23">
        <v>25</v>
      </c>
      <c r="C303" s="23">
        <v>14</v>
      </c>
    </row>
    <row r="304" spans="1:3">
      <c r="A304" s="23">
        <v>22</v>
      </c>
      <c r="B304" s="23">
        <v>25</v>
      </c>
      <c r="C304" s="23">
        <v>14</v>
      </c>
    </row>
    <row r="305" spans="1:3">
      <c r="A305" s="23">
        <v>23</v>
      </c>
      <c r="B305" s="23">
        <v>26</v>
      </c>
      <c r="C305" s="23">
        <v>14</v>
      </c>
    </row>
    <row r="306" spans="1:3">
      <c r="A306" s="23">
        <v>22</v>
      </c>
      <c r="B306" s="23">
        <v>26</v>
      </c>
      <c r="C306" s="23">
        <v>13</v>
      </c>
    </row>
    <row r="307" spans="1:3">
      <c r="A307" s="23">
        <v>23</v>
      </c>
      <c r="B307" s="23">
        <v>27</v>
      </c>
      <c r="C307" s="23">
        <v>13</v>
      </c>
    </row>
    <row r="308" spans="1:3">
      <c r="A308" s="23">
        <v>22</v>
      </c>
      <c r="B308" s="23">
        <v>26</v>
      </c>
      <c r="C308" s="23">
        <v>12</v>
      </c>
    </row>
    <row r="309" spans="1:3">
      <c r="A309" s="23">
        <v>23</v>
      </c>
      <c r="B309" s="23">
        <v>27</v>
      </c>
      <c r="C309" s="23">
        <v>12</v>
      </c>
    </row>
    <row r="310" spans="1:3">
      <c r="A310" s="23">
        <v>22</v>
      </c>
      <c r="B310" s="23">
        <v>26</v>
      </c>
      <c r="C310" s="23">
        <v>12</v>
      </c>
    </row>
    <row r="311" spans="1:3">
      <c r="A311" s="23">
        <v>22</v>
      </c>
      <c r="B311" s="23">
        <v>26</v>
      </c>
      <c r="C311" s="23">
        <v>11</v>
      </c>
    </row>
    <row r="312" spans="1:3">
      <c r="A312" s="23">
        <v>22</v>
      </c>
      <c r="B312" s="23">
        <v>25</v>
      </c>
      <c r="C312" s="23">
        <v>11</v>
      </c>
    </row>
    <row r="313" spans="1:3">
      <c r="A313" s="23">
        <v>21</v>
      </c>
      <c r="B313" s="23">
        <v>25</v>
      </c>
      <c r="C313" s="23">
        <v>10</v>
      </c>
    </row>
    <row r="314" spans="1:3">
      <c r="A314" s="23">
        <v>21</v>
      </c>
      <c r="B314" s="23">
        <v>24</v>
      </c>
      <c r="C314" s="23">
        <v>10</v>
      </c>
    </row>
    <row r="315" spans="1:3">
      <c r="A315" s="23">
        <v>21</v>
      </c>
      <c r="B315" s="23">
        <v>25</v>
      </c>
      <c r="C315" s="23">
        <v>10</v>
      </c>
    </row>
    <row r="316" spans="1:3">
      <c r="A316" s="23">
        <v>21</v>
      </c>
      <c r="B316" s="23">
        <v>24</v>
      </c>
      <c r="C316" s="23">
        <v>10</v>
      </c>
    </row>
    <row r="317" spans="1:3">
      <c r="A317" s="23">
        <v>21</v>
      </c>
      <c r="B317" s="23">
        <v>25</v>
      </c>
      <c r="C317" s="23">
        <v>10</v>
      </c>
    </row>
    <row r="318" spans="1:3">
      <c r="A318" s="23">
        <v>21</v>
      </c>
      <c r="B318" s="23">
        <v>24</v>
      </c>
      <c r="C318" s="23">
        <v>10</v>
      </c>
    </row>
    <row r="319" spans="1:3">
      <c r="A319" s="23">
        <v>21</v>
      </c>
      <c r="B319" s="23">
        <v>25</v>
      </c>
      <c r="C319" s="23">
        <v>10</v>
      </c>
    </row>
    <row r="320" spans="1:3">
      <c r="A320" s="23">
        <v>21</v>
      </c>
      <c r="B320" s="23">
        <v>25</v>
      </c>
      <c r="C320" s="23">
        <v>11</v>
      </c>
    </row>
    <row r="321" spans="1:3">
      <c r="A321" s="23">
        <v>22</v>
      </c>
      <c r="B321" s="23">
        <v>25</v>
      </c>
      <c r="C321" s="23">
        <v>11</v>
      </c>
    </row>
    <row r="322" spans="1:3">
      <c r="A322" s="23">
        <v>23</v>
      </c>
      <c r="B322" s="23">
        <v>26</v>
      </c>
      <c r="C322" s="23">
        <v>11</v>
      </c>
    </row>
    <row r="323" spans="1:3">
      <c r="A323" s="23">
        <v>23</v>
      </c>
      <c r="B323" s="23">
        <v>26</v>
      </c>
      <c r="C323" s="23">
        <v>12</v>
      </c>
    </row>
    <row r="324" spans="1:3">
      <c r="A324" s="23">
        <v>23</v>
      </c>
      <c r="B324" s="23">
        <v>27</v>
      </c>
      <c r="C324" s="23">
        <v>12</v>
      </c>
    </row>
    <row r="325" spans="1:3">
      <c r="A325" s="23">
        <v>23</v>
      </c>
      <c r="B325" s="23">
        <v>27</v>
      </c>
      <c r="C325" s="23">
        <v>13</v>
      </c>
    </row>
    <row r="326" spans="1:3">
      <c r="A326" s="23">
        <v>22</v>
      </c>
      <c r="B326" s="23">
        <v>26</v>
      </c>
      <c r="C326" s="23">
        <v>14</v>
      </c>
    </row>
    <row r="327" spans="1:3">
      <c r="A327" s="23">
        <v>23</v>
      </c>
      <c r="B327" s="23">
        <v>26</v>
      </c>
      <c r="C327" s="23">
        <v>14</v>
      </c>
    </row>
    <row r="328" spans="1:3">
      <c r="A328" s="23">
        <v>22</v>
      </c>
      <c r="B328" s="23">
        <v>26</v>
      </c>
      <c r="C328" s="23">
        <v>14</v>
      </c>
    </row>
    <row r="329" spans="1:3">
      <c r="A329" s="23">
        <v>22</v>
      </c>
      <c r="B329" s="23">
        <v>25</v>
      </c>
      <c r="C329" s="23">
        <v>14</v>
      </c>
    </row>
    <row r="330" spans="1:3">
      <c r="A330" s="23">
        <v>22</v>
      </c>
      <c r="B330" s="23">
        <v>25</v>
      </c>
      <c r="C330" s="23">
        <v>13</v>
      </c>
    </row>
    <row r="331" spans="1:3">
      <c r="A331" s="23">
        <v>23</v>
      </c>
      <c r="B331" s="23">
        <v>27</v>
      </c>
      <c r="C331" s="23">
        <v>12</v>
      </c>
    </row>
    <row r="332" spans="1:3">
      <c r="A332" s="23">
        <v>23</v>
      </c>
      <c r="B332" s="23">
        <v>26</v>
      </c>
      <c r="C332" s="23">
        <v>12</v>
      </c>
    </row>
    <row r="333" spans="1:3">
      <c r="A333" s="23">
        <v>23</v>
      </c>
      <c r="B333" s="23">
        <v>26</v>
      </c>
      <c r="C333" s="23">
        <v>11</v>
      </c>
    </row>
    <row r="334" spans="1:3">
      <c r="A334" s="23">
        <v>22</v>
      </c>
      <c r="B334" s="23">
        <v>26</v>
      </c>
      <c r="C334" s="23">
        <v>11</v>
      </c>
    </row>
    <row r="335" spans="1:3">
      <c r="A335" s="23">
        <v>22</v>
      </c>
      <c r="B335" s="23">
        <v>25</v>
      </c>
      <c r="C335" s="23">
        <v>10</v>
      </c>
    </row>
    <row r="336" spans="1:3">
      <c r="A336" s="23">
        <v>21</v>
      </c>
      <c r="B336" s="23">
        <v>25</v>
      </c>
      <c r="C336" s="23">
        <v>10</v>
      </c>
    </row>
    <row r="337" spans="1:3">
      <c r="A337" s="23">
        <v>22</v>
      </c>
      <c r="B337" s="23">
        <v>25</v>
      </c>
      <c r="C337" s="23">
        <v>10</v>
      </c>
    </row>
    <row r="338" spans="1:3">
      <c r="A338" s="23">
        <v>22</v>
      </c>
      <c r="B338" s="23">
        <v>25</v>
      </c>
      <c r="C338" s="23">
        <v>11</v>
      </c>
    </row>
    <row r="339" spans="1:3">
      <c r="A339" s="23">
        <v>22</v>
      </c>
      <c r="B339" s="23">
        <v>26</v>
      </c>
      <c r="C339" s="23">
        <v>11</v>
      </c>
    </row>
    <row r="340" spans="1:3">
      <c r="A340" s="23">
        <v>23</v>
      </c>
      <c r="B340" s="23">
        <v>26</v>
      </c>
      <c r="C340" s="23">
        <v>11</v>
      </c>
    </row>
    <row r="341" spans="1:3">
      <c r="A341" s="23">
        <v>23</v>
      </c>
      <c r="B341" s="23">
        <v>26</v>
      </c>
      <c r="C341" s="23">
        <v>12</v>
      </c>
    </row>
    <row r="342" spans="1:3">
      <c r="A342" s="23">
        <v>23</v>
      </c>
      <c r="B342" s="23">
        <v>27</v>
      </c>
      <c r="C342" s="23">
        <v>12</v>
      </c>
    </row>
    <row r="343" spans="1:3">
      <c r="A343" s="23">
        <v>22</v>
      </c>
      <c r="B343" s="23">
        <v>25</v>
      </c>
      <c r="C343" s="23">
        <v>13</v>
      </c>
    </row>
    <row r="344" spans="1:3">
      <c r="A344" s="23">
        <v>22</v>
      </c>
      <c r="B344" s="23">
        <v>26</v>
      </c>
      <c r="C344" s="23">
        <v>14</v>
      </c>
    </row>
    <row r="345" spans="1:3">
      <c r="A345" s="23">
        <v>23</v>
      </c>
      <c r="B345" s="23">
        <v>26</v>
      </c>
      <c r="C345" s="23">
        <v>14</v>
      </c>
    </row>
    <row r="346" spans="1:3">
      <c r="A346" s="23">
        <v>23</v>
      </c>
      <c r="B346" s="23">
        <v>25</v>
      </c>
      <c r="C346" s="23">
        <v>14</v>
      </c>
    </row>
    <row r="347" spans="1:3">
      <c r="A347" s="23">
        <v>23</v>
      </c>
      <c r="B347" s="23">
        <v>26</v>
      </c>
      <c r="C347" s="23">
        <v>14</v>
      </c>
    </row>
    <row r="348" spans="1:3">
      <c r="A348" s="23">
        <v>23</v>
      </c>
      <c r="B348" s="23">
        <v>25</v>
      </c>
      <c r="C348" s="23">
        <v>14</v>
      </c>
    </row>
    <row r="349" spans="1:3">
      <c r="A349" s="23">
        <v>22</v>
      </c>
      <c r="B349" s="23">
        <v>25</v>
      </c>
      <c r="C349" s="23">
        <v>14</v>
      </c>
    </row>
    <row r="350" spans="1:3">
      <c r="A350" s="23">
        <v>23</v>
      </c>
      <c r="B350" s="23">
        <v>25</v>
      </c>
      <c r="C350" s="23">
        <v>14</v>
      </c>
    </row>
    <row r="351" spans="1:3">
      <c r="A351" s="23">
        <v>22</v>
      </c>
      <c r="B351" s="23">
        <v>25</v>
      </c>
      <c r="C351" s="23">
        <v>14</v>
      </c>
    </row>
    <row r="352" spans="1:3">
      <c r="A352" s="23">
        <v>21</v>
      </c>
      <c r="B352" s="23">
        <v>25</v>
      </c>
      <c r="C352" s="23">
        <v>14</v>
      </c>
    </row>
    <row r="353" spans="1:3">
      <c r="A353" s="23">
        <v>22</v>
      </c>
      <c r="B353" s="23">
        <v>25</v>
      </c>
      <c r="C353" s="23">
        <v>14</v>
      </c>
    </row>
    <row r="354" spans="1:3">
      <c r="A354" s="23">
        <v>21</v>
      </c>
      <c r="B354" s="23">
        <v>25</v>
      </c>
      <c r="C354" s="23">
        <v>14</v>
      </c>
    </row>
    <row r="355" spans="1:3">
      <c r="A355" s="23">
        <v>21</v>
      </c>
      <c r="B355" s="23">
        <v>25</v>
      </c>
      <c r="C355" s="23">
        <v>13</v>
      </c>
    </row>
    <row r="356" spans="1:3">
      <c r="A356" s="23">
        <v>22</v>
      </c>
      <c r="B356" s="23">
        <v>25</v>
      </c>
      <c r="C356" s="23">
        <v>12</v>
      </c>
    </row>
    <row r="357" spans="1:3">
      <c r="A357" s="23">
        <v>22</v>
      </c>
      <c r="B357" s="23">
        <v>25</v>
      </c>
      <c r="C357" s="23">
        <v>11</v>
      </c>
    </row>
    <row r="358" spans="1:3">
      <c r="A358" s="23">
        <v>22</v>
      </c>
      <c r="B358" s="23">
        <v>26</v>
      </c>
      <c r="C358" s="23">
        <v>12</v>
      </c>
    </row>
    <row r="359" spans="1:3">
      <c r="A359" s="23">
        <v>23</v>
      </c>
      <c r="B359" s="23">
        <v>26</v>
      </c>
      <c r="C359" s="23">
        <v>12</v>
      </c>
    </row>
    <row r="360" spans="1:3">
      <c r="A360" s="23">
        <v>23</v>
      </c>
      <c r="B360" s="23">
        <v>27</v>
      </c>
      <c r="C360" s="23">
        <v>12</v>
      </c>
    </row>
    <row r="361" spans="1:3">
      <c r="A361" s="23">
        <v>22</v>
      </c>
      <c r="B361" s="23">
        <v>25</v>
      </c>
      <c r="C361" s="23">
        <v>13</v>
      </c>
    </row>
    <row r="362" spans="1:3">
      <c r="A362" s="23">
        <v>22</v>
      </c>
      <c r="B362" s="23">
        <v>25</v>
      </c>
      <c r="C362" s="23">
        <v>14</v>
      </c>
    </row>
    <row r="363" spans="1:3">
      <c r="A363" s="23">
        <v>22</v>
      </c>
      <c r="B363" s="23">
        <v>26</v>
      </c>
      <c r="C363" s="23">
        <v>14</v>
      </c>
    </row>
    <row r="364" spans="1:3">
      <c r="A364" s="23">
        <v>22</v>
      </c>
      <c r="B364" s="23">
        <v>25</v>
      </c>
      <c r="C364" s="23">
        <v>14</v>
      </c>
    </row>
    <row r="365" spans="1:3">
      <c r="A365" s="23">
        <v>23</v>
      </c>
      <c r="B365" s="23">
        <v>25</v>
      </c>
      <c r="C365" s="23">
        <v>14</v>
      </c>
    </row>
    <row r="366" spans="1:3">
      <c r="A366" s="23">
        <v>22</v>
      </c>
      <c r="B366" s="23">
        <v>25</v>
      </c>
      <c r="C366" s="23">
        <v>14</v>
      </c>
    </row>
    <row r="367" spans="1:3">
      <c r="A367" s="23">
        <v>22</v>
      </c>
      <c r="B367" s="23">
        <v>25</v>
      </c>
      <c r="C367" s="23">
        <v>13</v>
      </c>
    </row>
    <row r="368" spans="1:3">
      <c r="A368" s="23">
        <v>18</v>
      </c>
      <c r="B368" s="23">
        <v>19</v>
      </c>
      <c r="C368" s="23">
        <v>16</v>
      </c>
    </row>
    <row r="369" spans="1:3">
      <c r="A369" s="23">
        <v>18</v>
      </c>
      <c r="B369" s="23">
        <v>20</v>
      </c>
      <c r="C369" s="23">
        <v>16</v>
      </c>
    </row>
    <row r="370" spans="1:3">
      <c r="A370" s="23">
        <v>19</v>
      </c>
      <c r="B370" s="23">
        <v>20</v>
      </c>
      <c r="C370" s="23">
        <v>16</v>
      </c>
    </row>
    <row r="371" spans="1:3">
      <c r="A371" s="23">
        <v>19</v>
      </c>
      <c r="B371" s="23">
        <v>20</v>
      </c>
      <c r="C371" s="23">
        <v>15</v>
      </c>
    </row>
    <row r="372" spans="1:3">
      <c r="A372" s="23">
        <v>18</v>
      </c>
      <c r="B372" s="23">
        <v>20</v>
      </c>
      <c r="C372" s="23">
        <v>15</v>
      </c>
    </row>
    <row r="373" spans="1:3">
      <c r="A373" s="23">
        <v>19</v>
      </c>
      <c r="B373" s="23">
        <v>20</v>
      </c>
      <c r="C373" s="23">
        <v>16</v>
      </c>
    </row>
    <row r="374" spans="1:3">
      <c r="A374" s="23">
        <v>18</v>
      </c>
      <c r="B374" s="23">
        <v>20</v>
      </c>
      <c r="C374" s="23">
        <v>16</v>
      </c>
    </row>
    <row r="375" spans="1:3">
      <c r="A375" s="23">
        <v>18</v>
      </c>
      <c r="B375" s="23">
        <v>20</v>
      </c>
      <c r="C375" s="23">
        <v>15</v>
      </c>
    </row>
    <row r="376" spans="1:3">
      <c r="A376" s="23">
        <v>18</v>
      </c>
      <c r="B376" s="23">
        <v>19</v>
      </c>
      <c r="C376" s="23">
        <v>15</v>
      </c>
    </row>
    <row r="377" spans="1:3">
      <c r="A377" s="23">
        <v>21</v>
      </c>
      <c r="B377" s="23">
        <v>24</v>
      </c>
      <c r="C377" s="23">
        <v>12</v>
      </c>
    </row>
    <row r="378" spans="1:3">
      <c r="A378" s="23">
        <v>21</v>
      </c>
      <c r="B378" s="23">
        <v>24</v>
      </c>
      <c r="C378" s="23">
        <v>13</v>
      </c>
    </row>
    <row r="379" spans="1:3">
      <c r="A379" s="23">
        <v>21</v>
      </c>
      <c r="B379" s="23">
        <v>24</v>
      </c>
      <c r="C379" s="23">
        <v>12</v>
      </c>
    </row>
    <row r="380" spans="1:3">
      <c r="A380" s="23">
        <v>21</v>
      </c>
      <c r="B380" s="23">
        <v>24</v>
      </c>
      <c r="C380" s="23">
        <v>13</v>
      </c>
    </row>
    <row r="381" spans="1:3">
      <c r="A381" s="23">
        <v>21</v>
      </c>
      <c r="B381" s="23">
        <v>24</v>
      </c>
      <c r="C381" s="23">
        <v>12</v>
      </c>
    </row>
    <row r="382" spans="1:3">
      <c r="A382" s="23">
        <v>18</v>
      </c>
      <c r="B382" s="23">
        <v>19</v>
      </c>
      <c r="C382" s="23">
        <v>15</v>
      </c>
    </row>
    <row r="383" spans="1:3">
      <c r="A383" s="23">
        <v>18</v>
      </c>
      <c r="B383" s="23">
        <v>20</v>
      </c>
      <c r="C383" s="23">
        <v>15</v>
      </c>
    </row>
    <row r="384" spans="1:3">
      <c r="A384" s="23">
        <v>18</v>
      </c>
      <c r="B384" s="23">
        <v>19</v>
      </c>
      <c r="C384" s="23">
        <v>16</v>
      </c>
    </row>
    <row r="385" spans="1:3">
      <c r="A385" s="23">
        <v>18</v>
      </c>
      <c r="B385" s="23">
        <v>20</v>
      </c>
      <c r="C385" s="23">
        <v>16</v>
      </c>
    </row>
    <row r="386" spans="1:3">
      <c r="A386" s="23">
        <v>18</v>
      </c>
      <c r="B386" s="23">
        <v>20</v>
      </c>
      <c r="C386" s="23">
        <v>15</v>
      </c>
    </row>
    <row r="387" spans="1:3">
      <c r="A387" s="23">
        <v>19</v>
      </c>
      <c r="B387" s="23">
        <v>20</v>
      </c>
      <c r="C387" s="23">
        <v>16</v>
      </c>
    </row>
    <row r="388" spans="1:3">
      <c r="A388" s="23">
        <v>17</v>
      </c>
      <c r="B388" s="23">
        <v>17</v>
      </c>
      <c r="C388" s="23">
        <v>16</v>
      </c>
    </row>
    <row r="389" spans="1:3">
      <c r="A389" s="23">
        <v>18</v>
      </c>
      <c r="B389" s="23">
        <v>20</v>
      </c>
      <c r="C389" s="23">
        <v>15</v>
      </c>
    </row>
    <row r="390" spans="1:3">
      <c r="A390" s="23">
        <v>16</v>
      </c>
      <c r="B390" s="23">
        <v>17</v>
      </c>
      <c r="C390" s="23">
        <v>16</v>
      </c>
    </row>
    <row r="391" spans="1:3">
      <c r="A391" s="23">
        <v>16</v>
      </c>
      <c r="B391" s="23">
        <v>16</v>
      </c>
      <c r="C391" s="23">
        <v>16</v>
      </c>
    </row>
    <row r="392" spans="1:3">
      <c r="A392" s="23">
        <v>16</v>
      </c>
      <c r="B392" s="23">
        <v>17</v>
      </c>
      <c r="C392" s="23">
        <v>16</v>
      </c>
    </row>
    <row r="393" spans="1:3">
      <c r="A393" s="23">
        <v>18</v>
      </c>
      <c r="B393" s="23">
        <v>20</v>
      </c>
      <c r="C393" s="23">
        <v>15</v>
      </c>
    </row>
    <row r="394" spans="1:3">
      <c r="A394" s="23">
        <v>16</v>
      </c>
      <c r="B394" s="23">
        <v>17</v>
      </c>
      <c r="C394" s="23">
        <v>16</v>
      </c>
    </row>
    <row r="395" spans="1:3">
      <c r="A395" s="23">
        <v>17</v>
      </c>
      <c r="B395" s="23">
        <v>19</v>
      </c>
      <c r="C395" s="23">
        <v>15</v>
      </c>
    </row>
    <row r="396" spans="1:3">
      <c r="A396" s="23">
        <v>18</v>
      </c>
      <c r="B396" s="23">
        <v>19</v>
      </c>
      <c r="C396" s="23">
        <v>15</v>
      </c>
    </row>
    <row r="397" spans="1:3">
      <c r="A397" s="23">
        <v>16</v>
      </c>
      <c r="B397" s="23">
        <v>17</v>
      </c>
      <c r="C397" s="23">
        <v>16</v>
      </c>
    </row>
    <row r="398" spans="1:3">
      <c r="A398" s="23">
        <v>18</v>
      </c>
      <c r="B398" s="23">
        <v>20</v>
      </c>
      <c r="C398" s="23">
        <v>15</v>
      </c>
    </row>
    <row r="399" spans="1:3">
      <c r="A399" s="23">
        <v>16</v>
      </c>
      <c r="B399" s="23">
        <v>17</v>
      </c>
      <c r="C399" s="23">
        <v>16</v>
      </c>
    </row>
    <row r="400" spans="1:3">
      <c r="A400" s="23">
        <v>16</v>
      </c>
      <c r="B400" s="23">
        <v>16</v>
      </c>
      <c r="C400" s="23">
        <v>16</v>
      </c>
    </row>
    <row r="401" spans="1:3">
      <c r="A401" s="23">
        <v>16</v>
      </c>
      <c r="B401" s="23">
        <v>17</v>
      </c>
      <c r="C401" s="23">
        <v>16</v>
      </c>
    </row>
    <row r="402" spans="1:3">
      <c r="A402" s="23">
        <v>18</v>
      </c>
      <c r="B402" s="23">
        <v>20</v>
      </c>
      <c r="C402" s="23">
        <v>15</v>
      </c>
    </row>
    <row r="403" spans="1:3">
      <c r="A403" s="23">
        <v>16</v>
      </c>
      <c r="B403" s="23">
        <v>17</v>
      </c>
      <c r="C403" s="23">
        <v>16</v>
      </c>
    </row>
    <row r="404" spans="1:3">
      <c r="A404" s="23">
        <v>17</v>
      </c>
      <c r="B404" s="23">
        <v>19</v>
      </c>
      <c r="C404" s="23">
        <v>15</v>
      </c>
    </row>
    <row r="405" spans="1:3">
      <c r="A405" s="23">
        <v>17</v>
      </c>
      <c r="B405" s="23">
        <v>19</v>
      </c>
      <c r="C405" s="23">
        <v>16</v>
      </c>
    </row>
    <row r="406" spans="1:3">
      <c r="A406" s="23">
        <v>17</v>
      </c>
      <c r="B406" s="23">
        <v>19</v>
      </c>
      <c r="C406" s="23">
        <v>15</v>
      </c>
    </row>
    <row r="407" spans="1:3">
      <c r="A407" s="23">
        <v>18</v>
      </c>
      <c r="B407" s="23">
        <v>19</v>
      </c>
      <c r="C407" s="23">
        <v>15</v>
      </c>
    </row>
    <row r="408" spans="1:3">
      <c r="A408" s="23">
        <v>16</v>
      </c>
      <c r="B408" s="23">
        <v>17</v>
      </c>
      <c r="C408" s="23">
        <v>16</v>
      </c>
    </row>
    <row r="409" spans="1:3">
      <c r="A409" s="23">
        <v>18</v>
      </c>
      <c r="B409" s="23">
        <v>20</v>
      </c>
      <c r="C409" s="23">
        <v>15</v>
      </c>
    </row>
    <row r="410" spans="1:3">
      <c r="A410" s="23">
        <v>16</v>
      </c>
      <c r="B410" s="23">
        <v>17</v>
      </c>
      <c r="C410" s="23">
        <v>16</v>
      </c>
    </row>
    <row r="411" spans="1:3">
      <c r="A411" s="23">
        <v>16</v>
      </c>
      <c r="B411" s="23">
        <v>16</v>
      </c>
      <c r="C411" s="23">
        <v>16</v>
      </c>
    </row>
    <row r="412" spans="1:3">
      <c r="A412" s="23">
        <v>17</v>
      </c>
      <c r="B412" s="23">
        <v>19</v>
      </c>
      <c r="C412" s="23">
        <v>15</v>
      </c>
    </row>
    <row r="413" spans="1:3">
      <c r="A413" s="23">
        <v>18</v>
      </c>
      <c r="B413" s="23">
        <v>19</v>
      </c>
      <c r="C413" s="23">
        <v>15</v>
      </c>
    </row>
    <row r="414" spans="1:3">
      <c r="A414" s="23">
        <v>16</v>
      </c>
      <c r="B414" s="23">
        <v>17</v>
      </c>
      <c r="C414" s="23">
        <v>16</v>
      </c>
    </row>
    <row r="415" spans="1:3">
      <c r="A415" s="23">
        <v>17</v>
      </c>
      <c r="B415" s="23">
        <v>19</v>
      </c>
      <c r="C415" s="23">
        <v>15</v>
      </c>
    </row>
    <row r="416" spans="1:3">
      <c r="A416" s="23">
        <v>21</v>
      </c>
      <c r="B416" s="23">
        <v>24</v>
      </c>
      <c r="C416" s="23">
        <v>12</v>
      </c>
    </row>
    <row r="417" spans="1:3">
      <c r="A417" s="23">
        <v>20</v>
      </c>
      <c r="B417" s="23">
        <v>24</v>
      </c>
      <c r="C417" s="23">
        <v>12</v>
      </c>
    </row>
    <row r="418" spans="1:3">
      <c r="A418" s="23">
        <v>21</v>
      </c>
      <c r="B418" s="23">
        <v>24</v>
      </c>
      <c r="C418" s="23">
        <v>12</v>
      </c>
    </row>
    <row r="419" spans="1:3">
      <c r="A419" s="23">
        <v>22</v>
      </c>
      <c r="B419" s="23">
        <v>25</v>
      </c>
      <c r="C419" s="23">
        <v>12</v>
      </c>
    </row>
    <row r="420" spans="1:3">
      <c r="A420" s="23">
        <v>17</v>
      </c>
      <c r="B420" s="23">
        <v>19</v>
      </c>
      <c r="C420" s="23">
        <v>15</v>
      </c>
    </row>
    <row r="421" spans="1:3">
      <c r="A421" s="23">
        <v>18</v>
      </c>
      <c r="B421" s="23">
        <v>19</v>
      </c>
      <c r="C421" s="23">
        <v>15</v>
      </c>
    </row>
    <row r="422" spans="1:3">
      <c r="A422" s="23">
        <v>17</v>
      </c>
      <c r="B422" s="23">
        <v>19</v>
      </c>
      <c r="C422" s="23">
        <v>15</v>
      </c>
    </row>
    <row r="423" spans="1:3">
      <c r="A423" s="23">
        <v>18</v>
      </c>
      <c r="B423" s="23">
        <v>19</v>
      </c>
      <c r="C423" s="23">
        <v>15</v>
      </c>
    </row>
    <row r="424" spans="1:3">
      <c r="A424" s="23">
        <v>17</v>
      </c>
      <c r="B424" s="23">
        <v>19</v>
      </c>
      <c r="C424" s="23">
        <v>15</v>
      </c>
    </row>
    <row r="425" spans="1:3">
      <c r="A425" s="23">
        <v>21</v>
      </c>
      <c r="B425" s="23">
        <v>24</v>
      </c>
      <c r="C425" s="23">
        <v>12</v>
      </c>
    </row>
    <row r="426" spans="1:3">
      <c r="A426" s="23">
        <v>21</v>
      </c>
      <c r="B426" s="23">
        <v>24</v>
      </c>
      <c r="C426" s="23">
        <v>11</v>
      </c>
    </row>
    <row r="427" spans="1:3">
      <c r="A427" s="23">
        <v>21</v>
      </c>
      <c r="B427" s="23">
        <v>24</v>
      </c>
      <c r="C427" s="23">
        <v>12</v>
      </c>
    </row>
    <row r="428" spans="1:3">
      <c r="A428" s="23">
        <v>21</v>
      </c>
      <c r="B428" s="23">
        <v>24</v>
      </c>
      <c r="C428" s="23">
        <v>11</v>
      </c>
    </row>
    <row r="429" spans="1:3">
      <c r="A429" s="23">
        <v>21</v>
      </c>
      <c r="B429" s="23">
        <v>24</v>
      </c>
      <c r="C429" s="23">
        <v>12</v>
      </c>
    </row>
    <row r="430" spans="1:3">
      <c r="A430" s="23">
        <v>22</v>
      </c>
      <c r="B430" s="23">
        <v>24</v>
      </c>
      <c r="C430" s="23">
        <v>12</v>
      </c>
    </row>
    <row r="431" spans="1:3">
      <c r="A431" s="23">
        <v>17</v>
      </c>
      <c r="B431" s="23">
        <v>19</v>
      </c>
      <c r="C431" s="23">
        <v>15</v>
      </c>
    </row>
    <row r="432" spans="1:3">
      <c r="A432" s="23">
        <v>18</v>
      </c>
      <c r="B432" s="23">
        <v>19</v>
      </c>
      <c r="C432" s="23">
        <v>15</v>
      </c>
    </row>
    <row r="433" spans="1:3">
      <c r="A433" s="23">
        <v>17</v>
      </c>
      <c r="B433" s="23">
        <v>19</v>
      </c>
      <c r="C433" s="23">
        <v>15</v>
      </c>
    </row>
    <row r="434" spans="1:3">
      <c r="A434" s="23">
        <v>16</v>
      </c>
      <c r="B434" s="23">
        <v>17</v>
      </c>
      <c r="C434" s="23">
        <v>16</v>
      </c>
    </row>
    <row r="435" spans="1:3">
      <c r="A435" s="23">
        <v>17</v>
      </c>
      <c r="B435" s="23">
        <v>19</v>
      </c>
      <c r="C435" s="23">
        <v>15</v>
      </c>
    </row>
    <row r="436" spans="1:3">
      <c r="A436" s="23">
        <v>16</v>
      </c>
      <c r="B436" s="23">
        <v>16</v>
      </c>
      <c r="C436" s="23">
        <v>16</v>
      </c>
    </row>
    <row r="437" spans="1:3">
      <c r="A437" s="23">
        <v>18</v>
      </c>
      <c r="B437" s="23">
        <v>20</v>
      </c>
      <c r="C437" s="23">
        <v>15</v>
      </c>
    </row>
    <row r="438" spans="1:3">
      <c r="A438" s="23">
        <v>17</v>
      </c>
      <c r="B438" s="23">
        <v>19</v>
      </c>
      <c r="C438" s="23">
        <v>15</v>
      </c>
    </row>
    <row r="439" spans="1:3">
      <c r="A439" s="23">
        <v>17</v>
      </c>
      <c r="B439" s="23">
        <v>18</v>
      </c>
      <c r="C439" s="23">
        <v>15</v>
      </c>
    </row>
    <row r="440" spans="1:3">
      <c r="A440" s="23">
        <v>17</v>
      </c>
      <c r="B440" s="23">
        <v>18</v>
      </c>
      <c r="C440" s="23">
        <v>16</v>
      </c>
    </row>
    <row r="441" spans="1:3">
      <c r="A441" s="23">
        <v>17</v>
      </c>
      <c r="B441" s="23">
        <v>18</v>
      </c>
      <c r="C441" s="23">
        <v>15</v>
      </c>
    </row>
    <row r="442" spans="1:3">
      <c r="A442" s="23">
        <v>17</v>
      </c>
      <c r="B442" s="23">
        <v>19</v>
      </c>
      <c r="C442" s="23">
        <v>15</v>
      </c>
    </row>
    <row r="443" spans="1:3">
      <c r="A443" s="23">
        <v>17</v>
      </c>
      <c r="B443" s="23">
        <v>18</v>
      </c>
      <c r="C443" s="23">
        <v>15</v>
      </c>
    </row>
    <row r="444" spans="1:3">
      <c r="A444" s="23">
        <v>17</v>
      </c>
      <c r="B444" s="23">
        <v>19</v>
      </c>
      <c r="C444" s="23">
        <v>15</v>
      </c>
    </row>
    <row r="445" spans="1:3">
      <c r="A445" s="23">
        <v>16</v>
      </c>
      <c r="B445" s="23">
        <v>17</v>
      </c>
      <c r="C445" s="23">
        <v>16</v>
      </c>
    </row>
    <row r="446" spans="1:3">
      <c r="A446" s="23">
        <v>16</v>
      </c>
      <c r="B446" s="23">
        <v>16</v>
      </c>
      <c r="C446" s="23">
        <v>16</v>
      </c>
    </row>
    <row r="447" spans="1:3">
      <c r="A447" s="23">
        <v>15</v>
      </c>
      <c r="B447" s="23">
        <v>16</v>
      </c>
      <c r="C447" s="23">
        <v>16</v>
      </c>
    </row>
    <row r="448" spans="1:3">
      <c r="A448" s="23">
        <v>16</v>
      </c>
      <c r="B448" s="23">
        <v>16</v>
      </c>
      <c r="C448" s="23">
        <v>16</v>
      </c>
    </row>
    <row r="449" spans="1:3">
      <c r="A449" s="23">
        <v>16</v>
      </c>
      <c r="B449" s="23">
        <v>17</v>
      </c>
      <c r="C449" s="23">
        <v>16</v>
      </c>
    </row>
    <row r="450" spans="1:3">
      <c r="A450" s="23">
        <v>16</v>
      </c>
      <c r="B450" s="23">
        <v>16</v>
      </c>
      <c r="C450" s="23">
        <v>16</v>
      </c>
    </row>
    <row r="451" spans="1:3">
      <c r="A451" s="23">
        <v>15</v>
      </c>
      <c r="B451" s="23">
        <v>16</v>
      </c>
      <c r="C451" s="23">
        <v>16</v>
      </c>
    </row>
    <row r="452" spans="1:3">
      <c r="A452" s="23">
        <v>16</v>
      </c>
      <c r="B452" s="23">
        <v>16</v>
      </c>
      <c r="C452" s="23">
        <v>16</v>
      </c>
    </row>
    <row r="453" spans="1:3">
      <c r="A453" s="23">
        <v>16</v>
      </c>
      <c r="B453" s="23">
        <v>17</v>
      </c>
      <c r="C453" s="23">
        <v>16</v>
      </c>
    </row>
    <row r="454" spans="1:3">
      <c r="A454" s="23">
        <v>16</v>
      </c>
      <c r="B454" s="23">
        <v>16</v>
      </c>
      <c r="C454" s="23">
        <v>16</v>
      </c>
    </row>
    <row r="455" spans="1:3">
      <c r="A455" s="23">
        <v>16</v>
      </c>
      <c r="B455" s="23">
        <v>17</v>
      </c>
      <c r="C455" s="23">
        <v>16</v>
      </c>
    </row>
    <row r="456" spans="1:3">
      <c r="A456" s="23">
        <v>16</v>
      </c>
      <c r="B456" s="23">
        <v>16</v>
      </c>
      <c r="C456" s="23">
        <v>16</v>
      </c>
    </row>
    <row r="457" spans="1:3">
      <c r="A457" s="23">
        <v>16</v>
      </c>
      <c r="B457" s="23">
        <v>17</v>
      </c>
      <c r="C457" s="23">
        <v>16</v>
      </c>
    </row>
    <row r="458" spans="1:3">
      <c r="A458" s="23">
        <v>17</v>
      </c>
      <c r="B458" s="23">
        <v>19</v>
      </c>
      <c r="C458" s="23">
        <v>15</v>
      </c>
    </row>
    <row r="459" spans="1:3">
      <c r="A459" s="23">
        <v>17</v>
      </c>
      <c r="B459" s="23">
        <v>19</v>
      </c>
      <c r="C459" s="23">
        <v>16</v>
      </c>
    </row>
    <row r="460" spans="1:3">
      <c r="A460" s="23">
        <v>17</v>
      </c>
      <c r="B460" s="23">
        <v>19</v>
      </c>
      <c r="C460" s="23">
        <v>15</v>
      </c>
    </row>
    <row r="461" spans="1:3">
      <c r="A461" s="23">
        <v>17</v>
      </c>
      <c r="B461" s="23">
        <v>19</v>
      </c>
      <c r="C461" s="23">
        <v>16</v>
      </c>
    </row>
    <row r="462" spans="1:3">
      <c r="A462" s="23">
        <v>17</v>
      </c>
      <c r="B462" s="23">
        <v>19</v>
      </c>
      <c r="C462" s="23">
        <v>15</v>
      </c>
    </row>
    <row r="463" spans="1:3">
      <c r="A463" s="23">
        <v>17</v>
      </c>
      <c r="B463" s="23">
        <v>19</v>
      </c>
      <c r="C463" s="23">
        <v>16</v>
      </c>
    </row>
    <row r="464" spans="1:3">
      <c r="A464" s="23">
        <v>18</v>
      </c>
      <c r="B464" s="23">
        <v>19</v>
      </c>
      <c r="C464" s="23">
        <v>16</v>
      </c>
    </row>
    <row r="465" spans="1:3">
      <c r="A465" s="23">
        <v>18</v>
      </c>
      <c r="B465" s="23">
        <v>20</v>
      </c>
      <c r="C465" s="23">
        <v>16</v>
      </c>
    </row>
    <row r="466" spans="1:3">
      <c r="A466" s="23">
        <v>17</v>
      </c>
      <c r="B466" s="23">
        <v>19</v>
      </c>
      <c r="C466" s="23">
        <v>15</v>
      </c>
    </row>
    <row r="467" spans="1:3">
      <c r="A467" s="23">
        <v>16</v>
      </c>
      <c r="B467" s="23">
        <v>17</v>
      </c>
      <c r="C467" s="23">
        <v>16</v>
      </c>
    </row>
    <row r="468" spans="1:3">
      <c r="A468" s="23">
        <v>16</v>
      </c>
      <c r="B468" s="23">
        <v>16</v>
      </c>
      <c r="C468" s="23">
        <v>16</v>
      </c>
    </row>
    <row r="469" spans="1:3">
      <c r="A469" s="23">
        <v>16</v>
      </c>
      <c r="B469" s="23">
        <v>17</v>
      </c>
      <c r="C469" s="23">
        <v>16</v>
      </c>
    </row>
    <row r="470" spans="1:3">
      <c r="A470" s="23">
        <v>18</v>
      </c>
      <c r="B470" s="23">
        <v>20</v>
      </c>
      <c r="C470" s="23">
        <v>15</v>
      </c>
    </row>
    <row r="471" spans="1:3">
      <c r="A471" s="23">
        <v>18</v>
      </c>
      <c r="B471" s="23">
        <v>19</v>
      </c>
      <c r="C471" s="23">
        <v>15</v>
      </c>
    </row>
    <row r="472" spans="1:3">
      <c r="A472" s="23">
        <v>17</v>
      </c>
      <c r="B472" s="23">
        <v>19</v>
      </c>
      <c r="C472" s="23">
        <v>15</v>
      </c>
    </row>
    <row r="473" spans="1:3">
      <c r="A473" s="23">
        <v>21</v>
      </c>
      <c r="B473" s="23">
        <v>24</v>
      </c>
      <c r="C473" s="23">
        <v>12</v>
      </c>
    </row>
    <row r="474" spans="1:3">
      <c r="A474" s="23">
        <v>21</v>
      </c>
      <c r="B474" s="23">
        <v>24</v>
      </c>
      <c r="C474" s="23">
        <v>13</v>
      </c>
    </row>
    <row r="475" spans="1:3">
      <c r="A475" s="23">
        <v>21</v>
      </c>
      <c r="B475" s="23">
        <v>24</v>
      </c>
      <c r="C475" s="23">
        <v>14</v>
      </c>
    </row>
    <row r="476" spans="1:3">
      <c r="A476" s="23">
        <v>21</v>
      </c>
      <c r="B476" s="23">
        <v>24</v>
      </c>
      <c r="C476" s="23">
        <v>13</v>
      </c>
    </row>
    <row r="477" spans="1:3">
      <c r="A477" s="23">
        <v>21</v>
      </c>
      <c r="B477" s="23">
        <v>24</v>
      </c>
      <c r="C477" s="23">
        <v>12</v>
      </c>
    </row>
    <row r="478" spans="1:3">
      <c r="A478" s="23">
        <v>21</v>
      </c>
      <c r="B478" s="23">
        <v>24</v>
      </c>
      <c r="C478" s="23">
        <v>13</v>
      </c>
    </row>
    <row r="479" spans="1:3">
      <c r="A479" s="23">
        <v>21</v>
      </c>
      <c r="B479" s="23">
        <v>24</v>
      </c>
      <c r="C479" s="23">
        <v>12</v>
      </c>
    </row>
    <row r="480" spans="1:3">
      <c r="A480" s="23">
        <v>17</v>
      </c>
      <c r="B480" s="23">
        <v>19</v>
      </c>
      <c r="C480" s="23">
        <v>15</v>
      </c>
    </row>
    <row r="481" spans="1:3">
      <c r="A481" s="23">
        <v>18</v>
      </c>
      <c r="B481" s="23">
        <v>19</v>
      </c>
      <c r="C481" s="23">
        <v>15</v>
      </c>
    </row>
    <row r="482" spans="1:3">
      <c r="A482" s="23">
        <v>18</v>
      </c>
      <c r="B482" s="23">
        <v>20</v>
      </c>
      <c r="C482" s="23">
        <v>15</v>
      </c>
    </row>
    <row r="483" spans="1:3">
      <c r="A483" s="23">
        <v>18</v>
      </c>
      <c r="B483" s="23">
        <v>20</v>
      </c>
      <c r="C483" s="23">
        <v>16</v>
      </c>
    </row>
    <row r="484" spans="1:3">
      <c r="A484" s="23">
        <v>18</v>
      </c>
      <c r="B484" s="23">
        <v>20</v>
      </c>
      <c r="C484" s="23">
        <v>15</v>
      </c>
    </row>
    <row r="485" spans="1:3">
      <c r="A485" s="23">
        <v>18</v>
      </c>
      <c r="B485" s="23">
        <v>19</v>
      </c>
      <c r="C485" s="23">
        <v>15</v>
      </c>
    </row>
    <row r="486" spans="1:3">
      <c r="A486" s="23">
        <v>17</v>
      </c>
      <c r="B486" s="23">
        <v>19</v>
      </c>
      <c r="C486" s="23">
        <v>15</v>
      </c>
    </row>
    <row r="487" spans="1:3">
      <c r="A487" s="23">
        <v>21</v>
      </c>
      <c r="B487" s="23">
        <v>24</v>
      </c>
      <c r="C487" s="23">
        <v>12</v>
      </c>
    </row>
    <row r="488" spans="1:3">
      <c r="A488" s="23">
        <v>21</v>
      </c>
      <c r="B488" s="23">
        <v>24</v>
      </c>
      <c r="C488" s="23">
        <v>13</v>
      </c>
    </row>
    <row r="489" spans="1:3">
      <c r="A489" s="23">
        <v>21</v>
      </c>
      <c r="B489" s="23">
        <v>24</v>
      </c>
      <c r="C489" s="23">
        <v>12</v>
      </c>
    </row>
    <row r="490" spans="1:3">
      <c r="A490" s="23">
        <v>21</v>
      </c>
      <c r="B490" s="23">
        <v>24</v>
      </c>
      <c r="C490" s="23">
        <v>13</v>
      </c>
    </row>
    <row r="491" spans="1:3">
      <c r="A491" s="23">
        <v>21</v>
      </c>
      <c r="B491" s="23">
        <v>24</v>
      </c>
      <c r="C491" s="23">
        <v>12</v>
      </c>
    </row>
    <row r="492" spans="1:3">
      <c r="A492" s="23">
        <v>21</v>
      </c>
      <c r="B492" s="23">
        <v>24</v>
      </c>
      <c r="C492" s="23">
        <v>13</v>
      </c>
    </row>
    <row r="493" spans="1:3">
      <c r="A493" s="23">
        <v>21</v>
      </c>
      <c r="B493" s="23">
        <v>24</v>
      </c>
      <c r="C493" s="23">
        <v>12</v>
      </c>
    </row>
    <row r="494" spans="1:3">
      <c r="A494" s="23">
        <v>18</v>
      </c>
      <c r="B494" s="23">
        <v>19</v>
      </c>
      <c r="C494" s="23">
        <v>16</v>
      </c>
    </row>
    <row r="495" spans="1:3">
      <c r="A495" s="23">
        <v>18</v>
      </c>
      <c r="B495" s="23">
        <v>19</v>
      </c>
      <c r="C495" s="23">
        <v>15</v>
      </c>
    </row>
    <row r="496" spans="1:3">
      <c r="A496" s="23">
        <v>18</v>
      </c>
      <c r="B496" s="23">
        <v>20</v>
      </c>
      <c r="C496" s="23">
        <v>15</v>
      </c>
    </row>
    <row r="497" spans="1:3">
      <c r="A497" s="23">
        <v>16</v>
      </c>
      <c r="B497" s="23">
        <v>17</v>
      </c>
      <c r="C497" s="23">
        <v>16</v>
      </c>
    </row>
    <row r="498" spans="1:3">
      <c r="A498" s="23">
        <v>18</v>
      </c>
      <c r="B498" s="23">
        <v>20</v>
      </c>
      <c r="C498" s="23">
        <v>15</v>
      </c>
    </row>
    <row r="499" spans="1:3">
      <c r="A499" s="23">
        <v>16</v>
      </c>
      <c r="B499" s="23">
        <v>17</v>
      </c>
      <c r="C499" s="23">
        <v>16</v>
      </c>
    </row>
    <row r="500" spans="1:3">
      <c r="A500" s="23">
        <v>18</v>
      </c>
      <c r="B500" s="23">
        <v>20</v>
      </c>
      <c r="C500" s="23">
        <v>15</v>
      </c>
    </row>
    <row r="501" spans="1:3">
      <c r="A501" s="23">
        <v>18</v>
      </c>
      <c r="B501" s="23">
        <v>19</v>
      </c>
      <c r="C501" s="23">
        <v>15</v>
      </c>
    </row>
    <row r="502" spans="1:3">
      <c r="A502" s="23">
        <v>18</v>
      </c>
      <c r="B502" s="23">
        <v>20</v>
      </c>
      <c r="C502" s="23">
        <v>15</v>
      </c>
    </row>
    <row r="503" spans="1:3">
      <c r="A503" s="23">
        <v>18</v>
      </c>
      <c r="B503" s="23">
        <v>19</v>
      </c>
      <c r="C503" s="23">
        <v>15</v>
      </c>
    </row>
  </sheetData>
  <mergeCells count="1">
    <mergeCell ref="M1:S1"/>
  </mergeCells>
  <pageMargins left="0.75" right="0.75" top="1" bottom="1" header="0.5" footer="0.5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2:A989"/>
  <sheetViews>
    <sheetView topLeftCell="A790" workbookViewId="0">
      <selection activeCell="B2" sqref="B2"/>
    </sheetView>
  </sheetViews>
  <sheetFormatPr defaultColWidth="9" defaultRowHeight="13.5"/>
  <cols>
    <col min="1" max="1" width="147.625" style="20" customWidth="1"/>
  </cols>
  <sheetData>
    <row r="2" spans="1:1">
      <c r="A2" s="20" t="s">
        <v>503</v>
      </c>
    </row>
    <row r="4" spans="1:1">
      <c r="A4" s="20" t="s">
        <v>504</v>
      </c>
    </row>
    <row r="6" spans="1:1">
      <c r="A6" s="20" t="s">
        <v>505</v>
      </c>
    </row>
    <row r="8" spans="1:1">
      <c r="A8" s="20" t="s">
        <v>506</v>
      </c>
    </row>
    <row r="10" spans="1:1">
      <c r="A10" s="20" t="s">
        <v>507</v>
      </c>
    </row>
    <row r="12" spans="1:1">
      <c r="A12" s="20" t="s">
        <v>508</v>
      </c>
    </row>
    <row r="14" spans="1:1">
      <c r="A14" s="20" t="s">
        <v>509</v>
      </c>
    </row>
    <row r="16" spans="1:1">
      <c r="A16" s="20" t="s">
        <v>510</v>
      </c>
    </row>
    <row r="18" spans="1:1">
      <c r="A18" s="20" t="s">
        <v>511</v>
      </c>
    </row>
    <row r="20" spans="1:1">
      <c r="A20" s="20" t="s">
        <v>512</v>
      </c>
    </row>
    <row r="22" spans="1:1">
      <c r="A22" s="20" t="s">
        <v>513</v>
      </c>
    </row>
    <row r="24" spans="1:1">
      <c r="A24" s="20" t="s">
        <v>514</v>
      </c>
    </row>
    <row r="26" spans="1:1">
      <c r="A26" s="20" t="s">
        <v>515</v>
      </c>
    </row>
    <row r="28" spans="1:1">
      <c r="A28" s="20" t="s">
        <v>516</v>
      </c>
    </row>
    <row r="30" spans="1:1">
      <c r="A30" s="20" t="s">
        <v>517</v>
      </c>
    </row>
    <row r="32" spans="1:1">
      <c r="A32" s="20" t="s">
        <v>518</v>
      </c>
    </row>
    <row r="34" spans="1:1">
      <c r="A34" s="20" t="s">
        <v>519</v>
      </c>
    </row>
    <row r="36" spans="1:1">
      <c r="A36" s="20" t="s">
        <v>520</v>
      </c>
    </row>
    <row r="38" spans="1:1">
      <c r="A38" s="20" t="s">
        <v>521</v>
      </c>
    </row>
    <row r="40" spans="1:1">
      <c r="A40" s="20" t="s">
        <v>522</v>
      </c>
    </row>
    <row r="42" spans="1:1">
      <c r="A42" s="20" t="s">
        <v>523</v>
      </c>
    </row>
    <row r="44" spans="1:1">
      <c r="A44" s="20" t="s">
        <v>524</v>
      </c>
    </row>
    <row r="46" spans="1:1">
      <c r="A46" s="20" t="s">
        <v>525</v>
      </c>
    </row>
    <row r="48" spans="1:1">
      <c r="A48" s="20" t="s">
        <v>526</v>
      </c>
    </row>
    <row r="50" spans="1:1">
      <c r="A50" s="20" t="s">
        <v>527</v>
      </c>
    </row>
    <row r="52" spans="1:1">
      <c r="A52" s="20" t="s">
        <v>528</v>
      </c>
    </row>
    <row r="54" spans="1:1">
      <c r="A54" s="20" t="s">
        <v>529</v>
      </c>
    </row>
    <row r="56" spans="1:1">
      <c r="A56" s="20" t="s">
        <v>530</v>
      </c>
    </row>
    <row r="58" spans="1:1">
      <c r="A58" s="20" t="s">
        <v>531</v>
      </c>
    </row>
    <row r="60" spans="1:1">
      <c r="A60" s="20" t="s">
        <v>532</v>
      </c>
    </row>
    <row r="62" spans="1:1">
      <c r="A62" s="20" t="s">
        <v>533</v>
      </c>
    </row>
    <row r="64" spans="1:1">
      <c r="A64" s="20" t="s">
        <v>534</v>
      </c>
    </row>
    <row r="66" spans="1:1">
      <c r="A66" s="20" t="s">
        <v>535</v>
      </c>
    </row>
    <row r="68" spans="1:1">
      <c r="A68" s="20" t="s">
        <v>536</v>
      </c>
    </row>
    <row r="70" spans="1:1">
      <c r="A70" s="20" t="s">
        <v>537</v>
      </c>
    </row>
    <row r="72" spans="1:1">
      <c r="A72" s="20" t="s">
        <v>538</v>
      </c>
    </row>
    <row r="74" spans="1:1">
      <c r="A74" s="20" t="s">
        <v>539</v>
      </c>
    </row>
    <row r="76" spans="1:1">
      <c r="A76" s="20" t="s">
        <v>540</v>
      </c>
    </row>
    <row r="78" spans="1:1">
      <c r="A78" s="20" t="s">
        <v>541</v>
      </c>
    </row>
    <row r="80" spans="1:1">
      <c r="A80" s="20" t="s">
        <v>542</v>
      </c>
    </row>
    <row r="82" spans="1:1">
      <c r="A82" s="20" t="s">
        <v>543</v>
      </c>
    </row>
    <row r="84" spans="1:1">
      <c r="A84" s="20" t="s">
        <v>544</v>
      </c>
    </row>
    <row r="86" spans="1:1">
      <c r="A86" s="20" t="s">
        <v>545</v>
      </c>
    </row>
    <row r="88" spans="1:1">
      <c r="A88" s="20" t="s">
        <v>546</v>
      </c>
    </row>
    <row r="90" ht="18.75" spans="1:1">
      <c r="A90" s="21" t="s">
        <v>547</v>
      </c>
    </row>
    <row r="91" spans="1:1">
      <c r="A91"/>
    </row>
    <row r="92" spans="1:1">
      <c r="A92" t="s">
        <v>548</v>
      </c>
    </row>
    <row r="93" spans="1:1">
      <c r="A93"/>
    </row>
    <row r="94" spans="1:1">
      <c r="A94" s="22" t="s">
        <v>549</v>
      </c>
    </row>
    <row r="95" spans="1:1">
      <c r="A95"/>
    </row>
    <row r="96" spans="1:1">
      <c r="A96" t="s">
        <v>550</v>
      </c>
    </row>
    <row r="97" spans="1:1">
      <c r="A97"/>
    </row>
    <row r="98" spans="1:1">
      <c r="A98" s="22" t="s">
        <v>551</v>
      </c>
    </row>
    <row r="99" spans="1:1">
      <c r="A99" s="22" t="s">
        <v>552</v>
      </c>
    </row>
    <row r="100" spans="1:1">
      <c r="A100" s="22" t="s">
        <v>553</v>
      </c>
    </row>
    <row r="101" spans="1:1">
      <c r="A101" s="22" t="s">
        <v>554</v>
      </c>
    </row>
    <row r="102" spans="1:1">
      <c r="A102" s="22" t="s">
        <v>555</v>
      </c>
    </row>
    <row r="103" spans="1:1">
      <c r="A103" s="22" t="s">
        <v>556</v>
      </c>
    </row>
    <row r="104" spans="1:1">
      <c r="A104" s="22" t="s">
        <v>557</v>
      </c>
    </row>
    <row r="105" spans="1:1">
      <c r="A105" s="22" t="s">
        <v>558</v>
      </c>
    </row>
    <row r="106" spans="1:1">
      <c r="A106" s="22" t="s">
        <v>559</v>
      </c>
    </row>
    <row r="107" spans="1:1">
      <c r="A107" s="22" t="s">
        <v>560</v>
      </c>
    </row>
    <row r="108" spans="1:1">
      <c r="A108" s="22" t="s">
        <v>561</v>
      </c>
    </row>
    <row r="109" spans="1:1">
      <c r="A109" s="22" t="s">
        <v>562</v>
      </c>
    </row>
    <row r="110" spans="1:1">
      <c r="A110" s="22" t="s">
        <v>563</v>
      </c>
    </row>
    <row r="111" spans="1:1">
      <c r="A111" s="22" t="s">
        <v>564</v>
      </c>
    </row>
    <row r="112" spans="1:1">
      <c r="A112" s="22" t="s">
        <v>565</v>
      </c>
    </row>
    <row r="113" spans="1:1">
      <c r="A113" s="22" t="s">
        <v>566</v>
      </c>
    </row>
    <row r="114" spans="1:1">
      <c r="A114" s="22" t="s">
        <v>567</v>
      </c>
    </row>
    <row r="115" spans="1:1">
      <c r="A115" s="22" t="s">
        <v>568</v>
      </c>
    </row>
    <row r="116" spans="1:1">
      <c r="A116" s="22" t="s">
        <v>569</v>
      </c>
    </row>
    <row r="117" spans="1:1">
      <c r="A117" s="22" t="s">
        <v>570</v>
      </c>
    </row>
    <row r="118" spans="1:1">
      <c r="A118" s="22" t="s">
        <v>571</v>
      </c>
    </row>
    <row r="119" spans="1:1">
      <c r="A119"/>
    </row>
    <row r="120" spans="1:1">
      <c r="A120" t="s">
        <v>572</v>
      </c>
    </row>
    <row r="121" spans="1:1">
      <c r="A121"/>
    </row>
    <row r="122" spans="1:1">
      <c r="A122" s="22" t="s">
        <v>573</v>
      </c>
    </row>
    <row r="124" spans="1:1">
      <c r="A124" s="20" t="s">
        <v>574</v>
      </c>
    </row>
    <row r="126" spans="1:1">
      <c r="A126" s="20" t="s">
        <v>575</v>
      </c>
    </row>
    <row r="128" spans="1:1">
      <c r="A128" s="20" t="s">
        <v>576</v>
      </c>
    </row>
    <row r="130" spans="1:1">
      <c r="A130" s="20" t="s">
        <v>577</v>
      </c>
    </row>
    <row r="132" spans="1:1">
      <c r="A132" s="20" t="s">
        <v>578</v>
      </c>
    </row>
    <row r="134" spans="1:1">
      <c r="A134" s="20" t="s">
        <v>579</v>
      </c>
    </row>
    <row r="136" spans="1:1">
      <c r="A136" s="20" t="s">
        <v>580</v>
      </c>
    </row>
    <row r="138" spans="1:1">
      <c r="A138" s="20" t="s">
        <v>581</v>
      </c>
    </row>
    <row r="140" spans="1:1">
      <c r="A140" s="20" t="s">
        <v>582</v>
      </c>
    </row>
    <row r="142" spans="1:1">
      <c r="A142" s="20" t="s">
        <v>583</v>
      </c>
    </row>
    <row r="144" spans="1:1">
      <c r="A144" s="20" t="s">
        <v>584</v>
      </c>
    </row>
    <row r="146" spans="1:1">
      <c r="A146" s="20" t="s">
        <v>585</v>
      </c>
    </row>
    <row r="148" spans="1:1">
      <c r="A148" s="20" t="s">
        <v>586</v>
      </c>
    </row>
    <row r="150" spans="1:1">
      <c r="A150" s="20" t="s">
        <v>587</v>
      </c>
    </row>
    <row r="152" spans="1:1">
      <c r="A152" s="20" t="s">
        <v>588</v>
      </c>
    </row>
    <row r="154" spans="1:1">
      <c r="A154" s="20" t="s">
        <v>589</v>
      </c>
    </row>
    <row r="156" spans="1:1">
      <c r="A156" s="20" t="s">
        <v>590</v>
      </c>
    </row>
    <row r="158" spans="1:1">
      <c r="A158" s="20" t="s">
        <v>591</v>
      </c>
    </row>
    <row r="160" spans="1:1">
      <c r="A160" s="20" t="s">
        <v>592</v>
      </c>
    </row>
    <row r="162" spans="1:1">
      <c r="A162" s="20" t="s">
        <v>593</v>
      </c>
    </row>
    <row r="164" spans="1:1">
      <c r="A164" s="20" t="s">
        <v>594</v>
      </c>
    </row>
    <row r="166" spans="1:1">
      <c r="A166" s="20" t="s">
        <v>595</v>
      </c>
    </row>
    <row r="168" spans="1:1">
      <c r="A168" s="20" t="s">
        <v>596</v>
      </c>
    </row>
    <row r="170" spans="1:1">
      <c r="A170" s="20" t="s">
        <v>597</v>
      </c>
    </row>
    <row r="172" spans="1:1">
      <c r="A172" s="20" t="s">
        <v>598</v>
      </c>
    </row>
    <row r="174" spans="1:1">
      <c r="A174" s="20" t="s">
        <v>599</v>
      </c>
    </row>
    <row r="176" spans="1:1">
      <c r="A176" s="20" t="s">
        <v>600</v>
      </c>
    </row>
    <row r="178" spans="1:1">
      <c r="A178" s="20" t="s">
        <v>601</v>
      </c>
    </row>
    <row r="180" spans="1:1">
      <c r="A180" s="20" t="s">
        <v>602</v>
      </c>
    </row>
    <row r="182" spans="1:1">
      <c r="A182" s="20" t="s">
        <v>603</v>
      </c>
    </row>
    <row r="184" spans="1:1">
      <c r="A184" s="20" t="s">
        <v>604</v>
      </c>
    </row>
    <row r="186" spans="1:1">
      <c r="A186" s="20" t="s">
        <v>605</v>
      </c>
    </row>
    <row r="188" spans="1:1">
      <c r="A188" s="20" t="s">
        <v>606</v>
      </c>
    </row>
    <row r="190" spans="1:1">
      <c r="A190" s="20" t="s">
        <v>607</v>
      </c>
    </row>
    <row r="192" spans="1:1">
      <c r="A192" s="20" t="s">
        <v>608</v>
      </c>
    </row>
    <row r="194" spans="1:1">
      <c r="A194" s="20" t="s">
        <v>609</v>
      </c>
    </row>
    <row r="196" spans="1:1">
      <c r="A196" s="20" t="s">
        <v>610</v>
      </c>
    </row>
    <row r="198" spans="1:1">
      <c r="A198" s="20" t="s">
        <v>611</v>
      </c>
    </row>
    <row r="200" spans="1:1">
      <c r="A200" s="20" t="s">
        <v>612</v>
      </c>
    </row>
    <row r="202" spans="1:1">
      <c r="A202" s="20" t="s">
        <v>613</v>
      </c>
    </row>
    <row r="204" spans="1:1">
      <c r="A204" s="20" t="s">
        <v>614</v>
      </c>
    </row>
    <row r="206" spans="1:1">
      <c r="A206" s="20" t="s">
        <v>615</v>
      </c>
    </row>
    <row r="208" spans="1:1">
      <c r="A208" s="20" t="s">
        <v>616</v>
      </c>
    </row>
    <row r="210" spans="1:1">
      <c r="A210" s="20" t="s">
        <v>617</v>
      </c>
    </row>
    <row r="212" spans="1:1">
      <c r="A212" s="20" t="s">
        <v>618</v>
      </c>
    </row>
    <row r="214" spans="1:1">
      <c r="A214" s="20" t="s">
        <v>619</v>
      </c>
    </row>
    <row r="216" spans="1:1">
      <c r="A216" s="20" t="s">
        <v>620</v>
      </c>
    </row>
    <row r="218" spans="1:1">
      <c r="A218" s="20" t="s">
        <v>621</v>
      </c>
    </row>
    <row r="220" spans="1:1">
      <c r="A220" s="20" t="s">
        <v>622</v>
      </c>
    </row>
    <row r="222" spans="1:1">
      <c r="A222" s="20" t="s">
        <v>623</v>
      </c>
    </row>
    <row r="224" spans="1:1">
      <c r="A224" s="20" t="s">
        <v>624</v>
      </c>
    </row>
    <row r="226" spans="1:1">
      <c r="A226" s="20" t="s">
        <v>625</v>
      </c>
    </row>
    <row r="228" spans="1:1">
      <c r="A228" s="20" t="s">
        <v>626</v>
      </c>
    </row>
    <row r="230" spans="1:1">
      <c r="A230" s="20" t="s">
        <v>627</v>
      </c>
    </row>
    <row r="232" spans="1:1">
      <c r="A232" s="20" t="s">
        <v>628</v>
      </c>
    </row>
    <row r="234" spans="1:1">
      <c r="A234" s="20" t="s">
        <v>629</v>
      </c>
    </row>
    <row r="236" spans="1:1">
      <c r="A236" s="20" t="s">
        <v>630</v>
      </c>
    </row>
    <row r="238" spans="1:1">
      <c r="A238" s="20" t="s">
        <v>631</v>
      </c>
    </row>
    <row r="240" spans="1:1">
      <c r="A240" s="20" t="s">
        <v>632</v>
      </c>
    </row>
    <row r="242" spans="1:1">
      <c r="A242" s="20" t="s">
        <v>633</v>
      </c>
    </row>
    <row r="244" spans="1:1">
      <c r="A244" s="20" t="s">
        <v>634</v>
      </c>
    </row>
    <row r="246" spans="1:1">
      <c r="A246" s="20" t="s">
        <v>635</v>
      </c>
    </row>
    <row r="248" spans="1:1">
      <c r="A248" s="20" t="s">
        <v>636</v>
      </c>
    </row>
    <row r="250" spans="1:1">
      <c r="A250" s="20" t="s">
        <v>637</v>
      </c>
    </row>
    <row r="252" spans="1:1">
      <c r="A252" s="20" t="s">
        <v>638</v>
      </c>
    </row>
    <row r="254" spans="1:1">
      <c r="A254" s="20" t="s">
        <v>639</v>
      </c>
    </row>
    <row r="256" spans="1:1">
      <c r="A256" s="20" t="s">
        <v>640</v>
      </c>
    </row>
    <row r="258" spans="1:1">
      <c r="A258" s="20" t="s">
        <v>641</v>
      </c>
    </row>
    <row r="260" spans="1:1">
      <c r="A260" s="20" t="s">
        <v>642</v>
      </c>
    </row>
    <row r="262" spans="1:1">
      <c r="A262" s="20" t="s">
        <v>643</v>
      </c>
    </row>
    <row r="264" spans="1:1">
      <c r="A264" s="20" t="s">
        <v>644</v>
      </c>
    </row>
    <row r="266" spans="1:1">
      <c r="A266" s="20" t="s">
        <v>645</v>
      </c>
    </row>
    <row r="268" spans="1:1">
      <c r="A268" s="20" t="s">
        <v>646</v>
      </c>
    </row>
    <row r="270" spans="1:1">
      <c r="A270" s="20" t="s">
        <v>647</v>
      </c>
    </row>
    <row r="272" spans="1:1">
      <c r="A272" s="20" t="s">
        <v>648</v>
      </c>
    </row>
    <row r="274" spans="1:1">
      <c r="A274" s="20" t="s">
        <v>649</v>
      </c>
    </row>
    <row r="276" spans="1:1">
      <c r="A276" s="20" t="s">
        <v>650</v>
      </c>
    </row>
    <row r="278" spans="1:1">
      <c r="A278" s="20" t="s">
        <v>651</v>
      </c>
    </row>
    <row r="280" spans="1:1">
      <c r="A280" s="20" t="s">
        <v>652</v>
      </c>
    </row>
    <row r="282" spans="1:1">
      <c r="A282" s="20" t="s">
        <v>653</v>
      </c>
    </row>
    <row r="284" spans="1:1">
      <c r="A284" s="20" t="s">
        <v>654</v>
      </c>
    </row>
    <row r="286" spans="1:1">
      <c r="A286" s="20" t="s">
        <v>655</v>
      </c>
    </row>
    <row r="288" spans="1:1">
      <c r="A288" s="20" t="s">
        <v>656</v>
      </c>
    </row>
    <row r="290" spans="1:1">
      <c r="A290" s="20" t="s">
        <v>657</v>
      </c>
    </row>
    <row r="292" spans="1:1">
      <c r="A292" s="20" t="s">
        <v>658</v>
      </c>
    </row>
    <row r="294" spans="1:1">
      <c r="A294" s="20" t="s">
        <v>659</v>
      </c>
    </row>
    <row r="296" spans="1:1">
      <c r="A296" s="20" t="s">
        <v>660</v>
      </c>
    </row>
    <row r="298" spans="1:1">
      <c r="A298" s="20" t="s">
        <v>661</v>
      </c>
    </row>
    <row r="300" spans="1:1">
      <c r="A300" s="20" t="s">
        <v>662</v>
      </c>
    </row>
    <row r="302" spans="1:1">
      <c r="A302" s="20" t="s">
        <v>663</v>
      </c>
    </row>
    <row r="304" spans="1:1">
      <c r="A304" s="20" t="s">
        <v>664</v>
      </c>
    </row>
    <row r="306" spans="1:1">
      <c r="A306" s="20" t="s">
        <v>665</v>
      </c>
    </row>
    <row r="308" spans="1:1">
      <c r="A308" s="20" t="s">
        <v>666</v>
      </c>
    </row>
    <row r="310" spans="1:1">
      <c r="A310" s="20" t="s">
        <v>667</v>
      </c>
    </row>
    <row r="312" spans="1:1">
      <c r="A312" s="20" t="s">
        <v>668</v>
      </c>
    </row>
    <row r="314" spans="1:1">
      <c r="A314" s="20" t="s">
        <v>669</v>
      </c>
    </row>
    <row r="316" spans="1:1">
      <c r="A316" s="20" t="s">
        <v>670</v>
      </c>
    </row>
    <row r="318" spans="1:1">
      <c r="A318" s="20" t="s">
        <v>671</v>
      </c>
    </row>
    <row r="320" spans="1:1">
      <c r="A320" s="20" t="s">
        <v>672</v>
      </c>
    </row>
    <row r="322" spans="1:1">
      <c r="A322" s="20" t="s">
        <v>673</v>
      </c>
    </row>
    <row r="324" spans="1:1">
      <c r="A324" s="20" t="s">
        <v>674</v>
      </c>
    </row>
    <row r="326" spans="1:1">
      <c r="A326" s="20" t="s">
        <v>675</v>
      </c>
    </row>
    <row r="328" spans="1:1">
      <c r="A328" s="20" t="s">
        <v>676</v>
      </c>
    </row>
    <row r="330" spans="1:1">
      <c r="A330" s="20" t="s">
        <v>677</v>
      </c>
    </row>
    <row r="332" spans="1:1">
      <c r="A332" s="20" t="s">
        <v>678</v>
      </c>
    </row>
    <row r="334" spans="1:1">
      <c r="A334" s="20" t="s">
        <v>679</v>
      </c>
    </row>
    <row r="336" spans="1:1">
      <c r="A336" s="20" t="s">
        <v>680</v>
      </c>
    </row>
    <row r="338" spans="1:1">
      <c r="A338" s="20" t="s">
        <v>681</v>
      </c>
    </row>
    <row r="340" spans="1:1">
      <c r="A340" s="20" t="s">
        <v>682</v>
      </c>
    </row>
    <row r="342" spans="1:1">
      <c r="A342" s="20" t="s">
        <v>683</v>
      </c>
    </row>
    <row r="344" spans="1:1">
      <c r="A344" s="20" t="s">
        <v>684</v>
      </c>
    </row>
    <row r="346" spans="1:1">
      <c r="A346" s="20" t="s">
        <v>685</v>
      </c>
    </row>
    <row r="348" spans="1:1">
      <c r="A348" s="20" t="s">
        <v>686</v>
      </c>
    </row>
    <row r="350" spans="1:1">
      <c r="A350" s="20" t="s">
        <v>687</v>
      </c>
    </row>
    <row r="352" spans="1:1">
      <c r="A352" s="20" t="s">
        <v>688</v>
      </c>
    </row>
    <row r="354" spans="1:1">
      <c r="A354" s="20" t="s">
        <v>689</v>
      </c>
    </row>
    <row r="356" spans="1:1">
      <c r="A356" s="20" t="s">
        <v>690</v>
      </c>
    </row>
    <row r="358" spans="1:1">
      <c r="A358" s="20" t="s">
        <v>691</v>
      </c>
    </row>
    <row r="360" spans="1:1">
      <c r="A360" s="20" t="s">
        <v>692</v>
      </c>
    </row>
    <row r="362" spans="1:1">
      <c r="A362" s="20" t="s">
        <v>693</v>
      </c>
    </row>
    <row r="364" spans="1:1">
      <c r="A364" s="20" t="s">
        <v>694</v>
      </c>
    </row>
    <row r="366" spans="1:1">
      <c r="A366" s="20" t="s">
        <v>695</v>
      </c>
    </row>
    <row r="368" spans="1:1">
      <c r="A368" s="20" t="s">
        <v>696</v>
      </c>
    </row>
    <row r="370" spans="1:1">
      <c r="A370" s="20" t="s">
        <v>697</v>
      </c>
    </row>
    <row r="372" spans="1:1">
      <c r="A372" s="20" t="s">
        <v>698</v>
      </c>
    </row>
    <row r="374" spans="1:1">
      <c r="A374" s="20" t="s">
        <v>699</v>
      </c>
    </row>
    <row r="376" spans="1:1">
      <c r="A376" s="20" t="s">
        <v>700</v>
      </c>
    </row>
    <row r="378" spans="1:1">
      <c r="A378" s="20" t="s">
        <v>701</v>
      </c>
    </row>
    <row r="380" spans="1:1">
      <c r="A380" s="20" t="s">
        <v>702</v>
      </c>
    </row>
    <row r="382" spans="1:1">
      <c r="A382" s="20" t="s">
        <v>703</v>
      </c>
    </row>
    <row r="384" spans="1:1">
      <c r="A384" s="20" t="s">
        <v>704</v>
      </c>
    </row>
    <row r="386" spans="1:1">
      <c r="A386" s="20" t="s">
        <v>705</v>
      </c>
    </row>
    <row r="388" spans="1:1">
      <c r="A388" s="20" t="s">
        <v>706</v>
      </c>
    </row>
    <row r="390" spans="1:1">
      <c r="A390" s="20" t="s">
        <v>707</v>
      </c>
    </row>
    <row r="392" spans="1:1">
      <c r="A392" s="20" t="s">
        <v>708</v>
      </c>
    </row>
    <row r="394" spans="1:1">
      <c r="A394" s="20" t="s">
        <v>709</v>
      </c>
    </row>
    <row r="396" spans="1:1">
      <c r="A396" s="20" t="s">
        <v>710</v>
      </c>
    </row>
    <row r="398" spans="1:1">
      <c r="A398" s="20" t="s">
        <v>711</v>
      </c>
    </row>
    <row r="400" spans="1:1">
      <c r="A400" s="20" t="s">
        <v>712</v>
      </c>
    </row>
    <row r="402" spans="1:1">
      <c r="A402" s="20" t="s">
        <v>713</v>
      </c>
    </row>
    <row r="404" spans="1:1">
      <c r="A404" s="20" t="s">
        <v>714</v>
      </c>
    </row>
    <row r="406" spans="1:1">
      <c r="A406" s="20" t="s">
        <v>715</v>
      </c>
    </row>
    <row r="408" spans="1:1">
      <c r="A408" s="20" t="s">
        <v>716</v>
      </c>
    </row>
    <row r="410" spans="1:1">
      <c r="A410" s="20" t="s">
        <v>717</v>
      </c>
    </row>
    <row r="412" spans="1:1">
      <c r="A412" s="20" t="s">
        <v>718</v>
      </c>
    </row>
    <row r="414" spans="1:1">
      <c r="A414" s="20" t="s">
        <v>719</v>
      </c>
    </row>
    <row r="416" spans="1:1">
      <c r="A416" s="20" t="s">
        <v>720</v>
      </c>
    </row>
    <row r="418" spans="1:1">
      <c r="A418" s="20" t="s">
        <v>721</v>
      </c>
    </row>
    <row r="420" spans="1:1">
      <c r="A420" s="20" t="s">
        <v>722</v>
      </c>
    </row>
    <row r="422" spans="1:1">
      <c r="A422" s="20" t="s">
        <v>723</v>
      </c>
    </row>
    <row r="424" spans="1:1">
      <c r="A424" s="20" t="s">
        <v>724</v>
      </c>
    </row>
    <row r="426" spans="1:1">
      <c r="A426" s="20" t="s">
        <v>725</v>
      </c>
    </row>
    <row r="428" spans="1:1">
      <c r="A428" s="20" t="s">
        <v>726</v>
      </c>
    </row>
    <row r="430" spans="1:1">
      <c r="A430" s="20" t="s">
        <v>727</v>
      </c>
    </row>
    <row r="432" spans="1:1">
      <c r="A432" s="20" t="s">
        <v>728</v>
      </c>
    </row>
    <row r="434" spans="1:1">
      <c r="A434" s="20" t="s">
        <v>729</v>
      </c>
    </row>
    <row r="436" spans="1:1">
      <c r="A436" s="20" t="s">
        <v>730</v>
      </c>
    </row>
    <row r="440" spans="1:1">
      <c r="A440" s="20" t="s">
        <v>731</v>
      </c>
    </row>
    <row r="442" spans="1:1">
      <c r="A442" s="20" t="s">
        <v>732</v>
      </c>
    </row>
    <row r="444" spans="1:1">
      <c r="A444" s="20" t="s">
        <v>733</v>
      </c>
    </row>
    <row r="446" spans="1:1">
      <c r="A446" s="20" t="s">
        <v>734</v>
      </c>
    </row>
    <row r="448" spans="1:1">
      <c r="A448" s="20" t="s">
        <v>735</v>
      </c>
    </row>
    <row r="450" spans="1:1">
      <c r="A450" s="20" t="s">
        <v>736</v>
      </c>
    </row>
    <row r="452" spans="1:1">
      <c r="A452" s="20" t="s">
        <v>737</v>
      </c>
    </row>
    <row r="454" spans="1:1">
      <c r="A454" s="20" t="s">
        <v>738</v>
      </c>
    </row>
    <row r="456" spans="1:1">
      <c r="A456" s="20" t="s">
        <v>739</v>
      </c>
    </row>
    <row r="458" spans="1:1">
      <c r="A458" s="20" t="s">
        <v>740</v>
      </c>
    </row>
    <row r="460" spans="1:1">
      <c r="A460" s="20" t="s">
        <v>741</v>
      </c>
    </row>
    <row r="462" spans="1:1">
      <c r="A462" s="20" t="s">
        <v>742</v>
      </c>
    </row>
    <row r="464" spans="1:1">
      <c r="A464" s="20" t="s">
        <v>743</v>
      </c>
    </row>
    <row r="466" spans="1:1">
      <c r="A466" s="20" t="s">
        <v>744</v>
      </c>
    </row>
    <row r="468" spans="1:1">
      <c r="A468" s="20" t="s">
        <v>745</v>
      </c>
    </row>
    <row r="470" spans="1:1">
      <c r="A470" s="20" t="s">
        <v>746</v>
      </c>
    </row>
    <row r="472" spans="1:1">
      <c r="A472" s="20" t="s">
        <v>747</v>
      </c>
    </row>
    <row r="474" spans="1:1">
      <c r="A474" s="20" t="s">
        <v>748</v>
      </c>
    </row>
    <row r="476" spans="1:1">
      <c r="A476" s="20" t="s">
        <v>749</v>
      </c>
    </row>
    <row r="478" spans="1:1">
      <c r="A478" s="20" t="s">
        <v>750</v>
      </c>
    </row>
    <row r="480" spans="1:1">
      <c r="A480" s="20" t="s">
        <v>751</v>
      </c>
    </row>
    <row r="482" spans="1:1">
      <c r="A482" s="20" t="s">
        <v>752</v>
      </c>
    </row>
    <row r="484" spans="1:1">
      <c r="A484" s="20" t="s">
        <v>753</v>
      </c>
    </row>
    <row r="486" spans="1:1">
      <c r="A486" s="20" t="s">
        <v>754</v>
      </c>
    </row>
    <row r="488" spans="1:1">
      <c r="A488" s="20" t="s">
        <v>755</v>
      </c>
    </row>
    <row r="490" spans="1:1">
      <c r="A490" s="20" t="s">
        <v>756</v>
      </c>
    </row>
    <row r="492" spans="1:1">
      <c r="A492" s="20" t="s">
        <v>757</v>
      </c>
    </row>
    <row r="494" spans="1:1">
      <c r="A494" s="20" t="s">
        <v>758</v>
      </c>
    </row>
    <row r="496" spans="1:1">
      <c r="A496" s="20" t="s">
        <v>745</v>
      </c>
    </row>
    <row r="498" spans="1:1">
      <c r="A498" s="20" t="s">
        <v>759</v>
      </c>
    </row>
    <row r="500" spans="1:1">
      <c r="A500" s="20" t="s">
        <v>760</v>
      </c>
    </row>
    <row r="502" spans="1:1">
      <c r="A502" s="20" t="s">
        <v>761</v>
      </c>
    </row>
    <row r="504" spans="1:1">
      <c r="A504" s="20" t="s">
        <v>762</v>
      </c>
    </row>
    <row r="506" spans="1:1">
      <c r="A506" s="20" t="s">
        <v>763</v>
      </c>
    </row>
    <row r="508" spans="1:1">
      <c r="A508" s="20" t="s">
        <v>764</v>
      </c>
    </row>
    <row r="510" spans="1:1">
      <c r="A510" s="20" t="s">
        <v>765</v>
      </c>
    </row>
    <row r="512" spans="1:1">
      <c r="A512" s="20" t="s">
        <v>766</v>
      </c>
    </row>
    <row r="514" spans="1:1">
      <c r="A514" s="20" t="s">
        <v>767</v>
      </c>
    </row>
    <row r="516" spans="1:1">
      <c r="A516" s="20" t="s">
        <v>768</v>
      </c>
    </row>
    <row r="518" spans="1:1">
      <c r="A518" s="20" t="s">
        <v>769</v>
      </c>
    </row>
    <row r="520" spans="1:1">
      <c r="A520" s="20" t="s">
        <v>770</v>
      </c>
    </row>
    <row r="522" spans="1:1">
      <c r="A522" s="20" t="s">
        <v>771</v>
      </c>
    </row>
    <row r="524" spans="1:1">
      <c r="A524" s="20" t="s">
        <v>745</v>
      </c>
    </row>
    <row r="526" spans="1:1">
      <c r="A526" s="20" t="s">
        <v>772</v>
      </c>
    </row>
    <row r="528" spans="1:1">
      <c r="A528" s="20" t="s">
        <v>773</v>
      </c>
    </row>
    <row r="530" spans="1:1">
      <c r="A530" s="20" t="s">
        <v>774</v>
      </c>
    </row>
    <row r="532" spans="1:1">
      <c r="A532" s="20" t="s">
        <v>775</v>
      </c>
    </row>
    <row r="534" spans="1:1">
      <c r="A534" s="20" t="s">
        <v>776</v>
      </c>
    </row>
    <row r="536" spans="1:1">
      <c r="A536" s="20" t="s">
        <v>777</v>
      </c>
    </row>
    <row r="538" spans="1:1">
      <c r="A538" s="20" t="s">
        <v>778</v>
      </c>
    </row>
    <row r="540" spans="1:1">
      <c r="A540" s="20" t="s">
        <v>779</v>
      </c>
    </row>
    <row r="542" spans="1:1">
      <c r="A542" s="20" t="s">
        <v>780</v>
      </c>
    </row>
    <row r="544" spans="1:1">
      <c r="A544" s="20" t="s">
        <v>781</v>
      </c>
    </row>
    <row r="546" spans="1:1">
      <c r="A546" s="20" t="s">
        <v>782</v>
      </c>
    </row>
    <row r="548" spans="1:1">
      <c r="A548" s="20" t="s">
        <v>783</v>
      </c>
    </row>
    <row r="550" spans="1:1">
      <c r="A550" s="20" t="s">
        <v>784</v>
      </c>
    </row>
    <row r="552" spans="1:1">
      <c r="A552" s="20" t="s">
        <v>745</v>
      </c>
    </row>
    <row r="554" spans="1:1">
      <c r="A554" s="20" t="s">
        <v>785</v>
      </c>
    </row>
    <row r="556" spans="1:1">
      <c r="A556" s="20" t="s">
        <v>786</v>
      </c>
    </row>
    <row r="558" spans="1:1">
      <c r="A558" s="20" t="s">
        <v>787</v>
      </c>
    </row>
    <row r="560" spans="1:1">
      <c r="A560" s="20" t="s">
        <v>788</v>
      </c>
    </row>
    <row r="562" spans="1:1">
      <c r="A562" s="20" t="s">
        <v>789</v>
      </c>
    </row>
    <row r="564" spans="1:1">
      <c r="A564" s="20" t="s">
        <v>790</v>
      </c>
    </row>
    <row r="566" spans="1:1">
      <c r="A566" s="20" t="s">
        <v>791</v>
      </c>
    </row>
    <row r="568" spans="1:1">
      <c r="A568" s="20" t="s">
        <v>792</v>
      </c>
    </row>
    <row r="570" spans="1:1">
      <c r="A570" s="20" t="s">
        <v>793</v>
      </c>
    </row>
    <row r="572" spans="1:1">
      <c r="A572" s="20" t="s">
        <v>794</v>
      </c>
    </row>
    <row r="574" spans="1:1">
      <c r="A574" s="20" t="s">
        <v>795</v>
      </c>
    </row>
    <row r="576" spans="1:1">
      <c r="A576" s="20" t="s">
        <v>796</v>
      </c>
    </row>
    <row r="578" spans="1:1">
      <c r="A578" s="20" t="s">
        <v>797</v>
      </c>
    </row>
    <row r="580" spans="1:1">
      <c r="A580" s="20" t="s">
        <v>798</v>
      </c>
    </row>
    <row r="582" spans="1:1">
      <c r="A582" s="20" t="s">
        <v>799</v>
      </c>
    </row>
    <row r="586" spans="1:1">
      <c r="A586" s="20" t="s">
        <v>800</v>
      </c>
    </row>
    <row r="588" spans="1:1">
      <c r="A588" s="20" t="s">
        <v>801</v>
      </c>
    </row>
    <row r="590" spans="1:1">
      <c r="A590" s="20" t="s">
        <v>802</v>
      </c>
    </row>
    <row r="592" spans="1:1">
      <c r="A592" s="20" t="s">
        <v>803</v>
      </c>
    </row>
    <row r="594" spans="1:1">
      <c r="A594" s="20" t="s">
        <v>804</v>
      </c>
    </row>
    <row r="596" spans="1:1">
      <c r="A596" s="20" t="s">
        <v>575</v>
      </c>
    </row>
    <row r="598" spans="1:1">
      <c r="A598" s="20" t="s">
        <v>578</v>
      </c>
    </row>
    <row r="600" spans="1:1">
      <c r="A600" s="20" t="s">
        <v>580</v>
      </c>
    </row>
    <row r="602" spans="1:1">
      <c r="A602" s="20" t="s">
        <v>581</v>
      </c>
    </row>
    <row r="604" spans="1:1">
      <c r="A604" s="20" t="s">
        <v>582</v>
      </c>
    </row>
    <row r="606" spans="1:1">
      <c r="A606" s="20" t="s">
        <v>586</v>
      </c>
    </row>
    <row r="608" spans="1:1">
      <c r="A608" s="20" t="s">
        <v>591</v>
      </c>
    </row>
    <row r="610" spans="1:1">
      <c r="A610" s="20" t="s">
        <v>594</v>
      </c>
    </row>
    <row r="612" spans="1:1">
      <c r="A612" s="20" t="s">
        <v>595</v>
      </c>
    </row>
    <row r="614" spans="1:1">
      <c r="A614" s="20" t="s">
        <v>805</v>
      </c>
    </row>
    <row r="616" spans="1:1">
      <c r="A616" s="20" t="s">
        <v>608</v>
      </c>
    </row>
    <row r="618" spans="1:1">
      <c r="A618" s="20" t="s">
        <v>610</v>
      </c>
    </row>
    <row r="620" spans="1:1">
      <c r="A620" s="20" t="s">
        <v>611</v>
      </c>
    </row>
    <row r="622" spans="1:1">
      <c r="A622" s="20" t="s">
        <v>616</v>
      </c>
    </row>
    <row r="624" spans="1:1">
      <c r="A624" s="20" t="s">
        <v>621</v>
      </c>
    </row>
    <row r="626" spans="1:1">
      <c r="A626" s="20" t="s">
        <v>806</v>
      </c>
    </row>
    <row r="628" spans="1:1">
      <c r="A628" s="20" t="s">
        <v>630</v>
      </c>
    </row>
    <row r="630" spans="1:1">
      <c r="A630" s="20" t="s">
        <v>631</v>
      </c>
    </row>
    <row r="632" spans="1:1">
      <c r="A632" s="20" t="s">
        <v>632</v>
      </c>
    </row>
    <row r="634" spans="1:1">
      <c r="A634" s="20" t="s">
        <v>633</v>
      </c>
    </row>
    <row r="636" spans="1:1">
      <c r="A636" s="20" t="s">
        <v>635</v>
      </c>
    </row>
    <row r="638" spans="1:1">
      <c r="A638" s="20" t="s">
        <v>636</v>
      </c>
    </row>
    <row r="640" spans="1:1">
      <c r="A640" s="20" t="s">
        <v>807</v>
      </c>
    </row>
    <row r="642" spans="1:1">
      <c r="A642" s="20" t="s">
        <v>646</v>
      </c>
    </row>
    <row r="644" spans="1:1">
      <c r="A644" s="20" t="s">
        <v>808</v>
      </c>
    </row>
    <row r="646" spans="1:1">
      <c r="A646" s="20" t="s">
        <v>651</v>
      </c>
    </row>
    <row r="648" spans="1:1">
      <c r="A648" s="20" t="s">
        <v>652</v>
      </c>
    </row>
    <row r="650" spans="1:1">
      <c r="A650" s="20" t="s">
        <v>654</v>
      </c>
    </row>
    <row r="652" spans="1:1">
      <c r="A652" s="20" t="s">
        <v>655</v>
      </c>
    </row>
    <row r="654" spans="1:1">
      <c r="A654" s="20" t="s">
        <v>656</v>
      </c>
    </row>
    <row r="656" spans="1:1">
      <c r="A656" s="20" t="s">
        <v>809</v>
      </c>
    </row>
    <row r="658" spans="1:1">
      <c r="A658" s="20" t="s">
        <v>659</v>
      </c>
    </row>
    <row r="660" spans="1:1">
      <c r="A660" s="20" t="s">
        <v>663</v>
      </c>
    </row>
    <row r="662" spans="1:1">
      <c r="A662" s="20" t="s">
        <v>664</v>
      </c>
    </row>
    <row r="664" spans="1:1">
      <c r="A664" s="20" t="s">
        <v>666</v>
      </c>
    </row>
    <row r="666" spans="1:1">
      <c r="A666" s="20" t="s">
        <v>669</v>
      </c>
    </row>
    <row r="668" spans="1:1">
      <c r="A668" s="20" t="s">
        <v>672</v>
      </c>
    </row>
    <row r="670" spans="1:1">
      <c r="A670" s="20" t="s">
        <v>673</v>
      </c>
    </row>
    <row r="672" spans="1:1">
      <c r="A672" s="20" t="s">
        <v>674</v>
      </c>
    </row>
    <row r="674" spans="1:1">
      <c r="A674" s="20" t="s">
        <v>677</v>
      </c>
    </row>
    <row r="676" spans="1:1">
      <c r="A676" s="20" t="s">
        <v>678</v>
      </c>
    </row>
    <row r="678" spans="1:1">
      <c r="A678" s="20" t="s">
        <v>681</v>
      </c>
    </row>
    <row r="680" spans="1:1">
      <c r="A680" s="20" t="s">
        <v>682</v>
      </c>
    </row>
    <row r="682" spans="1:1">
      <c r="A682" s="20" t="s">
        <v>684</v>
      </c>
    </row>
    <row r="684" spans="1:1">
      <c r="A684" s="20" t="s">
        <v>686</v>
      </c>
    </row>
    <row r="686" spans="1:1">
      <c r="A686" s="20" t="s">
        <v>687</v>
      </c>
    </row>
    <row r="688" spans="1:1">
      <c r="A688" s="20" t="s">
        <v>693</v>
      </c>
    </row>
    <row r="690" spans="1:1">
      <c r="A690" s="20" t="s">
        <v>694</v>
      </c>
    </row>
    <row r="692" spans="1:1">
      <c r="A692" s="20" t="s">
        <v>695</v>
      </c>
    </row>
    <row r="694" spans="1:1">
      <c r="A694" s="20" t="s">
        <v>696</v>
      </c>
    </row>
    <row r="696" spans="1:1">
      <c r="A696" s="20" t="s">
        <v>810</v>
      </c>
    </row>
    <row r="698" spans="1:1">
      <c r="A698" s="20" t="s">
        <v>698</v>
      </c>
    </row>
    <row r="700" spans="1:1">
      <c r="A700" s="20" t="s">
        <v>811</v>
      </c>
    </row>
    <row r="702" spans="1:1">
      <c r="A702" s="20" t="s">
        <v>704</v>
      </c>
    </row>
    <row r="704" spans="1:1">
      <c r="A704" s="20" t="s">
        <v>705</v>
      </c>
    </row>
    <row r="706" spans="1:1">
      <c r="A706" s="20" t="s">
        <v>706</v>
      </c>
    </row>
    <row r="708" spans="1:1">
      <c r="A708" s="20" t="s">
        <v>812</v>
      </c>
    </row>
    <row r="710" spans="1:1">
      <c r="A710" s="20" t="s">
        <v>715</v>
      </c>
    </row>
    <row r="712" spans="1:1">
      <c r="A712" s="20" t="s">
        <v>813</v>
      </c>
    </row>
    <row r="714" spans="1:1">
      <c r="A714" s="20" t="s">
        <v>719</v>
      </c>
    </row>
    <row r="716" spans="1:1">
      <c r="A716" s="20" t="s">
        <v>720</v>
      </c>
    </row>
    <row r="718" spans="1:1">
      <c r="A718" s="20" t="s">
        <v>721</v>
      </c>
    </row>
    <row r="720" spans="1:1">
      <c r="A720" s="20" t="s">
        <v>814</v>
      </c>
    </row>
    <row r="722" spans="1:1">
      <c r="A722" s="20" t="s">
        <v>727</v>
      </c>
    </row>
    <row r="724" spans="1:1">
      <c r="A724" s="20" t="s">
        <v>815</v>
      </c>
    </row>
    <row r="726" spans="1:1">
      <c r="A726" s="20" t="s">
        <v>728</v>
      </c>
    </row>
    <row r="728" spans="1:1">
      <c r="A728" s="20" t="s">
        <v>816</v>
      </c>
    </row>
    <row r="729" spans="1:1">
      <c r="A729" s="20" t="s">
        <v>817</v>
      </c>
    </row>
    <row r="731" spans="1:1">
      <c r="A731" s="20" t="s">
        <v>818</v>
      </c>
    </row>
    <row r="735" spans="1:1">
      <c r="A735" s="20" t="s">
        <v>819</v>
      </c>
    </row>
    <row r="737" spans="1:1">
      <c r="A737" s="20" t="s">
        <v>820</v>
      </c>
    </row>
    <row r="739" spans="1:1">
      <c r="A739" s="20" t="s">
        <v>821</v>
      </c>
    </row>
    <row r="741" spans="1:1">
      <c r="A741" s="20" t="s">
        <v>822</v>
      </c>
    </row>
    <row r="743" spans="1:1">
      <c r="A743" s="20" t="s">
        <v>823</v>
      </c>
    </row>
    <row r="745" spans="1:1">
      <c r="A745" s="20" t="s">
        <v>824</v>
      </c>
    </row>
    <row r="747" spans="1:1">
      <c r="A747" s="20" t="s">
        <v>825</v>
      </c>
    </row>
    <row r="749" spans="1:1">
      <c r="A749" s="20" t="s">
        <v>826</v>
      </c>
    </row>
    <row r="751" spans="1:1">
      <c r="A751" s="20" t="s">
        <v>827</v>
      </c>
    </row>
    <row r="753" spans="1:1">
      <c r="A753" s="20" t="s">
        <v>828</v>
      </c>
    </row>
    <row r="755" spans="1:1">
      <c r="A755" s="20" t="s">
        <v>829</v>
      </c>
    </row>
    <row r="757" spans="1:1">
      <c r="A757" s="20" t="s">
        <v>830</v>
      </c>
    </row>
    <row r="759" spans="1:1">
      <c r="A759" s="20" t="s">
        <v>831</v>
      </c>
    </row>
    <row r="761" spans="1:1">
      <c r="A761" s="20" t="s">
        <v>832</v>
      </c>
    </row>
    <row r="763" spans="1:1">
      <c r="A763" s="20" t="s">
        <v>833</v>
      </c>
    </row>
    <row r="765" spans="1:1">
      <c r="A765" s="20" t="s">
        <v>834</v>
      </c>
    </row>
    <row r="767" spans="1:1">
      <c r="A767" s="20" t="s">
        <v>835</v>
      </c>
    </row>
    <row r="769" spans="1:1">
      <c r="A769" s="20" t="s">
        <v>836</v>
      </c>
    </row>
    <row r="771" spans="1:1">
      <c r="A771" s="20" t="s">
        <v>837</v>
      </c>
    </row>
    <row r="772" spans="1:1">
      <c r="A772" s="20" t="s">
        <v>838</v>
      </c>
    </row>
    <row r="774" spans="1:1">
      <c r="A774" s="20" t="s">
        <v>839</v>
      </c>
    </row>
    <row r="776" spans="1:1">
      <c r="A776" s="20" t="s">
        <v>840</v>
      </c>
    </row>
    <row r="778" spans="1:1">
      <c r="A778" s="20" t="s">
        <v>841</v>
      </c>
    </row>
    <row r="780" spans="1:1">
      <c r="A780" s="20" t="s">
        <v>842</v>
      </c>
    </row>
    <row r="782" spans="1:1">
      <c r="A782" s="20" t="s">
        <v>843</v>
      </c>
    </row>
    <row r="784" spans="1:1">
      <c r="A784" s="20" t="s">
        <v>844</v>
      </c>
    </row>
    <row r="786" spans="1:1">
      <c r="A786" s="20" t="s">
        <v>845</v>
      </c>
    </row>
    <row r="788" spans="1:1">
      <c r="A788" s="20" t="s">
        <v>846</v>
      </c>
    </row>
    <row r="790" spans="1:1">
      <c r="A790" s="20" t="s">
        <v>847</v>
      </c>
    </row>
    <row r="792" spans="1:1">
      <c r="A792" s="20" t="s">
        <v>848</v>
      </c>
    </row>
    <row r="794" spans="1:1">
      <c r="A794" s="20" t="s">
        <v>849</v>
      </c>
    </row>
    <row r="796" spans="1:1">
      <c r="A796" s="20" t="s">
        <v>850</v>
      </c>
    </row>
    <row r="798" spans="1:1">
      <c r="A798" s="20" t="s">
        <v>851</v>
      </c>
    </row>
    <row r="800" spans="1:1">
      <c r="A800" s="20" t="s">
        <v>852</v>
      </c>
    </row>
    <row r="802" spans="1:1">
      <c r="A802" s="20" t="s">
        <v>853</v>
      </c>
    </row>
    <row r="804" spans="1:1">
      <c r="A804" s="20" t="s">
        <v>854</v>
      </c>
    </row>
    <row r="806" spans="1:1">
      <c r="A806" s="20" t="s">
        <v>855</v>
      </c>
    </row>
    <row r="808" spans="1:1">
      <c r="A808" s="20" t="s">
        <v>856</v>
      </c>
    </row>
    <row r="810" spans="1:1">
      <c r="A810" s="20" t="s">
        <v>857</v>
      </c>
    </row>
    <row r="812" spans="1:1">
      <c r="A812" s="20" t="s">
        <v>858</v>
      </c>
    </row>
    <row r="814" spans="1:1">
      <c r="A814" s="20" t="s">
        <v>859</v>
      </c>
    </row>
    <row r="816" spans="1:1">
      <c r="A816" s="20" t="s">
        <v>860</v>
      </c>
    </row>
    <row r="818" spans="1:1">
      <c r="A818" s="20" t="s">
        <v>861</v>
      </c>
    </row>
    <row r="820" spans="1:1">
      <c r="A820" s="20" t="s">
        <v>862</v>
      </c>
    </row>
    <row r="822" spans="1:1">
      <c r="A822" s="20" t="s">
        <v>863</v>
      </c>
    </row>
    <row r="824" spans="1:1">
      <c r="A824" s="20" t="s">
        <v>864</v>
      </c>
    </row>
    <row r="826" spans="1:1">
      <c r="A826" s="20" t="s">
        <v>865</v>
      </c>
    </row>
    <row r="828" spans="1:1">
      <c r="A828" s="20" t="s">
        <v>866</v>
      </c>
    </row>
    <row r="830" spans="1:1">
      <c r="A830" s="20" t="s">
        <v>867</v>
      </c>
    </row>
    <row r="832" spans="1:1">
      <c r="A832" s="20" t="s">
        <v>868</v>
      </c>
    </row>
    <row r="834" spans="1:1">
      <c r="A834" s="20" t="s">
        <v>869</v>
      </c>
    </row>
    <row r="836" spans="1:1">
      <c r="A836" s="20" t="s">
        <v>870</v>
      </c>
    </row>
    <row r="838" spans="1:1">
      <c r="A838" s="20" t="s">
        <v>871</v>
      </c>
    </row>
    <row r="840" spans="1:1">
      <c r="A840" s="20" t="s">
        <v>872</v>
      </c>
    </row>
    <row r="842" spans="1:1">
      <c r="A842" s="20" t="s">
        <v>873</v>
      </c>
    </row>
    <row r="844" spans="1:1">
      <c r="A844" s="20" t="s">
        <v>874</v>
      </c>
    </row>
    <row r="846" spans="1:1">
      <c r="A846" s="20" t="s">
        <v>875</v>
      </c>
    </row>
    <row r="848" spans="1:1">
      <c r="A848" s="20" t="s">
        <v>876</v>
      </c>
    </row>
    <row r="850" spans="1:1">
      <c r="A850" s="20" t="s">
        <v>877</v>
      </c>
    </row>
    <row r="852" spans="1:1">
      <c r="A852" s="20" t="s">
        <v>878</v>
      </c>
    </row>
    <row r="854" spans="1:1">
      <c r="A854" s="20" t="s">
        <v>879</v>
      </c>
    </row>
    <row r="856" spans="1:1">
      <c r="A856" s="20" t="s">
        <v>880</v>
      </c>
    </row>
    <row r="858" spans="1:1">
      <c r="A858" s="20" t="s">
        <v>881</v>
      </c>
    </row>
    <row r="860" spans="1:1">
      <c r="A860" s="20" t="s">
        <v>882</v>
      </c>
    </row>
    <row r="862" spans="1:1">
      <c r="A862" s="20" t="s">
        <v>883</v>
      </c>
    </row>
    <row r="864" spans="1:1">
      <c r="A864" s="20" t="s">
        <v>884</v>
      </c>
    </row>
    <row r="866" spans="1:1">
      <c r="A866" s="20" t="s">
        <v>885</v>
      </c>
    </row>
    <row r="868" spans="1:1">
      <c r="A868" s="20" t="s">
        <v>886</v>
      </c>
    </row>
    <row r="870" spans="1:1">
      <c r="A870" s="20" t="s">
        <v>887</v>
      </c>
    </row>
    <row r="872" spans="1:1">
      <c r="A872" s="20" t="s">
        <v>888</v>
      </c>
    </row>
    <row r="874" spans="1:1">
      <c r="A874" s="20" t="s">
        <v>889</v>
      </c>
    </row>
    <row r="876" spans="1:1">
      <c r="A876" s="20" t="s">
        <v>890</v>
      </c>
    </row>
    <row r="878" spans="1:1">
      <c r="A878" s="20" t="s">
        <v>891</v>
      </c>
    </row>
    <row r="880" spans="1:1">
      <c r="A880" s="20" t="s">
        <v>892</v>
      </c>
    </row>
    <row r="882" spans="1:1">
      <c r="A882" s="20" t="s">
        <v>893</v>
      </c>
    </row>
    <row r="884" spans="1:1">
      <c r="A884" s="20" t="s">
        <v>894</v>
      </c>
    </row>
    <row r="886" spans="1:1">
      <c r="A886" s="20" t="s">
        <v>895</v>
      </c>
    </row>
    <row r="888" spans="1:1">
      <c r="A888" s="20" t="s">
        <v>896</v>
      </c>
    </row>
    <row r="890" spans="1:1">
      <c r="A890" s="20" t="s">
        <v>897</v>
      </c>
    </row>
    <row r="892" spans="1:1">
      <c r="A892" s="20" t="s">
        <v>898</v>
      </c>
    </row>
    <row r="894" spans="1:1">
      <c r="A894" s="20" t="s">
        <v>899</v>
      </c>
    </row>
    <row r="896" spans="1:1">
      <c r="A896" s="20" t="s">
        <v>900</v>
      </c>
    </row>
    <row r="898" spans="1:1">
      <c r="A898" s="20" t="s">
        <v>901</v>
      </c>
    </row>
    <row r="900" spans="1:1">
      <c r="A900" s="20" t="s">
        <v>902</v>
      </c>
    </row>
    <row r="902" spans="1:1">
      <c r="A902" s="20" t="s">
        <v>903</v>
      </c>
    </row>
    <row r="904" spans="1:1">
      <c r="A904" s="20" t="s">
        <v>904</v>
      </c>
    </row>
    <row r="906" spans="1:1">
      <c r="A906" s="20" t="s">
        <v>905</v>
      </c>
    </row>
    <row r="908" spans="1:1">
      <c r="A908" s="20" t="s">
        <v>906</v>
      </c>
    </row>
    <row r="910" spans="1:1">
      <c r="A910" s="20" t="s">
        <v>907</v>
      </c>
    </row>
    <row r="912" spans="1:1">
      <c r="A912" s="20" t="s">
        <v>908</v>
      </c>
    </row>
    <row r="914" spans="1:1">
      <c r="A914" s="20" t="s">
        <v>909</v>
      </c>
    </row>
    <row r="916" spans="1:1">
      <c r="A916" s="20" t="s">
        <v>910</v>
      </c>
    </row>
    <row r="918" spans="1:1">
      <c r="A918" s="20" t="s">
        <v>911</v>
      </c>
    </row>
    <row r="920" spans="1:1">
      <c r="A920" s="20" t="s">
        <v>912</v>
      </c>
    </row>
    <row r="922" spans="1:1">
      <c r="A922" s="20" t="s">
        <v>913</v>
      </c>
    </row>
    <row r="924" spans="1:1">
      <c r="A924" s="20" t="s">
        <v>914</v>
      </c>
    </row>
    <row r="926" spans="1:1">
      <c r="A926" s="20" t="s">
        <v>915</v>
      </c>
    </row>
    <row r="928" spans="1:1">
      <c r="A928" s="20" t="s">
        <v>916</v>
      </c>
    </row>
    <row r="930" spans="1:1">
      <c r="A930" s="20" t="s">
        <v>917</v>
      </c>
    </row>
    <row r="932" spans="1:1">
      <c r="A932" s="20" t="s">
        <v>918</v>
      </c>
    </row>
    <row r="934" spans="1:1">
      <c r="A934" s="20" t="s">
        <v>919</v>
      </c>
    </row>
    <row r="936" spans="1:1">
      <c r="A936" s="20" t="s">
        <v>920</v>
      </c>
    </row>
    <row r="938" spans="1:1">
      <c r="A938" s="20" t="s">
        <v>921</v>
      </c>
    </row>
    <row r="940" spans="1:1">
      <c r="A940" s="20" t="s">
        <v>922</v>
      </c>
    </row>
    <row r="942" spans="1:1">
      <c r="A942" s="20" t="s">
        <v>923</v>
      </c>
    </row>
    <row r="944" spans="1:1">
      <c r="A944" s="20" t="s">
        <v>924</v>
      </c>
    </row>
    <row r="946" spans="1:1">
      <c r="A946" s="20" t="s">
        <v>925</v>
      </c>
    </row>
    <row r="948" spans="1:1">
      <c r="A948" s="20" t="s">
        <v>926</v>
      </c>
    </row>
    <row r="950" spans="1:1">
      <c r="A950" s="20" t="s">
        <v>927</v>
      </c>
    </row>
    <row r="952" spans="1:1">
      <c r="A952" s="20" t="s">
        <v>928</v>
      </c>
    </row>
    <row r="954" spans="1:1">
      <c r="A954" s="20" t="s">
        <v>929</v>
      </c>
    </row>
    <row r="956" spans="1:1">
      <c r="A956" s="20" t="s">
        <v>930</v>
      </c>
    </row>
    <row r="958" spans="1:1">
      <c r="A958" s="20" t="s">
        <v>931</v>
      </c>
    </row>
    <row r="960" spans="1:1">
      <c r="A960" s="20" t="s">
        <v>932</v>
      </c>
    </row>
    <row r="962" spans="1:1">
      <c r="A962" s="20" t="s">
        <v>933</v>
      </c>
    </row>
    <row r="964" spans="1:1">
      <c r="A964" s="20" t="s">
        <v>934</v>
      </c>
    </row>
    <row r="966" spans="1:1">
      <c r="A966" s="20" t="s">
        <v>935</v>
      </c>
    </row>
    <row r="968" spans="1:1">
      <c r="A968" s="20" t="s">
        <v>936</v>
      </c>
    </row>
    <row r="970" spans="1:1">
      <c r="A970" s="20" t="s">
        <v>937</v>
      </c>
    </row>
    <row r="972" spans="1:1">
      <c r="A972" s="20" t="s">
        <v>938</v>
      </c>
    </row>
    <row r="974" spans="1:1">
      <c r="A974" s="20" t="s">
        <v>939</v>
      </c>
    </row>
    <row r="975" spans="1:1">
      <c r="A975" s="20" t="s">
        <v>932</v>
      </c>
    </row>
    <row r="977" spans="1:1">
      <c r="A977" s="20" t="s">
        <v>933</v>
      </c>
    </row>
    <row r="979" spans="1:1">
      <c r="A979" s="20" t="s">
        <v>934</v>
      </c>
    </row>
    <row r="981" spans="1:1">
      <c r="A981" s="20" t="s">
        <v>935</v>
      </c>
    </row>
    <row r="983" spans="1:1">
      <c r="A983" s="20" t="s">
        <v>936</v>
      </c>
    </row>
    <row r="985" spans="1:1">
      <c r="A985" s="20" t="s">
        <v>937</v>
      </c>
    </row>
    <row r="987" spans="1:1">
      <c r="A987" s="20" t="s">
        <v>938</v>
      </c>
    </row>
    <row r="989" spans="1:1">
      <c r="A989" s="20" t="s">
        <v>939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8"/>
  <sheetViews>
    <sheetView workbookViewId="0">
      <selection activeCell="B2" sqref="B2:B3"/>
    </sheetView>
  </sheetViews>
  <sheetFormatPr defaultColWidth="9" defaultRowHeight="13.5"/>
  <cols>
    <col min="1" max="1" width="11.875" customWidth="1"/>
    <col min="9" max="9" width="12.625"/>
    <col min="15" max="16" width="12.625"/>
  </cols>
  <sheetData>
    <row r="1" ht="330" customHeight="1" spans="1:15">
      <c r="A1" s="13" t="s">
        <v>940</v>
      </c>
      <c r="B1" s="13"/>
      <c r="C1" s="13"/>
      <c r="D1" s="14"/>
      <c r="E1" s="14"/>
      <c r="F1" s="14"/>
      <c r="G1" s="14"/>
      <c r="H1" s="14"/>
      <c r="I1" s="14"/>
      <c r="K1" s="14"/>
      <c r="L1" s="14"/>
      <c r="M1" s="14"/>
      <c r="N1" s="14"/>
      <c r="O1" s="14"/>
    </row>
    <row r="2" ht="37.5" customHeight="1" spans="1:18">
      <c r="A2" s="15" t="s">
        <v>941</v>
      </c>
      <c r="B2" s="15" t="s">
        <v>942</v>
      </c>
      <c r="C2" s="15" t="s">
        <v>943</v>
      </c>
      <c r="D2" s="16" t="s">
        <v>944</v>
      </c>
      <c r="E2" s="16" t="s">
        <v>944</v>
      </c>
      <c r="F2" s="16" t="s">
        <v>944</v>
      </c>
      <c r="G2" s="16" t="s">
        <v>945</v>
      </c>
      <c r="H2" s="16" t="s">
        <v>945</v>
      </c>
      <c r="I2" s="16" t="s">
        <v>946</v>
      </c>
      <c r="J2" s="16" t="s">
        <v>947</v>
      </c>
      <c r="K2" s="16" t="s">
        <v>947</v>
      </c>
      <c r="L2" s="16" t="s">
        <v>947</v>
      </c>
      <c r="M2" s="16" t="s">
        <v>947</v>
      </c>
      <c r="N2" s="16" t="s">
        <v>948</v>
      </c>
      <c r="O2" s="16" t="s">
        <v>948</v>
      </c>
      <c r="P2" s="16" t="s">
        <v>949</v>
      </c>
      <c r="R2" t="s">
        <v>950</v>
      </c>
    </row>
    <row r="3" ht="36.75" spans="1:18">
      <c r="A3" s="15"/>
      <c r="B3" s="15"/>
      <c r="C3" s="15"/>
      <c r="D3" s="17" t="s">
        <v>951</v>
      </c>
      <c r="E3" s="17" t="s">
        <v>952</v>
      </c>
      <c r="F3" s="17" t="s">
        <v>953</v>
      </c>
      <c r="G3" s="17" t="s">
        <v>954</v>
      </c>
      <c r="H3" s="17" t="s">
        <v>955</v>
      </c>
      <c r="I3" s="17" t="s">
        <v>956</v>
      </c>
      <c r="J3" s="17" t="s">
        <v>951</v>
      </c>
      <c r="K3" s="17" t="s">
        <v>952</v>
      </c>
      <c r="L3" s="17" t="s">
        <v>953</v>
      </c>
      <c r="M3" s="17" t="s">
        <v>957</v>
      </c>
      <c r="N3" s="17" t="s">
        <v>954</v>
      </c>
      <c r="O3" s="17" t="s">
        <v>955</v>
      </c>
      <c r="P3" s="17" t="s">
        <v>956</v>
      </c>
      <c r="R3" t="s">
        <v>958</v>
      </c>
    </row>
    <row r="4" ht="16.5" customHeight="1" spans="1:16">
      <c r="A4" s="18">
        <v>0</v>
      </c>
      <c r="B4" s="4">
        <v>1</v>
      </c>
      <c r="C4" s="4">
        <v>0</v>
      </c>
      <c r="D4" s="4">
        <v>550</v>
      </c>
      <c r="E4" s="4" t="s">
        <v>959</v>
      </c>
      <c r="F4" s="4" t="s">
        <v>960</v>
      </c>
      <c r="G4" s="4">
        <v>700</v>
      </c>
      <c r="H4" s="4" t="s">
        <v>961</v>
      </c>
      <c r="I4" s="4" t="s">
        <v>962</v>
      </c>
      <c r="J4" s="4">
        <v>300</v>
      </c>
      <c r="K4" s="4" t="s">
        <v>963</v>
      </c>
      <c r="L4" s="4" t="s">
        <v>964</v>
      </c>
      <c r="M4" s="4">
        <v>69</v>
      </c>
      <c r="N4" s="4">
        <v>475</v>
      </c>
      <c r="O4" s="4" t="s">
        <v>965</v>
      </c>
      <c r="P4" s="4" t="s">
        <v>966</v>
      </c>
    </row>
    <row r="5" ht="16.5" spans="1:18">
      <c r="A5" s="18">
        <v>0.3125</v>
      </c>
      <c r="B5" s="4">
        <v>16</v>
      </c>
      <c r="C5" s="4">
        <v>1</v>
      </c>
      <c r="D5" s="4">
        <v>562</v>
      </c>
      <c r="E5" s="4" t="s">
        <v>967</v>
      </c>
      <c r="F5" s="4" t="s">
        <v>968</v>
      </c>
      <c r="G5" s="4">
        <v>719</v>
      </c>
      <c r="H5" s="4" t="s">
        <v>969</v>
      </c>
      <c r="I5" s="4" t="s">
        <v>970</v>
      </c>
      <c r="J5" s="4">
        <v>312</v>
      </c>
      <c r="K5" s="4" t="s">
        <v>971</v>
      </c>
      <c r="L5" s="4" t="s">
        <v>972</v>
      </c>
      <c r="M5" s="4">
        <v>77</v>
      </c>
      <c r="N5" s="4">
        <v>493</v>
      </c>
      <c r="O5" s="4" t="s">
        <v>973</v>
      </c>
      <c r="P5" s="4" t="s">
        <v>974</v>
      </c>
      <c r="R5" t="s">
        <v>975</v>
      </c>
    </row>
    <row r="6" ht="16.5" customHeight="1" spans="1:16">
      <c r="A6" s="18">
        <v>0.625</v>
      </c>
      <c r="B6" s="4">
        <v>31</v>
      </c>
      <c r="C6" s="4">
        <v>2</v>
      </c>
      <c r="D6" s="4">
        <v>574</v>
      </c>
      <c r="E6" s="4" t="s">
        <v>976</v>
      </c>
      <c r="F6" s="4" t="s">
        <v>977</v>
      </c>
      <c r="G6" s="4">
        <v>738</v>
      </c>
      <c r="H6" s="4" t="s">
        <v>978</v>
      </c>
      <c r="I6" s="4" t="s">
        <v>979</v>
      </c>
      <c r="J6" s="4">
        <v>324</v>
      </c>
      <c r="K6" s="4" t="s">
        <v>980</v>
      </c>
      <c r="L6" s="4" t="s">
        <v>981</v>
      </c>
      <c r="M6" s="4">
        <v>85</v>
      </c>
      <c r="N6" s="4">
        <v>511</v>
      </c>
      <c r="O6" s="4" t="s">
        <v>982</v>
      </c>
      <c r="P6" s="4" t="s">
        <v>983</v>
      </c>
    </row>
    <row r="7" ht="16.5" spans="1:18">
      <c r="A7" s="18">
        <v>0.9375</v>
      </c>
      <c r="B7" s="4">
        <v>46</v>
      </c>
      <c r="C7" s="4">
        <v>3</v>
      </c>
      <c r="D7" s="4">
        <v>586</v>
      </c>
      <c r="E7" s="4" t="s">
        <v>984</v>
      </c>
      <c r="F7" s="4" t="s">
        <v>985</v>
      </c>
      <c r="G7" s="4">
        <v>757</v>
      </c>
      <c r="H7" s="4" t="s">
        <v>986</v>
      </c>
      <c r="I7" s="4" t="s">
        <v>987</v>
      </c>
      <c r="J7" s="4">
        <v>336</v>
      </c>
      <c r="K7" s="4" t="s">
        <v>988</v>
      </c>
      <c r="L7" s="4" t="s">
        <v>989</v>
      </c>
      <c r="M7" s="4">
        <v>93</v>
      </c>
      <c r="N7" s="4">
        <v>529</v>
      </c>
      <c r="O7" s="4" t="s">
        <v>990</v>
      </c>
      <c r="P7" s="4" t="s">
        <v>991</v>
      </c>
      <c r="R7" t="s">
        <v>992</v>
      </c>
    </row>
    <row r="8" ht="16.5" customHeight="1" spans="1:18">
      <c r="A8" s="19">
        <v>1.25</v>
      </c>
      <c r="B8" s="4">
        <v>61</v>
      </c>
      <c r="C8" s="4">
        <v>4</v>
      </c>
      <c r="D8" s="4">
        <v>598</v>
      </c>
      <c r="E8" s="4" t="s">
        <v>993</v>
      </c>
      <c r="F8" s="4" t="s">
        <v>994</v>
      </c>
      <c r="G8" s="4">
        <v>776</v>
      </c>
      <c r="H8" s="4" t="s">
        <v>995</v>
      </c>
      <c r="I8" s="4" t="s">
        <v>996</v>
      </c>
      <c r="J8" s="4">
        <v>348</v>
      </c>
      <c r="K8" s="4" t="s">
        <v>997</v>
      </c>
      <c r="L8" s="4" t="s">
        <v>998</v>
      </c>
      <c r="M8" s="4">
        <v>101</v>
      </c>
      <c r="N8" s="4">
        <v>547</v>
      </c>
      <c r="O8" s="4" t="s">
        <v>999</v>
      </c>
      <c r="P8" s="4" t="s">
        <v>1000</v>
      </c>
      <c r="R8" t="s">
        <v>1001</v>
      </c>
    </row>
    <row r="9" ht="16.5" spans="1:18">
      <c r="A9" s="19">
        <v>1.5625</v>
      </c>
      <c r="B9" s="4">
        <v>76</v>
      </c>
      <c r="C9" s="4">
        <v>5</v>
      </c>
      <c r="D9" s="4">
        <v>610</v>
      </c>
      <c r="E9" s="4" t="s">
        <v>1002</v>
      </c>
      <c r="F9" s="4" t="s">
        <v>1003</v>
      </c>
      <c r="G9" s="4">
        <v>795</v>
      </c>
      <c r="H9" s="4" t="s">
        <v>1004</v>
      </c>
      <c r="I9" s="4" t="s">
        <v>1005</v>
      </c>
      <c r="J9" s="4">
        <v>360</v>
      </c>
      <c r="K9" s="4" t="s">
        <v>1006</v>
      </c>
      <c r="L9" s="4" t="s">
        <v>1007</v>
      </c>
      <c r="M9" s="4">
        <v>109</v>
      </c>
      <c r="N9" s="4">
        <v>565</v>
      </c>
      <c r="O9" s="4" t="s">
        <v>1008</v>
      </c>
      <c r="P9" s="4" t="s">
        <v>1009</v>
      </c>
      <c r="R9" t="s">
        <v>1010</v>
      </c>
    </row>
    <row r="10" ht="16.5" customHeight="1" spans="1:18">
      <c r="A10" s="19">
        <v>1.875</v>
      </c>
      <c r="B10" s="4">
        <v>91</v>
      </c>
      <c r="C10" s="4">
        <v>6</v>
      </c>
      <c r="D10" s="4">
        <v>622</v>
      </c>
      <c r="E10" s="4" t="s">
        <v>1011</v>
      </c>
      <c r="F10" s="4" t="s">
        <v>1012</v>
      </c>
      <c r="G10" s="4">
        <v>814</v>
      </c>
      <c r="H10" s="4" t="s">
        <v>1013</v>
      </c>
      <c r="I10" s="4" t="s">
        <v>1014</v>
      </c>
      <c r="J10" s="4">
        <v>372</v>
      </c>
      <c r="K10" s="4" t="s">
        <v>1015</v>
      </c>
      <c r="L10" s="4" t="s">
        <v>1016</v>
      </c>
      <c r="M10" s="4">
        <v>117</v>
      </c>
      <c r="N10" s="4">
        <v>583</v>
      </c>
      <c r="O10" s="4" t="s">
        <v>1017</v>
      </c>
      <c r="P10" s="4" t="s">
        <v>1018</v>
      </c>
      <c r="R10" t="s">
        <v>1019</v>
      </c>
    </row>
    <row r="11" ht="16.5" spans="1:18">
      <c r="A11" s="19">
        <v>2.1875</v>
      </c>
      <c r="B11" s="4">
        <v>106</v>
      </c>
      <c r="C11" s="4">
        <v>7</v>
      </c>
      <c r="D11" s="4">
        <v>634</v>
      </c>
      <c r="E11" s="4" t="s">
        <v>1020</v>
      </c>
      <c r="F11" s="4" t="s">
        <v>965</v>
      </c>
      <c r="G11" s="4">
        <v>833</v>
      </c>
      <c r="H11" s="4" t="s">
        <v>1021</v>
      </c>
      <c r="I11" s="4" t="s">
        <v>1022</v>
      </c>
      <c r="J11" s="4">
        <v>384</v>
      </c>
      <c r="K11" s="4" t="s">
        <v>968</v>
      </c>
      <c r="L11" s="4" t="s">
        <v>1023</v>
      </c>
      <c r="M11" s="4">
        <v>125</v>
      </c>
      <c r="N11" s="4">
        <v>601</v>
      </c>
      <c r="O11" s="4" t="s">
        <v>1024</v>
      </c>
      <c r="P11" s="4" t="s">
        <v>1025</v>
      </c>
      <c r="R11" t="s">
        <v>1026</v>
      </c>
    </row>
    <row r="12" ht="16.5" spans="1:18">
      <c r="A12" s="19">
        <v>2.5</v>
      </c>
      <c r="B12" s="4">
        <v>121</v>
      </c>
      <c r="C12" s="4">
        <v>8</v>
      </c>
      <c r="D12" s="4">
        <v>646</v>
      </c>
      <c r="E12" s="4" t="s">
        <v>1027</v>
      </c>
      <c r="F12" s="4" t="s">
        <v>1028</v>
      </c>
      <c r="G12" s="4">
        <v>852</v>
      </c>
      <c r="H12" s="4" t="s">
        <v>1029</v>
      </c>
      <c r="I12" s="4" t="s">
        <v>1030</v>
      </c>
      <c r="J12" s="4">
        <v>396</v>
      </c>
      <c r="K12" s="4" t="s">
        <v>985</v>
      </c>
      <c r="L12" s="4" t="s">
        <v>1031</v>
      </c>
      <c r="M12" s="4">
        <v>133</v>
      </c>
      <c r="N12" s="4">
        <v>619</v>
      </c>
      <c r="O12" s="4" t="s">
        <v>1032</v>
      </c>
      <c r="P12" s="4" t="s">
        <v>1033</v>
      </c>
      <c r="R12" t="s">
        <v>1034</v>
      </c>
    </row>
    <row r="13" ht="16.5" spans="1:16">
      <c r="A13" s="19">
        <v>2.8125</v>
      </c>
      <c r="B13" s="4">
        <v>136</v>
      </c>
      <c r="C13" s="4">
        <v>9</v>
      </c>
      <c r="D13" s="4">
        <v>658</v>
      </c>
      <c r="E13" s="4" t="s">
        <v>1035</v>
      </c>
      <c r="F13" s="4" t="s">
        <v>1036</v>
      </c>
      <c r="G13" s="4">
        <v>871</v>
      </c>
      <c r="H13" s="4" t="s">
        <v>1037</v>
      </c>
      <c r="I13" s="4" t="s">
        <v>1038</v>
      </c>
      <c r="J13" s="4">
        <v>408</v>
      </c>
      <c r="K13" s="4" t="s">
        <v>1003</v>
      </c>
      <c r="L13" s="4" t="s">
        <v>1039</v>
      </c>
      <c r="M13" s="4">
        <v>141</v>
      </c>
      <c r="N13" s="4">
        <v>637</v>
      </c>
      <c r="O13" s="4" t="s">
        <v>1040</v>
      </c>
      <c r="P13" s="4" t="s">
        <v>1041</v>
      </c>
    </row>
    <row r="14" ht="16.5" spans="1:18">
      <c r="A14" s="19">
        <v>3.125</v>
      </c>
      <c r="B14" s="4">
        <v>151</v>
      </c>
      <c r="C14" s="4">
        <v>10</v>
      </c>
      <c r="D14" s="4">
        <v>670</v>
      </c>
      <c r="E14" s="4" t="s">
        <v>1042</v>
      </c>
      <c r="F14" s="4" t="s">
        <v>973</v>
      </c>
      <c r="G14" s="4">
        <v>890</v>
      </c>
      <c r="H14" s="4" t="s">
        <v>1043</v>
      </c>
      <c r="I14" s="4" t="s">
        <v>1044</v>
      </c>
      <c r="J14" s="4">
        <v>420</v>
      </c>
      <c r="K14" s="4" t="s">
        <v>965</v>
      </c>
      <c r="L14" s="4" t="s">
        <v>1045</v>
      </c>
      <c r="M14" s="4">
        <v>149</v>
      </c>
      <c r="N14" s="4">
        <v>655</v>
      </c>
      <c r="O14" s="4" t="s">
        <v>1046</v>
      </c>
      <c r="P14" s="4" t="s">
        <v>1047</v>
      </c>
      <c r="R14" t="s">
        <v>1048</v>
      </c>
    </row>
    <row r="15" ht="16.5" spans="1:16">
      <c r="A15" s="19">
        <v>3.4375</v>
      </c>
      <c r="B15" s="4">
        <v>166</v>
      </c>
      <c r="C15" s="4">
        <v>11</v>
      </c>
      <c r="D15" s="4">
        <v>682</v>
      </c>
      <c r="E15" s="4" t="s">
        <v>1049</v>
      </c>
      <c r="F15" s="4" t="s">
        <v>1050</v>
      </c>
      <c r="G15" s="4">
        <v>909</v>
      </c>
      <c r="H15" s="4" t="s">
        <v>1051</v>
      </c>
      <c r="I15" s="4" t="s">
        <v>1052</v>
      </c>
      <c r="J15" s="4">
        <v>432</v>
      </c>
      <c r="K15" s="4" t="s">
        <v>1036</v>
      </c>
      <c r="L15" s="4" t="s">
        <v>1053</v>
      </c>
      <c r="M15" s="4">
        <v>157</v>
      </c>
      <c r="N15" s="4">
        <v>673</v>
      </c>
      <c r="O15" s="4" t="s">
        <v>1054</v>
      </c>
      <c r="P15" s="4" t="s">
        <v>1055</v>
      </c>
    </row>
    <row r="16" ht="16.5" spans="1:18">
      <c r="A16" s="19">
        <v>3.75</v>
      </c>
      <c r="B16" s="4">
        <v>181</v>
      </c>
      <c r="C16" s="4">
        <v>12</v>
      </c>
      <c r="D16" s="4">
        <v>694</v>
      </c>
      <c r="E16" s="4" t="s">
        <v>1056</v>
      </c>
      <c r="F16" s="4" t="s">
        <v>1057</v>
      </c>
      <c r="G16" s="4">
        <v>928</v>
      </c>
      <c r="H16" s="4" t="s">
        <v>1058</v>
      </c>
      <c r="I16" s="4" t="s">
        <v>1059</v>
      </c>
      <c r="J16" s="4">
        <v>444</v>
      </c>
      <c r="K16" s="4" t="s">
        <v>1050</v>
      </c>
      <c r="L16" s="4" t="s">
        <v>1060</v>
      </c>
      <c r="M16" s="4">
        <v>165</v>
      </c>
      <c r="N16" s="4">
        <v>691</v>
      </c>
      <c r="O16" s="4" t="s">
        <v>1061</v>
      </c>
      <c r="P16" s="4" t="s">
        <v>1062</v>
      </c>
      <c r="R16" t="s">
        <v>1063</v>
      </c>
    </row>
    <row r="17" ht="16.5" spans="1:18">
      <c r="A17" s="19">
        <v>4.0625</v>
      </c>
      <c r="B17" s="4">
        <v>196</v>
      </c>
      <c r="C17" s="4">
        <v>13</v>
      </c>
      <c r="D17" s="4">
        <v>706</v>
      </c>
      <c r="E17" s="4" t="s">
        <v>1064</v>
      </c>
      <c r="F17" s="4" t="s">
        <v>982</v>
      </c>
      <c r="G17" s="4">
        <v>947</v>
      </c>
      <c r="H17" s="4" t="s">
        <v>1065</v>
      </c>
      <c r="I17" s="4" t="s">
        <v>1066</v>
      </c>
      <c r="J17" s="4">
        <v>456</v>
      </c>
      <c r="K17" s="4" t="s">
        <v>982</v>
      </c>
      <c r="L17" s="4" t="s">
        <v>1067</v>
      </c>
      <c r="M17" s="4">
        <v>173</v>
      </c>
      <c r="N17" s="4">
        <v>709</v>
      </c>
      <c r="O17" s="4" t="s">
        <v>1068</v>
      </c>
      <c r="P17" s="4" t="s">
        <v>1069</v>
      </c>
      <c r="R17" t="s">
        <v>1070</v>
      </c>
    </row>
    <row r="18" ht="16.5" spans="1:18">
      <c r="A18" s="19">
        <v>4.375</v>
      </c>
      <c r="B18" s="4">
        <v>211</v>
      </c>
      <c r="C18" s="4">
        <v>14</v>
      </c>
      <c r="D18" s="4">
        <v>718</v>
      </c>
      <c r="E18" s="4" t="s">
        <v>1071</v>
      </c>
      <c r="F18" s="4" t="s">
        <v>1072</v>
      </c>
      <c r="G18" s="4">
        <v>966</v>
      </c>
      <c r="H18" s="4" t="s">
        <v>1073</v>
      </c>
      <c r="I18" s="4" t="s">
        <v>1074</v>
      </c>
      <c r="J18" s="4">
        <v>468</v>
      </c>
      <c r="K18" s="4" t="s">
        <v>1075</v>
      </c>
      <c r="L18" s="4" t="s">
        <v>1076</v>
      </c>
      <c r="M18" s="4">
        <v>181</v>
      </c>
      <c r="N18" s="4">
        <v>727</v>
      </c>
      <c r="O18" s="4" t="s">
        <v>1077</v>
      </c>
      <c r="P18" s="4" t="s">
        <v>1078</v>
      </c>
      <c r="R18" t="s">
        <v>1079</v>
      </c>
    </row>
    <row r="19" ht="16.5" spans="1:18">
      <c r="A19" s="19">
        <v>4.6875</v>
      </c>
      <c r="B19" s="4">
        <v>226</v>
      </c>
      <c r="C19" s="4">
        <v>15</v>
      </c>
      <c r="D19" s="4">
        <v>730</v>
      </c>
      <c r="E19" s="4" t="s">
        <v>1080</v>
      </c>
      <c r="F19" s="4" t="s">
        <v>1075</v>
      </c>
      <c r="G19" s="4">
        <v>985</v>
      </c>
      <c r="H19" s="4" t="s">
        <v>1081</v>
      </c>
      <c r="I19" s="4" t="s">
        <v>1082</v>
      </c>
      <c r="J19" s="4">
        <v>480</v>
      </c>
      <c r="K19" s="4" t="s">
        <v>1083</v>
      </c>
      <c r="L19" s="4" t="s">
        <v>1084</v>
      </c>
      <c r="M19" s="4">
        <v>189</v>
      </c>
      <c r="N19" s="4">
        <v>745</v>
      </c>
      <c r="O19" s="4" t="s">
        <v>1085</v>
      </c>
      <c r="P19" s="4" t="s">
        <v>1086</v>
      </c>
      <c r="R19" t="s">
        <v>1087</v>
      </c>
    </row>
    <row r="20" ht="16.5" spans="1:18">
      <c r="A20" s="19">
        <v>5</v>
      </c>
      <c r="B20" s="4">
        <v>241</v>
      </c>
      <c r="C20" s="4">
        <v>16</v>
      </c>
      <c r="D20" s="4">
        <v>742</v>
      </c>
      <c r="E20" s="4" t="s">
        <v>1088</v>
      </c>
      <c r="F20" s="4" t="s">
        <v>990</v>
      </c>
      <c r="G20" s="4">
        <v>1004</v>
      </c>
      <c r="H20" s="4" t="s">
        <v>1089</v>
      </c>
      <c r="I20" s="4" t="s">
        <v>1090</v>
      </c>
      <c r="J20" s="4">
        <v>492</v>
      </c>
      <c r="K20" s="4" t="s">
        <v>999</v>
      </c>
      <c r="L20" s="4" t="s">
        <v>1091</v>
      </c>
      <c r="M20" s="4">
        <v>197</v>
      </c>
      <c r="N20" s="4">
        <v>763</v>
      </c>
      <c r="O20" s="4" t="s">
        <v>1092</v>
      </c>
      <c r="P20" s="4" t="s">
        <v>1093</v>
      </c>
      <c r="R20" t="s">
        <v>1094</v>
      </c>
    </row>
    <row r="21" ht="16.5" spans="1:18">
      <c r="A21" s="19">
        <v>5.3125</v>
      </c>
      <c r="B21" s="4">
        <v>256</v>
      </c>
      <c r="C21" s="4">
        <v>17</v>
      </c>
      <c r="D21" s="4">
        <v>754</v>
      </c>
      <c r="E21" s="4" t="s">
        <v>1095</v>
      </c>
      <c r="F21" s="4" t="s">
        <v>1083</v>
      </c>
      <c r="G21" s="4">
        <v>1023</v>
      </c>
      <c r="H21" s="4" t="s">
        <v>1096</v>
      </c>
      <c r="I21" s="4" t="s">
        <v>1097</v>
      </c>
      <c r="J21" s="4">
        <v>504</v>
      </c>
      <c r="K21" s="4" t="s">
        <v>1098</v>
      </c>
      <c r="L21" s="4" t="s">
        <v>1099</v>
      </c>
      <c r="M21" s="4">
        <v>205</v>
      </c>
      <c r="N21" s="4">
        <v>781</v>
      </c>
      <c r="O21" s="4" t="s">
        <v>1100</v>
      </c>
      <c r="P21" s="4" t="s">
        <v>1101</v>
      </c>
      <c r="R21" t="s">
        <v>1102</v>
      </c>
    </row>
    <row r="22" ht="16.5" spans="1:16">
      <c r="A22" s="19">
        <v>5.625</v>
      </c>
      <c r="B22" s="4">
        <v>271</v>
      </c>
      <c r="C22" s="4">
        <v>18</v>
      </c>
      <c r="D22" s="4">
        <v>766</v>
      </c>
      <c r="E22" s="4" t="s">
        <v>1103</v>
      </c>
      <c r="F22" s="4" t="s">
        <v>1104</v>
      </c>
      <c r="G22" s="4">
        <v>1042</v>
      </c>
      <c r="H22" s="4" t="s">
        <v>1105</v>
      </c>
      <c r="I22" s="4" t="s">
        <v>1106</v>
      </c>
      <c r="J22" s="4">
        <v>516</v>
      </c>
      <c r="K22" s="4" t="s">
        <v>1107</v>
      </c>
      <c r="L22" s="4" t="s">
        <v>1108</v>
      </c>
      <c r="M22" s="4">
        <v>213</v>
      </c>
      <c r="N22" s="4">
        <v>799</v>
      </c>
      <c r="O22" s="4" t="s">
        <v>1109</v>
      </c>
      <c r="P22" s="4" t="s">
        <v>1110</v>
      </c>
    </row>
    <row r="23" ht="16.5" spans="1:18">
      <c r="A23" s="19">
        <v>5.9375</v>
      </c>
      <c r="B23" s="4">
        <v>286</v>
      </c>
      <c r="C23" s="4">
        <v>19</v>
      </c>
      <c r="D23" s="4">
        <v>778</v>
      </c>
      <c r="E23" s="4" t="s">
        <v>1111</v>
      </c>
      <c r="F23" s="4" t="s">
        <v>999</v>
      </c>
      <c r="G23" s="4">
        <v>1061</v>
      </c>
      <c r="H23" s="4" t="s">
        <v>1112</v>
      </c>
      <c r="I23" s="4" t="s">
        <v>1113</v>
      </c>
      <c r="J23" s="4">
        <v>528</v>
      </c>
      <c r="K23" s="4" t="s">
        <v>1017</v>
      </c>
      <c r="L23" s="4" t="s">
        <v>1114</v>
      </c>
      <c r="M23" s="4">
        <v>221</v>
      </c>
      <c r="N23" s="4">
        <v>817</v>
      </c>
      <c r="O23" s="4" t="s">
        <v>1115</v>
      </c>
      <c r="P23" s="4" t="s">
        <v>1116</v>
      </c>
      <c r="R23" t="s">
        <v>1117</v>
      </c>
    </row>
    <row r="24" ht="16.5" spans="1:16">
      <c r="A24" s="19">
        <v>6.25</v>
      </c>
      <c r="B24" s="4">
        <v>301</v>
      </c>
      <c r="C24" s="4">
        <v>20</v>
      </c>
      <c r="D24" s="4">
        <v>790</v>
      </c>
      <c r="E24" s="4" t="s">
        <v>1118</v>
      </c>
      <c r="F24" s="4" t="s">
        <v>1119</v>
      </c>
      <c r="G24" s="4">
        <v>1080</v>
      </c>
      <c r="H24" s="4" t="s">
        <v>1120</v>
      </c>
      <c r="I24" s="4" t="s">
        <v>1121</v>
      </c>
      <c r="J24" s="4">
        <v>540</v>
      </c>
      <c r="K24" s="4" t="s">
        <v>1122</v>
      </c>
      <c r="L24" s="4" t="s">
        <v>1123</v>
      </c>
      <c r="M24" s="4">
        <v>229</v>
      </c>
      <c r="N24" s="4">
        <v>835</v>
      </c>
      <c r="O24" s="4" t="s">
        <v>1124</v>
      </c>
      <c r="P24" s="4" t="s">
        <v>1125</v>
      </c>
    </row>
    <row r="25" ht="16.5" spans="1:16">
      <c r="A25" s="19">
        <v>6.5625</v>
      </c>
      <c r="B25" s="4">
        <v>316</v>
      </c>
      <c r="C25" s="4">
        <v>21</v>
      </c>
      <c r="D25" s="4">
        <v>802</v>
      </c>
      <c r="E25" s="4" t="s">
        <v>1126</v>
      </c>
      <c r="F25" s="4" t="s">
        <v>1098</v>
      </c>
      <c r="G25" s="4">
        <v>1099</v>
      </c>
      <c r="H25" s="4" t="s">
        <v>1127</v>
      </c>
      <c r="I25" s="4" t="s">
        <v>1128</v>
      </c>
      <c r="J25" s="4">
        <v>552</v>
      </c>
      <c r="K25" s="4" t="s">
        <v>1129</v>
      </c>
      <c r="L25" s="4" t="s">
        <v>1130</v>
      </c>
      <c r="M25" s="4">
        <v>237</v>
      </c>
      <c r="N25" s="4">
        <v>853</v>
      </c>
      <c r="O25" s="4" t="s">
        <v>1131</v>
      </c>
      <c r="P25" s="4" t="s">
        <v>1132</v>
      </c>
    </row>
    <row r="26" ht="16.5" spans="1:16">
      <c r="A26" s="19">
        <v>6.875</v>
      </c>
      <c r="B26" s="4">
        <v>331</v>
      </c>
      <c r="C26" s="4">
        <v>22</v>
      </c>
      <c r="D26" s="4">
        <v>814</v>
      </c>
      <c r="E26" s="4" t="s">
        <v>1133</v>
      </c>
      <c r="F26" s="4" t="s">
        <v>1008</v>
      </c>
      <c r="G26" s="4">
        <v>1118</v>
      </c>
      <c r="H26" s="4" t="s">
        <v>1134</v>
      </c>
      <c r="I26" s="4" t="s">
        <v>1135</v>
      </c>
      <c r="J26" s="4">
        <v>564</v>
      </c>
      <c r="K26" s="4" t="s">
        <v>1032</v>
      </c>
      <c r="L26" s="4" t="s">
        <v>1136</v>
      </c>
      <c r="M26" s="4">
        <v>245</v>
      </c>
      <c r="N26" s="4">
        <v>871</v>
      </c>
      <c r="O26" s="4" t="s">
        <v>1137</v>
      </c>
      <c r="P26" s="4" t="s">
        <v>1138</v>
      </c>
    </row>
    <row r="27" ht="16.5" spans="1:16">
      <c r="A27" s="19">
        <v>7.1875</v>
      </c>
      <c r="B27" s="4">
        <v>346</v>
      </c>
      <c r="C27" s="4">
        <v>23</v>
      </c>
      <c r="D27" s="4">
        <v>826</v>
      </c>
      <c r="E27" s="4" t="s">
        <v>1139</v>
      </c>
      <c r="F27" s="4" t="s">
        <v>1107</v>
      </c>
      <c r="G27" s="4">
        <v>1137</v>
      </c>
      <c r="H27" s="4" t="s">
        <v>1140</v>
      </c>
      <c r="I27" s="4" t="s">
        <v>1141</v>
      </c>
      <c r="J27" s="4">
        <v>576</v>
      </c>
      <c r="K27" s="4" t="s">
        <v>1142</v>
      </c>
      <c r="L27" s="4" t="s">
        <v>1143</v>
      </c>
      <c r="M27" s="4">
        <v>253</v>
      </c>
      <c r="N27" s="4">
        <v>889</v>
      </c>
      <c r="O27" s="4" t="s">
        <v>1144</v>
      </c>
      <c r="P27" s="4" t="s">
        <v>1145</v>
      </c>
    </row>
    <row r="28" ht="16.5" spans="1:16">
      <c r="A28" s="19">
        <v>7.5</v>
      </c>
      <c r="B28" s="4">
        <v>361</v>
      </c>
      <c r="C28" s="4">
        <v>24</v>
      </c>
      <c r="D28" s="4">
        <v>838</v>
      </c>
      <c r="E28" s="4" t="s">
        <v>1146</v>
      </c>
      <c r="F28" s="4" t="s">
        <v>1147</v>
      </c>
      <c r="G28" s="4">
        <v>1156</v>
      </c>
      <c r="H28" s="4" t="s">
        <v>1148</v>
      </c>
      <c r="I28" s="4" t="s">
        <v>1149</v>
      </c>
      <c r="J28" s="4">
        <v>588</v>
      </c>
      <c r="K28" s="4" t="s">
        <v>1150</v>
      </c>
      <c r="L28" s="4" t="s">
        <v>1151</v>
      </c>
      <c r="M28" s="4">
        <v>261</v>
      </c>
      <c r="N28" s="4">
        <v>907</v>
      </c>
      <c r="O28" s="4" t="s">
        <v>1152</v>
      </c>
      <c r="P28" s="4" t="s">
        <v>1153</v>
      </c>
    </row>
    <row r="29" ht="16.5" spans="1:16">
      <c r="A29" s="19">
        <v>7.8125</v>
      </c>
      <c r="B29" s="4">
        <v>376</v>
      </c>
      <c r="C29" s="4">
        <v>25</v>
      </c>
      <c r="D29" s="4">
        <v>850</v>
      </c>
      <c r="E29" s="4" t="s">
        <v>1154</v>
      </c>
      <c r="F29" s="4" t="s">
        <v>1017</v>
      </c>
      <c r="G29" s="4">
        <v>1175</v>
      </c>
      <c r="H29" s="4" t="s">
        <v>1155</v>
      </c>
      <c r="I29" s="4" t="s">
        <v>1156</v>
      </c>
      <c r="J29" s="4">
        <v>600</v>
      </c>
      <c r="K29" s="4" t="s">
        <v>1046</v>
      </c>
      <c r="L29" s="4" t="s">
        <v>1157</v>
      </c>
      <c r="M29" s="4">
        <v>269</v>
      </c>
      <c r="N29" s="4">
        <v>925</v>
      </c>
      <c r="O29" s="4" t="s">
        <v>1158</v>
      </c>
      <c r="P29" s="4" t="s">
        <v>1159</v>
      </c>
    </row>
    <row r="30" ht="16.5" spans="1:16">
      <c r="A30" s="19">
        <v>8.125</v>
      </c>
      <c r="B30" s="4">
        <v>391</v>
      </c>
      <c r="C30" s="4">
        <v>26</v>
      </c>
      <c r="D30" s="4">
        <v>862</v>
      </c>
      <c r="E30" s="4" t="s">
        <v>1160</v>
      </c>
      <c r="F30" s="4" t="s">
        <v>1161</v>
      </c>
      <c r="G30" s="4">
        <v>1194</v>
      </c>
      <c r="H30" s="4" t="s">
        <v>1162</v>
      </c>
      <c r="I30" s="4" t="s">
        <v>1163</v>
      </c>
      <c r="J30" s="4">
        <v>612</v>
      </c>
      <c r="K30" s="4" t="s">
        <v>1164</v>
      </c>
      <c r="L30" s="4" t="s">
        <v>1165</v>
      </c>
      <c r="M30" s="4">
        <v>277</v>
      </c>
      <c r="N30" s="4">
        <v>943</v>
      </c>
      <c r="O30" s="4" t="s">
        <v>1166</v>
      </c>
      <c r="P30" s="4" t="s">
        <v>1167</v>
      </c>
    </row>
    <row r="31" ht="16.5" spans="1:16">
      <c r="A31" s="19">
        <v>8.4375</v>
      </c>
      <c r="B31" s="4">
        <v>406</v>
      </c>
      <c r="C31" s="4">
        <v>27</v>
      </c>
      <c r="D31" s="4">
        <v>874</v>
      </c>
      <c r="E31" s="4" t="s">
        <v>1168</v>
      </c>
      <c r="F31" s="4" t="s">
        <v>1122</v>
      </c>
      <c r="G31" s="4">
        <v>1213</v>
      </c>
      <c r="H31" s="4" t="s">
        <v>1169</v>
      </c>
      <c r="I31" s="4" t="s">
        <v>1170</v>
      </c>
      <c r="J31" s="4">
        <v>624</v>
      </c>
      <c r="K31" s="4" t="s">
        <v>1171</v>
      </c>
      <c r="L31" s="4" t="s">
        <v>1172</v>
      </c>
      <c r="M31" s="4">
        <v>285</v>
      </c>
      <c r="N31" s="4">
        <v>961</v>
      </c>
      <c r="O31" s="4" t="s">
        <v>1173</v>
      </c>
      <c r="P31" s="4" t="s">
        <v>1174</v>
      </c>
    </row>
    <row r="32" ht="16.5" spans="1:16">
      <c r="A32" s="19">
        <v>8.75</v>
      </c>
      <c r="B32" s="4">
        <v>421</v>
      </c>
      <c r="C32" s="4">
        <v>28</v>
      </c>
      <c r="D32" s="4">
        <v>886</v>
      </c>
      <c r="E32" s="4" t="s">
        <v>1175</v>
      </c>
      <c r="F32" s="4" t="s">
        <v>1024</v>
      </c>
      <c r="G32" s="4">
        <v>1232</v>
      </c>
      <c r="H32" s="4" t="s">
        <v>1176</v>
      </c>
      <c r="I32" s="4" t="s">
        <v>1177</v>
      </c>
      <c r="J32" s="4">
        <v>636</v>
      </c>
      <c r="K32" s="4" t="s">
        <v>1061</v>
      </c>
      <c r="L32" s="4" t="s">
        <v>1178</v>
      </c>
      <c r="M32" s="4">
        <v>293</v>
      </c>
      <c r="N32" s="4">
        <v>979</v>
      </c>
      <c r="O32" s="4" t="s">
        <v>1179</v>
      </c>
      <c r="P32" s="4" t="s">
        <v>1180</v>
      </c>
    </row>
    <row r="33" ht="16.5" spans="1:16">
      <c r="A33" s="19">
        <v>9.0625</v>
      </c>
      <c r="B33" s="4">
        <v>436</v>
      </c>
      <c r="C33" s="4">
        <v>29</v>
      </c>
      <c r="D33" s="4">
        <v>898</v>
      </c>
      <c r="E33" s="4" t="s">
        <v>1181</v>
      </c>
      <c r="F33" s="4" t="s">
        <v>1129</v>
      </c>
      <c r="G33" s="4">
        <v>1251</v>
      </c>
      <c r="H33" s="4" t="s">
        <v>1182</v>
      </c>
      <c r="I33" s="4" t="s">
        <v>1183</v>
      </c>
      <c r="J33" s="4">
        <v>648</v>
      </c>
      <c r="K33" s="4" t="s">
        <v>1184</v>
      </c>
      <c r="L33" s="4" t="s">
        <v>1185</v>
      </c>
      <c r="M33" s="4">
        <v>301</v>
      </c>
      <c r="N33" s="4">
        <v>997</v>
      </c>
      <c r="O33" s="4" t="s">
        <v>1186</v>
      </c>
      <c r="P33" s="4" t="s">
        <v>1187</v>
      </c>
    </row>
    <row r="34" ht="16.5" spans="1:16">
      <c r="A34" s="19">
        <v>9.375</v>
      </c>
      <c r="B34" s="4">
        <v>451</v>
      </c>
      <c r="C34" s="4">
        <v>30</v>
      </c>
      <c r="D34" s="4">
        <v>910</v>
      </c>
      <c r="E34" s="4" t="s">
        <v>1188</v>
      </c>
      <c r="F34" s="4" t="s">
        <v>1189</v>
      </c>
      <c r="G34" s="4">
        <v>1270</v>
      </c>
      <c r="H34" s="4" t="s">
        <v>1190</v>
      </c>
      <c r="I34" s="4" t="s">
        <v>1191</v>
      </c>
      <c r="J34" s="4">
        <v>660</v>
      </c>
      <c r="K34" s="4" t="s">
        <v>1192</v>
      </c>
      <c r="L34" s="4" t="s">
        <v>1193</v>
      </c>
      <c r="M34" s="4">
        <v>309</v>
      </c>
      <c r="N34" s="4">
        <v>1015</v>
      </c>
      <c r="O34" s="4" t="s">
        <v>1194</v>
      </c>
      <c r="P34" s="4" t="s">
        <v>1195</v>
      </c>
    </row>
    <row r="36" ht="14.25"/>
    <row r="37" ht="36.75" spans="1:11">
      <c r="A37" s="15" t="s">
        <v>941</v>
      </c>
      <c r="B37" s="15" t="s">
        <v>942</v>
      </c>
      <c r="C37" s="15" t="s">
        <v>1196</v>
      </c>
      <c r="D37" s="15" t="s">
        <v>1197</v>
      </c>
      <c r="E37" s="15" t="s">
        <v>1198</v>
      </c>
      <c r="F37" s="15" t="s">
        <v>1199</v>
      </c>
      <c r="G37" s="15" t="s">
        <v>1200</v>
      </c>
      <c r="H37" s="15" t="s">
        <v>1201</v>
      </c>
      <c r="I37" s="15" t="s">
        <v>1202</v>
      </c>
      <c r="J37" s="15" t="s">
        <v>1203</v>
      </c>
      <c r="K37" s="15" t="s">
        <v>1204</v>
      </c>
    </row>
    <row r="38" ht="16.5" spans="1:11">
      <c r="A38" s="18">
        <v>0</v>
      </c>
      <c r="B38" s="4">
        <v>1</v>
      </c>
      <c r="C38" s="4">
        <v>3</v>
      </c>
      <c r="D38" s="4">
        <v>1</v>
      </c>
      <c r="E38" s="4">
        <v>0</v>
      </c>
      <c r="F38" s="4">
        <v>4</v>
      </c>
      <c r="G38" s="4" t="s">
        <v>1205</v>
      </c>
      <c r="H38" s="4" t="s">
        <v>1205</v>
      </c>
      <c r="I38" s="4">
        <v>0</v>
      </c>
      <c r="J38" s="4">
        <v>240</v>
      </c>
      <c r="K38" s="4">
        <v>240</v>
      </c>
    </row>
    <row r="39" ht="16.5" spans="1:11">
      <c r="A39" s="18">
        <v>0.0208333333333333</v>
      </c>
      <c r="B39" s="4">
        <v>2</v>
      </c>
      <c r="C39" s="4">
        <v>3</v>
      </c>
      <c r="D39" s="4">
        <v>1</v>
      </c>
      <c r="E39" s="4">
        <v>0</v>
      </c>
      <c r="F39" s="4">
        <v>8</v>
      </c>
      <c r="G39" s="4" t="s">
        <v>1205</v>
      </c>
      <c r="H39" s="4" t="s">
        <v>1206</v>
      </c>
      <c r="I39" s="4">
        <v>47</v>
      </c>
      <c r="J39" s="4">
        <v>240</v>
      </c>
      <c r="K39" s="4">
        <v>480</v>
      </c>
    </row>
    <row r="40" ht="16.5" spans="1:11">
      <c r="A40" s="18">
        <v>0.0416666666666667</v>
      </c>
      <c r="B40" s="4">
        <v>3</v>
      </c>
      <c r="C40" s="4">
        <v>3</v>
      </c>
      <c r="D40" s="4">
        <v>1</v>
      </c>
      <c r="E40" s="4">
        <v>0</v>
      </c>
      <c r="F40" s="4">
        <v>12</v>
      </c>
      <c r="G40" s="4" t="s">
        <v>1205</v>
      </c>
      <c r="H40" s="4" t="s">
        <v>1207</v>
      </c>
      <c r="I40" s="4">
        <v>95</v>
      </c>
      <c r="J40" s="4">
        <v>240</v>
      </c>
      <c r="K40" s="4">
        <v>720</v>
      </c>
    </row>
    <row r="41" ht="16.5" spans="1:11">
      <c r="A41" s="18">
        <v>0.0625</v>
      </c>
      <c r="B41" s="4">
        <v>4</v>
      </c>
      <c r="C41" s="4">
        <v>3</v>
      </c>
      <c r="D41" s="4">
        <v>1</v>
      </c>
      <c r="E41" s="4">
        <v>0</v>
      </c>
      <c r="F41" s="4">
        <v>16</v>
      </c>
      <c r="G41" s="4" t="s">
        <v>1205</v>
      </c>
      <c r="H41" s="4" t="s">
        <v>1208</v>
      </c>
      <c r="I41" s="4">
        <v>142</v>
      </c>
      <c r="J41" s="4">
        <v>240</v>
      </c>
      <c r="K41" s="4">
        <v>960</v>
      </c>
    </row>
    <row r="42" ht="16.5" spans="1:11">
      <c r="A42" s="18">
        <v>0.0833333333333333</v>
      </c>
      <c r="B42" s="4">
        <v>5</v>
      </c>
      <c r="C42" s="4">
        <v>3</v>
      </c>
      <c r="D42" s="4">
        <v>1</v>
      </c>
      <c r="E42" s="4">
        <v>0</v>
      </c>
      <c r="F42" s="4">
        <v>20</v>
      </c>
      <c r="G42" s="4" t="s">
        <v>1205</v>
      </c>
      <c r="H42" s="4" t="s">
        <v>1209</v>
      </c>
      <c r="I42" s="4">
        <v>190</v>
      </c>
      <c r="J42" s="4">
        <v>240</v>
      </c>
      <c r="K42" s="4">
        <v>1200</v>
      </c>
    </row>
    <row r="43" ht="16.5" spans="1:11">
      <c r="A43" s="18">
        <v>0.104166666666667</v>
      </c>
      <c r="B43" s="4">
        <v>6</v>
      </c>
      <c r="C43" s="4">
        <v>3</v>
      </c>
      <c r="D43" s="4">
        <v>1</v>
      </c>
      <c r="E43" s="4">
        <v>0</v>
      </c>
      <c r="F43" s="4">
        <v>24</v>
      </c>
      <c r="G43" s="4" t="s">
        <v>1205</v>
      </c>
      <c r="H43" s="4" t="s">
        <v>1210</v>
      </c>
      <c r="I43" s="4">
        <v>237</v>
      </c>
      <c r="J43" s="4">
        <v>240</v>
      </c>
      <c r="K43" s="4">
        <v>1440</v>
      </c>
    </row>
    <row r="44" ht="16.5" spans="1:11">
      <c r="A44" s="18">
        <v>0.125</v>
      </c>
      <c r="B44" s="4">
        <v>7</v>
      </c>
      <c r="C44" s="4">
        <v>3</v>
      </c>
      <c r="D44" s="4">
        <v>1</v>
      </c>
      <c r="E44" s="4">
        <v>0</v>
      </c>
      <c r="F44" s="4">
        <v>28</v>
      </c>
      <c r="G44" s="4" t="s">
        <v>1205</v>
      </c>
      <c r="H44" s="4" t="s">
        <v>1211</v>
      </c>
      <c r="I44" s="4">
        <v>285</v>
      </c>
      <c r="J44" s="4">
        <v>240</v>
      </c>
      <c r="K44" s="4">
        <v>1680</v>
      </c>
    </row>
    <row r="45" ht="16.5" spans="1:11">
      <c r="A45" s="18">
        <v>0.145833333333333</v>
      </c>
      <c r="B45" s="4">
        <v>8</v>
      </c>
      <c r="C45" s="4">
        <v>3</v>
      </c>
      <c r="D45" s="4">
        <v>1</v>
      </c>
      <c r="E45" s="4">
        <v>0</v>
      </c>
      <c r="F45" s="4">
        <v>32</v>
      </c>
      <c r="G45" s="4" t="s">
        <v>1205</v>
      </c>
      <c r="H45" s="4" t="s">
        <v>1212</v>
      </c>
      <c r="I45" s="4">
        <v>332</v>
      </c>
      <c r="J45" s="4">
        <v>240</v>
      </c>
      <c r="K45" s="4">
        <v>1920</v>
      </c>
    </row>
    <row r="46" ht="16.5" spans="1:11">
      <c r="A46" s="18">
        <v>0.166666666666667</v>
      </c>
      <c r="B46" s="4">
        <v>9</v>
      </c>
      <c r="C46" s="4">
        <v>3</v>
      </c>
      <c r="D46" s="4">
        <v>1</v>
      </c>
      <c r="E46" s="4">
        <v>0</v>
      </c>
      <c r="F46" s="4">
        <v>36</v>
      </c>
      <c r="G46" s="4" t="s">
        <v>1205</v>
      </c>
      <c r="H46" s="4" t="s">
        <v>1213</v>
      </c>
      <c r="I46" s="4">
        <v>380</v>
      </c>
      <c r="J46" s="4">
        <v>240</v>
      </c>
      <c r="K46" s="4">
        <v>2160</v>
      </c>
    </row>
    <row r="47" ht="16.5" spans="1:11">
      <c r="A47" s="18">
        <v>0.1875</v>
      </c>
      <c r="B47" s="4">
        <v>10</v>
      </c>
      <c r="C47" s="4">
        <v>3</v>
      </c>
      <c r="D47" s="4">
        <v>1</v>
      </c>
      <c r="E47" s="4">
        <v>0</v>
      </c>
      <c r="F47" s="4">
        <v>40</v>
      </c>
      <c r="G47" s="4" t="s">
        <v>1205</v>
      </c>
      <c r="H47" s="4" t="s">
        <v>1214</v>
      </c>
      <c r="I47" s="4">
        <v>427</v>
      </c>
      <c r="J47" s="4">
        <v>240</v>
      </c>
      <c r="K47" s="4">
        <v>2400</v>
      </c>
    </row>
    <row r="48" ht="16.5" spans="1:11">
      <c r="A48" s="18">
        <v>0.208333333333333</v>
      </c>
      <c r="B48" s="4">
        <v>11</v>
      </c>
      <c r="C48" s="4">
        <v>3</v>
      </c>
      <c r="D48" s="4">
        <v>1</v>
      </c>
      <c r="E48" s="4">
        <v>1</v>
      </c>
      <c r="F48" s="4">
        <v>45</v>
      </c>
      <c r="G48" s="4" t="s">
        <v>1215</v>
      </c>
      <c r="H48" s="4" t="s">
        <v>1216</v>
      </c>
      <c r="I48" s="4">
        <v>475</v>
      </c>
      <c r="J48" s="4">
        <v>328</v>
      </c>
      <c r="K48" s="4">
        <v>2728</v>
      </c>
    </row>
    <row r="49" ht="16.5" spans="1:11">
      <c r="A49" s="18">
        <v>0.229166666666667</v>
      </c>
      <c r="B49" s="4">
        <v>12</v>
      </c>
      <c r="C49" s="4">
        <v>3</v>
      </c>
      <c r="D49" s="4">
        <v>1</v>
      </c>
      <c r="E49" s="4">
        <v>0</v>
      </c>
      <c r="F49" s="4">
        <v>49</v>
      </c>
      <c r="G49" s="4" t="s">
        <v>1205</v>
      </c>
      <c r="H49" s="4" t="s">
        <v>1217</v>
      </c>
      <c r="I49" s="4">
        <v>522</v>
      </c>
      <c r="J49" s="4">
        <v>240</v>
      </c>
      <c r="K49" s="4">
        <v>2968</v>
      </c>
    </row>
    <row r="50" ht="16.5" spans="1:11">
      <c r="A50" s="18">
        <v>0.25</v>
      </c>
      <c r="B50" s="4">
        <v>13</v>
      </c>
      <c r="C50" s="4">
        <v>3</v>
      </c>
      <c r="D50" s="4">
        <v>1</v>
      </c>
      <c r="E50" s="4">
        <v>0</v>
      </c>
      <c r="F50" s="4">
        <v>53</v>
      </c>
      <c r="G50" s="4" t="s">
        <v>1205</v>
      </c>
      <c r="H50" s="4" t="s">
        <v>1218</v>
      </c>
      <c r="I50" s="4">
        <v>570</v>
      </c>
      <c r="J50" s="4">
        <v>240</v>
      </c>
      <c r="K50" s="4">
        <v>3208</v>
      </c>
    </row>
    <row r="51" ht="16.5" spans="1:11">
      <c r="A51" s="18">
        <v>0.270833333333333</v>
      </c>
      <c r="B51" s="4">
        <v>14</v>
      </c>
      <c r="C51" s="4">
        <v>3</v>
      </c>
      <c r="D51" s="4">
        <v>1</v>
      </c>
      <c r="E51" s="4">
        <v>0</v>
      </c>
      <c r="F51" s="4">
        <v>57</v>
      </c>
      <c r="G51" s="4" t="s">
        <v>1205</v>
      </c>
      <c r="H51" s="4" t="s">
        <v>1219</v>
      </c>
      <c r="I51" s="4">
        <v>617</v>
      </c>
      <c r="J51" s="4">
        <v>240</v>
      </c>
      <c r="K51" s="4">
        <v>3448</v>
      </c>
    </row>
    <row r="52" ht="16.5" spans="1:11">
      <c r="A52" s="18">
        <v>0.291666666666667</v>
      </c>
      <c r="B52" s="4">
        <v>15</v>
      </c>
      <c r="C52" s="4">
        <v>3</v>
      </c>
      <c r="D52" s="4">
        <v>1</v>
      </c>
      <c r="E52" s="4">
        <v>0</v>
      </c>
      <c r="F52" s="4">
        <v>61</v>
      </c>
      <c r="G52" s="4" t="s">
        <v>1205</v>
      </c>
      <c r="H52" s="4" t="s">
        <v>1220</v>
      </c>
      <c r="I52" s="4">
        <v>665</v>
      </c>
      <c r="J52" s="4">
        <v>240</v>
      </c>
      <c r="K52" s="4">
        <v>3688</v>
      </c>
    </row>
    <row r="53" ht="16.5" spans="1:11">
      <c r="A53" s="18">
        <v>0.3125</v>
      </c>
      <c r="B53" s="4">
        <v>16</v>
      </c>
      <c r="C53" s="4">
        <v>3</v>
      </c>
      <c r="D53" s="4">
        <v>1</v>
      </c>
      <c r="E53" s="4">
        <v>0</v>
      </c>
      <c r="F53" s="4">
        <v>65</v>
      </c>
      <c r="G53" s="4" t="s">
        <v>1205</v>
      </c>
      <c r="H53" s="4" t="s">
        <v>1221</v>
      </c>
      <c r="I53" s="4">
        <v>712</v>
      </c>
      <c r="J53" s="4">
        <v>240</v>
      </c>
      <c r="K53" s="4">
        <v>3928</v>
      </c>
    </row>
    <row r="54" ht="16.5" spans="1:11">
      <c r="A54" s="18">
        <v>0.333333333333333</v>
      </c>
      <c r="B54" s="4">
        <v>17</v>
      </c>
      <c r="C54" s="4">
        <v>3</v>
      </c>
      <c r="D54" s="4">
        <v>1</v>
      </c>
      <c r="E54" s="4">
        <v>0</v>
      </c>
      <c r="F54" s="4">
        <v>69</v>
      </c>
      <c r="G54" s="4" t="s">
        <v>1205</v>
      </c>
      <c r="H54" s="4" t="s">
        <v>1222</v>
      </c>
      <c r="I54" s="4">
        <v>760</v>
      </c>
      <c r="J54" s="4">
        <v>240</v>
      </c>
      <c r="K54" s="4">
        <v>4168</v>
      </c>
    </row>
    <row r="55" ht="16.5" spans="1:11">
      <c r="A55" s="18">
        <v>0.354166666666667</v>
      </c>
      <c r="B55" s="4">
        <v>18</v>
      </c>
      <c r="C55" s="4">
        <v>3</v>
      </c>
      <c r="D55" s="4">
        <v>1</v>
      </c>
      <c r="E55" s="4">
        <v>0</v>
      </c>
      <c r="F55" s="4">
        <v>73</v>
      </c>
      <c r="G55" s="4" t="s">
        <v>1205</v>
      </c>
      <c r="H55" s="4" t="s">
        <v>1223</v>
      </c>
      <c r="I55" s="4">
        <v>807</v>
      </c>
      <c r="J55" s="4">
        <v>240</v>
      </c>
      <c r="K55" s="4">
        <v>4408</v>
      </c>
    </row>
    <row r="56" ht="16.5" spans="1:11">
      <c r="A56" s="18">
        <v>0.375</v>
      </c>
      <c r="B56" s="4">
        <v>19</v>
      </c>
      <c r="C56" s="4">
        <v>3</v>
      </c>
      <c r="D56" s="4">
        <v>1</v>
      </c>
      <c r="E56" s="4">
        <v>0</v>
      </c>
      <c r="F56" s="4">
        <v>77</v>
      </c>
      <c r="G56" s="4" t="s">
        <v>1205</v>
      </c>
      <c r="H56" s="4" t="s">
        <v>1224</v>
      </c>
      <c r="I56" s="4">
        <v>855</v>
      </c>
      <c r="J56" s="4">
        <v>240</v>
      </c>
      <c r="K56" s="4">
        <v>4648</v>
      </c>
    </row>
    <row r="57" ht="16.5" spans="1:11">
      <c r="A57" s="18">
        <v>0.395833333333333</v>
      </c>
      <c r="B57" s="4">
        <v>20</v>
      </c>
      <c r="C57" s="4">
        <v>3</v>
      </c>
      <c r="D57" s="4">
        <v>1</v>
      </c>
      <c r="E57" s="4">
        <v>0</v>
      </c>
      <c r="F57" s="4">
        <v>81</v>
      </c>
      <c r="G57" s="4" t="s">
        <v>1205</v>
      </c>
      <c r="H57" s="4" t="s">
        <v>1225</v>
      </c>
      <c r="I57" s="4">
        <v>902</v>
      </c>
      <c r="J57" s="4">
        <v>240</v>
      </c>
      <c r="K57" s="4">
        <v>4888</v>
      </c>
    </row>
    <row r="58" ht="16.5" spans="1:11">
      <c r="A58" s="18">
        <v>0.416666666666667</v>
      </c>
      <c r="B58" s="4">
        <v>21</v>
      </c>
      <c r="C58" s="4">
        <v>3</v>
      </c>
      <c r="D58" s="4">
        <v>1</v>
      </c>
      <c r="E58" s="4">
        <v>1</v>
      </c>
      <c r="F58" s="4">
        <v>86</v>
      </c>
      <c r="G58" s="4" t="s">
        <v>1215</v>
      </c>
      <c r="H58" s="4" t="s">
        <v>1226</v>
      </c>
      <c r="I58" s="4">
        <v>950</v>
      </c>
      <c r="J58" s="4">
        <v>328</v>
      </c>
      <c r="K58" s="4">
        <v>5216</v>
      </c>
    </row>
    <row r="59" ht="16.5" spans="1:11">
      <c r="A59" s="18">
        <v>0.4375</v>
      </c>
      <c r="B59" s="4">
        <v>22</v>
      </c>
      <c r="C59" s="4">
        <v>3</v>
      </c>
      <c r="D59" s="4">
        <v>1</v>
      </c>
      <c r="E59" s="4">
        <v>0</v>
      </c>
      <c r="F59" s="4">
        <v>90</v>
      </c>
      <c r="G59" s="4" t="s">
        <v>1205</v>
      </c>
      <c r="H59" s="4" t="s">
        <v>1227</v>
      </c>
      <c r="I59" s="4">
        <v>997</v>
      </c>
      <c r="J59" s="4">
        <v>240</v>
      </c>
      <c r="K59" s="4">
        <v>5456</v>
      </c>
    </row>
    <row r="60" ht="16.5" spans="1:11">
      <c r="A60" s="18">
        <v>0.458333333333333</v>
      </c>
      <c r="B60" s="4">
        <v>23</v>
      </c>
      <c r="C60" s="4">
        <v>3</v>
      </c>
      <c r="D60" s="4">
        <v>1</v>
      </c>
      <c r="E60" s="4">
        <v>0</v>
      </c>
      <c r="F60" s="4">
        <v>94</v>
      </c>
      <c r="G60" s="4" t="s">
        <v>1205</v>
      </c>
      <c r="H60" s="4" t="s">
        <v>1228</v>
      </c>
      <c r="I60" s="4">
        <v>1045</v>
      </c>
      <c r="J60" s="4">
        <v>240</v>
      </c>
      <c r="K60" s="4">
        <v>5696</v>
      </c>
    </row>
    <row r="61" ht="16.5" spans="1:11">
      <c r="A61" s="18">
        <v>0.479166666666667</v>
      </c>
      <c r="B61" s="4">
        <v>24</v>
      </c>
      <c r="C61" s="4">
        <v>3</v>
      </c>
      <c r="D61" s="4">
        <v>1</v>
      </c>
      <c r="E61" s="4">
        <v>0</v>
      </c>
      <c r="F61" s="4">
        <v>98</v>
      </c>
      <c r="G61" s="4" t="s">
        <v>1205</v>
      </c>
      <c r="H61" s="4" t="s">
        <v>1229</v>
      </c>
      <c r="I61" s="4">
        <v>1092</v>
      </c>
      <c r="J61" s="4">
        <v>240</v>
      </c>
      <c r="K61" s="4">
        <v>5936</v>
      </c>
    </row>
    <row r="62" ht="16.5" spans="1:11">
      <c r="A62" s="18">
        <v>0.5</v>
      </c>
      <c r="B62" s="4">
        <v>25</v>
      </c>
      <c r="C62" s="4">
        <v>3</v>
      </c>
      <c r="D62" s="4">
        <v>1</v>
      </c>
      <c r="E62" s="4">
        <v>0</v>
      </c>
      <c r="F62" s="4">
        <v>102</v>
      </c>
      <c r="G62" s="4" t="s">
        <v>1205</v>
      </c>
      <c r="H62" s="4" t="s">
        <v>1230</v>
      </c>
      <c r="I62" s="4">
        <v>1140</v>
      </c>
      <c r="J62" s="4">
        <v>240</v>
      </c>
      <c r="K62" s="4">
        <v>6176</v>
      </c>
    </row>
    <row r="63" ht="16.5" spans="1:11">
      <c r="A63" s="18">
        <v>0.520833333333333</v>
      </c>
      <c r="B63" s="4">
        <v>26</v>
      </c>
      <c r="C63" s="4">
        <v>3</v>
      </c>
      <c r="D63" s="4">
        <v>1</v>
      </c>
      <c r="E63" s="4">
        <v>0</v>
      </c>
      <c r="F63" s="4">
        <v>106</v>
      </c>
      <c r="G63" s="4" t="s">
        <v>1205</v>
      </c>
      <c r="H63" s="4" t="s">
        <v>1231</v>
      </c>
      <c r="I63" s="4">
        <v>1187</v>
      </c>
      <c r="J63" s="4">
        <v>240</v>
      </c>
      <c r="K63" s="4">
        <v>6416</v>
      </c>
    </row>
    <row r="64" ht="16.5" spans="1:11">
      <c r="A64" s="18">
        <v>0.541666666666667</v>
      </c>
      <c r="B64" s="4">
        <v>27</v>
      </c>
      <c r="C64" s="4">
        <v>3</v>
      </c>
      <c r="D64" s="4">
        <v>1</v>
      </c>
      <c r="E64" s="4">
        <v>0</v>
      </c>
      <c r="F64" s="4">
        <v>110</v>
      </c>
      <c r="G64" s="4" t="s">
        <v>1205</v>
      </c>
      <c r="H64" s="4" t="s">
        <v>1232</v>
      </c>
      <c r="I64" s="4">
        <v>1235</v>
      </c>
      <c r="J64" s="4">
        <v>240</v>
      </c>
      <c r="K64" s="4">
        <v>6656</v>
      </c>
    </row>
    <row r="65" ht="16.5" spans="1:11">
      <c r="A65" s="18">
        <v>0.5625</v>
      </c>
      <c r="B65" s="4">
        <v>28</v>
      </c>
      <c r="C65" s="4">
        <v>3</v>
      </c>
      <c r="D65" s="4">
        <v>1</v>
      </c>
      <c r="E65" s="4">
        <v>0</v>
      </c>
      <c r="F65" s="4">
        <v>114</v>
      </c>
      <c r="G65" s="4" t="s">
        <v>1205</v>
      </c>
      <c r="H65" s="4" t="s">
        <v>1233</v>
      </c>
      <c r="I65" s="4">
        <v>1282</v>
      </c>
      <c r="J65" s="4">
        <v>240</v>
      </c>
      <c r="K65" s="4">
        <v>6896</v>
      </c>
    </row>
    <row r="66" ht="16.5" spans="1:11">
      <c r="A66" s="18">
        <v>0.583333333333333</v>
      </c>
      <c r="B66" s="4">
        <v>29</v>
      </c>
      <c r="C66" s="4">
        <v>3</v>
      </c>
      <c r="D66" s="4">
        <v>1</v>
      </c>
      <c r="E66" s="4">
        <v>0</v>
      </c>
      <c r="F66" s="4">
        <v>118</v>
      </c>
      <c r="G66" s="4" t="s">
        <v>1205</v>
      </c>
      <c r="H66" s="4" t="s">
        <v>1234</v>
      </c>
      <c r="I66" s="4">
        <v>1330</v>
      </c>
      <c r="J66" s="4">
        <v>240</v>
      </c>
      <c r="K66" s="4">
        <v>7136</v>
      </c>
    </row>
    <row r="67" ht="16.5" spans="1:11">
      <c r="A67" s="18">
        <v>0.604166666666667</v>
      </c>
      <c r="B67" s="4">
        <v>30</v>
      </c>
      <c r="C67" s="4">
        <v>3</v>
      </c>
      <c r="D67" s="4">
        <v>1</v>
      </c>
      <c r="E67" s="4">
        <v>0</v>
      </c>
      <c r="F67" s="4">
        <v>122</v>
      </c>
      <c r="G67" s="4" t="s">
        <v>1205</v>
      </c>
      <c r="H67" s="4" t="s">
        <v>1235</v>
      </c>
      <c r="I67" s="4">
        <v>1377</v>
      </c>
      <c r="J67" s="4">
        <v>240</v>
      </c>
      <c r="K67" s="4">
        <v>7376</v>
      </c>
    </row>
    <row r="68" ht="16.5" spans="1:11">
      <c r="A68" s="18">
        <v>0.625</v>
      </c>
      <c r="B68" s="4">
        <v>31</v>
      </c>
      <c r="C68" s="4">
        <v>4</v>
      </c>
      <c r="D68" s="4">
        <v>1</v>
      </c>
      <c r="E68" s="4">
        <v>1</v>
      </c>
      <c r="F68" s="4">
        <v>128</v>
      </c>
      <c r="G68" s="4" t="s">
        <v>1236</v>
      </c>
      <c r="H68" s="4" t="s">
        <v>1237</v>
      </c>
      <c r="I68" s="4">
        <v>1425</v>
      </c>
      <c r="J68" s="4">
        <v>385</v>
      </c>
      <c r="K68" s="4">
        <v>7761</v>
      </c>
    </row>
    <row r="69" ht="16.5" spans="1:11">
      <c r="A69" s="18">
        <v>0.645833333333333</v>
      </c>
      <c r="B69" s="4">
        <v>32</v>
      </c>
      <c r="C69" s="4">
        <v>4</v>
      </c>
      <c r="D69" s="4">
        <v>1</v>
      </c>
      <c r="E69" s="4">
        <v>0</v>
      </c>
      <c r="F69" s="4">
        <v>133</v>
      </c>
      <c r="G69" s="4" t="s">
        <v>1238</v>
      </c>
      <c r="H69" s="4" t="s">
        <v>1239</v>
      </c>
      <c r="I69" s="4">
        <v>1472</v>
      </c>
      <c r="J69" s="4">
        <v>297</v>
      </c>
      <c r="K69" s="4">
        <v>8058</v>
      </c>
    </row>
    <row r="70" ht="16.5" spans="1:11">
      <c r="A70" s="18">
        <v>0.666666666666667</v>
      </c>
      <c r="B70" s="4">
        <v>33</v>
      </c>
      <c r="C70" s="4">
        <v>4</v>
      </c>
      <c r="D70" s="4">
        <v>1</v>
      </c>
      <c r="E70" s="4">
        <v>0</v>
      </c>
      <c r="F70" s="4">
        <v>138</v>
      </c>
      <c r="G70" s="4" t="s">
        <v>1238</v>
      </c>
      <c r="H70" s="4" t="s">
        <v>1240</v>
      </c>
      <c r="I70" s="4">
        <v>1520</v>
      </c>
      <c r="J70" s="4">
        <v>297</v>
      </c>
      <c r="K70" s="4">
        <v>8355</v>
      </c>
    </row>
    <row r="71" ht="16.5" spans="1:11">
      <c r="A71" s="18">
        <v>0.6875</v>
      </c>
      <c r="B71" s="4">
        <v>34</v>
      </c>
      <c r="C71" s="4">
        <v>4</v>
      </c>
      <c r="D71" s="4">
        <v>1</v>
      </c>
      <c r="E71" s="4">
        <v>0</v>
      </c>
      <c r="F71" s="4">
        <v>143</v>
      </c>
      <c r="G71" s="4" t="s">
        <v>1238</v>
      </c>
      <c r="H71" s="4" t="s">
        <v>1241</v>
      </c>
      <c r="I71" s="4">
        <v>1567</v>
      </c>
      <c r="J71" s="4">
        <v>297</v>
      </c>
      <c r="K71" s="4">
        <v>8652</v>
      </c>
    </row>
    <row r="72" ht="16.5" spans="1:11">
      <c r="A72" s="18">
        <v>0.708333333333333</v>
      </c>
      <c r="B72" s="4">
        <v>35</v>
      </c>
      <c r="C72" s="4">
        <v>4</v>
      </c>
      <c r="D72" s="4">
        <v>1</v>
      </c>
      <c r="E72" s="4">
        <v>0</v>
      </c>
      <c r="F72" s="4">
        <v>148</v>
      </c>
      <c r="G72" s="4" t="s">
        <v>1238</v>
      </c>
      <c r="H72" s="4" t="s">
        <v>1242</v>
      </c>
      <c r="I72" s="4">
        <v>1615</v>
      </c>
      <c r="J72" s="4">
        <v>297</v>
      </c>
      <c r="K72" s="4">
        <v>8949</v>
      </c>
    </row>
    <row r="73" ht="16.5" spans="1:11">
      <c r="A73" s="18">
        <v>0.729166666666667</v>
      </c>
      <c r="B73" s="4">
        <v>36</v>
      </c>
      <c r="C73" s="4">
        <v>4</v>
      </c>
      <c r="D73" s="4">
        <v>1</v>
      </c>
      <c r="E73" s="4">
        <v>0</v>
      </c>
      <c r="F73" s="4">
        <v>153</v>
      </c>
      <c r="G73" s="4" t="s">
        <v>1238</v>
      </c>
      <c r="H73" s="4" t="s">
        <v>1243</v>
      </c>
      <c r="I73" s="4">
        <v>1662</v>
      </c>
      <c r="J73" s="4">
        <v>297</v>
      </c>
      <c r="K73" s="4">
        <v>9246</v>
      </c>
    </row>
    <row r="74" ht="16.5" spans="1:11">
      <c r="A74" s="18">
        <v>0.75</v>
      </c>
      <c r="B74" s="4">
        <v>37</v>
      </c>
      <c r="C74" s="4">
        <v>4</v>
      </c>
      <c r="D74" s="4">
        <v>1</v>
      </c>
      <c r="E74" s="4">
        <v>0</v>
      </c>
      <c r="F74" s="4">
        <v>158</v>
      </c>
      <c r="G74" s="4" t="s">
        <v>1238</v>
      </c>
      <c r="H74" s="4" t="s">
        <v>1244</v>
      </c>
      <c r="I74" s="4">
        <v>1710</v>
      </c>
      <c r="J74" s="4">
        <v>297</v>
      </c>
      <c r="K74" s="4">
        <v>9543</v>
      </c>
    </row>
    <row r="75" ht="16.5" spans="1:11">
      <c r="A75" s="18">
        <v>0.770833333333333</v>
      </c>
      <c r="B75" s="4">
        <v>38</v>
      </c>
      <c r="C75" s="4">
        <v>4</v>
      </c>
      <c r="D75" s="4">
        <v>1</v>
      </c>
      <c r="E75" s="4">
        <v>0</v>
      </c>
      <c r="F75" s="4">
        <v>163</v>
      </c>
      <c r="G75" s="4" t="s">
        <v>1238</v>
      </c>
      <c r="H75" s="4" t="s">
        <v>1245</v>
      </c>
      <c r="I75" s="4">
        <v>1757</v>
      </c>
      <c r="J75" s="4">
        <v>297</v>
      </c>
      <c r="K75" s="4">
        <v>9840</v>
      </c>
    </row>
    <row r="76" ht="16.5" spans="1:11">
      <c r="A76" s="18">
        <v>0.791666666666667</v>
      </c>
      <c r="B76" s="4">
        <v>39</v>
      </c>
      <c r="C76" s="4">
        <v>4</v>
      </c>
      <c r="D76" s="4">
        <v>1</v>
      </c>
      <c r="E76" s="4">
        <v>0</v>
      </c>
      <c r="F76" s="4">
        <v>168</v>
      </c>
      <c r="G76" s="4" t="s">
        <v>1238</v>
      </c>
      <c r="H76" s="4" t="s">
        <v>1246</v>
      </c>
      <c r="I76" s="4">
        <v>1805</v>
      </c>
      <c r="J76" s="4">
        <v>297</v>
      </c>
      <c r="K76" s="4">
        <v>10137</v>
      </c>
    </row>
    <row r="77" ht="16.5" spans="1:11">
      <c r="A77" s="18">
        <v>0.8125</v>
      </c>
      <c r="B77" s="4">
        <v>40</v>
      </c>
      <c r="C77" s="4">
        <v>4</v>
      </c>
      <c r="D77" s="4">
        <v>1</v>
      </c>
      <c r="E77" s="4">
        <v>0</v>
      </c>
      <c r="F77" s="4">
        <v>173</v>
      </c>
      <c r="G77" s="4" t="s">
        <v>1238</v>
      </c>
      <c r="H77" s="4" t="s">
        <v>1247</v>
      </c>
      <c r="I77" s="4">
        <v>1852</v>
      </c>
      <c r="J77" s="4">
        <v>297</v>
      </c>
      <c r="K77" s="4">
        <v>10434</v>
      </c>
    </row>
    <row r="78" ht="16.5" spans="1:11">
      <c r="A78" s="18">
        <v>0.833333333333333</v>
      </c>
      <c r="B78" s="4">
        <v>41</v>
      </c>
      <c r="C78" s="4">
        <v>4</v>
      </c>
      <c r="D78" s="4">
        <v>1</v>
      </c>
      <c r="E78" s="4">
        <v>1</v>
      </c>
      <c r="F78" s="4">
        <v>179</v>
      </c>
      <c r="G78" s="4" t="s">
        <v>1236</v>
      </c>
      <c r="H78" s="4" t="s">
        <v>1248</v>
      </c>
      <c r="I78" s="4">
        <v>1900</v>
      </c>
      <c r="J78" s="4">
        <v>385</v>
      </c>
      <c r="K78" s="4">
        <v>10819</v>
      </c>
    </row>
    <row r="79" ht="16.5" spans="1:11">
      <c r="A79" s="18">
        <v>0.854166666666667</v>
      </c>
      <c r="B79" s="4">
        <v>42</v>
      </c>
      <c r="C79" s="4">
        <v>4</v>
      </c>
      <c r="D79" s="4">
        <v>1</v>
      </c>
      <c r="E79" s="4">
        <v>0</v>
      </c>
      <c r="F79" s="4">
        <v>184</v>
      </c>
      <c r="G79" s="4" t="s">
        <v>1238</v>
      </c>
      <c r="H79" s="4" t="s">
        <v>1249</v>
      </c>
      <c r="I79" s="4">
        <v>1947</v>
      </c>
      <c r="J79" s="4">
        <v>297</v>
      </c>
      <c r="K79" s="4">
        <v>11116</v>
      </c>
    </row>
    <row r="80" ht="16.5" spans="1:11">
      <c r="A80" s="18">
        <v>0.875</v>
      </c>
      <c r="B80" s="4">
        <v>43</v>
      </c>
      <c r="C80" s="4">
        <v>4</v>
      </c>
      <c r="D80" s="4">
        <v>1</v>
      </c>
      <c r="E80" s="4">
        <v>0</v>
      </c>
      <c r="F80" s="4">
        <v>189</v>
      </c>
      <c r="G80" s="4" t="s">
        <v>1238</v>
      </c>
      <c r="H80" s="4" t="s">
        <v>1250</v>
      </c>
      <c r="I80" s="4">
        <v>1995</v>
      </c>
      <c r="J80" s="4">
        <v>297</v>
      </c>
      <c r="K80" s="4">
        <v>11413</v>
      </c>
    </row>
    <row r="81" ht="16.5" spans="1:11">
      <c r="A81" s="18">
        <v>0.895833333333333</v>
      </c>
      <c r="B81" s="4">
        <v>44</v>
      </c>
      <c r="C81" s="4">
        <v>4</v>
      </c>
      <c r="D81" s="4">
        <v>1</v>
      </c>
      <c r="E81" s="4">
        <v>0</v>
      </c>
      <c r="F81" s="4">
        <v>194</v>
      </c>
      <c r="G81" s="4" t="s">
        <v>1238</v>
      </c>
      <c r="H81" s="4" t="s">
        <v>1251</v>
      </c>
      <c r="I81" s="4">
        <v>2042</v>
      </c>
      <c r="J81" s="4">
        <v>297</v>
      </c>
      <c r="K81" s="4">
        <v>11710</v>
      </c>
    </row>
    <row r="82" ht="16.5" spans="1:11">
      <c r="A82" s="18">
        <v>0.916666666666667</v>
      </c>
      <c r="B82" s="4">
        <v>45</v>
      </c>
      <c r="C82" s="4">
        <v>4</v>
      </c>
      <c r="D82" s="4">
        <v>1</v>
      </c>
      <c r="E82" s="4">
        <v>0</v>
      </c>
      <c r="F82" s="4">
        <v>199</v>
      </c>
      <c r="G82" s="4" t="s">
        <v>1238</v>
      </c>
      <c r="H82" s="4" t="s">
        <v>1252</v>
      </c>
      <c r="I82" s="4">
        <v>2090</v>
      </c>
      <c r="J82" s="4">
        <v>297</v>
      </c>
      <c r="K82" s="4">
        <v>12007</v>
      </c>
    </row>
    <row r="83" ht="16.5" spans="1:11">
      <c r="A83" s="18">
        <v>0.9375</v>
      </c>
      <c r="B83" s="4">
        <v>46</v>
      </c>
      <c r="C83" s="4">
        <v>4</v>
      </c>
      <c r="D83" s="4">
        <v>1</v>
      </c>
      <c r="E83" s="4">
        <v>0</v>
      </c>
      <c r="F83" s="4">
        <v>204</v>
      </c>
      <c r="G83" s="4" t="s">
        <v>1238</v>
      </c>
      <c r="H83" s="4" t="s">
        <v>1253</v>
      </c>
      <c r="I83" s="4">
        <v>2137</v>
      </c>
      <c r="J83" s="4">
        <v>297</v>
      </c>
      <c r="K83" s="4">
        <v>12304</v>
      </c>
    </row>
    <row r="84" ht="16.5" spans="1:11">
      <c r="A84" s="18">
        <v>0.958333333333333</v>
      </c>
      <c r="B84" s="4">
        <v>47</v>
      </c>
      <c r="C84" s="4">
        <v>4</v>
      </c>
      <c r="D84" s="4">
        <v>1</v>
      </c>
      <c r="E84" s="4">
        <v>0</v>
      </c>
      <c r="F84" s="4">
        <v>209</v>
      </c>
      <c r="G84" s="4" t="s">
        <v>1238</v>
      </c>
      <c r="H84" s="4" t="s">
        <v>1254</v>
      </c>
      <c r="I84" s="4">
        <v>2185</v>
      </c>
      <c r="J84" s="4">
        <v>297</v>
      </c>
      <c r="K84" s="4">
        <v>12601</v>
      </c>
    </row>
    <row r="85" ht="16.5" spans="1:11">
      <c r="A85" s="18">
        <v>0.979166666666667</v>
      </c>
      <c r="B85" s="4">
        <v>48</v>
      </c>
      <c r="C85" s="4">
        <v>4</v>
      </c>
      <c r="D85" s="4">
        <v>1</v>
      </c>
      <c r="E85" s="4">
        <v>0</v>
      </c>
      <c r="F85" s="4">
        <v>214</v>
      </c>
      <c r="G85" s="4" t="s">
        <v>1238</v>
      </c>
      <c r="H85" s="4" t="s">
        <v>1255</v>
      </c>
      <c r="I85" s="4">
        <v>2232</v>
      </c>
      <c r="J85" s="4">
        <v>297</v>
      </c>
      <c r="K85" s="4">
        <v>12898</v>
      </c>
    </row>
    <row r="86" ht="16.5" spans="1:11">
      <c r="A86" s="19">
        <v>1</v>
      </c>
      <c r="B86" s="4">
        <v>49</v>
      </c>
      <c r="C86" s="4">
        <v>4</v>
      </c>
      <c r="D86" s="4">
        <v>1</v>
      </c>
      <c r="E86" s="4">
        <v>0</v>
      </c>
      <c r="F86" s="4">
        <v>219</v>
      </c>
      <c r="G86" s="4" t="s">
        <v>1238</v>
      </c>
      <c r="H86" s="4" t="s">
        <v>1256</v>
      </c>
      <c r="I86" s="4">
        <v>2280</v>
      </c>
      <c r="J86" s="4">
        <v>297</v>
      </c>
      <c r="K86" s="4">
        <v>13195</v>
      </c>
    </row>
    <row r="87" ht="16.5" spans="1:11">
      <c r="A87" s="19">
        <v>1.02083333333333</v>
      </c>
      <c r="B87" s="4">
        <v>50</v>
      </c>
      <c r="C87" s="4">
        <v>4</v>
      </c>
      <c r="D87" s="4">
        <v>1</v>
      </c>
      <c r="E87" s="4">
        <v>0</v>
      </c>
      <c r="F87" s="4">
        <v>224</v>
      </c>
      <c r="G87" s="4" t="s">
        <v>1238</v>
      </c>
      <c r="H87" s="4" t="s">
        <v>1257</v>
      </c>
      <c r="I87" s="4">
        <v>2327</v>
      </c>
      <c r="J87" s="4">
        <v>297</v>
      </c>
      <c r="K87" s="4">
        <v>13492</v>
      </c>
    </row>
    <row r="88" ht="16.5" spans="1:11">
      <c r="A88" s="19">
        <v>1.04166666666667</v>
      </c>
      <c r="B88" s="4">
        <v>51</v>
      </c>
      <c r="C88" s="4">
        <v>4</v>
      </c>
      <c r="D88" s="4">
        <v>1</v>
      </c>
      <c r="E88" s="4">
        <v>1</v>
      </c>
      <c r="F88" s="4">
        <v>230</v>
      </c>
      <c r="G88" s="4" t="s">
        <v>1236</v>
      </c>
      <c r="H88" s="4" t="s">
        <v>1258</v>
      </c>
      <c r="I88" s="4">
        <v>2375</v>
      </c>
      <c r="J88" s="4">
        <v>385</v>
      </c>
      <c r="K88" s="4">
        <v>13877</v>
      </c>
    </row>
    <row r="89" ht="16.5" spans="1:11">
      <c r="A89" s="19">
        <v>1.0625</v>
      </c>
      <c r="B89" s="4">
        <v>52</v>
      </c>
      <c r="C89" s="4">
        <v>4</v>
      </c>
      <c r="D89" s="4">
        <v>1</v>
      </c>
      <c r="E89" s="4">
        <v>0</v>
      </c>
      <c r="F89" s="4">
        <v>235</v>
      </c>
      <c r="G89" s="4" t="s">
        <v>1238</v>
      </c>
      <c r="H89" s="4" t="s">
        <v>1259</v>
      </c>
      <c r="I89" s="4">
        <v>2422</v>
      </c>
      <c r="J89" s="4">
        <v>297</v>
      </c>
      <c r="K89" s="4">
        <v>14174</v>
      </c>
    </row>
    <row r="90" ht="16.5" spans="1:11">
      <c r="A90" s="19">
        <v>1.08333333333333</v>
      </c>
      <c r="B90" s="4">
        <v>53</v>
      </c>
      <c r="C90" s="4">
        <v>4</v>
      </c>
      <c r="D90" s="4">
        <v>1</v>
      </c>
      <c r="E90" s="4">
        <v>0</v>
      </c>
      <c r="F90" s="4">
        <v>240</v>
      </c>
      <c r="G90" s="4" t="s">
        <v>1238</v>
      </c>
      <c r="H90" s="4" t="s">
        <v>1260</v>
      </c>
      <c r="I90" s="4">
        <v>2470</v>
      </c>
      <c r="J90" s="4">
        <v>297</v>
      </c>
      <c r="K90" s="4">
        <v>14471</v>
      </c>
    </row>
    <row r="91" ht="16.5" spans="1:11">
      <c r="A91" s="19">
        <v>1.10416666666667</v>
      </c>
      <c r="B91" s="4">
        <v>54</v>
      </c>
      <c r="C91" s="4">
        <v>4</v>
      </c>
      <c r="D91" s="4">
        <v>1</v>
      </c>
      <c r="E91" s="4">
        <v>0</v>
      </c>
      <c r="F91" s="4">
        <v>245</v>
      </c>
      <c r="G91" s="4" t="s">
        <v>1238</v>
      </c>
      <c r="H91" s="4" t="s">
        <v>1261</v>
      </c>
      <c r="I91" s="4">
        <v>2517</v>
      </c>
      <c r="J91" s="4">
        <v>297</v>
      </c>
      <c r="K91" s="4">
        <v>14768</v>
      </c>
    </row>
    <row r="92" ht="16.5" spans="1:11">
      <c r="A92" s="19">
        <v>1.125</v>
      </c>
      <c r="B92" s="4">
        <v>55</v>
      </c>
      <c r="C92" s="4">
        <v>4</v>
      </c>
      <c r="D92" s="4">
        <v>1</v>
      </c>
      <c r="E92" s="4">
        <v>0</v>
      </c>
      <c r="F92" s="4">
        <v>250</v>
      </c>
      <c r="G92" s="4" t="s">
        <v>1238</v>
      </c>
      <c r="H92" s="4" t="s">
        <v>1262</v>
      </c>
      <c r="I92" s="4">
        <v>2565</v>
      </c>
      <c r="J92" s="4">
        <v>297</v>
      </c>
      <c r="K92" s="4">
        <v>15065</v>
      </c>
    </row>
    <row r="93" ht="16.5" spans="1:11">
      <c r="A93" s="19">
        <v>1.14583333333333</v>
      </c>
      <c r="B93" s="4">
        <v>56</v>
      </c>
      <c r="C93" s="4">
        <v>4</v>
      </c>
      <c r="D93" s="4">
        <v>1</v>
      </c>
      <c r="E93" s="4">
        <v>0</v>
      </c>
      <c r="F93" s="4">
        <v>255</v>
      </c>
      <c r="G93" s="4" t="s">
        <v>1238</v>
      </c>
      <c r="H93" s="4" t="s">
        <v>1263</v>
      </c>
      <c r="I93" s="4">
        <v>2612</v>
      </c>
      <c r="J93" s="4">
        <v>297</v>
      </c>
      <c r="K93" s="4">
        <v>15362</v>
      </c>
    </row>
    <row r="94" ht="16.5" spans="1:11">
      <c r="A94" s="19">
        <v>1.16666666666667</v>
      </c>
      <c r="B94" s="4">
        <v>57</v>
      </c>
      <c r="C94" s="4">
        <v>4</v>
      </c>
      <c r="D94" s="4">
        <v>1</v>
      </c>
      <c r="E94" s="4">
        <v>0</v>
      </c>
      <c r="F94" s="4">
        <v>260</v>
      </c>
      <c r="G94" s="4" t="s">
        <v>1238</v>
      </c>
      <c r="H94" s="4" t="s">
        <v>1264</v>
      </c>
      <c r="I94" s="4">
        <v>2660</v>
      </c>
      <c r="J94" s="4">
        <v>297</v>
      </c>
      <c r="K94" s="4">
        <v>15659</v>
      </c>
    </row>
    <row r="95" ht="16.5" spans="1:11">
      <c r="A95" s="19">
        <v>1.1875</v>
      </c>
      <c r="B95" s="4">
        <v>58</v>
      </c>
      <c r="C95" s="4">
        <v>4</v>
      </c>
      <c r="D95" s="4">
        <v>1</v>
      </c>
      <c r="E95" s="4">
        <v>0</v>
      </c>
      <c r="F95" s="4">
        <v>265</v>
      </c>
      <c r="G95" s="4" t="s">
        <v>1238</v>
      </c>
      <c r="H95" s="4" t="s">
        <v>1265</v>
      </c>
      <c r="I95" s="4">
        <v>2707</v>
      </c>
      <c r="J95" s="4">
        <v>297</v>
      </c>
      <c r="K95" s="4">
        <v>15956</v>
      </c>
    </row>
    <row r="96" ht="16.5" spans="1:11">
      <c r="A96" s="19">
        <v>1.20833333333333</v>
      </c>
      <c r="B96" s="4">
        <v>59</v>
      </c>
      <c r="C96" s="4">
        <v>4</v>
      </c>
      <c r="D96" s="4">
        <v>1</v>
      </c>
      <c r="E96" s="4">
        <v>0</v>
      </c>
      <c r="F96" s="4">
        <v>270</v>
      </c>
      <c r="G96" s="4" t="s">
        <v>1238</v>
      </c>
      <c r="H96" s="4" t="s">
        <v>1266</v>
      </c>
      <c r="I96" s="4">
        <v>2755</v>
      </c>
      <c r="J96" s="4">
        <v>297</v>
      </c>
      <c r="K96" s="4">
        <v>16253</v>
      </c>
    </row>
    <row r="97" ht="16.5" spans="1:11">
      <c r="A97" s="19">
        <v>1.22916666666667</v>
      </c>
      <c r="B97" s="4">
        <v>60</v>
      </c>
      <c r="C97" s="4">
        <v>4</v>
      </c>
      <c r="D97" s="4">
        <v>1</v>
      </c>
      <c r="E97" s="4">
        <v>0</v>
      </c>
      <c r="F97" s="4">
        <v>275</v>
      </c>
      <c r="G97" s="4" t="s">
        <v>1238</v>
      </c>
      <c r="H97" s="4" t="s">
        <v>1267</v>
      </c>
      <c r="I97" s="4">
        <v>2802</v>
      </c>
      <c r="J97" s="4">
        <v>297</v>
      </c>
      <c r="K97" s="4">
        <v>16550</v>
      </c>
    </row>
    <row r="98" ht="16.5" spans="1:11">
      <c r="A98" s="19">
        <v>1.25</v>
      </c>
      <c r="B98" s="4">
        <v>61</v>
      </c>
      <c r="C98" s="4">
        <v>5</v>
      </c>
      <c r="D98" s="4">
        <v>1</v>
      </c>
      <c r="E98" s="4">
        <v>2</v>
      </c>
      <c r="F98" s="4">
        <v>283</v>
      </c>
      <c r="G98" s="4" t="s">
        <v>1268</v>
      </c>
      <c r="H98" s="4" t="s">
        <v>1269</v>
      </c>
      <c r="I98" s="4">
        <v>2850</v>
      </c>
      <c r="J98" s="4">
        <v>530</v>
      </c>
      <c r="K98" s="4">
        <v>17080</v>
      </c>
    </row>
    <row r="99" ht="16.5" spans="1:11">
      <c r="A99" s="19">
        <v>1.27083333333333</v>
      </c>
      <c r="B99" s="4">
        <v>62</v>
      </c>
      <c r="C99" s="4">
        <v>5</v>
      </c>
      <c r="D99" s="4">
        <v>1</v>
      </c>
      <c r="E99" s="4">
        <v>0</v>
      </c>
      <c r="F99" s="4">
        <v>289</v>
      </c>
      <c r="G99" s="4" t="s">
        <v>1270</v>
      </c>
      <c r="H99" s="4" t="s">
        <v>1271</v>
      </c>
      <c r="I99" s="4">
        <v>2897</v>
      </c>
      <c r="J99" s="4">
        <v>354</v>
      </c>
      <c r="K99" s="4">
        <v>17434</v>
      </c>
    </row>
    <row r="100" ht="16.5" spans="1:11">
      <c r="A100" s="19">
        <v>1.29166666666667</v>
      </c>
      <c r="B100" s="4">
        <v>63</v>
      </c>
      <c r="C100" s="4">
        <v>5</v>
      </c>
      <c r="D100" s="4">
        <v>1</v>
      </c>
      <c r="E100" s="4">
        <v>0</v>
      </c>
      <c r="F100" s="4">
        <v>295</v>
      </c>
      <c r="G100" s="4" t="s">
        <v>1270</v>
      </c>
      <c r="H100" s="4" t="s">
        <v>1272</v>
      </c>
      <c r="I100" s="4">
        <v>2945</v>
      </c>
      <c r="J100" s="4">
        <v>354</v>
      </c>
      <c r="K100" s="4">
        <v>17788</v>
      </c>
    </row>
    <row r="101" ht="16.5" spans="1:11">
      <c r="A101" s="19">
        <v>1.3125</v>
      </c>
      <c r="B101" s="4">
        <v>64</v>
      </c>
      <c r="C101" s="4">
        <v>5</v>
      </c>
      <c r="D101" s="4">
        <v>1</v>
      </c>
      <c r="E101" s="4">
        <v>0</v>
      </c>
      <c r="F101" s="4">
        <v>301</v>
      </c>
      <c r="G101" s="4" t="s">
        <v>1270</v>
      </c>
      <c r="H101" s="4" t="s">
        <v>1273</v>
      </c>
      <c r="I101" s="4">
        <v>2992</v>
      </c>
      <c r="J101" s="4">
        <v>354</v>
      </c>
      <c r="K101" s="4">
        <v>18142</v>
      </c>
    </row>
    <row r="102" ht="16.5" spans="1:11">
      <c r="A102" s="19">
        <v>1.33333333333333</v>
      </c>
      <c r="B102" s="4">
        <v>65</v>
      </c>
      <c r="C102" s="4">
        <v>5</v>
      </c>
      <c r="D102" s="4">
        <v>1</v>
      </c>
      <c r="E102" s="4">
        <v>0</v>
      </c>
      <c r="F102" s="4">
        <v>307</v>
      </c>
      <c r="G102" s="4" t="s">
        <v>1270</v>
      </c>
      <c r="H102" s="4" t="s">
        <v>1274</v>
      </c>
      <c r="I102" s="4">
        <v>3040</v>
      </c>
      <c r="J102" s="4">
        <v>354</v>
      </c>
      <c r="K102" s="4">
        <v>18496</v>
      </c>
    </row>
    <row r="103" ht="16.5" spans="1:11">
      <c r="A103" s="19">
        <v>1.35416666666667</v>
      </c>
      <c r="B103" s="4">
        <v>66</v>
      </c>
      <c r="C103" s="4">
        <v>5</v>
      </c>
      <c r="D103" s="4">
        <v>1</v>
      </c>
      <c r="E103" s="4">
        <v>0</v>
      </c>
      <c r="F103" s="4">
        <v>313</v>
      </c>
      <c r="G103" s="4" t="s">
        <v>1270</v>
      </c>
      <c r="H103" s="4" t="s">
        <v>1275</v>
      </c>
      <c r="I103" s="4">
        <v>3087</v>
      </c>
      <c r="J103" s="4">
        <v>354</v>
      </c>
      <c r="K103" s="4">
        <v>18850</v>
      </c>
    </row>
    <row r="104" ht="16.5" spans="1:11">
      <c r="A104" s="19">
        <v>1.375</v>
      </c>
      <c r="B104" s="4">
        <v>67</v>
      </c>
      <c r="C104" s="4">
        <v>5</v>
      </c>
      <c r="D104" s="4">
        <v>1</v>
      </c>
      <c r="E104" s="4">
        <v>0</v>
      </c>
      <c r="F104" s="4">
        <v>319</v>
      </c>
      <c r="G104" s="4" t="s">
        <v>1270</v>
      </c>
      <c r="H104" s="4" t="s">
        <v>1276</v>
      </c>
      <c r="I104" s="4">
        <v>3135</v>
      </c>
      <c r="J104" s="4">
        <v>354</v>
      </c>
      <c r="K104" s="4">
        <v>19204</v>
      </c>
    </row>
    <row r="105" ht="16.5" spans="1:11">
      <c r="A105" s="19">
        <v>1.39583333333333</v>
      </c>
      <c r="B105" s="4">
        <v>68</v>
      </c>
      <c r="C105" s="4">
        <v>5</v>
      </c>
      <c r="D105" s="4">
        <v>1</v>
      </c>
      <c r="E105" s="4">
        <v>0</v>
      </c>
      <c r="F105" s="4">
        <v>325</v>
      </c>
      <c r="G105" s="4" t="s">
        <v>1270</v>
      </c>
      <c r="H105" s="4" t="s">
        <v>1277</v>
      </c>
      <c r="I105" s="4">
        <v>3182</v>
      </c>
      <c r="J105" s="4">
        <v>354</v>
      </c>
      <c r="K105" s="4">
        <v>19558</v>
      </c>
    </row>
    <row r="106" ht="16.5" spans="1:11">
      <c r="A106" s="19">
        <v>1.41666666666667</v>
      </c>
      <c r="B106" s="4">
        <v>69</v>
      </c>
      <c r="C106" s="4">
        <v>5</v>
      </c>
      <c r="D106" s="4">
        <v>1</v>
      </c>
      <c r="E106" s="4">
        <v>0</v>
      </c>
      <c r="F106" s="4">
        <v>331</v>
      </c>
      <c r="G106" s="4" t="s">
        <v>1270</v>
      </c>
      <c r="H106" s="4" t="s">
        <v>1278</v>
      </c>
      <c r="I106" s="4">
        <v>3230</v>
      </c>
      <c r="J106" s="4">
        <v>354</v>
      </c>
      <c r="K106" s="4">
        <v>19912</v>
      </c>
    </row>
    <row r="107" ht="16.5" spans="1:11">
      <c r="A107" s="19">
        <v>1.4375</v>
      </c>
      <c r="B107" s="4">
        <v>70</v>
      </c>
      <c r="C107" s="4">
        <v>5</v>
      </c>
      <c r="D107" s="4">
        <v>1</v>
      </c>
      <c r="E107" s="4">
        <v>0</v>
      </c>
      <c r="F107" s="4">
        <v>337</v>
      </c>
      <c r="G107" s="4" t="s">
        <v>1270</v>
      </c>
      <c r="H107" s="4" t="s">
        <v>1279</v>
      </c>
      <c r="I107" s="4">
        <v>3277</v>
      </c>
      <c r="J107" s="4">
        <v>354</v>
      </c>
      <c r="K107" s="4">
        <v>20266</v>
      </c>
    </row>
    <row r="108" ht="16.5" spans="1:11">
      <c r="A108" s="19">
        <v>1.45833333333333</v>
      </c>
      <c r="B108" s="4">
        <v>71</v>
      </c>
      <c r="C108" s="4">
        <v>5</v>
      </c>
      <c r="D108" s="4">
        <v>1</v>
      </c>
      <c r="E108" s="4">
        <v>2</v>
      </c>
      <c r="F108" s="4">
        <v>345</v>
      </c>
      <c r="G108" s="4" t="s">
        <v>1268</v>
      </c>
      <c r="H108" s="4" t="s">
        <v>1280</v>
      </c>
      <c r="I108" s="4">
        <v>3325</v>
      </c>
      <c r="J108" s="4">
        <v>530</v>
      </c>
      <c r="K108" s="4">
        <v>20796</v>
      </c>
    </row>
    <row r="109" ht="16.5" spans="1:11">
      <c r="A109" s="19">
        <v>1.47916666666667</v>
      </c>
      <c r="B109" s="4">
        <v>72</v>
      </c>
      <c r="C109" s="4">
        <v>5</v>
      </c>
      <c r="D109" s="4">
        <v>1</v>
      </c>
      <c r="E109" s="4">
        <v>0</v>
      </c>
      <c r="F109" s="4">
        <v>351</v>
      </c>
      <c r="G109" s="4" t="s">
        <v>1270</v>
      </c>
      <c r="H109" s="4" t="s">
        <v>1281</v>
      </c>
      <c r="I109" s="4">
        <v>3372</v>
      </c>
      <c r="J109" s="4">
        <v>354</v>
      </c>
      <c r="K109" s="4">
        <v>21150</v>
      </c>
    </row>
    <row r="110" ht="16.5" spans="1:11">
      <c r="A110" s="19">
        <v>1.5</v>
      </c>
      <c r="B110" s="4">
        <v>73</v>
      </c>
      <c r="C110" s="4">
        <v>5</v>
      </c>
      <c r="D110" s="4">
        <v>1</v>
      </c>
      <c r="E110" s="4">
        <v>0</v>
      </c>
      <c r="F110" s="4">
        <v>357</v>
      </c>
      <c r="G110" s="4" t="s">
        <v>1270</v>
      </c>
      <c r="H110" s="4" t="s">
        <v>1282</v>
      </c>
      <c r="I110" s="4">
        <v>3420</v>
      </c>
      <c r="J110" s="4">
        <v>354</v>
      </c>
      <c r="K110" s="4">
        <v>21504</v>
      </c>
    </row>
    <row r="111" ht="16.5" spans="1:11">
      <c r="A111" s="19">
        <v>1.52083333333333</v>
      </c>
      <c r="B111" s="4">
        <v>74</v>
      </c>
      <c r="C111" s="4">
        <v>5</v>
      </c>
      <c r="D111" s="4">
        <v>1</v>
      </c>
      <c r="E111" s="4">
        <v>0</v>
      </c>
      <c r="F111" s="4">
        <v>363</v>
      </c>
      <c r="G111" s="4" t="s">
        <v>1270</v>
      </c>
      <c r="H111" s="4" t="s">
        <v>1283</v>
      </c>
      <c r="I111" s="4">
        <v>3467</v>
      </c>
      <c r="J111" s="4">
        <v>354</v>
      </c>
      <c r="K111" s="4">
        <v>21858</v>
      </c>
    </row>
    <row r="112" ht="16.5" spans="1:11">
      <c r="A112" s="19">
        <v>1.54166666666667</v>
      </c>
      <c r="B112" s="4">
        <v>75</v>
      </c>
      <c r="C112" s="4">
        <v>5</v>
      </c>
      <c r="D112" s="4">
        <v>1</v>
      </c>
      <c r="E112" s="4">
        <v>0</v>
      </c>
      <c r="F112" s="4">
        <v>369</v>
      </c>
      <c r="G112" s="4" t="s">
        <v>1270</v>
      </c>
      <c r="H112" s="4" t="s">
        <v>1284</v>
      </c>
      <c r="I112" s="4">
        <v>3515</v>
      </c>
      <c r="J112" s="4">
        <v>354</v>
      </c>
      <c r="K112" s="4">
        <v>22212</v>
      </c>
    </row>
    <row r="113" ht="16.5" spans="1:11">
      <c r="A113" s="19">
        <v>1.5625</v>
      </c>
      <c r="B113" s="4">
        <v>76</v>
      </c>
      <c r="C113" s="4">
        <v>5</v>
      </c>
      <c r="D113" s="4">
        <v>1</v>
      </c>
      <c r="E113" s="4">
        <v>0</v>
      </c>
      <c r="F113" s="4">
        <v>375</v>
      </c>
      <c r="G113" s="4" t="s">
        <v>1270</v>
      </c>
      <c r="H113" s="4" t="s">
        <v>1285</v>
      </c>
      <c r="I113" s="4">
        <v>3562</v>
      </c>
      <c r="J113" s="4">
        <v>354</v>
      </c>
      <c r="K113" s="4">
        <v>22566</v>
      </c>
    </row>
    <row r="114" ht="16.5" spans="1:11">
      <c r="A114" s="19">
        <v>1.58333333333333</v>
      </c>
      <c r="B114" s="4">
        <v>77</v>
      </c>
      <c r="C114" s="4">
        <v>5</v>
      </c>
      <c r="D114" s="4">
        <v>1</v>
      </c>
      <c r="E114" s="4">
        <v>0</v>
      </c>
      <c r="F114" s="4">
        <v>381</v>
      </c>
      <c r="G114" s="4" t="s">
        <v>1270</v>
      </c>
      <c r="H114" s="4" t="s">
        <v>1286</v>
      </c>
      <c r="I114" s="4">
        <v>3610</v>
      </c>
      <c r="J114" s="4">
        <v>354</v>
      </c>
      <c r="K114" s="4">
        <v>22920</v>
      </c>
    </row>
    <row r="115" ht="16.5" spans="1:11">
      <c r="A115" s="19">
        <v>1.60416666666667</v>
      </c>
      <c r="B115" s="4">
        <v>78</v>
      </c>
      <c r="C115" s="4">
        <v>5</v>
      </c>
      <c r="D115" s="4">
        <v>1</v>
      </c>
      <c r="E115" s="4">
        <v>0</v>
      </c>
      <c r="F115" s="4">
        <v>387</v>
      </c>
      <c r="G115" s="4" t="s">
        <v>1270</v>
      </c>
      <c r="H115" s="4" t="s">
        <v>1287</v>
      </c>
      <c r="I115" s="4">
        <v>3657</v>
      </c>
      <c r="J115" s="4">
        <v>354</v>
      </c>
      <c r="K115" s="4">
        <v>23274</v>
      </c>
    </row>
    <row r="116" ht="16.5" spans="1:11">
      <c r="A116" s="19">
        <v>1.625</v>
      </c>
      <c r="B116" s="4">
        <v>79</v>
      </c>
      <c r="C116" s="4">
        <v>5</v>
      </c>
      <c r="D116" s="4">
        <v>1</v>
      </c>
      <c r="E116" s="4">
        <v>0</v>
      </c>
      <c r="F116" s="4">
        <v>393</v>
      </c>
      <c r="G116" s="4" t="s">
        <v>1270</v>
      </c>
      <c r="H116" s="4" t="s">
        <v>1288</v>
      </c>
      <c r="I116" s="4">
        <v>3705</v>
      </c>
      <c r="J116" s="4">
        <v>354</v>
      </c>
      <c r="K116" s="4">
        <v>23628</v>
      </c>
    </row>
    <row r="117" ht="16.5" spans="1:11">
      <c r="A117" s="19">
        <v>1.64583333333333</v>
      </c>
      <c r="B117" s="4">
        <v>80</v>
      </c>
      <c r="C117" s="4">
        <v>5</v>
      </c>
      <c r="D117" s="4">
        <v>1</v>
      </c>
      <c r="E117" s="4">
        <v>0</v>
      </c>
      <c r="F117" s="4">
        <v>399</v>
      </c>
      <c r="G117" s="4" t="s">
        <v>1270</v>
      </c>
      <c r="H117" s="4" t="s">
        <v>1289</v>
      </c>
      <c r="I117" s="4">
        <v>3752</v>
      </c>
      <c r="J117" s="4">
        <v>354</v>
      </c>
      <c r="K117" s="4">
        <v>23982</v>
      </c>
    </row>
    <row r="118" ht="16.5" spans="1:11">
      <c r="A118" s="19">
        <v>1.66666666666667</v>
      </c>
      <c r="B118" s="4">
        <v>81</v>
      </c>
      <c r="C118" s="4">
        <v>5</v>
      </c>
      <c r="D118" s="4">
        <v>2</v>
      </c>
      <c r="E118" s="4">
        <v>2</v>
      </c>
      <c r="F118" s="4">
        <v>408</v>
      </c>
      <c r="G118" s="4" t="s">
        <v>1290</v>
      </c>
      <c r="H118" s="4" t="s">
        <v>1291</v>
      </c>
      <c r="I118" s="4">
        <v>3800</v>
      </c>
      <c r="J118" s="4">
        <v>599</v>
      </c>
      <c r="K118" s="4">
        <v>24581</v>
      </c>
    </row>
    <row r="119" ht="16.5" spans="1:11">
      <c r="A119" s="19">
        <v>1.6875</v>
      </c>
      <c r="B119" s="4">
        <v>82</v>
      </c>
      <c r="C119" s="4">
        <v>5</v>
      </c>
      <c r="D119" s="4">
        <v>2</v>
      </c>
      <c r="E119" s="4">
        <v>0</v>
      </c>
      <c r="F119" s="4">
        <v>415</v>
      </c>
      <c r="G119" s="4" t="s">
        <v>1292</v>
      </c>
      <c r="H119" s="4" t="s">
        <v>1293</v>
      </c>
      <c r="I119" s="4">
        <v>3847</v>
      </c>
      <c r="J119" s="4">
        <v>423</v>
      </c>
      <c r="K119" s="4">
        <v>25004</v>
      </c>
    </row>
    <row r="120" ht="16.5" spans="1:11">
      <c r="A120" s="19">
        <v>1.70833333333333</v>
      </c>
      <c r="B120" s="4">
        <v>83</v>
      </c>
      <c r="C120" s="4">
        <v>5</v>
      </c>
      <c r="D120" s="4">
        <v>2</v>
      </c>
      <c r="E120" s="4">
        <v>0</v>
      </c>
      <c r="F120" s="4">
        <v>422</v>
      </c>
      <c r="G120" s="4" t="s">
        <v>1292</v>
      </c>
      <c r="H120" s="4" t="s">
        <v>1294</v>
      </c>
      <c r="I120" s="4">
        <v>3895</v>
      </c>
      <c r="J120" s="4">
        <v>423</v>
      </c>
      <c r="K120" s="4">
        <v>25427</v>
      </c>
    </row>
    <row r="121" ht="16.5" spans="1:11">
      <c r="A121" s="19">
        <v>1.72916666666667</v>
      </c>
      <c r="B121" s="4">
        <v>84</v>
      </c>
      <c r="C121" s="4">
        <v>5</v>
      </c>
      <c r="D121" s="4">
        <v>2</v>
      </c>
      <c r="E121" s="4">
        <v>0</v>
      </c>
      <c r="F121" s="4">
        <v>429</v>
      </c>
      <c r="G121" s="4" t="s">
        <v>1292</v>
      </c>
      <c r="H121" s="4" t="s">
        <v>1295</v>
      </c>
      <c r="I121" s="4">
        <v>3942</v>
      </c>
      <c r="J121" s="4">
        <v>423</v>
      </c>
      <c r="K121" s="4">
        <v>25850</v>
      </c>
    </row>
    <row r="122" ht="16.5" spans="1:11">
      <c r="A122" s="19">
        <v>1.75</v>
      </c>
      <c r="B122" s="4">
        <v>85</v>
      </c>
      <c r="C122" s="4">
        <v>5</v>
      </c>
      <c r="D122" s="4">
        <v>2</v>
      </c>
      <c r="E122" s="4">
        <v>0</v>
      </c>
      <c r="F122" s="4">
        <v>436</v>
      </c>
      <c r="G122" s="4" t="s">
        <v>1292</v>
      </c>
      <c r="H122" s="4" t="s">
        <v>1296</v>
      </c>
      <c r="I122" s="4">
        <v>3990</v>
      </c>
      <c r="J122" s="4">
        <v>423</v>
      </c>
      <c r="K122" s="4">
        <v>26273</v>
      </c>
    </row>
    <row r="123" ht="16.5" spans="1:11">
      <c r="A123" s="19">
        <v>1.77083333333333</v>
      </c>
      <c r="B123" s="4">
        <v>86</v>
      </c>
      <c r="C123" s="4">
        <v>5</v>
      </c>
      <c r="D123" s="4">
        <v>2</v>
      </c>
      <c r="E123" s="4">
        <v>0</v>
      </c>
      <c r="F123" s="4">
        <v>443</v>
      </c>
      <c r="G123" s="4" t="s">
        <v>1292</v>
      </c>
      <c r="H123" s="4" t="s">
        <v>1297</v>
      </c>
      <c r="I123" s="4">
        <v>4037</v>
      </c>
      <c r="J123" s="4">
        <v>423</v>
      </c>
      <c r="K123" s="4">
        <v>26696</v>
      </c>
    </row>
    <row r="124" ht="16.5" spans="1:11">
      <c r="A124" s="19">
        <v>1.79166666666667</v>
      </c>
      <c r="B124" s="4">
        <v>87</v>
      </c>
      <c r="C124" s="4">
        <v>5</v>
      </c>
      <c r="D124" s="4">
        <v>2</v>
      </c>
      <c r="E124" s="4">
        <v>0</v>
      </c>
      <c r="F124" s="4">
        <v>450</v>
      </c>
      <c r="G124" s="4" t="s">
        <v>1292</v>
      </c>
      <c r="H124" s="4" t="s">
        <v>1298</v>
      </c>
      <c r="I124" s="4">
        <v>4085</v>
      </c>
      <c r="J124" s="4">
        <v>423</v>
      </c>
      <c r="K124" s="4">
        <v>27119</v>
      </c>
    </row>
    <row r="125" ht="16.5" spans="1:11">
      <c r="A125" s="19">
        <v>1.8125</v>
      </c>
      <c r="B125" s="4">
        <v>88</v>
      </c>
      <c r="C125" s="4">
        <v>5</v>
      </c>
      <c r="D125" s="4">
        <v>2</v>
      </c>
      <c r="E125" s="4">
        <v>0</v>
      </c>
      <c r="F125" s="4">
        <v>457</v>
      </c>
      <c r="G125" s="4" t="s">
        <v>1292</v>
      </c>
      <c r="H125" s="4" t="s">
        <v>1299</v>
      </c>
      <c r="I125" s="4">
        <v>4132</v>
      </c>
      <c r="J125" s="4">
        <v>423</v>
      </c>
      <c r="K125" s="4">
        <v>27542</v>
      </c>
    </row>
    <row r="126" ht="16.5" spans="1:11">
      <c r="A126" s="19">
        <v>1.83333333333333</v>
      </c>
      <c r="B126" s="4">
        <v>89</v>
      </c>
      <c r="C126" s="4">
        <v>5</v>
      </c>
      <c r="D126" s="4">
        <v>2</v>
      </c>
      <c r="E126" s="4">
        <v>0</v>
      </c>
      <c r="F126" s="4">
        <v>464</v>
      </c>
      <c r="G126" s="4" t="s">
        <v>1292</v>
      </c>
      <c r="H126" s="4" t="s">
        <v>1300</v>
      </c>
      <c r="I126" s="4">
        <v>4180</v>
      </c>
      <c r="J126" s="4">
        <v>423</v>
      </c>
      <c r="K126" s="4">
        <v>27965</v>
      </c>
    </row>
    <row r="127" ht="16.5" spans="1:11">
      <c r="A127" s="19">
        <v>1.85416666666667</v>
      </c>
      <c r="B127" s="4">
        <v>90</v>
      </c>
      <c r="C127" s="4">
        <v>5</v>
      </c>
      <c r="D127" s="4">
        <v>2</v>
      </c>
      <c r="E127" s="4">
        <v>0</v>
      </c>
      <c r="F127" s="4">
        <v>471</v>
      </c>
      <c r="G127" s="4" t="s">
        <v>1292</v>
      </c>
      <c r="H127" s="4" t="s">
        <v>1301</v>
      </c>
      <c r="I127" s="4">
        <v>4227</v>
      </c>
      <c r="J127" s="4">
        <v>423</v>
      </c>
      <c r="K127" s="4">
        <v>28388</v>
      </c>
    </row>
    <row r="128" ht="16.5" spans="1:11">
      <c r="A128" s="19">
        <v>1.875</v>
      </c>
      <c r="B128" s="4">
        <v>91</v>
      </c>
      <c r="C128" s="4">
        <v>6</v>
      </c>
      <c r="D128" s="4">
        <v>2</v>
      </c>
      <c r="E128" s="4">
        <v>2</v>
      </c>
      <c r="F128" s="4">
        <v>481</v>
      </c>
      <c r="G128" s="4" t="s">
        <v>1302</v>
      </c>
      <c r="H128" s="4" t="s">
        <v>1303</v>
      </c>
      <c r="I128" s="4">
        <v>4275</v>
      </c>
      <c r="J128" s="4">
        <v>656</v>
      </c>
      <c r="K128" s="4">
        <v>29044</v>
      </c>
    </row>
    <row r="129" ht="16.5" spans="1:11">
      <c r="A129" s="19">
        <v>1.89583333333333</v>
      </c>
      <c r="B129" s="4">
        <v>92</v>
      </c>
      <c r="C129" s="4">
        <v>6</v>
      </c>
      <c r="D129" s="4">
        <v>2</v>
      </c>
      <c r="E129" s="4">
        <v>0</v>
      </c>
      <c r="F129" s="4">
        <v>489</v>
      </c>
      <c r="G129" s="4" t="s">
        <v>1206</v>
      </c>
      <c r="H129" s="4" t="s">
        <v>1304</v>
      </c>
      <c r="I129" s="4">
        <v>4322</v>
      </c>
      <c r="J129" s="4">
        <v>480</v>
      </c>
      <c r="K129" s="4">
        <v>29524</v>
      </c>
    </row>
    <row r="130" ht="16.5" spans="1:11">
      <c r="A130" s="19">
        <v>1.91666666666667</v>
      </c>
      <c r="B130" s="4">
        <v>93</v>
      </c>
      <c r="C130" s="4">
        <v>6</v>
      </c>
      <c r="D130" s="4">
        <v>2</v>
      </c>
      <c r="E130" s="4">
        <v>0</v>
      </c>
      <c r="F130" s="4">
        <v>497</v>
      </c>
      <c r="G130" s="4" t="s">
        <v>1206</v>
      </c>
      <c r="H130" s="4" t="s">
        <v>1305</v>
      </c>
      <c r="I130" s="4">
        <v>4370</v>
      </c>
      <c r="J130" s="4">
        <v>480</v>
      </c>
      <c r="K130" s="4">
        <v>30004</v>
      </c>
    </row>
    <row r="131" ht="16.5" spans="1:11">
      <c r="A131" s="19">
        <v>1.9375</v>
      </c>
      <c r="B131" s="4">
        <v>94</v>
      </c>
      <c r="C131" s="4">
        <v>6</v>
      </c>
      <c r="D131" s="4">
        <v>2</v>
      </c>
      <c r="E131" s="4">
        <v>0</v>
      </c>
      <c r="F131" s="4">
        <v>505</v>
      </c>
      <c r="G131" s="4" t="s">
        <v>1206</v>
      </c>
      <c r="H131" s="4" t="s">
        <v>1306</v>
      </c>
      <c r="I131" s="4">
        <v>4417</v>
      </c>
      <c r="J131" s="4">
        <v>480</v>
      </c>
      <c r="K131" s="4">
        <v>30484</v>
      </c>
    </row>
    <row r="132" ht="16.5" spans="1:11">
      <c r="A132" s="19">
        <v>1.95833333333333</v>
      </c>
      <c r="B132" s="4">
        <v>95</v>
      </c>
      <c r="C132" s="4">
        <v>6</v>
      </c>
      <c r="D132" s="4">
        <v>2</v>
      </c>
      <c r="E132" s="4">
        <v>0</v>
      </c>
      <c r="F132" s="4">
        <v>513</v>
      </c>
      <c r="G132" s="4" t="s">
        <v>1206</v>
      </c>
      <c r="H132" s="4" t="s">
        <v>1307</v>
      </c>
      <c r="I132" s="4">
        <v>4465</v>
      </c>
      <c r="J132" s="4">
        <v>480</v>
      </c>
      <c r="K132" s="4">
        <v>30964</v>
      </c>
    </row>
    <row r="133" ht="16.5" spans="1:11">
      <c r="A133" s="19">
        <v>1.97916666666667</v>
      </c>
      <c r="B133" s="4">
        <v>96</v>
      </c>
      <c r="C133" s="4">
        <v>6</v>
      </c>
      <c r="D133" s="4">
        <v>2</v>
      </c>
      <c r="E133" s="4">
        <v>0</v>
      </c>
      <c r="F133" s="4">
        <v>521</v>
      </c>
      <c r="G133" s="4" t="s">
        <v>1206</v>
      </c>
      <c r="H133" s="4" t="s">
        <v>1308</v>
      </c>
      <c r="I133" s="4">
        <v>4512</v>
      </c>
      <c r="J133" s="4">
        <v>480</v>
      </c>
      <c r="K133" s="4">
        <v>31444</v>
      </c>
    </row>
    <row r="134" ht="16.5" spans="1:11">
      <c r="A134" s="19">
        <v>2</v>
      </c>
      <c r="B134" s="4">
        <v>97</v>
      </c>
      <c r="C134" s="4">
        <v>6</v>
      </c>
      <c r="D134" s="4">
        <v>2</v>
      </c>
      <c r="E134" s="4">
        <v>0</v>
      </c>
      <c r="F134" s="4">
        <v>529</v>
      </c>
      <c r="G134" s="4" t="s">
        <v>1206</v>
      </c>
      <c r="H134" s="4" t="s">
        <v>1309</v>
      </c>
      <c r="I134" s="4">
        <v>4560</v>
      </c>
      <c r="J134" s="4">
        <v>480</v>
      </c>
      <c r="K134" s="4">
        <v>31924</v>
      </c>
    </row>
    <row r="135" ht="16.5" spans="1:11">
      <c r="A135" s="19">
        <v>2.02083333333333</v>
      </c>
      <c r="B135" s="4">
        <v>98</v>
      </c>
      <c r="C135" s="4">
        <v>6</v>
      </c>
      <c r="D135" s="4">
        <v>2</v>
      </c>
      <c r="E135" s="4">
        <v>0</v>
      </c>
      <c r="F135" s="4">
        <v>537</v>
      </c>
      <c r="G135" s="4" t="s">
        <v>1206</v>
      </c>
      <c r="H135" s="4" t="s">
        <v>1310</v>
      </c>
      <c r="I135" s="4">
        <v>4607</v>
      </c>
      <c r="J135" s="4">
        <v>480</v>
      </c>
      <c r="K135" s="4">
        <v>32404</v>
      </c>
    </row>
    <row r="136" ht="16.5" spans="1:11">
      <c r="A136" s="19">
        <v>2.04166666666667</v>
      </c>
      <c r="B136" s="4">
        <v>99</v>
      </c>
      <c r="C136" s="4">
        <v>6</v>
      </c>
      <c r="D136" s="4">
        <v>2</v>
      </c>
      <c r="E136" s="4">
        <v>0</v>
      </c>
      <c r="F136" s="4">
        <v>545</v>
      </c>
      <c r="G136" s="4" t="s">
        <v>1206</v>
      </c>
      <c r="H136" s="4" t="s">
        <v>1311</v>
      </c>
      <c r="I136" s="4">
        <v>4655</v>
      </c>
      <c r="J136" s="4">
        <v>480</v>
      </c>
      <c r="K136" s="4">
        <v>32884</v>
      </c>
    </row>
    <row r="137" ht="16.5" spans="1:11">
      <c r="A137" s="19">
        <v>2.0625</v>
      </c>
      <c r="B137" s="4">
        <v>100</v>
      </c>
      <c r="C137" s="4">
        <v>6</v>
      </c>
      <c r="D137" s="4">
        <v>2</v>
      </c>
      <c r="E137" s="4">
        <v>0</v>
      </c>
      <c r="F137" s="4">
        <v>553</v>
      </c>
      <c r="G137" s="4" t="s">
        <v>1206</v>
      </c>
      <c r="H137" s="4" t="s">
        <v>1312</v>
      </c>
      <c r="I137" s="4">
        <v>4702</v>
      </c>
      <c r="J137" s="4">
        <v>480</v>
      </c>
      <c r="K137" s="4">
        <v>33364</v>
      </c>
    </row>
    <row r="138" ht="16.5" spans="1:11">
      <c r="A138" s="19">
        <v>2.08333333333333</v>
      </c>
      <c r="B138" s="4">
        <v>101</v>
      </c>
      <c r="C138" s="4">
        <v>6</v>
      </c>
      <c r="D138" s="4">
        <v>2</v>
      </c>
      <c r="E138" s="4">
        <v>2</v>
      </c>
      <c r="F138" s="4">
        <v>563</v>
      </c>
      <c r="G138" s="4" t="s">
        <v>1302</v>
      </c>
      <c r="H138" s="4" t="s">
        <v>1313</v>
      </c>
      <c r="I138" s="4">
        <v>4750</v>
      </c>
      <c r="J138" s="4">
        <v>656</v>
      </c>
      <c r="K138" s="4">
        <v>34020</v>
      </c>
    </row>
    <row r="139" ht="16.5" spans="1:11">
      <c r="A139" s="19">
        <v>2.10416666666667</v>
      </c>
      <c r="B139" s="4">
        <v>102</v>
      </c>
      <c r="C139" s="4">
        <v>6</v>
      </c>
      <c r="D139" s="4">
        <v>2</v>
      </c>
      <c r="E139" s="4">
        <v>0</v>
      </c>
      <c r="F139" s="4">
        <v>571</v>
      </c>
      <c r="G139" s="4" t="s">
        <v>1206</v>
      </c>
      <c r="H139" s="4" t="s">
        <v>1314</v>
      </c>
      <c r="I139" s="4">
        <v>4797</v>
      </c>
      <c r="J139" s="4">
        <v>480</v>
      </c>
      <c r="K139" s="4">
        <v>34500</v>
      </c>
    </row>
    <row r="140" ht="16.5" spans="1:11">
      <c r="A140" s="19">
        <v>2.125</v>
      </c>
      <c r="B140" s="4">
        <v>103</v>
      </c>
      <c r="C140" s="4">
        <v>6</v>
      </c>
      <c r="D140" s="4">
        <v>2</v>
      </c>
      <c r="E140" s="4">
        <v>0</v>
      </c>
      <c r="F140" s="4">
        <v>579</v>
      </c>
      <c r="G140" s="4" t="s">
        <v>1206</v>
      </c>
      <c r="H140" s="4" t="s">
        <v>1315</v>
      </c>
      <c r="I140" s="4">
        <v>4845</v>
      </c>
      <c r="J140" s="4">
        <v>480</v>
      </c>
      <c r="K140" s="4">
        <v>34980</v>
      </c>
    </row>
    <row r="141" ht="16.5" spans="1:11">
      <c r="A141" s="19">
        <v>2.14583333333333</v>
      </c>
      <c r="B141" s="4">
        <v>104</v>
      </c>
      <c r="C141" s="4">
        <v>6</v>
      </c>
      <c r="D141" s="4">
        <v>2</v>
      </c>
      <c r="E141" s="4">
        <v>0</v>
      </c>
      <c r="F141" s="4">
        <v>587</v>
      </c>
      <c r="G141" s="4" t="s">
        <v>1206</v>
      </c>
      <c r="H141" s="4" t="s">
        <v>1316</v>
      </c>
      <c r="I141" s="4">
        <v>4892</v>
      </c>
      <c r="J141" s="4">
        <v>480</v>
      </c>
      <c r="K141" s="4">
        <v>35460</v>
      </c>
    </row>
    <row r="142" ht="16.5" spans="1:11">
      <c r="A142" s="19">
        <v>2.16666666666667</v>
      </c>
      <c r="B142" s="4">
        <v>105</v>
      </c>
      <c r="C142" s="4">
        <v>6</v>
      </c>
      <c r="D142" s="4">
        <v>2</v>
      </c>
      <c r="E142" s="4">
        <v>0</v>
      </c>
      <c r="F142" s="4">
        <v>595</v>
      </c>
      <c r="G142" s="4" t="s">
        <v>1206</v>
      </c>
      <c r="H142" s="4" t="s">
        <v>1317</v>
      </c>
      <c r="I142" s="4">
        <v>4940</v>
      </c>
      <c r="J142" s="4">
        <v>480</v>
      </c>
      <c r="K142" s="4">
        <v>35940</v>
      </c>
    </row>
    <row r="143" ht="16.5" spans="1:11">
      <c r="A143" s="19">
        <v>2.1875</v>
      </c>
      <c r="B143" s="4">
        <v>106</v>
      </c>
      <c r="C143" s="4">
        <v>6</v>
      </c>
      <c r="D143" s="4">
        <v>2</v>
      </c>
      <c r="E143" s="4">
        <v>0</v>
      </c>
      <c r="F143" s="4">
        <v>603</v>
      </c>
      <c r="G143" s="4" t="s">
        <v>1206</v>
      </c>
      <c r="H143" s="4" t="s">
        <v>1318</v>
      </c>
      <c r="I143" s="4">
        <v>4987</v>
      </c>
      <c r="J143" s="4">
        <v>480</v>
      </c>
      <c r="K143" s="4">
        <v>36420</v>
      </c>
    </row>
    <row r="144" ht="16.5" spans="1:11">
      <c r="A144" s="19">
        <v>2.20833333333333</v>
      </c>
      <c r="B144" s="4">
        <v>107</v>
      </c>
      <c r="C144" s="4">
        <v>6</v>
      </c>
      <c r="D144" s="4">
        <v>2</v>
      </c>
      <c r="E144" s="4">
        <v>0</v>
      </c>
      <c r="F144" s="4">
        <v>611</v>
      </c>
      <c r="G144" s="4" t="s">
        <v>1206</v>
      </c>
      <c r="H144" s="4" t="s">
        <v>1319</v>
      </c>
      <c r="I144" s="4">
        <v>5035</v>
      </c>
      <c r="J144" s="4">
        <v>480</v>
      </c>
      <c r="K144" s="4">
        <v>36900</v>
      </c>
    </row>
    <row r="145" ht="16.5" spans="1:11">
      <c r="A145" s="19">
        <v>2.22916666666667</v>
      </c>
      <c r="B145" s="4">
        <v>108</v>
      </c>
      <c r="C145" s="4">
        <v>6</v>
      </c>
      <c r="D145" s="4">
        <v>2</v>
      </c>
      <c r="E145" s="4">
        <v>0</v>
      </c>
      <c r="F145" s="4">
        <v>619</v>
      </c>
      <c r="G145" s="4" t="s">
        <v>1206</v>
      </c>
      <c r="H145" s="4" t="s">
        <v>1320</v>
      </c>
      <c r="I145" s="4">
        <v>5082</v>
      </c>
      <c r="J145" s="4">
        <v>480</v>
      </c>
      <c r="K145" s="4">
        <v>37380</v>
      </c>
    </row>
    <row r="146" ht="16.5" spans="1:11">
      <c r="A146" s="19">
        <v>2.25</v>
      </c>
      <c r="B146" s="4">
        <v>109</v>
      </c>
      <c r="C146" s="4">
        <v>6</v>
      </c>
      <c r="D146" s="4">
        <v>2</v>
      </c>
      <c r="E146" s="4">
        <v>0</v>
      </c>
      <c r="F146" s="4">
        <v>627</v>
      </c>
      <c r="G146" s="4" t="s">
        <v>1206</v>
      </c>
      <c r="H146" s="4" t="s">
        <v>1321</v>
      </c>
      <c r="I146" s="4">
        <v>5130</v>
      </c>
      <c r="J146" s="4">
        <v>480</v>
      </c>
      <c r="K146" s="4">
        <v>37860</v>
      </c>
    </row>
    <row r="147" ht="16.5" spans="1:11">
      <c r="A147" s="19">
        <v>2.27083333333333</v>
      </c>
      <c r="B147" s="4">
        <v>110</v>
      </c>
      <c r="C147" s="4">
        <v>6</v>
      </c>
      <c r="D147" s="4">
        <v>2</v>
      </c>
      <c r="E147" s="4">
        <v>0</v>
      </c>
      <c r="F147" s="4">
        <v>635</v>
      </c>
      <c r="G147" s="4" t="s">
        <v>1206</v>
      </c>
      <c r="H147" s="4" t="s">
        <v>1322</v>
      </c>
      <c r="I147" s="4">
        <v>5177</v>
      </c>
      <c r="J147" s="4">
        <v>480</v>
      </c>
      <c r="K147" s="4">
        <v>38340</v>
      </c>
    </row>
    <row r="148" ht="16.5" spans="1:11">
      <c r="A148" s="19">
        <v>2.29166666666667</v>
      </c>
      <c r="B148" s="4">
        <v>111</v>
      </c>
      <c r="C148" s="4">
        <v>6</v>
      </c>
      <c r="D148" s="4">
        <v>2</v>
      </c>
      <c r="E148" s="4">
        <v>2</v>
      </c>
      <c r="F148" s="4">
        <v>645</v>
      </c>
      <c r="G148" s="4" t="s">
        <v>1302</v>
      </c>
      <c r="H148" s="4" t="s">
        <v>1323</v>
      </c>
      <c r="I148" s="4">
        <v>5225</v>
      </c>
      <c r="J148" s="4">
        <v>656</v>
      </c>
      <c r="K148" s="4">
        <v>38996</v>
      </c>
    </row>
    <row r="149" ht="16.5" spans="1:11">
      <c r="A149" s="19">
        <v>2.3125</v>
      </c>
      <c r="B149" s="4">
        <v>112</v>
      </c>
      <c r="C149" s="4">
        <v>6</v>
      </c>
      <c r="D149" s="4">
        <v>2</v>
      </c>
      <c r="E149" s="4">
        <v>0</v>
      </c>
      <c r="F149" s="4">
        <v>653</v>
      </c>
      <c r="G149" s="4" t="s">
        <v>1206</v>
      </c>
      <c r="H149" s="4" t="s">
        <v>1324</v>
      </c>
      <c r="I149" s="4">
        <v>5272</v>
      </c>
      <c r="J149" s="4">
        <v>480</v>
      </c>
      <c r="K149" s="4">
        <v>39476</v>
      </c>
    </row>
    <row r="150" ht="16.5" spans="1:11">
      <c r="A150" s="19">
        <v>2.33333333333333</v>
      </c>
      <c r="B150" s="4">
        <v>113</v>
      </c>
      <c r="C150" s="4">
        <v>6</v>
      </c>
      <c r="D150" s="4">
        <v>2</v>
      </c>
      <c r="E150" s="4">
        <v>0</v>
      </c>
      <c r="F150" s="4">
        <v>661</v>
      </c>
      <c r="G150" s="4" t="s">
        <v>1206</v>
      </c>
      <c r="H150" s="4" t="s">
        <v>1325</v>
      </c>
      <c r="I150" s="4">
        <v>5320</v>
      </c>
      <c r="J150" s="4">
        <v>480</v>
      </c>
      <c r="K150" s="4">
        <v>39956</v>
      </c>
    </row>
    <row r="151" ht="16.5" spans="1:11">
      <c r="A151" s="19">
        <v>2.35416666666667</v>
      </c>
      <c r="B151" s="4">
        <v>114</v>
      </c>
      <c r="C151" s="4">
        <v>6</v>
      </c>
      <c r="D151" s="4">
        <v>2</v>
      </c>
      <c r="E151" s="4">
        <v>0</v>
      </c>
      <c r="F151" s="4">
        <v>669</v>
      </c>
      <c r="G151" s="4" t="s">
        <v>1206</v>
      </c>
      <c r="H151" s="4" t="s">
        <v>1326</v>
      </c>
      <c r="I151" s="4">
        <v>5367</v>
      </c>
      <c r="J151" s="4">
        <v>480</v>
      </c>
      <c r="K151" s="4">
        <v>40436</v>
      </c>
    </row>
    <row r="152" ht="16.5" spans="1:11">
      <c r="A152" s="19">
        <v>2.375</v>
      </c>
      <c r="B152" s="4">
        <v>115</v>
      </c>
      <c r="C152" s="4">
        <v>6</v>
      </c>
      <c r="D152" s="4">
        <v>2</v>
      </c>
      <c r="E152" s="4">
        <v>0</v>
      </c>
      <c r="F152" s="4">
        <v>677</v>
      </c>
      <c r="G152" s="4" t="s">
        <v>1206</v>
      </c>
      <c r="H152" s="4" t="s">
        <v>1327</v>
      </c>
      <c r="I152" s="4">
        <v>5415</v>
      </c>
      <c r="J152" s="4">
        <v>480</v>
      </c>
      <c r="K152" s="4">
        <v>40916</v>
      </c>
    </row>
    <row r="153" ht="16.5" spans="1:11">
      <c r="A153" s="19">
        <v>2.39583333333333</v>
      </c>
      <c r="B153" s="4">
        <v>116</v>
      </c>
      <c r="C153" s="4">
        <v>6</v>
      </c>
      <c r="D153" s="4">
        <v>2</v>
      </c>
      <c r="E153" s="4">
        <v>0</v>
      </c>
      <c r="F153" s="4">
        <v>685</v>
      </c>
      <c r="G153" s="4" t="s">
        <v>1206</v>
      </c>
      <c r="H153" s="4" t="s">
        <v>1328</v>
      </c>
      <c r="I153" s="4">
        <v>5462</v>
      </c>
      <c r="J153" s="4">
        <v>480</v>
      </c>
      <c r="K153" s="4">
        <v>41396</v>
      </c>
    </row>
    <row r="154" ht="16.5" spans="1:11">
      <c r="A154" s="19">
        <v>2.41666666666667</v>
      </c>
      <c r="B154" s="4">
        <v>117</v>
      </c>
      <c r="C154" s="4">
        <v>6</v>
      </c>
      <c r="D154" s="4">
        <v>2</v>
      </c>
      <c r="E154" s="4">
        <v>0</v>
      </c>
      <c r="F154" s="4">
        <v>693</v>
      </c>
      <c r="G154" s="4" t="s">
        <v>1206</v>
      </c>
      <c r="H154" s="4" t="s">
        <v>1329</v>
      </c>
      <c r="I154" s="4">
        <v>5510</v>
      </c>
      <c r="J154" s="4">
        <v>480</v>
      </c>
      <c r="K154" s="4">
        <v>41876</v>
      </c>
    </row>
    <row r="155" ht="16.5" spans="1:11">
      <c r="A155" s="19">
        <v>2.4375</v>
      </c>
      <c r="B155" s="4">
        <v>118</v>
      </c>
      <c r="C155" s="4">
        <v>6</v>
      </c>
      <c r="D155" s="4">
        <v>2</v>
      </c>
      <c r="E155" s="4">
        <v>0</v>
      </c>
      <c r="F155" s="4">
        <v>701</v>
      </c>
      <c r="G155" s="4" t="s">
        <v>1206</v>
      </c>
      <c r="H155" s="4" t="s">
        <v>1330</v>
      </c>
      <c r="I155" s="4">
        <v>5557</v>
      </c>
      <c r="J155" s="4">
        <v>480</v>
      </c>
      <c r="K155" s="4">
        <v>42356</v>
      </c>
    </row>
    <row r="156" ht="16.5" spans="1:11">
      <c r="A156" s="19">
        <v>2.45833333333333</v>
      </c>
      <c r="B156" s="4">
        <v>119</v>
      </c>
      <c r="C156" s="4">
        <v>6</v>
      </c>
      <c r="D156" s="4">
        <v>2</v>
      </c>
      <c r="E156" s="4">
        <v>0</v>
      </c>
      <c r="F156" s="4">
        <v>709</v>
      </c>
      <c r="G156" s="4" t="s">
        <v>1206</v>
      </c>
      <c r="H156" s="4" t="s">
        <v>1331</v>
      </c>
      <c r="I156" s="4">
        <v>5605</v>
      </c>
      <c r="J156" s="4">
        <v>480</v>
      </c>
      <c r="K156" s="4">
        <v>42836</v>
      </c>
    </row>
    <row r="157" ht="16.5" spans="1:11">
      <c r="A157" s="19">
        <v>2.47916666666667</v>
      </c>
      <c r="B157" s="4">
        <v>120</v>
      </c>
      <c r="C157" s="4">
        <v>6</v>
      </c>
      <c r="D157" s="4">
        <v>2</v>
      </c>
      <c r="E157" s="4">
        <v>0</v>
      </c>
      <c r="F157" s="4">
        <v>717</v>
      </c>
      <c r="G157" s="4" t="s">
        <v>1206</v>
      </c>
      <c r="H157" s="4" t="s">
        <v>1332</v>
      </c>
      <c r="I157" s="4">
        <v>5652</v>
      </c>
      <c r="J157" s="4">
        <v>480</v>
      </c>
      <c r="K157" s="4">
        <v>43316</v>
      </c>
    </row>
    <row r="158" ht="16.5" spans="1:11">
      <c r="A158" s="19">
        <v>2.5</v>
      </c>
      <c r="B158" s="4">
        <v>121</v>
      </c>
      <c r="C158" s="4">
        <v>6</v>
      </c>
      <c r="D158" s="4">
        <v>2</v>
      </c>
      <c r="E158" s="4">
        <v>2</v>
      </c>
      <c r="F158" s="4">
        <v>727</v>
      </c>
      <c r="G158" s="4" t="s">
        <v>1302</v>
      </c>
      <c r="H158" s="4" t="s">
        <v>1333</v>
      </c>
      <c r="I158" s="4">
        <v>5700</v>
      </c>
      <c r="J158" s="4">
        <v>656</v>
      </c>
      <c r="K158" s="4">
        <v>43972</v>
      </c>
    </row>
  </sheetData>
  <mergeCells count="4">
    <mergeCell ref="A1:C1"/>
    <mergeCell ref="A2:A3"/>
    <mergeCell ref="B2:B3"/>
    <mergeCell ref="C2:C3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4"/>
  <sheetViews>
    <sheetView workbookViewId="0">
      <selection activeCell="B2" sqref="B2"/>
    </sheetView>
  </sheetViews>
  <sheetFormatPr defaultColWidth="9" defaultRowHeight="13.5"/>
  <cols>
    <col min="1" max="1" width="4.875" customWidth="1"/>
    <col min="2" max="2" width="3.625" customWidth="1"/>
    <col min="3" max="21" width="4.75" customWidth="1"/>
  </cols>
  <sheetData>
    <row r="1" ht="17.25" customHeight="1" spans="1:21">
      <c r="A1" s="1" t="s">
        <v>1334</v>
      </c>
      <c r="B1" s="1" t="s">
        <v>1335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16.5" spans="1:21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</row>
    <row r="3" ht="17.25" customHeight="1" spans="1:21">
      <c r="A3" s="3" t="s">
        <v>1336</v>
      </c>
      <c r="B3" s="4">
        <v>25</v>
      </c>
      <c r="C3" s="4">
        <v>53</v>
      </c>
      <c r="D3" s="4">
        <v>81</v>
      </c>
      <c r="E3" s="4">
        <v>109</v>
      </c>
      <c r="F3" s="4">
        <v>137</v>
      </c>
      <c r="G3" s="4">
        <v>165</v>
      </c>
      <c r="H3" s="4">
        <v>193</v>
      </c>
      <c r="I3" s="4">
        <v>221</v>
      </c>
      <c r="J3" s="4">
        <v>249</v>
      </c>
      <c r="K3" s="4">
        <v>277</v>
      </c>
      <c r="L3" s="4">
        <v>305</v>
      </c>
      <c r="M3" s="4">
        <v>333</v>
      </c>
      <c r="N3" s="4">
        <v>361</v>
      </c>
      <c r="O3" s="4">
        <v>389</v>
      </c>
      <c r="P3" s="4">
        <v>417</v>
      </c>
      <c r="Q3" s="4">
        <v>445</v>
      </c>
      <c r="R3" s="4">
        <v>473</v>
      </c>
      <c r="S3" s="4">
        <v>501</v>
      </c>
      <c r="T3" s="4">
        <v>529</v>
      </c>
      <c r="U3" s="8">
        <v>550</v>
      </c>
    </row>
    <row r="4" ht="15.75" spans="1:21">
      <c r="A4" s="5" t="s">
        <v>1337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8"/>
    </row>
    <row r="5" ht="16.5" spans="1:21">
      <c r="A5" s="6" t="s">
        <v>1338</v>
      </c>
      <c r="B5" s="7">
        <v>25</v>
      </c>
      <c r="C5" s="7">
        <v>73</v>
      </c>
      <c r="D5" s="7">
        <v>121</v>
      </c>
      <c r="E5" s="7">
        <v>169</v>
      </c>
      <c r="F5" s="7">
        <v>217</v>
      </c>
      <c r="G5" s="7">
        <v>265</v>
      </c>
      <c r="H5" s="7">
        <v>313</v>
      </c>
      <c r="I5" s="7">
        <v>361</v>
      </c>
      <c r="J5" s="7">
        <v>409</v>
      </c>
      <c r="K5" s="7">
        <v>457</v>
      </c>
      <c r="L5" s="7">
        <v>505</v>
      </c>
      <c r="M5" s="8">
        <v>550</v>
      </c>
      <c r="N5" s="9"/>
      <c r="O5" s="9"/>
      <c r="P5" s="9"/>
      <c r="Q5" s="9"/>
      <c r="R5" s="9"/>
      <c r="S5" s="9"/>
      <c r="T5" s="9"/>
      <c r="U5" s="11"/>
    </row>
    <row r="6" ht="17.25" customHeight="1" spans="1:21">
      <c r="A6" s="3" t="s">
        <v>1339</v>
      </c>
      <c r="B6" s="4">
        <v>45</v>
      </c>
      <c r="C6" s="4">
        <v>75</v>
      </c>
      <c r="D6" s="4">
        <v>105</v>
      </c>
      <c r="E6" s="4">
        <v>135</v>
      </c>
      <c r="F6" s="4">
        <v>165</v>
      </c>
      <c r="G6" s="4">
        <v>195</v>
      </c>
      <c r="H6" s="4">
        <v>225</v>
      </c>
      <c r="I6" s="4">
        <v>255</v>
      </c>
      <c r="J6" s="4">
        <v>285</v>
      </c>
      <c r="K6" s="4">
        <v>315</v>
      </c>
      <c r="L6" s="4">
        <v>345</v>
      </c>
      <c r="M6" s="4">
        <v>375</v>
      </c>
      <c r="N6" s="4">
        <v>405</v>
      </c>
      <c r="O6" s="4">
        <v>435</v>
      </c>
      <c r="P6" s="4">
        <v>465</v>
      </c>
      <c r="Q6" s="4">
        <v>495</v>
      </c>
      <c r="R6" s="4">
        <v>525</v>
      </c>
      <c r="S6" s="8">
        <v>550</v>
      </c>
      <c r="T6" s="9"/>
      <c r="U6" s="11"/>
    </row>
    <row r="7" ht="15.75" spans="1:21">
      <c r="A7" s="5" t="s">
        <v>1337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8"/>
      <c r="T7" s="9"/>
      <c r="U7" s="11"/>
    </row>
    <row r="8" ht="16.5" spans="1:21">
      <c r="A8" s="6" t="s">
        <v>1338</v>
      </c>
      <c r="B8" s="7">
        <v>45</v>
      </c>
      <c r="C8" s="7">
        <v>95</v>
      </c>
      <c r="D8" s="7">
        <v>145</v>
      </c>
      <c r="E8" s="7">
        <v>195</v>
      </c>
      <c r="F8" s="7">
        <v>245</v>
      </c>
      <c r="G8" s="7">
        <v>295</v>
      </c>
      <c r="H8" s="7">
        <v>345</v>
      </c>
      <c r="I8" s="7">
        <v>395</v>
      </c>
      <c r="J8" s="7">
        <v>445</v>
      </c>
      <c r="K8" s="7">
        <v>495</v>
      </c>
      <c r="L8" s="7">
        <v>545</v>
      </c>
      <c r="M8" s="8">
        <v>550</v>
      </c>
      <c r="N8" s="9"/>
      <c r="O8" s="9"/>
      <c r="P8" s="9"/>
      <c r="Q8" s="9"/>
      <c r="R8" s="9"/>
      <c r="S8" s="9"/>
      <c r="T8" s="9"/>
      <c r="U8" s="11"/>
    </row>
    <row r="9" ht="17.25" customHeight="1" spans="1:21">
      <c r="A9" s="3" t="s">
        <v>1340</v>
      </c>
      <c r="B9" s="4">
        <v>65</v>
      </c>
      <c r="C9" s="4">
        <v>97</v>
      </c>
      <c r="D9" s="4">
        <v>129</v>
      </c>
      <c r="E9" s="4">
        <v>161</v>
      </c>
      <c r="F9" s="4">
        <v>193</v>
      </c>
      <c r="G9" s="4">
        <v>225</v>
      </c>
      <c r="H9" s="4">
        <v>257</v>
      </c>
      <c r="I9" s="4">
        <v>289</v>
      </c>
      <c r="J9" s="4">
        <v>321</v>
      </c>
      <c r="K9" s="4">
        <v>353</v>
      </c>
      <c r="L9" s="4">
        <v>385</v>
      </c>
      <c r="M9" s="4">
        <v>417</v>
      </c>
      <c r="N9" s="4">
        <v>449</v>
      </c>
      <c r="O9" s="4">
        <v>481</v>
      </c>
      <c r="P9" s="4">
        <v>513</v>
      </c>
      <c r="Q9" s="4">
        <v>545</v>
      </c>
      <c r="R9" s="8">
        <v>550</v>
      </c>
      <c r="S9" s="9"/>
      <c r="T9" s="9"/>
      <c r="U9" s="11"/>
    </row>
    <row r="10" ht="15.75" spans="1:21">
      <c r="A10" s="5" t="s">
        <v>1337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8"/>
      <c r="S10" s="9"/>
      <c r="T10" s="9"/>
      <c r="U10" s="11"/>
    </row>
    <row r="11" ht="16.5" spans="1:21">
      <c r="A11" s="6" t="s">
        <v>1338</v>
      </c>
      <c r="B11" s="7">
        <v>65</v>
      </c>
      <c r="C11" s="7">
        <v>117</v>
      </c>
      <c r="D11" s="7">
        <v>169</v>
      </c>
      <c r="E11" s="7">
        <v>221</v>
      </c>
      <c r="F11" s="7">
        <v>273</v>
      </c>
      <c r="G11" s="7">
        <v>325</v>
      </c>
      <c r="H11" s="7">
        <v>377</v>
      </c>
      <c r="I11" s="7">
        <v>429</v>
      </c>
      <c r="J11" s="7">
        <v>481</v>
      </c>
      <c r="K11" s="7">
        <v>533</v>
      </c>
      <c r="L11" s="8">
        <v>550</v>
      </c>
      <c r="M11" s="9"/>
      <c r="N11" s="9"/>
      <c r="O11" s="9"/>
      <c r="P11" s="9"/>
      <c r="Q11" s="9"/>
      <c r="R11" s="9"/>
      <c r="S11" s="9"/>
      <c r="T11" s="9"/>
      <c r="U11" s="11"/>
    </row>
    <row r="12" ht="17.25" customHeight="1" spans="1:21">
      <c r="A12" s="3" t="s">
        <v>1341</v>
      </c>
      <c r="B12" s="4">
        <v>85</v>
      </c>
      <c r="C12" s="4">
        <v>119</v>
      </c>
      <c r="D12" s="4">
        <v>153</v>
      </c>
      <c r="E12" s="4">
        <v>187</v>
      </c>
      <c r="F12" s="4">
        <v>221</v>
      </c>
      <c r="G12" s="4">
        <v>255</v>
      </c>
      <c r="H12" s="4">
        <v>289</v>
      </c>
      <c r="I12" s="4">
        <v>323</v>
      </c>
      <c r="J12" s="4">
        <v>357</v>
      </c>
      <c r="K12" s="4">
        <v>391</v>
      </c>
      <c r="L12" s="4">
        <v>425</v>
      </c>
      <c r="M12" s="4">
        <v>459</v>
      </c>
      <c r="N12" s="4">
        <v>493</v>
      </c>
      <c r="O12" s="4">
        <v>527</v>
      </c>
      <c r="P12" s="8">
        <v>550</v>
      </c>
      <c r="Q12" s="9"/>
      <c r="R12" s="9"/>
      <c r="S12" s="9"/>
      <c r="T12" s="9"/>
      <c r="U12" s="11"/>
    </row>
    <row r="13" ht="15.75" spans="1:21">
      <c r="A13" s="5" t="s">
        <v>1337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8"/>
      <c r="Q13" s="9"/>
      <c r="R13" s="9"/>
      <c r="S13" s="9"/>
      <c r="T13" s="9"/>
      <c r="U13" s="11"/>
    </row>
    <row r="14" ht="16.5" spans="1:21">
      <c r="A14" s="6" t="s">
        <v>1338</v>
      </c>
      <c r="B14" s="7">
        <v>85</v>
      </c>
      <c r="C14" s="7">
        <v>139</v>
      </c>
      <c r="D14" s="7">
        <v>193</v>
      </c>
      <c r="E14" s="7">
        <v>247</v>
      </c>
      <c r="F14" s="7">
        <v>301</v>
      </c>
      <c r="G14" s="7">
        <v>355</v>
      </c>
      <c r="H14" s="7">
        <v>409</v>
      </c>
      <c r="I14" s="7">
        <v>463</v>
      </c>
      <c r="J14" s="7">
        <v>517</v>
      </c>
      <c r="K14" s="8">
        <v>550</v>
      </c>
      <c r="L14" s="10"/>
      <c r="M14" s="10"/>
      <c r="N14" s="10"/>
      <c r="O14" s="10"/>
      <c r="P14" s="10"/>
      <c r="Q14" s="10"/>
      <c r="R14" s="10"/>
      <c r="S14" s="10"/>
      <c r="T14" s="10"/>
      <c r="U14" s="12"/>
    </row>
  </sheetData>
  <mergeCells count="72">
    <mergeCell ref="B1:U1"/>
    <mergeCell ref="A1:A2"/>
    <mergeCell ref="B3:B4"/>
    <mergeCell ref="B6:B7"/>
    <mergeCell ref="B9:B10"/>
    <mergeCell ref="B12:B13"/>
    <mergeCell ref="C3:C4"/>
    <mergeCell ref="C6:C7"/>
    <mergeCell ref="C9:C10"/>
    <mergeCell ref="C12:C13"/>
    <mergeCell ref="D3:D4"/>
    <mergeCell ref="D6:D7"/>
    <mergeCell ref="D9:D10"/>
    <mergeCell ref="D12:D13"/>
    <mergeCell ref="E3:E4"/>
    <mergeCell ref="E6:E7"/>
    <mergeCell ref="E9:E10"/>
    <mergeCell ref="E12:E13"/>
    <mergeCell ref="F3:F4"/>
    <mergeCell ref="F6:F7"/>
    <mergeCell ref="F9:F10"/>
    <mergeCell ref="F12:F13"/>
    <mergeCell ref="G3:G4"/>
    <mergeCell ref="G6:G7"/>
    <mergeCell ref="G9:G10"/>
    <mergeCell ref="G12:G13"/>
    <mergeCell ref="H3:H4"/>
    <mergeCell ref="H6:H7"/>
    <mergeCell ref="H9:H10"/>
    <mergeCell ref="H12:H13"/>
    <mergeCell ref="I3:I4"/>
    <mergeCell ref="I6:I7"/>
    <mergeCell ref="I9:I10"/>
    <mergeCell ref="I12:I13"/>
    <mergeCell ref="J3:J4"/>
    <mergeCell ref="J6:J7"/>
    <mergeCell ref="J9:J10"/>
    <mergeCell ref="J12:J13"/>
    <mergeCell ref="K3:K4"/>
    <mergeCell ref="K6:K7"/>
    <mergeCell ref="K9:K10"/>
    <mergeCell ref="K12:K13"/>
    <mergeCell ref="L3:L4"/>
    <mergeCell ref="L6:L7"/>
    <mergeCell ref="L9:L10"/>
    <mergeCell ref="L12:L13"/>
    <mergeCell ref="M3:M4"/>
    <mergeCell ref="M6:M7"/>
    <mergeCell ref="M9:M10"/>
    <mergeCell ref="M12:M13"/>
    <mergeCell ref="N3:N4"/>
    <mergeCell ref="N6:N7"/>
    <mergeCell ref="N9:N10"/>
    <mergeCell ref="N12:N13"/>
    <mergeCell ref="O3:O4"/>
    <mergeCell ref="O6:O7"/>
    <mergeCell ref="O9:O10"/>
    <mergeCell ref="O12:O13"/>
    <mergeCell ref="P3:P4"/>
    <mergeCell ref="P6:P7"/>
    <mergeCell ref="P9:P10"/>
    <mergeCell ref="P12:P13"/>
    <mergeCell ref="Q3:Q4"/>
    <mergeCell ref="Q6:Q7"/>
    <mergeCell ref="Q9:Q10"/>
    <mergeCell ref="R3:R4"/>
    <mergeCell ref="R6:R7"/>
    <mergeCell ref="R9:R10"/>
    <mergeCell ref="S3:S4"/>
    <mergeCell ref="S6:S7"/>
    <mergeCell ref="T3:T4"/>
    <mergeCell ref="U3:U4"/>
  </mergeCell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B2" sqref="B2"/>
    </sheetView>
  </sheetViews>
  <sheetFormatPr defaultColWidth="9" defaultRowHeight="13.5" outlineLevelCol="7"/>
  <cols>
    <col min="2" max="2" width="12.625"/>
    <col min="7" max="7" width="15" customWidth="1"/>
    <col min="8" max="8" width="31.625" customWidth="1"/>
  </cols>
  <sheetData>
    <row r="1" spans="1:8">
      <c r="A1" t="s">
        <v>43</v>
      </c>
      <c r="B1" t="s">
        <v>1342</v>
      </c>
      <c r="C1" t="s">
        <v>31</v>
      </c>
      <c r="D1" t="s">
        <v>1343</v>
      </c>
      <c r="E1" t="s">
        <v>1344</v>
      </c>
      <c r="F1" t="s">
        <v>1345</v>
      </c>
      <c r="G1" t="s">
        <v>1346</v>
      </c>
      <c r="H1" t="s">
        <v>1347</v>
      </c>
    </row>
    <row r="2" spans="1:6">
      <c r="A2" t="s">
        <v>1348</v>
      </c>
      <c r="B2">
        <v>6</v>
      </c>
      <c r="C2">
        <v>25</v>
      </c>
      <c r="D2">
        <v>150</v>
      </c>
      <c r="E2">
        <v>0</v>
      </c>
      <c r="F2">
        <v>50</v>
      </c>
    </row>
    <row r="3" spans="1:6">
      <c r="A3" t="s">
        <v>1349</v>
      </c>
      <c r="B3">
        <v>0</v>
      </c>
      <c r="C3">
        <v>0</v>
      </c>
      <c r="D3">
        <v>100</v>
      </c>
      <c r="E3">
        <v>0</v>
      </c>
      <c r="F3">
        <v>65</v>
      </c>
    </row>
    <row r="4" spans="1:6">
      <c r="A4" t="s">
        <v>1350</v>
      </c>
      <c r="B4">
        <f>D4/C4</f>
        <v>22.2222222222222</v>
      </c>
      <c r="C4">
        <f>2.7*3</f>
        <v>8.1</v>
      </c>
      <c r="D4">
        <v>180</v>
      </c>
      <c r="F4">
        <v>675</v>
      </c>
    </row>
    <row r="5" spans="1:7">
      <c r="A5" t="s">
        <v>1351</v>
      </c>
      <c r="B5">
        <v>6</v>
      </c>
      <c r="D5">
        <v>150</v>
      </c>
      <c r="E5">
        <v>25</v>
      </c>
      <c r="F5">
        <v>855</v>
      </c>
      <c r="G5">
        <f t="shared" ref="G5:G14" si="0">B5/F5*1000</f>
        <v>7.01754385964912</v>
      </c>
    </row>
    <row r="6" spans="1:7">
      <c r="A6" t="s">
        <v>1352</v>
      </c>
      <c r="B6">
        <v>0.7</v>
      </c>
      <c r="F6">
        <v>175</v>
      </c>
      <c r="G6">
        <f t="shared" si="0"/>
        <v>4</v>
      </c>
    </row>
    <row r="7" spans="1:7">
      <c r="A7" t="s">
        <v>1353</v>
      </c>
      <c r="B7">
        <v>0.8</v>
      </c>
      <c r="F7">
        <v>225</v>
      </c>
      <c r="G7">
        <f t="shared" si="0"/>
        <v>3.55555555555556</v>
      </c>
    </row>
    <row r="8" spans="1:8">
      <c r="A8" t="s">
        <v>1354</v>
      </c>
      <c r="B8">
        <v>1.5</v>
      </c>
      <c r="F8">
        <v>425</v>
      </c>
      <c r="G8">
        <f t="shared" si="0"/>
        <v>3.52941176470588</v>
      </c>
      <c r="H8" t="s">
        <v>1355</v>
      </c>
    </row>
    <row r="9" spans="1:7">
      <c r="A9" t="s">
        <v>1356</v>
      </c>
      <c r="B9">
        <v>2.25</v>
      </c>
      <c r="F9">
        <v>825</v>
      </c>
      <c r="G9">
        <f t="shared" si="0"/>
        <v>2.72727272727273</v>
      </c>
    </row>
    <row r="10" spans="1:8">
      <c r="A10" t="s">
        <v>1357</v>
      </c>
      <c r="B10">
        <f>D10/E10</f>
        <v>3.18181818181818</v>
      </c>
      <c r="D10">
        <v>175</v>
      </c>
      <c r="E10">
        <v>55</v>
      </c>
      <c r="F10">
        <v>1300</v>
      </c>
      <c r="G10">
        <f t="shared" si="0"/>
        <v>2.44755244755245</v>
      </c>
      <c r="H10" t="s">
        <v>1358</v>
      </c>
    </row>
    <row r="11" spans="1:7">
      <c r="A11" t="s">
        <v>1359</v>
      </c>
      <c r="B11">
        <v>1</v>
      </c>
      <c r="F11">
        <v>505</v>
      </c>
      <c r="G11">
        <f t="shared" si="0"/>
        <v>1.98019801980198</v>
      </c>
    </row>
    <row r="12" spans="1:7">
      <c r="A12" t="s">
        <v>1360</v>
      </c>
      <c r="B12">
        <v>1.5</v>
      </c>
      <c r="F12">
        <v>880</v>
      </c>
      <c r="G12">
        <f t="shared" si="0"/>
        <v>1.70454545454545</v>
      </c>
    </row>
    <row r="13" spans="1:7">
      <c r="A13" t="s">
        <v>1361</v>
      </c>
      <c r="B13">
        <v>1.5</v>
      </c>
      <c r="F13">
        <v>1050</v>
      </c>
      <c r="G13">
        <f t="shared" si="0"/>
        <v>1.42857142857143</v>
      </c>
    </row>
    <row r="14" spans="1:8">
      <c r="A14" t="s">
        <v>1362</v>
      </c>
      <c r="B14">
        <v>1.75</v>
      </c>
      <c r="F14">
        <v>2450</v>
      </c>
      <c r="G14">
        <f t="shared" si="0"/>
        <v>0.714285714285714</v>
      </c>
      <c r="H14" t="s">
        <v>1363</v>
      </c>
    </row>
  </sheetData>
  <sortState ref="A5:H14">
    <sortCondition ref="G5:G14" descending="1"/>
  </sortState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B2" sqref="B2"/>
    </sheetView>
  </sheetViews>
  <sheetFormatPr defaultColWidth="9" defaultRowHeight="13.5" outlineLevelRow="1"/>
  <cols>
    <col min="1" max="1" width="33.75" customWidth="1"/>
  </cols>
  <sheetData>
    <row r="1" spans="1:1">
      <c r="A1" t="s">
        <v>1364</v>
      </c>
    </row>
    <row r="2" spans="1:1">
      <c r="A2" t="s">
        <v>1365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C20"/>
  <sheetViews>
    <sheetView workbookViewId="0">
      <selection activeCell="B2" sqref="B2"/>
    </sheetView>
  </sheetViews>
  <sheetFormatPr defaultColWidth="9" defaultRowHeight="13.5" outlineLevelCol="2"/>
  <cols>
    <col min="1" max="2" width="15.375" style="9" customWidth="1"/>
    <col min="3" max="3" width="13.375" style="9" customWidth="1"/>
    <col min="4" max="4" width="12.625"/>
    <col min="7" max="7" width="13.75"/>
    <col min="11" max="11" width="12.625"/>
  </cols>
  <sheetData>
    <row r="1" spans="3:3">
      <c r="C1" s="9" t="s">
        <v>5</v>
      </c>
    </row>
    <row r="2" spans="1:2">
      <c r="A2" s="9" t="s">
        <v>6</v>
      </c>
      <c r="B2" s="33">
        <v>0.25</v>
      </c>
    </row>
    <row r="3" spans="1:2">
      <c r="A3" s="9" t="s">
        <v>7</v>
      </c>
      <c r="B3" s="9">
        <v>1064</v>
      </c>
    </row>
    <row r="4" spans="1:2">
      <c r="A4" s="9" t="s">
        <v>8</v>
      </c>
      <c r="B4" s="9">
        <v>11</v>
      </c>
    </row>
    <row r="5" spans="1:3">
      <c r="A5" s="9" t="s">
        <v>9</v>
      </c>
      <c r="B5" s="33">
        <v>0</v>
      </c>
      <c r="C5" s="9">
        <f>B15*(1+0.18*B7)*(B5)*(1-B2)*(1-B13)*(1+0.4*B10)</f>
        <v>0</v>
      </c>
    </row>
    <row r="6" spans="1:3">
      <c r="A6" s="9" t="s">
        <v>10</v>
      </c>
      <c r="B6" s="9">
        <v>0</v>
      </c>
      <c r="C6" s="9">
        <f>B19*(1-B2)*(1-B13)*(1+0.4*B10)*(1+0.18*B7)</f>
        <v>0</v>
      </c>
    </row>
    <row r="7" spans="1:3">
      <c r="A7" s="9" t="s">
        <v>11</v>
      </c>
      <c r="B7" s="34">
        <v>0</v>
      </c>
      <c r="C7" s="9">
        <f>B15*(0.18*B7)*(1+B5)*(1-B2)*(1-B13)*(1+0.4*B10)</f>
        <v>0</v>
      </c>
    </row>
    <row r="8" spans="1:3">
      <c r="A8" s="9" t="s">
        <v>12</v>
      </c>
      <c r="B8" s="9">
        <v>0</v>
      </c>
      <c r="C8" s="9">
        <f>B8*291.2*(1-B2)*(1-B13)*(1+0.4*B10)*(1+0.18*B7)</f>
        <v>0</v>
      </c>
    </row>
    <row r="9" spans="1:3">
      <c r="A9" s="9" t="s">
        <v>13</v>
      </c>
      <c r="B9" s="9">
        <v>1</v>
      </c>
      <c r="C9" s="9">
        <f>(20*B9*B4)*(1-B2)*(1-B13)*(1+0.4*B10)*(1+0.18*B7)</f>
        <v>231</v>
      </c>
    </row>
    <row r="10" spans="1:3">
      <c r="A10" s="13" t="s">
        <v>14</v>
      </c>
      <c r="B10" s="35">
        <v>1</v>
      </c>
      <c r="C10" s="9">
        <f>B16*(1-B2)*(1-B13)*(0.4*B10)+B15*(1+0.18*B7)*(0.12)*(1-B2)*(1-B13)*(1+0.4*B10)*B10</f>
        <v>941.304</v>
      </c>
    </row>
    <row r="11" spans="1:3">
      <c r="A11" s="9" t="s">
        <v>15</v>
      </c>
      <c r="C11" s="9">
        <f>B11*(1-B2)*(1-B13)*(1+0.4*B10)*(1+0.18*B7)</f>
        <v>0</v>
      </c>
    </row>
    <row r="12" ht="27" spans="1:3">
      <c r="A12" s="13" t="s">
        <v>16</v>
      </c>
      <c r="B12" s="9">
        <f>B11+B19</f>
        <v>0</v>
      </c>
      <c r="C12" s="9">
        <f>B12*(1-B2)*(1-B13)*(1+0.4*B10)*(1+0.18*B7)</f>
        <v>0</v>
      </c>
    </row>
    <row r="13" spans="1:2">
      <c r="A13" s="13" t="s">
        <v>17</v>
      </c>
      <c r="B13" s="33">
        <v>0</v>
      </c>
    </row>
    <row r="14" spans="1:2">
      <c r="A14" s="9" t="s">
        <v>18</v>
      </c>
      <c r="B14" s="9">
        <f>(B3+40*B4+20*B4*B9)</f>
        <v>1724</v>
      </c>
    </row>
    <row r="15" spans="1:2">
      <c r="A15" s="9" t="s">
        <v>19</v>
      </c>
      <c r="B15" s="9">
        <f>B14+291.2*B8+B12</f>
        <v>1724</v>
      </c>
    </row>
    <row r="16" spans="1:2">
      <c r="A16" s="9" t="s">
        <v>20</v>
      </c>
      <c r="B16" s="9">
        <f>B15*(1+0.18*B7)*(1+B5)*(1+0.4*B10)</f>
        <v>2413.6</v>
      </c>
    </row>
    <row r="17" spans="1:2">
      <c r="A17" s="9" t="s">
        <v>21</v>
      </c>
      <c r="B17" s="9">
        <f>B16*(1-B2)*(1-B13)</f>
        <v>1810.2</v>
      </c>
    </row>
    <row r="19" spans="1:2">
      <c r="A19" s="9" t="s">
        <v>22</v>
      </c>
      <c r="B19" s="9">
        <f>IF(B6=0,0,B6*112+336)</f>
        <v>0</v>
      </c>
    </row>
    <row r="20" spans="1:2">
      <c r="A20" s="9" t="s">
        <v>23</v>
      </c>
      <c r="B20" s="9">
        <f>(1-B2)*(1-B13)*(1+0.4*B10)*(1+0.18*B7)*(1+B5)</f>
        <v>1.05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10"/>
  <sheetViews>
    <sheetView workbookViewId="0">
      <selection activeCell="D42" sqref="D42"/>
    </sheetView>
  </sheetViews>
  <sheetFormatPr defaultColWidth="9" defaultRowHeight="13.5" outlineLevelCol="1"/>
  <cols>
    <col min="1" max="1" width="20.25" style="9" customWidth="1"/>
    <col min="2" max="5" width="12.625" style="9"/>
    <col min="6" max="6" width="9" style="9"/>
    <col min="12" max="16384" width="9" style="9"/>
  </cols>
  <sheetData>
    <row r="1" spans="1:2">
      <c r="A1" s="9" t="s">
        <v>24</v>
      </c>
      <c r="B1" s="9">
        <v>1.7</v>
      </c>
    </row>
    <row r="2" spans="1:2">
      <c r="A2" s="9" t="s">
        <v>25</v>
      </c>
      <c r="B2" s="9">
        <v>100</v>
      </c>
    </row>
    <row r="3" spans="1:2">
      <c r="A3" s="9" t="s">
        <v>26</v>
      </c>
      <c r="B3" s="9">
        <v>131</v>
      </c>
    </row>
    <row r="4" spans="1:2">
      <c r="A4" s="9" t="s">
        <v>27</v>
      </c>
      <c r="B4" s="9">
        <f>B3/100/B1</f>
        <v>0.770588235294118</v>
      </c>
    </row>
    <row r="5" spans="1:2">
      <c r="A5" s="9" t="s">
        <v>28</v>
      </c>
      <c r="B5" s="9">
        <f>B1/B3*100</f>
        <v>1.29770992366412</v>
      </c>
    </row>
    <row r="6" spans="1:2">
      <c r="A6" s="9" t="s">
        <v>29</v>
      </c>
      <c r="B6" s="9">
        <f>B8*B4</f>
        <v>0</v>
      </c>
    </row>
    <row r="7" spans="1:2">
      <c r="A7" s="9" t="s">
        <v>30</v>
      </c>
      <c r="B7" s="9">
        <f>INT(B6)</f>
        <v>0</v>
      </c>
    </row>
    <row r="8" spans="1:2">
      <c r="A8" s="9" t="s">
        <v>31</v>
      </c>
      <c r="B8" s="9">
        <v>0</v>
      </c>
    </row>
    <row r="9" spans="1:2">
      <c r="A9" s="9" t="s">
        <v>32</v>
      </c>
      <c r="B9" s="9">
        <v>0.3</v>
      </c>
    </row>
    <row r="10" spans="1:2">
      <c r="A10" s="9" t="s">
        <v>33</v>
      </c>
      <c r="B10" s="9">
        <f>B9/B3*100</f>
        <v>0.229007633587786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K121"/>
  <sheetViews>
    <sheetView workbookViewId="0">
      <selection activeCell="B2" sqref="B2"/>
    </sheetView>
  </sheetViews>
  <sheetFormatPr defaultColWidth="9" defaultRowHeight="13.5"/>
  <cols>
    <col min="1" max="1" width="14.625" customWidth="1"/>
    <col min="2" max="2" width="12.625"/>
    <col min="5" max="5" width="13.75"/>
    <col min="11" max="11" width="12.625"/>
  </cols>
  <sheetData>
    <row r="1" spans="1:5">
      <c r="A1" t="s">
        <v>34</v>
      </c>
      <c r="B1">
        <v>2</v>
      </c>
      <c r="D1" t="s">
        <v>34</v>
      </c>
      <c r="E1" t="s">
        <v>35</v>
      </c>
    </row>
    <row r="2" spans="1:5">
      <c r="A2" t="s">
        <v>36</v>
      </c>
      <c r="B2">
        <v>-5</v>
      </c>
      <c r="D2">
        <v>-50</v>
      </c>
      <c r="E2">
        <f>0.06*D2/(1+0.06*ABS(D2))</f>
        <v>-0.75</v>
      </c>
    </row>
    <row r="3" spans="1:5">
      <c r="A3" t="s">
        <v>37</v>
      </c>
      <c r="B3">
        <f>B1+B2</f>
        <v>-3</v>
      </c>
      <c r="D3">
        <v>-49</v>
      </c>
      <c r="E3">
        <f t="shared" ref="E3:E34" si="0">0.06*D3/(1+0.06*ABS(D3))</f>
        <v>-0.746192893401015</v>
      </c>
    </row>
    <row r="4" spans="1:5">
      <c r="A4" t="s">
        <v>35</v>
      </c>
      <c r="B4">
        <f>0.06*B1/(1+0.06*ABS(B1))</f>
        <v>0.107142857142857</v>
      </c>
      <c r="D4">
        <v>-48</v>
      </c>
      <c r="E4">
        <f t="shared" si="0"/>
        <v>-0.742268041237113</v>
      </c>
    </row>
    <row r="5" spans="1:5">
      <c r="A5" t="s">
        <v>38</v>
      </c>
      <c r="B5">
        <f>1-B4</f>
        <v>0.892857142857143</v>
      </c>
      <c r="D5">
        <v>-47</v>
      </c>
      <c r="E5">
        <f t="shared" si="0"/>
        <v>-0.738219895287958</v>
      </c>
    </row>
    <row r="6" spans="1:5">
      <c r="A6" t="s">
        <v>39</v>
      </c>
      <c r="B6">
        <v>100</v>
      </c>
      <c r="D6">
        <v>-46</v>
      </c>
      <c r="E6">
        <f t="shared" si="0"/>
        <v>-0.734042553191489</v>
      </c>
    </row>
    <row r="7" spans="1:5">
      <c r="A7" t="s">
        <v>40</v>
      </c>
      <c r="B7">
        <f>B6/B5</f>
        <v>112</v>
      </c>
      <c r="D7">
        <v>-45</v>
      </c>
      <c r="E7">
        <f t="shared" si="0"/>
        <v>-0.72972972972973</v>
      </c>
    </row>
    <row r="8" spans="1:5">
      <c r="A8" t="s">
        <v>41</v>
      </c>
      <c r="B8">
        <f>B6/(1-0.06*B3/(1+0.06*ABS(B3)))-B7</f>
        <v>-25.2352941176471</v>
      </c>
      <c r="D8">
        <v>-44</v>
      </c>
      <c r="E8">
        <f t="shared" si="0"/>
        <v>-0.725274725274725</v>
      </c>
    </row>
    <row r="9" spans="1:5">
      <c r="A9" t="s">
        <v>42</v>
      </c>
      <c r="B9" s="32">
        <f>B8/B7</f>
        <v>-0.22531512605042</v>
      </c>
      <c r="D9">
        <v>-43</v>
      </c>
      <c r="E9">
        <f t="shared" si="0"/>
        <v>-0.720670391061452</v>
      </c>
    </row>
    <row r="10" spans="4:5">
      <c r="D10">
        <v>-42</v>
      </c>
      <c r="E10">
        <f t="shared" si="0"/>
        <v>-0.715909090909091</v>
      </c>
    </row>
    <row r="11" spans="4:5">
      <c r="D11">
        <v>-41</v>
      </c>
      <c r="E11">
        <f t="shared" si="0"/>
        <v>-0.710982658959538</v>
      </c>
    </row>
    <row r="12" spans="4:5">
      <c r="D12">
        <v>-40</v>
      </c>
      <c r="E12">
        <f t="shared" si="0"/>
        <v>-0.705882352941177</v>
      </c>
    </row>
    <row r="13" spans="4:5">
      <c r="D13">
        <v>-39</v>
      </c>
      <c r="E13">
        <f t="shared" si="0"/>
        <v>-0.70059880239521</v>
      </c>
    </row>
    <row r="14" spans="4:5">
      <c r="D14">
        <v>-38</v>
      </c>
      <c r="E14">
        <f t="shared" si="0"/>
        <v>-0.695121951219512</v>
      </c>
    </row>
    <row r="15" spans="4:5">
      <c r="D15">
        <v>-37</v>
      </c>
      <c r="E15">
        <f t="shared" si="0"/>
        <v>-0.68944099378882</v>
      </c>
    </row>
    <row r="16" spans="4:5">
      <c r="D16">
        <v>-36</v>
      </c>
      <c r="E16">
        <f t="shared" si="0"/>
        <v>-0.683544303797468</v>
      </c>
    </row>
    <row r="17" spans="4:5">
      <c r="D17">
        <v>-35</v>
      </c>
      <c r="E17">
        <f t="shared" si="0"/>
        <v>-0.67741935483871</v>
      </c>
    </row>
    <row r="18" spans="4:5">
      <c r="D18">
        <v>-34</v>
      </c>
      <c r="E18">
        <f t="shared" si="0"/>
        <v>-0.671052631578947</v>
      </c>
    </row>
    <row r="19" spans="4:5">
      <c r="D19">
        <v>-33</v>
      </c>
      <c r="E19">
        <f t="shared" si="0"/>
        <v>-0.664429530201342</v>
      </c>
    </row>
    <row r="20" spans="4:5">
      <c r="D20">
        <v>-32</v>
      </c>
      <c r="E20">
        <f t="shared" si="0"/>
        <v>-0.657534246575342</v>
      </c>
    </row>
    <row r="21" spans="4:5">
      <c r="D21">
        <v>-31</v>
      </c>
      <c r="E21">
        <f t="shared" si="0"/>
        <v>-0.65034965034965</v>
      </c>
    </row>
    <row r="22" spans="4:11">
      <c r="D22">
        <v>-30</v>
      </c>
      <c r="E22">
        <f t="shared" si="0"/>
        <v>-0.642857142857143</v>
      </c>
      <c r="H22" t="s">
        <v>43</v>
      </c>
      <c r="I22" t="s">
        <v>44</v>
      </c>
      <c r="J22" t="s">
        <v>45</v>
      </c>
      <c r="K22" t="s">
        <v>46</v>
      </c>
    </row>
    <row r="23" spans="4:11">
      <c r="D23">
        <v>-29</v>
      </c>
      <c r="E23">
        <f t="shared" si="0"/>
        <v>-0.635036496350365</v>
      </c>
      <c r="H23" t="s">
        <v>47</v>
      </c>
      <c r="I23">
        <v>2</v>
      </c>
      <c r="J23">
        <v>175</v>
      </c>
      <c r="K23">
        <f>I23/J23*100</f>
        <v>1.14285714285714</v>
      </c>
    </row>
    <row r="24" spans="4:11">
      <c r="D24">
        <v>-28</v>
      </c>
      <c r="E24">
        <f t="shared" si="0"/>
        <v>-0.626865671641791</v>
      </c>
      <c r="H24" t="s">
        <v>48</v>
      </c>
      <c r="I24">
        <v>4</v>
      </c>
      <c r="J24">
        <v>550</v>
      </c>
      <c r="K24">
        <f>I24/J24*100</f>
        <v>0.727272727272727</v>
      </c>
    </row>
    <row r="25" spans="4:11">
      <c r="D25">
        <v>-27</v>
      </c>
      <c r="E25">
        <f t="shared" si="0"/>
        <v>-0.618320610687023</v>
      </c>
      <c r="H25" t="s">
        <v>49</v>
      </c>
      <c r="I25">
        <v>5</v>
      </c>
      <c r="J25">
        <v>925</v>
      </c>
      <c r="K25">
        <f>I25/J25*100</f>
        <v>0.540540540540541</v>
      </c>
    </row>
    <row r="26" spans="4:11">
      <c r="D26">
        <v>-26</v>
      </c>
      <c r="E26">
        <f t="shared" si="0"/>
        <v>-0.609375</v>
      </c>
      <c r="H26" t="s">
        <v>50</v>
      </c>
      <c r="I26">
        <v>10</v>
      </c>
      <c r="J26">
        <v>1400</v>
      </c>
      <c r="K26">
        <f>I26/J26*100</f>
        <v>0.714285714285714</v>
      </c>
    </row>
    <row r="27" spans="4:11">
      <c r="D27">
        <v>-25</v>
      </c>
      <c r="E27">
        <f t="shared" si="0"/>
        <v>-0.6</v>
      </c>
      <c r="H27" t="s">
        <v>51</v>
      </c>
      <c r="I27">
        <v>3</v>
      </c>
      <c r="J27">
        <v>450</v>
      </c>
      <c r="K27">
        <f>I27/J27*100</f>
        <v>0.666666666666667</v>
      </c>
    </row>
    <row r="28" spans="4:5">
      <c r="D28">
        <v>-24</v>
      </c>
      <c r="E28">
        <f t="shared" si="0"/>
        <v>-0.590163934426229</v>
      </c>
    </row>
    <row r="29" spans="4:5">
      <c r="D29">
        <v>-23</v>
      </c>
      <c r="E29">
        <f t="shared" si="0"/>
        <v>-0.579831932773109</v>
      </c>
    </row>
    <row r="30" spans="4:5">
      <c r="D30">
        <v>-22</v>
      </c>
      <c r="E30">
        <f t="shared" si="0"/>
        <v>-0.568965517241379</v>
      </c>
    </row>
    <row r="31" spans="4:5">
      <c r="D31">
        <v>-21</v>
      </c>
      <c r="E31">
        <f t="shared" si="0"/>
        <v>-0.557522123893805</v>
      </c>
    </row>
    <row r="32" spans="4:5">
      <c r="D32">
        <v>-20</v>
      </c>
      <c r="E32">
        <f t="shared" si="0"/>
        <v>-0.545454545454545</v>
      </c>
    </row>
    <row r="33" spans="4:5">
      <c r="D33">
        <v>-19</v>
      </c>
      <c r="E33">
        <f t="shared" si="0"/>
        <v>-0.532710280373832</v>
      </c>
    </row>
    <row r="34" spans="4:5">
      <c r="D34">
        <v>-18</v>
      </c>
      <c r="E34">
        <f t="shared" si="0"/>
        <v>-0.519230769230769</v>
      </c>
    </row>
    <row r="35" spans="4:5">
      <c r="D35">
        <v>-17</v>
      </c>
      <c r="E35">
        <f t="shared" ref="E35:E66" si="1">0.06*D35/(1+0.06*ABS(D35))</f>
        <v>-0.504950495049505</v>
      </c>
    </row>
    <row r="36" spans="4:5">
      <c r="D36">
        <v>-16</v>
      </c>
      <c r="E36">
        <f t="shared" si="1"/>
        <v>-0.489795918367347</v>
      </c>
    </row>
    <row r="37" spans="4:5">
      <c r="D37">
        <v>-15</v>
      </c>
      <c r="E37">
        <f t="shared" si="1"/>
        <v>-0.473684210526316</v>
      </c>
    </row>
    <row r="38" spans="4:5">
      <c r="D38">
        <v>-14</v>
      </c>
      <c r="E38">
        <f t="shared" si="1"/>
        <v>-0.456521739130435</v>
      </c>
    </row>
    <row r="39" spans="4:5">
      <c r="D39">
        <v>-13</v>
      </c>
      <c r="E39">
        <f t="shared" si="1"/>
        <v>-0.438202247191011</v>
      </c>
    </row>
    <row r="40" spans="4:5">
      <c r="D40">
        <v>-12</v>
      </c>
      <c r="E40">
        <f t="shared" si="1"/>
        <v>-0.418604651162791</v>
      </c>
    </row>
    <row r="41" spans="4:5">
      <c r="D41">
        <v>-11</v>
      </c>
      <c r="E41">
        <f t="shared" si="1"/>
        <v>-0.397590361445783</v>
      </c>
    </row>
    <row r="42" spans="4:5">
      <c r="D42">
        <v>-10</v>
      </c>
      <c r="E42">
        <f t="shared" si="1"/>
        <v>-0.375</v>
      </c>
    </row>
    <row r="43" spans="4:5">
      <c r="D43">
        <v>-9</v>
      </c>
      <c r="E43">
        <f t="shared" si="1"/>
        <v>-0.350649350649351</v>
      </c>
    </row>
    <row r="44" spans="4:5">
      <c r="D44">
        <v>-8</v>
      </c>
      <c r="E44">
        <f t="shared" si="1"/>
        <v>-0.324324324324324</v>
      </c>
    </row>
    <row r="45" spans="4:5">
      <c r="D45">
        <v>-7</v>
      </c>
      <c r="E45">
        <f t="shared" si="1"/>
        <v>-0.295774647887324</v>
      </c>
    </row>
    <row r="46" spans="4:5">
      <c r="D46">
        <v>-6</v>
      </c>
      <c r="E46">
        <f t="shared" si="1"/>
        <v>-0.264705882352941</v>
      </c>
    </row>
    <row r="47" spans="4:5">
      <c r="D47">
        <v>-5</v>
      </c>
      <c r="E47">
        <f t="shared" si="1"/>
        <v>-0.230769230769231</v>
      </c>
    </row>
    <row r="48" spans="4:5">
      <c r="D48">
        <v>-4</v>
      </c>
      <c r="E48">
        <f t="shared" si="1"/>
        <v>-0.193548387096774</v>
      </c>
    </row>
    <row r="49" spans="4:5">
      <c r="D49">
        <v>-3</v>
      </c>
      <c r="E49">
        <f t="shared" si="1"/>
        <v>-0.152542372881356</v>
      </c>
    </row>
    <row r="50" spans="4:5">
      <c r="D50">
        <v>-2</v>
      </c>
      <c r="E50">
        <f t="shared" si="1"/>
        <v>-0.107142857142857</v>
      </c>
    </row>
    <row r="51" spans="4:5">
      <c r="D51">
        <v>-1</v>
      </c>
      <c r="E51">
        <f t="shared" si="1"/>
        <v>-0.0566037735849057</v>
      </c>
    </row>
    <row r="52" spans="4:5">
      <c r="D52">
        <v>0</v>
      </c>
      <c r="E52">
        <f t="shared" si="1"/>
        <v>0</v>
      </c>
    </row>
    <row r="53" spans="4:5">
      <c r="D53">
        <v>1</v>
      </c>
      <c r="E53">
        <f t="shared" si="1"/>
        <v>0.0566037735849057</v>
      </c>
    </row>
    <row r="54" spans="4:5">
      <c r="D54">
        <v>2</v>
      </c>
      <c r="E54">
        <f t="shared" si="1"/>
        <v>0.107142857142857</v>
      </c>
    </row>
    <row r="55" spans="4:5">
      <c r="D55">
        <v>3</v>
      </c>
      <c r="E55">
        <f t="shared" si="1"/>
        <v>0.152542372881356</v>
      </c>
    </row>
    <row r="56" spans="4:5">
      <c r="D56">
        <v>4</v>
      </c>
      <c r="E56">
        <f t="shared" si="1"/>
        <v>0.193548387096774</v>
      </c>
    </row>
    <row r="57" spans="4:5">
      <c r="D57">
        <v>5</v>
      </c>
      <c r="E57">
        <f t="shared" si="1"/>
        <v>0.230769230769231</v>
      </c>
    </row>
    <row r="58" spans="4:5">
      <c r="D58">
        <v>6</v>
      </c>
      <c r="E58">
        <f t="shared" si="1"/>
        <v>0.264705882352941</v>
      </c>
    </row>
    <row r="59" spans="4:5">
      <c r="D59">
        <v>7</v>
      </c>
      <c r="E59">
        <f t="shared" si="1"/>
        <v>0.295774647887324</v>
      </c>
    </row>
    <row r="60" spans="4:5">
      <c r="D60">
        <v>8</v>
      </c>
      <c r="E60">
        <f t="shared" si="1"/>
        <v>0.324324324324324</v>
      </c>
    </row>
    <row r="61" spans="4:5">
      <c r="D61">
        <v>9</v>
      </c>
      <c r="E61">
        <f t="shared" si="1"/>
        <v>0.350649350649351</v>
      </c>
    </row>
    <row r="62" spans="4:5">
      <c r="D62">
        <v>10</v>
      </c>
      <c r="E62">
        <f t="shared" si="1"/>
        <v>0.375</v>
      </c>
    </row>
    <row r="63" spans="4:5">
      <c r="D63">
        <v>11</v>
      </c>
      <c r="E63">
        <f t="shared" si="1"/>
        <v>0.397590361445783</v>
      </c>
    </row>
    <row r="64" spans="4:5">
      <c r="D64">
        <v>12</v>
      </c>
      <c r="E64">
        <f t="shared" si="1"/>
        <v>0.418604651162791</v>
      </c>
    </row>
    <row r="65" spans="4:5">
      <c r="D65">
        <v>13</v>
      </c>
      <c r="E65">
        <f t="shared" si="1"/>
        <v>0.438202247191011</v>
      </c>
    </row>
    <row r="66" spans="4:5">
      <c r="D66">
        <v>14</v>
      </c>
      <c r="E66">
        <f t="shared" si="1"/>
        <v>0.456521739130435</v>
      </c>
    </row>
    <row r="67" spans="4:5">
      <c r="D67">
        <v>15</v>
      </c>
      <c r="E67">
        <f t="shared" ref="E67:E98" si="2">0.06*D67/(1+0.06*ABS(D67))</f>
        <v>0.473684210526316</v>
      </c>
    </row>
    <row r="68" spans="4:5">
      <c r="D68">
        <v>16</v>
      </c>
      <c r="E68">
        <f t="shared" si="2"/>
        <v>0.489795918367347</v>
      </c>
    </row>
    <row r="69" spans="4:5">
      <c r="D69">
        <v>17</v>
      </c>
      <c r="E69">
        <f t="shared" si="2"/>
        <v>0.504950495049505</v>
      </c>
    </row>
    <row r="70" spans="4:5">
      <c r="D70">
        <v>18</v>
      </c>
      <c r="E70">
        <f t="shared" si="2"/>
        <v>0.519230769230769</v>
      </c>
    </row>
    <row r="71" spans="4:5">
      <c r="D71">
        <v>19</v>
      </c>
      <c r="E71">
        <f t="shared" si="2"/>
        <v>0.532710280373832</v>
      </c>
    </row>
    <row r="72" spans="4:5">
      <c r="D72">
        <v>20</v>
      </c>
      <c r="E72">
        <f t="shared" si="2"/>
        <v>0.545454545454545</v>
      </c>
    </row>
    <row r="73" spans="4:5">
      <c r="D73">
        <v>21</v>
      </c>
      <c r="E73">
        <f t="shared" si="2"/>
        <v>0.557522123893805</v>
      </c>
    </row>
    <row r="74" spans="4:5">
      <c r="D74">
        <v>22</v>
      </c>
      <c r="E74">
        <f t="shared" si="2"/>
        <v>0.568965517241379</v>
      </c>
    </row>
    <row r="75" spans="4:5">
      <c r="D75">
        <v>23</v>
      </c>
      <c r="E75">
        <f t="shared" si="2"/>
        <v>0.579831932773109</v>
      </c>
    </row>
    <row r="76" spans="4:5">
      <c r="D76">
        <v>24</v>
      </c>
      <c r="E76">
        <f t="shared" si="2"/>
        <v>0.590163934426229</v>
      </c>
    </row>
    <row r="77" spans="4:5">
      <c r="D77">
        <v>25</v>
      </c>
      <c r="E77">
        <f t="shared" si="2"/>
        <v>0.6</v>
      </c>
    </row>
    <row r="78" spans="4:5">
      <c r="D78">
        <v>26</v>
      </c>
      <c r="E78">
        <f t="shared" si="2"/>
        <v>0.609375</v>
      </c>
    </row>
    <row r="79" spans="4:5">
      <c r="D79">
        <v>27</v>
      </c>
      <c r="E79">
        <f t="shared" si="2"/>
        <v>0.618320610687023</v>
      </c>
    </row>
    <row r="80" spans="4:5">
      <c r="D80">
        <v>28</v>
      </c>
      <c r="E80">
        <f t="shared" si="2"/>
        <v>0.626865671641791</v>
      </c>
    </row>
    <row r="81" spans="4:5">
      <c r="D81">
        <v>29</v>
      </c>
      <c r="E81">
        <f t="shared" si="2"/>
        <v>0.635036496350365</v>
      </c>
    </row>
    <row r="82" spans="4:5">
      <c r="D82">
        <v>30</v>
      </c>
      <c r="E82">
        <f t="shared" si="2"/>
        <v>0.642857142857143</v>
      </c>
    </row>
    <row r="83" spans="4:5">
      <c r="D83">
        <v>31</v>
      </c>
      <c r="E83">
        <f t="shared" si="2"/>
        <v>0.65034965034965</v>
      </c>
    </row>
    <row r="84" spans="4:5">
      <c r="D84">
        <v>32</v>
      </c>
      <c r="E84">
        <f t="shared" si="2"/>
        <v>0.657534246575342</v>
      </c>
    </row>
    <row r="85" spans="4:5">
      <c r="D85">
        <v>33</v>
      </c>
      <c r="E85">
        <f t="shared" si="2"/>
        <v>0.664429530201342</v>
      </c>
    </row>
    <row r="86" spans="4:5">
      <c r="D86">
        <v>34</v>
      </c>
      <c r="E86">
        <f t="shared" si="2"/>
        <v>0.671052631578947</v>
      </c>
    </row>
    <row r="87" spans="4:5">
      <c r="D87">
        <v>35</v>
      </c>
      <c r="E87">
        <f t="shared" si="2"/>
        <v>0.67741935483871</v>
      </c>
    </row>
    <row r="88" spans="4:5">
      <c r="D88">
        <v>36</v>
      </c>
      <c r="E88">
        <f t="shared" si="2"/>
        <v>0.683544303797468</v>
      </c>
    </row>
    <row r="89" spans="4:5">
      <c r="D89">
        <v>37</v>
      </c>
      <c r="E89">
        <f t="shared" si="2"/>
        <v>0.68944099378882</v>
      </c>
    </row>
    <row r="90" spans="4:5">
      <c r="D90">
        <v>38</v>
      </c>
      <c r="E90">
        <f t="shared" si="2"/>
        <v>0.695121951219512</v>
      </c>
    </row>
    <row r="91" spans="4:5">
      <c r="D91">
        <v>39</v>
      </c>
      <c r="E91">
        <f t="shared" si="2"/>
        <v>0.70059880239521</v>
      </c>
    </row>
    <row r="92" spans="4:5">
      <c r="D92">
        <v>40</v>
      </c>
      <c r="E92">
        <f t="shared" si="2"/>
        <v>0.705882352941177</v>
      </c>
    </row>
    <row r="93" spans="4:5">
      <c r="D93">
        <v>41</v>
      </c>
      <c r="E93">
        <f t="shared" si="2"/>
        <v>0.710982658959538</v>
      </c>
    </row>
    <row r="94" spans="4:5">
      <c r="D94">
        <v>42</v>
      </c>
      <c r="E94">
        <f t="shared" si="2"/>
        <v>0.715909090909091</v>
      </c>
    </row>
    <row r="95" spans="4:5">
      <c r="D95">
        <v>43</v>
      </c>
      <c r="E95">
        <f t="shared" si="2"/>
        <v>0.720670391061452</v>
      </c>
    </row>
    <row r="96" spans="4:5">
      <c r="D96">
        <v>44</v>
      </c>
      <c r="E96">
        <f t="shared" si="2"/>
        <v>0.725274725274725</v>
      </c>
    </row>
    <row r="97" spans="4:5">
      <c r="D97">
        <v>45</v>
      </c>
      <c r="E97">
        <f t="shared" si="2"/>
        <v>0.72972972972973</v>
      </c>
    </row>
    <row r="98" spans="4:5">
      <c r="D98">
        <v>46</v>
      </c>
      <c r="E98">
        <f t="shared" si="2"/>
        <v>0.734042553191489</v>
      </c>
    </row>
    <row r="99" spans="4:5">
      <c r="D99">
        <v>47</v>
      </c>
      <c r="E99">
        <f t="shared" ref="E99:E121" si="3">0.06*D99/(1+0.06*ABS(D99))</f>
        <v>0.738219895287958</v>
      </c>
    </row>
    <row r="100" spans="4:5">
      <c r="D100">
        <v>48</v>
      </c>
      <c r="E100">
        <f t="shared" si="3"/>
        <v>0.742268041237113</v>
      </c>
    </row>
    <row r="101" spans="4:5">
      <c r="D101">
        <v>49</v>
      </c>
      <c r="E101">
        <f t="shared" si="3"/>
        <v>0.746192893401015</v>
      </c>
    </row>
    <row r="102" spans="4:5">
      <c r="D102">
        <v>50</v>
      </c>
      <c r="E102">
        <f t="shared" si="3"/>
        <v>0.75</v>
      </c>
    </row>
    <row r="103" spans="4:5">
      <c r="D103">
        <v>51</v>
      </c>
      <c r="E103">
        <f t="shared" si="3"/>
        <v>0.753694581280788</v>
      </c>
    </row>
    <row r="104" spans="4:5">
      <c r="D104">
        <v>52</v>
      </c>
      <c r="E104">
        <f t="shared" si="3"/>
        <v>0.757281553398058</v>
      </c>
    </row>
    <row r="105" spans="4:5">
      <c r="D105">
        <v>53</v>
      </c>
      <c r="E105">
        <f t="shared" si="3"/>
        <v>0.760765550239234</v>
      </c>
    </row>
    <row r="106" spans="4:5">
      <c r="D106">
        <v>54</v>
      </c>
      <c r="E106">
        <f t="shared" si="3"/>
        <v>0.764150943396226</v>
      </c>
    </row>
    <row r="107" spans="4:5">
      <c r="D107">
        <v>55</v>
      </c>
      <c r="E107">
        <f t="shared" si="3"/>
        <v>0.767441860465116</v>
      </c>
    </row>
    <row r="108" spans="4:5">
      <c r="D108">
        <v>56</v>
      </c>
      <c r="E108">
        <f t="shared" si="3"/>
        <v>0.770642201834862</v>
      </c>
    </row>
    <row r="109" spans="4:5">
      <c r="D109">
        <v>57</v>
      </c>
      <c r="E109">
        <f t="shared" si="3"/>
        <v>0.773755656108597</v>
      </c>
    </row>
    <row r="110" spans="4:5">
      <c r="D110">
        <v>58</v>
      </c>
      <c r="E110">
        <f t="shared" si="3"/>
        <v>0.776785714285714</v>
      </c>
    </row>
    <row r="111" spans="4:5">
      <c r="D111">
        <v>59</v>
      </c>
      <c r="E111">
        <f t="shared" si="3"/>
        <v>0.779735682819383</v>
      </c>
    </row>
    <row r="112" spans="4:5">
      <c r="D112">
        <v>60</v>
      </c>
      <c r="E112">
        <f t="shared" si="3"/>
        <v>0.782608695652174</v>
      </c>
    </row>
    <row r="113" spans="4:5">
      <c r="D113">
        <v>61</v>
      </c>
      <c r="E113">
        <f t="shared" si="3"/>
        <v>0.785407725321888</v>
      </c>
    </row>
    <row r="114" spans="4:5">
      <c r="D114">
        <v>62</v>
      </c>
      <c r="E114">
        <f t="shared" si="3"/>
        <v>0.788135593220339</v>
      </c>
    </row>
    <row r="115" spans="4:5">
      <c r="D115">
        <v>63</v>
      </c>
      <c r="E115">
        <f t="shared" si="3"/>
        <v>0.790794979079498</v>
      </c>
    </row>
    <row r="116" spans="4:5">
      <c r="D116">
        <v>64</v>
      </c>
      <c r="E116">
        <f t="shared" si="3"/>
        <v>0.793388429752066</v>
      </c>
    </row>
    <row r="117" spans="4:5">
      <c r="D117">
        <v>65</v>
      </c>
      <c r="E117">
        <f t="shared" si="3"/>
        <v>0.795918367346939</v>
      </c>
    </row>
    <row r="118" spans="4:5">
      <c r="D118">
        <v>66</v>
      </c>
      <c r="E118">
        <f t="shared" si="3"/>
        <v>0.798387096774194</v>
      </c>
    </row>
    <row r="119" spans="4:5">
      <c r="D119">
        <v>67</v>
      </c>
      <c r="E119">
        <f t="shared" si="3"/>
        <v>0.800796812749004</v>
      </c>
    </row>
    <row r="120" spans="4:5">
      <c r="D120">
        <v>68</v>
      </c>
      <c r="E120">
        <f t="shared" si="3"/>
        <v>0.803149606299213</v>
      </c>
    </row>
    <row r="121" spans="4:5">
      <c r="D121">
        <v>69</v>
      </c>
      <c r="E121">
        <f t="shared" si="3"/>
        <v>0.805447470817121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8"/>
  <sheetViews>
    <sheetView workbookViewId="0">
      <selection activeCell="B2" sqref="B2"/>
    </sheetView>
  </sheetViews>
  <sheetFormatPr defaultColWidth="9" defaultRowHeight="13.5" outlineLevelRow="7" outlineLevelCol="4"/>
  <cols>
    <col min="1" max="1" width="59.5" style="9" customWidth="1"/>
    <col min="2" max="2" width="12.875" style="9" customWidth="1"/>
    <col min="3" max="3" width="14.125" style="9" customWidth="1"/>
    <col min="4" max="4" width="9" style="9"/>
    <col min="5" max="5" width="12.625" style="9"/>
  </cols>
  <sheetData>
    <row r="1" spans="2:3">
      <c r="B1" s="9" t="s">
        <v>52</v>
      </c>
      <c r="C1" s="9" t="s">
        <v>53</v>
      </c>
    </row>
    <row r="2" spans="1:3">
      <c r="A2" s="13" t="s">
        <v>54</v>
      </c>
      <c r="B2" s="9">
        <v>1</v>
      </c>
      <c r="C2" s="9">
        <v>94</v>
      </c>
    </row>
    <row r="3" spans="1:3">
      <c r="A3" s="13" t="s">
        <v>55</v>
      </c>
      <c r="B3" s="9">
        <v>0.9</v>
      </c>
      <c r="C3" s="9">
        <v>105</v>
      </c>
    </row>
    <row r="4" spans="1:3">
      <c r="A4" s="13" t="s">
        <v>56</v>
      </c>
      <c r="B4" s="9">
        <v>0.8</v>
      </c>
      <c r="C4" s="9">
        <v>118</v>
      </c>
    </row>
    <row r="5" ht="27" spans="1:5">
      <c r="A5" s="13" t="s">
        <v>57</v>
      </c>
      <c r="B5" s="9">
        <v>0.7</v>
      </c>
      <c r="C5" s="9">
        <v>135</v>
      </c>
      <c r="D5" s="9">
        <v>230</v>
      </c>
      <c r="E5" s="9">
        <f>D5/180*60</f>
        <v>76.6666666666667</v>
      </c>
    </row>
    <row r="6" spans="1:3">
      <c r="A6" s="13" t="s">
        <v>58</v>
      </c>
      <c r="B6" s="9">
        <v>0.65</v>
      </c>
      <c r="C6" s="9">
        <v>145</v>
      </c>
    </row>
    <row r="7" ht="108" spans="1:3">
      <c r="A7" s="13" t="s">
        <v>59</v>
      </c>
      <c r="B7" s="9">
        <v>0.6</v>
      </c>
      <c r="C7" s="9">
        <v>157</v>
      </c>
    </row>
    <row r="8" ht="94.5" spans="1:3">
      <c r="A8" s="13" t="s">
        <v>60</v>
      </c>
      <c r="B8" s="9">
        <v>0.5</v>
      </c>
      <c r="C8" s="9">
        <v>188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K76"/>
  <sheetViews>
    <sheetView workbookViewId="0">
      <selection activeCell="M7" sqref="M7"/>
    </sheetView>
  </sheetViews>
  <sheetFormatPr defaultColWidth="9" defaultRowHeight="13.5"/>
  <cols>
    <col min="1" max="1" width="12" customWidth="1"/>
  </cols>
  <sheetData>
    <row r="1" spans="1:1">
      <c r="A1" t="s">
        <v>61</v>
      </c>
    </row>
    <row r="2" spans="1:1">
      <c r="A2" t="s">
        <v>62</v>
      </c>
    </row>
    <row r="3" spans="1:1">
      <c r="A3" t="s">
        <v>63</v>
      </c>
    </row>
    <row r="5" spans="1:1">
      <c r="A5" t="s">
        <v>64</v>
      </c>
    </row>
    <row r="6" spans="1:11">
      <c r="A6">
        <v>0</v>
      </c>
      <c r="B6" t="s">
        <v>65</v>
      </c>
      <c r="C6" t="s">
        <v>66</v>
      </c>
      <c r="D6" t="s">
        <v>65</v>
      </c>
      <c r="E6" t="s">
        <v>67</v>
      </c>
      <c r="F6" t="s">
        <v>68</v>
      </c>
      <c r="G6" t="s">
        <v>69</v>
      </c>
      <c r="H6" t="s">
        <v>65</v>
      </c>
      <c r="I6" t="s">
        <v>70</v>
      </c>
      <c r="J6" t="s">
        <v>65</v>
      </c>
      <c r="K6" t="s">
        <v>71</v>
      </c>
    </row>
    <row r="7" spans="1:11">
      <c r="A7" t="s">
        <v>72</v>
      </c>
      <c r="B7">
        <v>6</v>
      </c>
      <c r="C7">
        <v>8</v>
      </c>
      <c r="D7">
        <v>11</v>
      </c>
      <c r="E7">
        <v>16</v>
      </c>
      <c r="F7">
        <v>20</v>
      </c>
      <c r="G7">
        <v>25</v>
      </c>
      <c r="H7">
        <v>28</v>
      </c>
      <c r="I7">
        <v>31</v>
      </c>
      <c r="J7">
        <v>32</v>
      </c>
      <c r="K7">
        <v>38</v>
      </c>
    </row>
    <row r="8" spans="1:11">
      <c r="A8" t="s">
        <v>73</v>
      </c>
      <c r="B8">
        <v>6</v>
      </c>
      <c r="C8">
        <v>11</v>
      </c>
      <c r="D8">
        <v>15</v>
      </c>
      <c r="E8">
        <v>20</v>
      </c>
      <c r="F8">
        <v>25</v>
      </c>
      <c r="G8">
        <v>33</v>
      </c>
      <c r="H8">
        <v>42</v>
      </c>
      <c r="I8">
        <v>48</v>
      </c>
      <c r="J8">
        <v>54</v>
      </c>
      <c r="K8">
        <v>60</v>
      </c>
    </row>
    <row r="9" spans="1:11">
      <c r="A9" t="s">
        <v>74</v>
      </c>
      <c r="B9">
        <v>6</v>
      </c>
      <c r="C9">
        <v>11</v>
      </c>
      <c r="D9">
        <v>20</v>
      </c>
      <c r="E9">
        <v>28</v>
      </c>
      <c r="F9">
        <v>39</v>
      </c>
      <c r="G9">
        <v>40</v>
      </c>
      <c r="H9">
        <v>45</v>
      </c>
      <c r="I9">
        <v>48</v>
      </c>
      <c r="J9">
        <v>54</v>
      </c>
      <c r="K9">
        <v>60</v>
      </c>
    </row>
    <row r="10" spans="1:11">
      <c r="A10">
        <v>30</v>
      </c>
      <c r="C10" t="s">
        <v>66</v>
      </c>
      <c r="D10" t="s">
        <v>65</v>
      </c>
      <c r="E10" t="s">
        <v>67</v>
      </c>
      <c r="F10" t="s">
        <v>68</v>
      </c>
      <c r="G10" t="s">
        <v>69</v>
      </c>
      <c r="I10" t="s">
        <v>70</v>
      </c>
      <c r="K10" t="s">
        <v>71</v>
      </c>
    </row>
    <row r="11" spans="1:11">
      <c r="A11" t="s">
        <v>72</v>
      </c>
      <c r="B11">
        <f>IF($A$10+B7&gt;60,$A$10+B7-60,$A$10+B7)</f>
        <v>36</v>
      </c>
      <c r="C11">
        <f t="shared" ref="C11:K11" si="0">IF($A$10+C7&gt;60,$A$10+C7-60,$A$10+C7)</f>
        <v>38</v>
      </c>
      <c r="D11">
        <f t="shared" si="0"/>
        <v>41</v>
      </c>
      <c r="E11">
        <f t="shared" si="0"/>
        <v>46</v>
      </c>
      <c r="F11">
        <f t="shared" si="0"/>
        <v>50</v>
      </c>
      <c r="G11">
        <f t="shared" si="0"/>
        <v>55</v>
      </c>
      <c r="H11">
        <f t="shared" si="0"/>
        <v>58</v>
      </c>
      <c r="I11">
        <f t="shared" si="0"/>
        <v>1</v>
      </c>
      <c r="J11">
        <f t="shared" si="0"/>
        <v>2</v>
      </c>
      <c r="K11">
        <f t="shared" si="0"/>
        <v>8</v>
      </c>
    </row>
    <row r="12" spans="1:11">
      <c r="A12" t="s">
        <v>73</v>
      </c>
      <c r="B12">
        <f>IF($A$10+B8&gt;60,$A$10+B8-60,$A$10+B8)</f>
        <v>36</v>
      </c>
      <c r="C12">
        <f>IF($A$10+C8&gt;60,$A$10+C8-60,$A$10+C8)</f>
        <v>41</v>
      </c>
      <c r="D12">
        <f>IF($A$10+D8&gt;60,$A$10+D8-60,$A$10+D8)</f>
        <v>45</v>
      </c>
      <c r="E12">
        <f>IF($A$10+E8&gt;60,$A$10+E8-60,$A$10+E8)</f>
        <v>50</v>
      </c>
      <c r="F12">
        <f>IF($A$10+F8&gt;60,$A$10+F8-60,$A$10+F8)</f>
        <v>55</v>
      </c>
      <c r="G12">
        <f>IF($A$10+G8&gt;60,$A$10+G8-60,$A$10+G8)</f>
        <v>3</v>
      </c>
      <c r="H12">
        <f>IF($A$10+H8&gt;60,$A$10+H8-60,$A$10+H8)</f>
        <v>12</v>
      </c>
      <c r="I12">
        <f>IF($A$10+I8&gt;60,$A$10+I8-60,$A$10+I8)</f>
        <v>18</v>
      </c>
      <c r="J12">
        <f>IF($A$10+J8&gt;60,$A$10+J8-60,$A$10+J8)</f>
        <v>24</v>
      </c>
      <c r="K12">
        <f>IF($A$10+K8&gt;60,$A$10+K8-60,$A$10+K8)</f>
        <v>30</v>
      </c>
    </row>
    <row r="13" spans="1:11">
      <c r="A13" t="s">
        <v>74</v>
      </c>
      <c r="B13">
        <f>IF($A$10+B9&gt;60,$A$10+B9-60,$A$10+B9)</f>
        <v>36</v>
      </c>
      <c r="C13">
        <f>IF($A$10+C9&gt;60,$A$10+C9-60,$A$10+C9)</f>
        <v>41</v>
      </c>
      <c r="D13">
        <f>IF($A$10+D9&gt;60,$A$10+D9-60,$A$10+D9)</f>
        <v>50</v>
      </c>
      <c r="E13">
        <f>IF($A$10+E9&gt;60,$A$10+E9-60,$A$10+E9)</f>
        <v>58</v>
      </c>
      <c r="F13">
        <f>IF($A$10+F9&gt;60,$A$10+F9-60,$A$10+F9)</f>
        <v>9</v>
      </c>
      <c r="G13">
        <f>IF($A$10+G9&gt;60,$A$10+G9-60,$A$10+G9)</f>
        <v>10</v>
      </c>
      <c r="H13">
        <f>IF($A$10+H9&gt;60,$A$10+H9-60,$A$10+H9)</f>
        <v>15</v>
      </c>
      <c r="I13">
        <f>IF($A$10+I9&gt;60,$A$10+I9-60,$A$10+I9)</f>
        <v>18</v>
      </c>
      <c r="J13">
        <f>IF($A$10+J9&gt;60,$A$10+J9-60,$A$10+J9)</f>
        <v>24</v>
      </c>
      <c r="K13">
        <f>IF($A$10+K9&gt;60,$A$10+K9-60,$A$10+K9)</f>
        <v>30</v>
      </c>
    </row>
    <row r="15" spans="1:1">
      <c r="A15" t="s">
        <v>75</v>
      </c>
    </row>
    <row r="16" spans="1:1">
      <c r="A16" t="s">
        <v>76</v>
      </c>
    </row>
    <row r="18" spans="1:1">
      <c r="A18" t="s">
        <v>77</v>
      </c>
    </row>
    <row r="19" spans="1:1">
      <c r="A19" t="s">
        <v>78</v>
      </c>
    </row>
    <row r="20" spans="1:1">
      <c r="A20" t="s">
        <v>79</v>
      </c>
    </row>
    <row r="21" spans="1:1">
      <c r="A21" t="s">
        <v>80</v>
      </c>
    </row>
    <row r="23" spans="1:1">
      <c r="A23" t="s">
        <v>81</v>
      </c>
    </row>
    <row r="24" spans="1:1">
      <c r="A24" t="s">
        <v>82</v>
      </c>
    </row>
    <row r="25" spans="1:1">
      <c r="A25" t="s">
        <v>83</v>
      </c>
    </row>
    <row r="27" spans="1:1">
      <c r="A27" t="s">
        <v>84</v>
      </c>
    </row>
    <row r="28" spans="1:1">
      <c r="A28" t="s">
        <v>85</v>
      </c>
    </row>
    <row r="29" spans="1:1">
      <c r="A29" t="s">
        <v>78</v>
      </c>
    </row>
    <row r="30" spans="1:1">
      <c r="A30" t="s">
        <v>86</v>
      </c>
    </row>
    <row r="31" spans="1:1">
      <c r="A31" t="s">
        <v>87</v>
      </c>
    </row>
    <row r="33" spans="1:1">
      <c r="A33" t="s">
        <v>81</v>
      </c>
    </row>
    <row r="34" spans="1:1">
      <c r="A34" t="s">
        <v>88</v>
      </c>
    </row>
    <row r="35" spans="1:1">
      <c r="A35" t="s">
        <v>89</v>
      </c>
    </row>
    <row r="37" spans="1:1">
      <c r="A37" t="s">
        <v>90</v>
      </c>
    </row>
    <row r="38" spans="1:1">
      <c r="A38" t="s">
        <v>91</v>
      </c>
    </row>
    <row r="39" spans="1:1">
      <c r="A39" t="s">
        <v>92</v>
      </c>
    </row>
    <row r="40" spans="1:1">
      <c r="A40" t="s">
        <v>93</v>
      </c>
    </row>
    <row r="41" spans="1:1">
      <c r="A41" t="s">
        <v>94</v>
      </c>
    </row>
    <row r="42" spans="1:1">
      <c r="A42" t="s">
        <v>95</v>
      </c>
    </row>
    <row r="43" spans="1:1">
      <c r="A43" t="s">
        <v>96</v>
      </c>
    </row>
    <row r="44" spans="1:1">
      <c r="A44" t="s">
        <v>97</v>
      </c>
    </row>
    <row r="45" spans="1:1">
      <c r="A45" t="s">
        <v>98</v>
      </c>
    </row>
    <row r="47" spans="1:1">
      <c r="A47" t="s">
        <v>99</v>
      </c>
    </row>
    <row r="48" spans="1:1">
      <c r="A48" t="s">
        <v>100</v>
      </c>
    </row>
    <row r="49" spans="1:1">
      <c r="A49" t="s">
        <v>101</v>
      </c>
    </row>
    <row r="50" spans="1:1">
      <c r="A50" t="s">
        <v>102</v>
      </c>
    </row>
    <row r="52" spans="1:1">
      <c r="A52" t="s">
        <v>103</v>
      </c>
    </row>
    <row r="53" spans="1:1">
      <c r="A53" t="s">
        <v>104</v>
      </c>
    </row>
    <row r="54" spans="1:1">
      <c r="A54" t="s">
        <v>105</v>
      </c>
    </row>
    <row r="55" spans="1:1">
      <c r="A55" t="s">
        <v>106</v>
      </c>
    </row>
    <row r="57" spans="1:1">
      <c r="A57" t="s">
        <v>107</v>
      </c>
    </row>
    <row r="58" spans="1:1">
      <c r="A58" t="s">
        <v>108</v>
      </c>
    </row>
    <row r="59" spans="1:1">
      <c r="A59" t="s">
        <v>109</v>
      </c>
    </row>
    <row r="60" spans="1:1">
      <c r="A60" t="s">
        <v>110</v>
      </c>
    </row>
    <row r="62" spans="1:1">
      <c r="A62" t="s">
        <v>111</v>
      </c>
    </row>
    <row r="63" spans="1:1">
      <c r="A63" t="s">
        <v>112</v>
      </c>
    </row>
    <row r="65" spans="1:1">
      <c r="A65" t="s">
        <v>113</v>
      </c>
    </row>
    <row r="66" spans="1:1">
      <c r="A66" t="s">
        <v>114</v>
      </c>
    </row>
    <row r="67" spans="1:1">
      <c r="A67" t="s">
        <v>115</v>
      </c>
    </row>
    <row r="68" spans="1:1">
      <c r="A68" t="s">
        <v>116</v>
      </c>
    </row>
    <row r="70" spans="1:1">
      <c r="A70" t="s">
        <v>117</v>
      </c>
    </row>
    <row r="71" spans="1:1">
      <c r="A71" t="s">
        <v>118</v>
      </c>
    </row>
    <row r="73" spans="1:1">
      <c r="A73" t="s">
        <v>119</v>
      </c>
    </row>
    <row r="74" spans="1:1">
      <c r="A74" t="s">
        <v>120</v>
      </c>
    </row>
    <row r="76" spans="1:1">
      <c r="A76" t="s">
        <v>121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workbookViewId="0">
      <selection activeCell="G26" sqref="G26"/>
    </sheetView>
  </sheetViews>
  <sheetFormatPr defaultColWidth="9" defaultRowHeight="13.5"/>
  <cols>
    <col min="1" max="1" width="50.625" style="30" customWidth="1"/>
    <col min="2" max="2" width="10.625" style="30" customWidth="1"/>
    <col min="3" max="3" width="17.625" style="30" customWidth="1"/>
    <col min="4" max="4" width="12.25" style="30" customWidth="1"/>
    <col min="5" max="8" width="9" style="30"/>
    <col min="9" max="9" width="14.875" style="30" customWidth="1"/>
    <col min="10" max="10" width="12.625" style="30" customWidth="1"/>
    <col min="11" max="16384" width="9" style="30"/>
  </cols>
  <sheetData>
    <row r="1" spans="1:11">
      <c r="A1" s="30" t="s">
        <v>122</v>
      </c>
      <c r="G1" s="30" t="s">
        <v>123</v>
      </c>
      <c r="H1" s="30" t="s">
        <v>124</v>
      </c>
      <c r="I1" s="30" t="s">
        <v>125</v>
      </c>
      <c r="J1" s="30" t="s">
        <v>126</v>
      </c>
      <c r="K1" s="30" t="s">
        <v>28</v>
      </c>
    </row>
    <row r="2" spans="1:11">
      <c r="A2" s="30" t="s">
        <v>127</v>
      </c>
      <c r="B2" s="30" t="s">
        <v>128</v>
      </c>
      <c r="G2" s="30" t="s">
        <v>129</v>
      </c>
      <c r="H2" s="30" t="s">
        <v>130</v>
      </c>
      <c r="I2" s="30" t="s">
        <v>131</v>
      </c>
      <c r="J2" s="30" t="s">
        <v>132</v>
      </c>
      <c r="K2" s="30" t="s">
        <v>133</v>
      </c>
    </row>
    <row r="3" spans="1:11">
      <c r="A3" s="30" t="s">
        <v>134</v>
      </c>
      <c r="B3" s="30" t="s">
        <v>135</v>
      </c>
      <c r="G3" s="30" t="s">
        <v>136</v>
      </c>
      <c r="H3" s="30" t="s">
        <v>137</v>
      </c>
      <c r="I3" s="30" t="s">
        <v>138</v>
      </c>
      <c r="J3" s="30" t="s">
        <v>139</v>
      </c>
      <c r="K3" s="30" t="s">
        <v>133</v>
      </c>
    </row>
    <row r="4" spans="7:11">
      <c r="G4" s="30" t="s">
        <v>140</v>
      </c>
      <c r="H4" s="30" t="s">
        <v>141</v>
      </c>
      <c r="I4" s="30" t="s">
        <v>142</v>
      </c>
      <c r="J4" s="30" t="s">
        <v>143</v>
      </c>
      <c r="K4" s="30" t="s">
        <v>144</v>
      </c>
    </row>
    <row r="5" spans="1:11">
      <c r="A5" s="30" t="s">
        <v>145</v>
      </c>
      <c r="B5" s="30" t="s">
        <v>146</v>
      </c>
      <c r="G5" s="30" t="s">
        <v>147</v>
      </c>
      <c r="H5" s="30" t="s">
        <v>148</v>
      </c>
      <c r="I5" s="30" t="s">
        <v>149</v>
      </c>
      <c r="J5" s="30" t="s">
        <v>150</v>
      </c>
      <c r="K5" s="30" t="s">
        <v>150</v>
      </c>
    </row>
    <row r="6" spans="1:1">
      <c r="A6" s="30" t="s">
        <v>151</v>
      </c>
    </row>
    <row r="7" spans="1:1">
      <c r="A7" s="30" t="s">
        <v>152</v>
      </c>
    </row>
    <row r="9" spans="1:7">
      <c r="A9" s="30" t="s">
        <v>153</v>
      </c>
      <c r="G9" s="30" t="s">
        <v>154</v>
      </c>
    </row>
    <row r="10" spans="1:11">
      <c r="A10" s="30" t="s">
        <v>155</v>
      </c>
      <c r="G10" s="30" t="s">
        <v>156</v>
      </c>
      <c r="H10" s="31"/>
      <c r="I10" s="31"/>
      <c r="J10" s="31"/>
      <c r="K10" s="31"/>
    </row>
    <row r="11" spans="7:11">
      <c r="G11" s="31" t="s">
        <v>157</v>
      </c>
      <c r="H11" s="9"/>
      <c r="I11" s="9"/>
      <c r="J11" s="9"/>
      <c r="K11" s="9"/>
    </row>
    <row r="12" spans="1:11">
      <c r="A12" s="30" t="s">
        <v>158</v>
      </c>
      <c r="G12" s="31"/>
      <c r="H12" s="9"/>
      <c r="I12" s="9"/>
      <c r="J12" s="9"/>
      <c r="K12" s="9"/>
    </row>
    <row r="13" spans="1:11">
      <c r="A13" s="30" t="s">
        <v>159</v>
      </c>
      <c r="G13" s="31" t="s">
        <v>160</v>
      </c>
      <c r="H13" s="9"/>
      <c r="I13" s="9"/>
      <c r="J13" s="9"/>
      <c r="K13" s="9"/>
    </row>
    <row r="14" spans="1:11">
      <c r="A14" s="30" t="s">
        <v>161</v>
      </c>
      <c r="G14" s="30" t="s">
        <v>162</v>
      </c>
      <c r="H14" s="31"/>
      <c r="I14" s="31"/>
      <c r="J14" s="31"/>
      <c r="K14" s="31"/>
    </row>
    <row r="15" spans="1:11">
      <c r="A15" s="30" t="s">
        <v>163</v>
      </c>
      <c r="G15" s="30" t="s">
        <v>164</v>
      </c>
      <c r="H15" s="31"/>
      <c r="I15" s="31"/>
      <c r="J15" s="31"/>
      <c r="K15" s="31"/>
    </row>
    <row r="16" spans="1:11">
      <c r="A16" s="30" t="s">
        <v>165</v>
      </c>
      <c r="G16" s="30" t="s">
        <v>166</v>
      </c>
      <c r="H16" s="31"/>
      <c r="I16" s="31"/>
      <c r="J16" s="31"/>
      <c r="K16" s="31"/>
    </row>
    <row r="17" spans="7:11">
      <c r="G17" s="31"/>
      <c r="H17" s="31"/>
      <c r="I17" s="31"/>
      <c r="J17" s="31"/>
      <c r="K17" s="31"/>
    </row>
    <row r="18" spans="1:11">
      <c r="A18" s="30" t="s">
        <v>167</v>
      </c>
      <c r="G18" s="30" t="s">
        <v>168</v>
      </c>
      <c r="H18" s="31"/>
      <c r="I18" s="31"/>
      <c r="J18" s="31"/>
      <c r="K18" s="31"/>
    </row>
    <row r="19" spans="8:11">
      <c r="H19" s="31"/>
      <c r="I19" s="31"/>
      <c r="J19" s="31"/>
      <c r="K19" s="31"/>
    </row>
    <row r="20" spans="1:11">
      <c r="A20" s="30" t="s">
        <v>169</v>
      </c>
      <c r="G20" s="30" t="s">
        <v>170</v>
      </c>
      <c r="H20" s="31"/>
      <c r="I20" s="31"/>
      <c r="J20" s="31"/>
      <c r="K20" s="31"/>
    </row>
    <row r="21" spans="1:11">
      <c r="A21" s="30" t="s">
        <v>171</v>
      </c>
      <c r="H21" s="31"/>
      <c r="I21" s="31"/>
      <c r="J21" s="31"/>
      <c r="K21" s="31"/>
    </row>
    <row r="22" spans="1:11">
      <c r="A22" s="30" t="s">
        <v>172</v>
      </c>
      <c r="G22" s="30" t="s">
        <v>173</v>
      </c>
      <c r="H22" s="31"/>
      <c r="I22" s="31"/>
      <c r="J22" s="31"/>
      <c r="K22" s="31"/>
    </row>
    <row r="23" spans="7:11">
      <c r="G23" s="31"/>
      <c r="H23" s="31"/>
      <c r="I23" s="31"/>
      <c r="J23" s="31"/>
      <c r="K23" s="31"/>
    </row>
    <row r="24" spans="1:11">
      <c r="A24" s="30" t="s">
        <v>174</v>
      </c>
      <c r="G24" s="31" t="s">
        <v>175</v>
      </c>
      <c r="H24" s="31"/>
      <c r="I24" s="31"/>
      <c r="J24" s="31"/>
      <c r="K24" s="31"/>
    </row>
    <row r="25" spans="1:11">
      <c r="A25" s="30" t="s">
        <v>176</v>
      </c>
      <c r="H25" s="31"/>
      <c r="I25" s="31"/>
      <c r="J25" s="31"/>
      <c r="K25" s="31"/>
    </row>
    <row r="26" spans="7:11">
      <c r="G26" s="30" t="s">
        <v>177</v>
      </c>
      <c r="H26" s="31"/>
      <c r="I26" s="31"/>
      <c r="J26" s="31"/>
      <c r="K26" s="31"/>
    </row>
    <row r="27" spans="7:11">
      <c r="G27" s="30" t="s">
        <v>178</v>
      </c>
      <c r="H27" s="31"/>
      <c r="I27" s="31"/>
      <c r="J27" s="31"/>
      <c r="K27" s="31"/>
    </row>
    <row r="28" spans="7:7">
      <c r="G28" s="30" t="s">
        <v>179</v>
      </c>
    </row>
    <row r="29" spans="1:1">
      <c r="A29" s="30" t="s">
        <v>180</v>
      </c>
    </row>
    <row r="30" spans="1:7">
      <c r="A30" s="30" t="s">
        <v>181</v>
      </c>
      <c r="G30" s="30" t="s">
        <v>182</v>
      </c>
    </row>
    <row r="31" spans="7:7">
      <c r="G31" s="30" t="s">
        <v>183</v>
      </c>
    </row>
    <row r="32" spans="1:7">
      <c r="A32" s="30" t="s">
        <v>184</v>
      </c>
      <c r="G32" s="30" t="s">
        <v>185</v>
      </c>
    </row>
    <row r="33" spans="1:7">
      <c r="A33" s="30" t="s">
        <v>186</v>
      </c>
      <c r="G33" s="30" t="s">
        <v>187</v>
      </c>
    </row>
    <row r="34" spans="7:7">
      <c r="G34" s="30" t="s">
        <v>188</v>
      </c>
    </row>
    <row r="35" spans="1:1">
      <c r="A35" s="30" t="s">
        <v>189</v>
      </c>
    </row>
    <row r="36" spans="1:7">
      <c r="A36" s="30" t="s">
        <v>190</v>
      </c>
      <c r="G36" s="30" t="s">
        <v>191</v>
      </c>
    </row>
    <row r="37" spans="7:7">
      <c r="G37" s="30" t="s">
        <v>192</v>
      </c>
    </row>
    <row r="38" spans="1:7">
      <c r="A38" s="30" t="s">
        <v>168</v>
      </c>
      <c r="G38" s="30" t="s">
        <v>193</v>
      </c>
    </row>
    <row r="40" spans="1:7">
      <c r="A40" s="30" t="s">
        <v>170</v>
      </c>
      <c r="G40" s="30" t="s">
        <v>194</v>
      </c>
    </row>
    <row r="41" spans="7:7">
      <c r="G41" s="30" t="s">
        <v>195</v>
      </c>
    </row>
    <row r="42" spans="1:7">
      <c r="A42" s="30" t="s">
        <v>196</v>
      </c>
      <c r="G42" s="30" t="s">
        <v>197</v>
      </c>
    </row>
    <row r="43" spans="7:7">
      <c r="G43" s="30" t="s">
        <v>198</v>
      </c>
    </row>
    <row r="44" spans="1:7">
      <c r="A44" s="30" t="s">
        <v>173</v>
      </c>
      <c r="G44" s="30" t="s">
        <v>199</v>
      </c>
    </row>
    <row r="46" spans="1:1">
      <c r="A46" s="30" t="s">
        <v>200</v>
      </c>
    </row>
    <row r="47" spans="1:1">
      <c r="A47" s="30" t="s">
        <v>201</v>
      </c>
    </row>
    <row r="49" spans="1:1">
      <c r="A49" s="30" t="s">
        <v>202</v>
      </c>
    </row>
    <row r="52" spans="1:1">
      <c r="A52" s="30" t="s">
        <v>182</v>
      </c>
    </row>
    <row r="54" spans="1:1">
      <c r="A54" s="30" t="s">
        <v>203</v>
      </c>
    </row>
    <row r="55" spans="1:1">
      <c r="A55" s="30" t="s">
        <v>204</v>
      </c>
    </row>
    <row r="56" spans="1:1">
      <c r="A56" s="30" t="s">
        <v>205</v>
      </c>
    </row>
    <row r="58" spans="1:1">
      <c r="A58" s="30" t="s">
        <v>206</v>
      </c>
    </row>
    <row r="60" spans="1:1">
      <c r="A60" s="30" t="s">
        <v>207</v>
      </c>
    </row>
    <row r="61" spans="1:1">
      <c r="A61" s="30" t="s">
        <v>208</v>
      </c>
    </row>
    <row r="62" spans="1:1">
      <c r="A62" s="30" t="s">
        <v>209</v>
      </c>
    </row>
    <row r="64" spans="1:1">
      <c r="A64" s="30" t="s">
        <v>210</v>
      </c>
    </row>
    <row r="65" spans="1:1">
      <c r="A65" s="30" t="s">
        <v>211</v>
      </c>
    </row>
    <row r="67" spans="1:1">
      <c r="A67" s="30" t="s">
        <v>185</v>
      </c>
    </row>
    <row r="68" spans="1:1">
      <c r="A68" s="30" t="s">
        <v>187</v>
      </c>
    </row>
    <row r="69" spans="1:1">
      <c r="A69" s="30" t="s">
        <v>188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zoomScale="115" zoomScaleNormal="115" topLeftCell="A19" workbookViewId="0">
      <selection activeCell="C74" sqref="C74"/>
    </sheetView>
  </sheetViews>
  <sheetFormatPr defaultColWidth="9" defaultRowHeight="13.5"/>
  <cols>
    <col min="1" max="1" width="50.625" style="30" customWidth="1"/>
    <col min="2" max="2" width="10.625" style="30" customWidth="1"/>
    <col min="3" max="3" width="17.625" style="30" customWidth="1"/>
    <col min="4" max="4" width="12.25" style="30" customWidth="1"/>
    <col min="5" max="8" width="9" style="30"/>
    <col min="9" max="9" width="14.875" style="30" customWidth="1"/>
    <col min="10" max="10" width="12.625" style="30" customWidth="1"/>
    <col min="11" max="16384" width="9" style="30"/>
  </cols>
  <sheetData>
    <row r="1" spans="1:8">
      <c r="A1" s="30" t="s">
        <v>212</v>
      </c>
      <c r="G1" s="30" t="s">
        <v>213</v>
      </c>
      <c r="H1" s="30" t="s">
        <v>214</v>
      </c>
    </row>
    <row r="2" spans="1:8">
      <c r="A2" s="30" t="s">
        <v>215</v>
      </c>
      <c r="F2" s="30" t="s">
        <v>129</v>
      </c>
      <c r="G2" s="30">
        <v>124</v>
      </c>
      <c r="H2" s="30">
        <v>140</v>
      </c>
    </row>
    <row r="3" spans="1:8">
      <c r="A3" s="30" t="s">
        <v>216</v>
      </c>
      <c r="F3" s="30" t="s">
        <v>136</v>
      </c>
      <c r="G3" s="30">
        <v>524</v>
      </c>
      <c r="H3" s="30">
        <v>532</v>
      </c>
    </row>
    <row r="4" spans="1:8">
      <c r="A4" s="30" t="s">
        <v>217</v>
      </c>
      <c r="F4" s="30" t="s">
        <v>140</v>
      </c>
      <c r="G4" s="30">
        <v>714</v>
      </c>
      <c r="H4" s="30">
        <v>730</v>
      </c>
    </row>
    <row r="5" spans="6:8">
      <c r="F5" s="30" t="s">
        <v>147</v>
      </c>
      <c r="G5" s="30">
        <v>724</v>
      </c>
      <c r="H5" s="30">
        <v>868</v>
      </c>
    </row>
    <row r="6" spans="1:1">
      <c r="A6" s="30" t="s">
        <v>218</v>
      </c>
    </row>
    <row r="7" spans="1:6">
      <c r="A7" s="30" t="s">
        <v>219</v>
      </c>
      <c r="F7" s="30" t="s">
        <v>220</v>
      </c>
    </row>
    <row r="9" spans="1:1">
      <c r="A9" s="30" t="s">
        <v>221</v>
      </c>
    </row>
    <row r="10" spans="6:11">
      <c r="F10" s="30" t="s">
        <v>222</v>
      </c>
      <c r="H10" s="31"/>
      <c r="I10" s="31"/>
      <c r="J10" s="31"/>
      <c r="K10" s="31"/>
    </row>
    <row r="11" spans="1:11">
      <c r="A11" s="30" t="s">
        <v>223</v>
      </c>
      <c r="F11" s="30" t="s">
        <v>224</v>
      </c>
      <c r="G11" s="31"/>
      <c r="H11" s="9"/>
      <c r="I11" s="9"/>
      <c r="J11" s="9"/>
      <c r="K11" s="9"/>
    </row>
    <row r="12" spans="1:11">
      <c r="A12" s="30" t="s">
        <v>225</v>
      </c>
      <c r="F12" s="30" t="s">
        <v>226</v>
      </c>
      <c r="G12" s="31"/>
      <c r="H12" s="9"/>
      <c r="I12" s="9"/>
      <c r="J12" s="9"/>
      <c r="K12" s="9"/>
    </row>
    <row r="13" spans="1:11">
      <c r="A13" s="30" t="s">
        <v>227</v>
      </c>
      <c r="F13" s="30" t="s">
        <v>228</v>
      </c>
      <c r="G13" s="31"/>
      <c r="H13" s="9"/>
      <c r="I13" s="9"/>
      <c r="J13" s="9"/>
      <c r="K13" s="9"/>
    </row>
    <row r="14" spans="1:11">
      <c r="A14" s="30" t="s">
        <v>229</v>
      </c>
      <c r="F14" s="30" t="s">
        <v>230</v>
      </c>
      <c r="H14" s="31"/>
      <c r="I14" s="31"/>
      <c r="J14" s="31"/>
      <c r="K14" s="31"/>
    </row>
    <row r="15" spans="8:11">
      <c r="H15" s="31"/>
      <c r="I15" s="31"/>
      <c r="J15" s="31"/>
      <c r="K15" s="31"/>
    </row>
    <row r="16" spans="1:11">
      <c r="A16" s="30" t="s">
        <v>231</v>
      </c>
      <c r="H16" s="31"/>
      <c r="I16" s="31"/>
      <c r="J16" s="31"/>
      <c r="K16" s="31"/>
    </row>
    <row r="17" spans="1:11">
      <c r="A17" s="30" t="s">
        <v>232</v>
      </c>
      <c r="F17" s="30" t="s">
        <v>233</v>
      </c>
      <c r="G17" s="31"/>
      <c r="H17" s="31"/>
      <c r="I17" s="31"/>
      <c r="J17" s="31"/>
      <c r="K17" s="31"/>
    </row>
    <row r="18" spans="1:11">
      <c r="A18" s="30" t="s">
        <v>234</v>
      </c>
      <c r="F18" s="30" t="s">
        <v>235</v>
      </c>
      <c r="H18" s="31"/>
      <c r="I18" s="31"/>
      <c r="J18" s="31"/>
      <c r="K18" s="31"/>
    </row>
    <row r="19" spans="1:11">
      <c r="A19" s="30" t="s">
        <v>236</v>
      </c>
      <c r="F19" s="30" t="s">
        <v>237</v>
      </c>
      <c r="H19" s="31"/>
      <c r="I19" s="31"/>
      <c r="J19" s="31"/>
      <c r="K19" s="31"/>
    </row>
    <row r="20" spans="6:11">
      <c r="F20" s="30" t="s">
        <v>228</v>
      </c>
      <c r="H20" s="31"/>
      <c r="I20" s="31"/>
      <c r="J20" s="31"/>
      <c r="K20" s="31"/>
    </row>
    <row r="21" spans="1:11">
      <c r="A21" s="30" t="s">
        <v>238</v>
      </c>
      <c r="F21" s="30" t="s">
        <v>230</v>
      </c>
      <c r="H21" s="31"/>
      <c r="I21" s="31"/>
      <c r="J21" s="31"/>
      <c r="K21" s="31"/>
    </row>
    <row r="22" spans="1:11">
      <c r="A22" s="30" t="s">
        <v>239</v>
      </c>
      <c r="H22" s="31"/>
      <c r="I22" s="31"/>
      <c r="J22" s="31"/>
      <c r="K22" s="31"/>
    </row>
    <row r="23" spans="1:11">
      <c r="A23" s="30" t="s">
        <v>240</v>
      </c>
      <c r="G23" s="31"/>
      <c r="H23" s="31"/>
      <c r="I23" s="31"/>
      <c r="J23" s="31"/>
      <c r="K23" s="31"/>
    </row>
    <row r="24" spans="1:11">
      <c r="A24" s="30" t="s">
        <v>241</v>
      </c>
      <c r="F24" s="30" t="s">
        <v>242</v>
      </c>
      <c r="G24" s="31"/>
      <c r="H24" s="31"/>
      <c r="I24" s="31"/>
      <c r="J24" s="31"/>
      <c r="K24" s="31"/>
    </row>
    <row r="25" spans="1:11">
      <c r="A25" s="30" t="s">
        <v>243</v>
      </c>
      <c r="G25" s="30" t="s">
        <v>244</v>
      </c>
      <c r="H25" s="31" t="s">
        <v>245</v>
      </c>
      <c r="I25" s="31" t="s">
        <v>246</v>
      </c>
      <c r="J25" s="31" t="s">
        <v>247</v>
      </c>
      <c r="K25" s="31"/>
    </row>
    <row r="26" spans="6:11">
      <c r="F26" s="30" t="s">
        <v>129</v>
      </c>
      <c r="G26" s="30">
        <v>100</v>
      </c>
      <c r="H26" s="31">
        <v>16</v>
      </c>
      <c r="I26" s="31">
        <v>140</v>
      </c>
      <c r="J26" s="31">
        <v>124</v>
      </c>
      <c r="K26" s="31"/>
    </row>
    <row r="27" spans="1:11">
      <c r="A27" s="30" t="s">
        <v>248</v>
      </c>
      <c r="F27" s="30" t="s">
        <v>136</v>
      </c>
      <c r="G27" s="30">
        <v>500</v>
      </c>
      <c r="H27" s="31">
        <v>8</v>
      </c>
      <c r="I27" s="31">
        <v>532</v>
      </c>
      <c r="J27" s="31">
        <v>524</v>
      </c>
      <c r="K27" s="31"/>
    </row>
    <row r="28" spans="1:10">
      <c r="A28" s="30" t="s">
        <v>249</v>
      </c>
      <c r="F28" s="30" t="s">
        <v>140</v>
      </c>
      <c r="G28" s="30">
        <v>690</v>
      </c>
      <c r="H28" s="30">
        <v>16</v>
      </c>
      <c r="I28" s="30">
        <v>730</v>
      </c>
      <c r="J28" s="30">
        <v>714</v>
      </c>
    </row>
    <row r="29" spans="1:10">
      <c r="A29" s="30" t="s">
        <v>250</v>
      </c>
      <c r="F29" s="30" t="s">
        <v>147</v>
      </c>
      <c r="G29" s="30">
        <v>700</v>
      </c>
      <c r="H29" s="30">
        <v>144</v>
      </c>
      <c r="I29" s="30">
        <v>868</v>
      </c>
      <c r="J29" s="30">
        <v>724</v>
      </c>
    </row>
    <row r="31" spans="1:1">
      <c r="A31" s="30" t="s">
        <v>251</v>
      </c>
    </row>
    <row r="32" spans="1:6">
      <c r="A32" s="30" t="s">
        <v>252</v>
      </c>
      <c r="F32" s="30" t="s">
        <v>253</v>
      </c>
    </row>
    <row r="33" spans="1:1">
      <c r="A33" s="30" t="s">
        <v>254</v>
      </c>
    </row>
    <row r="34" spans="6:6">
      <c r="F34" s="30" t="s">
        <v>255</v>
      </c>
    </row>
    <row r="35" spans="1:6">
      <c r="A35" s="30" t="s">
        <v>256</v>
      </c>
      <c r="F35" s="30" t="s">
        <v>257</v>
      </c>
    </row>
    <row r="36" spans="1:6">
      <c r="A36" s="30" t="s">
        <v>258</v>
      </c>
      <c r="F36" s="30" t="s">
        <v>259</v>
      </c>
    </row>
    <row r="37" spans="6:6">
      <c r="F37" s="30" t="s">
        <v>260</v>
      </c>
    </row>
    <row r="38" spans="1:1">
      <c r="A38" s="30" t="s">
        <v>261</v>
      </c>
    </row>
    <row r="39" spans="1:6">
      <c r="A39" s="30" t="s">
        <v>262</v>
      </c>
      <c r="F39" s="30" t="s">
        <v>263</v>
      </c>
    </row>
    <row r="40" spans="1:6">
      <c r="A40" s="30" t="s">
        <v>264</v>
      </c>
      <c r="F40" s="30" t="s">
        <v>265</v>
      </c>
    </row>
    <row r="41" spans="6:6">
      <c r="F41" s="30" t="s">
        <v>266</v>
      </c>
    </row>
    <row r="42" spans="1:6">
      <c r="A42" s="30" t="s">
        <v>267</v>
      </c>
      <c r="F42" s="30" t="s">
        <v>268</v>
      </c>
    </row>
    <row r="43" spans="1:1">
      <c r="A43" s="30" t="s">
        <v>269</v>
      </c>
    </row>
    <row r="44" spans="6:6">
      <c r="F44" s="30" t="s">
        <v>270</v>
      </c>
    </row>
    <row r="45" spans="1:6">
      <c r="A45" s="30" t="s">
        <v>271</v>
      </c>
      <c r="F45" s="30" t="s">
        <v>272</v>
      </c>
    </row>
    <row r="47" spans="1:6">
      <c r="A47" s="30" t="s">
        <v>273</v>
      </c>
      <c r="F47" s="30" t="s">
        <v>274</v>
      </c>
    </row>
    <row r="48" spans="1:6">
      <c r="A48" s="30" t="s">
        <v>275</v>
      </c>
      <c r="F48" s="30" t="s">
        <v>276</v>
      </c>
    </row>
    <row r="49" spans="6:6">
      <c r="F49" s="30" t="s">
        <v>277</v>
      </c>
    </row>
    <row r="50" spans="1:6">
      <c r="A50" s="30" t="s">
        <v>278</v>
      </c>
      <c r="F50" s="30" t="s">
        <v>279</v>
      </c>
    </row>
    <row r="51" spans="1:1">
      <c r="A51" s="30" t="s">
        <v>280</v>
      </c>
    </row>
    <row r="52" spans="6:6">
      <c r="F52" s="30" t="s">
        <v>281</v>
      </c>
    </row>
    <row r="53" spans="1:6">
      <c r="A53" s="30" t="s">
        <v>282</v>
      </c>
      <c r="F53" s="30" t="s">
        <v>283</v>
      </c>
    </row>
    <row r="54" spans="1:1">
      <c r="A54" s="30" t="s">
        <v>284</v>
      </c>
    </row>
    <row r="55" spans="1:1">
      <c r="A55" s="30" t="s">
        <v>285</v>
      </c>
    </row>
    <row r="57" spans="1:1">
      <c r="A57" s="30" t="s">
        <v>214</v>
      </c>
    </row>
    <row r="58" spans="1:1">
      <c r="A58" s="30" t="s">
        <v>286</v>
      </c>
    </row>
    <row r="59" spans="1:1">
      <c r="A59" s="30" t="s">
        <v>287</v>
      </c>
    </row>
    <row r="61" spans="1:1">
      <c r="A61" s="30" t="s">
        <v>288</v>
      </c>
    </row>
    <row r="62" spans="1:1">
      <c r="A62" s="30" t="s">
        <v>289</v>
      </c>
    </row>
    <row r="66" spans="1:1">
      <c r="A66" s="30" t="s">
        <v>290</v>
      </c>
    </row>
    <row r="67" spans="1:1">
      <c r="A67" s="30" t="s">
        <v>291</v>
      </c>
    </row>
    <row r="69" spans="1:1">
      <c r="A69" s="30" t="s">
        <v>292</v>
      </c>
    </row>
    <row r="71" spans="1:1">
      <c r="A71" s="30" t="s">
        <v>293</v>
      </c>
    </row>
    <row r="72" spans="1:1">
      <c r="A72" s="30" t="s">
        <v>294</v>
      </c>
    </row>
    <row r="73" spans="1:1">
      <c r="A73" s="30" t="s">
        <v>295</v>
      </c>
    </row>
    <row r="76" spans="1:1">
      <c r="A76" s="30" t="s">
        <v>296</v>
      </c>
    </row>
    <row r="77" spans="1:1">
      <c r="A77" s="30" t="s">
        <v>297</v>
      </c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"/>
  <sheetViews>
    <sheetView zoomScale="115" zoomScaleNormal="115" workbookViewId="0">
      <selection activeCell="E98" sqref="E98"/>
    </sheetView>
  </sheetViews>
  <sheetFormatPr defaultColWidth="9" defaultRowHeight="13.5"/>
  <cols>
    <col min="1" max="1" width="50.625" style="30" customWidth="1"/>
    <col min="2" max="2" width="10.625" style="30" customWidth="1"/>
    <col min="3" max="3" width="17.625" style="30" customWidth="1"/>
    <col min="4" max="4" width="12.25" style="30" customWidth="1"/>
    <col min="5" max="8" width="9" style="30"/>
    <col min="9" max="9" width="14.875" style="30" customWidth="1"/>
    <col min="10" max="10" width="12.625" style="30" customWidth="1"/>
    <col min="11" max="16384" width="9" style="30"/>
  </cols>
  <sheetData>
    <row r="1" spans="1:5">
      <c r="A1" s="30" t="s">
        <v>298</v>
      </c>
      <c r="E1" s="30" t="s">
        <v>299</v>
      </c>
    </row>
    <row r="2" spans="1:5">
      <c r="A2" s="30" t="s">
        <v>300</v>
      </c>
      <c r="E2" s="30" t="s">
        <v>301</v>
      </c>
    </row>
    <row r="3" spans="1:5">
      <c r="A3" s="30" t="s">
        <v>302</v>
      </c>
      <c r="E3" s="30" t="s">
        <v>303</v>
      </c>
    </row>
    <row r="4" spans="5:5">
      <c r="E4" s="30" t="s">
        <v>304</v>
      </c>
    </row>
    <row r="5" spans="1:1">
      <c r="A5" s="30" t="s">
        <v>305</v>
      </c>
    </row>
    <row r="6" spans="5:5">
      <c r="E6" s="30" t="s">
        <v>306</v>
      </c>
    </row>
    <row r="7" spans="1:5">
      <c r="A7" s="30" t="s">
        <v>307</v>
      </c>
      <c r="E7" s="30" t="s">
        <v>308</v>
      </c>
    </row>
    <row r="8" spans="5:5">
      <c r="E8" s="30" t="s">
        <v>309</v>
      </c>
    </row>
    <row r="9" spans="1:5">
      <c r="A9" s="30" t="s">
        <v>310</v>
      </c>
      <c r="E9" s="30" t="s">
        <v>311</v>
      </c>
    </row>
    <row r="10" spans="8:11">
      <c r="H10" s="31"/>
      <c r="I10" s="31"/>
      <c r="J10" s="31"/>
      <c r="K10" s="31"/>
    </row>
    <row r="11" spans="1:11">
      <c r="A11" s="30" t="s">
        <v>312</v>
      </c>
      <c r="E11" s="30" t="s">
        <v>313</v>
      </c>
      <c r="G11" s="31"/>
      <c r="H11" s="9"/>
      <c r="I11" s="9"/>
      <c r="J11" s="9"/>
      <c r="K11" s="9"/>
    </row>
    <row r="12" spans="1:11">
      <c r="A12" s="30" t="s">
        <v>314</v>
      </c>
      <c r="E12" s="30" t="s">
        <v>315</v>
      </c>
      <c r="G12" s="31"/>
      <c r="H12" s="9"/>
      <c r="I12" s="9"/>
      <c r="J12" s="9"/>
      <c r="K12" s="9"/>
    </row>
    <row r="13" spans="1:11">
      <c r="A13" s="30" t="s">
        <v>316</v>
      </c>
      <c r="G13" s="31"/>
      <c r="H13" s="9"/>
      <c r="I13" s="9"/>
      <c r="J13" s="9"/>
      <c r="K13" s="9"/>
    </row>
    <row r="14" spans="5:11">
      <c r="E14" s="30" t="s">
        <v>317</v>
      </c>
      <c r="H14" s="31"/>
      <c r="I14" s="31"/>
      <c r="J14" s="31"/>
      <c r="K14" s="31"/>
    </row>
    <row r="15" spans="1:11">
      <c r="A15" s="30" t="s">
        <v>318</v>
      </c>
      <c r="E15" s="30" t="s">
        <v>319</v>
      </c>
      <c r="H15" s="31"/>
      <c r="I15" s="31"/>
      <c r="J15" s="31"/>
      <c r="K15" s="31"/>
    </row>
    <row r="16" spans="5:11">
      <c r="E16" s="30" t="s">
        <v>320</v>
      </c>
      <c r="H16" s="31"/>
      <c r="I16" s="31"/>
      <c r="J16" s="31"/>
      <c r="K16" s="31"/>
    </row>
    <row r="17" spans="1:11">
      <c r="A17" s="30" t="s">
        <v>321</v>
      </c>
      <c r="G17" s="31"/>
      <c r="H17" s="31"/>
      <c r="I17" s="31"/>
      <c r="J17" s="31"/>
      <c r="K17" s="31"/>
    </row>
    <row r="18" spans="5:11">
      <c r="E18" s="30" t="s">
        <v>322</v>
      </c>
      <c r="H18" s="31"/>
      <c r="I18" s="31"/>
      <c r="J18" s="31"/>
      <c r="K18" s="31"/>
    </row>
    <row r="19" spans="1:11">
      <c r="A19" s="30" t="s">
        <v>323</v>
      </c>
      <c r="E19" s="30" t="s">
        <v>324</v>
      </c>
      <c r="H19" s="31"/>
      <c r="I19" s="31"/>
      <c r="J19" s="31"/>
      <c r="K19" s="31"/>
    </row>
    <row r="20" spans="1:11">
      <c r="A20" s="30" t="s">
        <v>325</v>
      </c>
      <c r="H20" s="31"/>
      <c r="I20" s="31"/>
      <c r="J20" s="31"/>
      <c r="K20" s="31"/>
    </row>
    <row r="21" spans="5:11">
      <c r="E21" s="30" t="s">
        <v>326</v>
      </c>
      <c r="H21" s="31"/>
      <c r="I21" s="31"/>
      <c r="J21" s="31"/>
      <c r="K21" s="31"/>
    </row>
    <row r="22" spans="1:11">
      <c r="A22" s="30" t="s">
        <v>327</v>
      </c>
      <c r="E22" s="30" t="s">
        <v>328</v>
      </c>
      <c r="H22" s="31"/>
      <c r="I22" s="31"/>
      <c r="J22" s="31"/>
      <c r="K22" s="31"/>
    </row>
    <row r="23" spans="5:11">
      <c r="E23" s="30" t="s">
        <v>329</v>
      </c>
      <c r="G23" s="31"/>
      <c r="H23" s="31"/>
      <c r="I23" s="31"/>
      <c r="J23" s="31"/>
      <c r="K23" s="31"/>
    </row>
    <row r="24" spans="1:11">
      <c r="A24" s="30" t="s">
        <v>330</v>
      </c>
      <c r="G24" s="31"/>
      <c r="H24" s="31"/>
      <c r="I24" s="31"/>
      <c r="J24" s="31"/>
      <c r="K24" s="31"/>
    </row>
    <row r="25" spans="1:11">
      <c r="A25" s="30" t="s">
        <v>331</v>
      </c>
      <c r="E25" s="30" t="s">
        <v>332</v>
      </c>
      <c r="H25" s="31"/>
      <c r="I25" s="31"/>
      <c r="J25" s="31"/>
      <c r="K25" s="31"/>
    </row>
    <row r="26" spans="5:11">
      <c r="E26" s="30" t="s">
        <v>333</v>
      </c>
      <c r="H26" s="31"/>
      <c r="I26" s="31"/>
      <c r="J26" s="31"/>
      <c r="K26" s="31"/>
    </row>
    <row r="27" spans="1:11">
      <c r="A27" s="30" t="s">
        <v>334</v>
      </c>
      <c r="H27" s="31"/>
      <c r="I27" s="31"/>
      <c r="J27" s="31"/>
      <c r="K27" s="31"/>
    </row>
    <row r="28" spans="5:5">
      <c r="E28" s="30" t="s">
        <v>335</v>
      </c>
    </row>
    <row r="29" spans="1:5">
      <c r="A29" s="30" t="s">
        <v>336</v>
      </c>
      <c r="E29" s="30" t="s">
        <v>337</v>
      </c>
    </row>
    <row r="30" spans="1:5">
      <c r="A30" s="30" t="s">
        <v>338</v>
      </c>
      <c r="E30" s="30" t="s">
        <v>339</v>
      </c>
    </row>
    <row r="32" spans="1:5">
      <c r="A32" s="30" t="s">
        <v>340</v>
      </c>
      <c r="E32" s="30" t="s">
        <v>341</v>
      </c>
    </row>
    <row r="33" spans="1:5">
      <c r="A33" s="30" t="s">
        <v>342</v>
      </c>
      <c r="E33" s="30" t="s">
        <v>343</v>
      </c>
    </row>
    <row r="35" spans="1:5">
      <c r="A35" s="30" t="s">
        <v>344</v>
      </c>
      <c r="E35" s="30" t="s">
        <v>345</v>
      </c>
    </row>
    <row r="36" spans="5:5">
      <c r="E36" s="30" t="s">
        <v>346</v>
      </c>
    </row>
    <row r="37" spans="1:5">
      <c r="A37" s="30" t="s">
        <v>347</v>
      </c>
      <c r="E37" s="30" t="s">
        <v>348</v>
      </c>
    </row>
    <row r="39" spans="1:5">
      <c r="A39" s="30" t="s">
        <v>349</v>
      </c>
      <c r="E39" s="30" t="s">
        <v>350</v>
      </c>
    </row>
    <row r="40" spans="1:5">
      <c r="A40" s="30" t="s">
        <v>351</v>
      </c>
      <c r="E40" s="30" t="s">
        <v>352</v>
      </c>
    </row>
    <row r="41" spans="5:5">
      <c r="E41" s="30" t="s">
        <v>353</v>
      </c>
    </row>
    <row r="42" spans="1:5">
      <c r="A42" s="30" t="s">
        <v>354</v>
      </c>
      <c r="E42" s="30" t="s">
        <v>355</v>
      </c>
    </row>
    <row r="44" spans="1:5">
      <c r="A44" s="30" t="s">
        <v>356</v>
      </c>
      <c r="E44" s="30" t="s">
        <v>357</v>
      </c>
    </row>
    <row r="45" spans="1:5">
      <c r="A45" s="30" t="s">
        <v>358</v>
      </c>
      <c r="E45" s="30" t="s">
        <v>359</v>
      </c>
    </row>
    <row r="47" spans="1:5">
      <c r="A47" s="30" t="s">
        <v>360</v>
      </c>
      <c r="E47" s="30" t="s">
        <v>361</v>
      </c>
    </row>
    <row r="48" spans="1:5">
      <c r="A48" s="30" t="s">
        <v>362</v>
      </c>
      <c r="E48" s="30" t="s">
        <v>363</v>
      </c>
    </row>
    <row r="49" spans="1:5">
      <c r="A49" s="30" t="s">
        <v>364</v>
      </c>
      <c r="E49" s="30" t="s">
        <v>365</v>
      </c>
    </row>
    <row r="51" spans="1:1">
      <c r="A51" s="30" t="s">
        <v>366</v>
      </c>
    </row>
    <row r="52" spans="1:5">
      <c r="A52" s="30" t="s">
        <v>367</v>
      </c>
      <c r="E52" s="30" t="s">
        <v>368</v>
      </c>
    </row>
    <row r="53" spans="5:5">
      <c r="E53" s="30" t="s">
        <v>369</v>
      </c>
    </row>
    <row r="54" spans="1:1">
      <c r="A54" s="30" t="s">
        <v>370</v>
      </c>
    </row>
    <row r="55" spans="1:5">
      <c r="A55" s="30" t="s">
        <v>371</v>
      </c>
      <c r="E55" s="30" t="s">
        <v>372</v>
      </c>
    </row>
    <row r="56" spans="5:5">
      <c r="E56" s="30" t="s">
        <v>373</v>
      </c>
    </row>
    <row r="57" spans="1:1">
      <c r="A57" s="30" t="s">
        <v>374</v>
      </c>
    </row>
    <row r="58" spans="1:5">
      <c r="A58" s="30" t="s">
        <v>375</v>
      </c>
      <c r="E58" s="30" t="s">
        <v>376</v>
      </c>
    </row>
    <row r="60" spans="5:5">
      <c r="E60" s="30" t="s">
        <v>377</v>
      </c>
    </row>
    <row r="63" spans="5:5">
      <c r="E63" s="30" t="s">
        <v>378</v>
      </c>
    </row>
    <row r="65" spans="5:5">
      <c r="E65" s="30" t="s">
        <v>379</v>
      </c>
    </row>
    <row r="66" spans="5:5">
      <c r="E66" s="30" t="s">
        <v>380</v>
      </c>
    </row>
    <row r="67" spans="5:5">
      <c r="E67" s="30" t="s">
        <v>381</v>
      </c>
    </row>
    <row r="69" spans="5:5">
      <c r="E69" s="30" t="s">
        <v>382</v>
      </c>
    </row>
    <row r="70" spans="5:5">
      <c r="E70" s="30" t="s">
        <v>383</v>
      </c>
    </row>
    <row r="72" spans="5:5">
      <c r="E72" s="30" t="s">
        <v>384</v>
      </c>
    </row>
    <row r="73" spans="5:5">
      <c r="E73" s="30" t="s">
        <v>385</v>
      </c>
    </row>
    <row r="75" spans="5:5">
      <c r="E75" s="30" t="s">
        <v>386</v>
      </c>
    </row>
    <row r="76" spans="5:5">
      <c r="E76" s="30" t="s">
        <v>387</v>
      </c>
    </row>
    <row r="78" spans="5:5">
      <c r="E78" s="30" t="s">
        <v>388</v>
      </c>
    </row>
    <row r="79" spans="5:5">
      <c r="E79" s="30" t="s">
        <v>389</v>
      </c>
    </row>
    <row r="81" spans="5:5">
      <c r="E81" s="30" t="s">
        <v>390</v>
      </c>
    </row>
    <row r="82" spans="5:5">
      <c r="E82" s="30" t="s">
        <v>391</v>
      </c>
    </row>
    <row r="83" spans="5:5">
      <c r="E83" s="30" t="s">
        <v>392</v>
      </c>
    </row>
    <row r="84" spans="5:5">
      <c r="E84" s="30" t="s">
        <v>393</v>
      </c>
    </row>
    <row r="89" spans="5:5">
      <c r="E89" s="30" t="s">
        <v>394</v>
      </c>
    </row>
    <row r="90" spans="5:5">
      <c r="E90" s="30" t="s">
        <v>395</v>
      </c>
    </row>
    <row r="91" spans="5:5">
      <c r="E91" s="30" t="s">
        <v>396</v>
      </c>
    </row>
    <row r="92" spans="5:5">
      <c r="E92" s="30" t="s">
        <v>397</v>
      </c>
    </row>
    <row r="93" spans="5:5">
      <c r="E93" s="30" t="s">
        <v>398</v>
      </c>
    </row>
    <row r="95" spans="5:5">
      <c r="E95" s="30" t="s">
        <v>399</v>
      </c>
    </row>
    <row r="96" spans="5:5">
      <c r="E96" s="30" t="s">
        <v>400</v>
      </c>
    </row>
    <row r="98" spans="5:5">
      <c r="E98" s="30" t="s">
        <v>401</v>
      </c>
    </row>
    <row r="99" spans="5:5">
      <c r="E99" s="30" t="s">
        <v>402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工会</vt:lpstr>
      <vt:lpstr>Lion秒人</vt:lpstr>
      <vt:lpstr>攻击速度</vt:lpstr>
      <vt:lpstr>护甲</vt:lpstr>
      <vt:lpstr>转身速度</vt:lpstr>
      <vt:lpstr>基本技巧</vt:lpstr>
      <vt:lpstr>激怒机制（英雄幻象点英雄）</vt:lpstr>
      <vt:lpstr>攻击范围优先级</vt:lpstr>
      <vt:lpstr>警报机制</vt:lpstr>
      <vt:lpstr>追击</vt:lpstr>
      <vt:lpstr>找色</vt:lpstr>
      <vt:lpstr>作弊码</vt:lpstr>
      <vt:lpstr>兵线</vt:lpstr>
      <vt:lpstr>钢背</vt:lpstr>
      <vt:lpstr>回蓝物品</vt:lpstr>
      <vt:lpstr>移速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2021-04-16T04:49:00Z</dcterms:created>
  <dcterms:modified xsi:type="dcterms:W3CDTF">2023-03-10T03:05:13Z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2052-11.8.2.11978</vt:lpwstr>
  </property>
  <property fmtid="{D5CDD505-2E9C-101B-9397-08002B2CF9AE}" pid="3" name="ICV">
    <vt:lpwstr>E85B50BC6C574A05A24B84A739DF4D3D</vt:lpwstr>
  </property>
</Properties>
</file>