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G15" i="1" s="1"/>
  <c r="E16" i="1"/>
  <c r="G16" i="1" s="1"/>
  <c r="G17" i="1"/>
  <c r="E18" i="1"/>
  <c r="G18" i="1"/>
  <c r="E19" i="1"/>
  <c r="G19" i="1"/>
  <c r="E20" i="1"/>
  <c r="G20" i="1"/>
  <c r="E21" i="1"/>
  <c r="G21" i="1"/>
  <c r="E22" i="1"/>
  <c r="G22" i="1"/>
  <c r="G23" i="1"/>
  <c r="E35" i="1"/>
  <c r="G35" i="1"/>
  <c r="E36" i="1"/>
  <c r="G36" i="1"/>
  <c r="G37" i="1"/>
  <c r="E38" i="1"/>
  <c r="G38" i="1" s="1"/>
  <c r="E39" i="1"/>
  <c r="G39" i="1" s="1"/>
  <c r="E40" i="1"/>
  <c r="G40" i="1" s="1"/>
  <c r="E41" i="1"/>
  <c r="G41" i="1"/>
  <c r="F41" i="1" s="1"/>
  <c r="E42" i="1"/>
  <c r="G42" i="1"/>
  <c r="G43" i="1"/>
  <c r="F43" i="1" s="1"/>
  <c r="E44" i="1"/>
  <c r="G44" i="1"/>
  <c r="F44" i="1" s="1"/>
  <c r="G47" i="1" l="1"/>
  <c r="G26" i="1"/>
  <c r="G49" i="1" l="1"/>
</calcChain>
</file>

<file path=xl/sharedStrings.xml><?xml version="1.0" encoding="utf-8"?>
<sst xmlns="http://schemas.openxmlformats.org/spreadsheetml/2006/main" count="175" uniqueCount="74">
  <si>
    <t>PLANILLA DE COTIZACION CAMARAS FRIGORIFICAS</t>
  </si>
  <si>
    <t>DIVISION  - FRIO ALIMENTARIO - CAMARAS</t>
  </si>
  <si>
    <t>K</t>
  </si>
  <si>
    <t>Descripción</t>
  </si>
  <si>
    <t>Unid.</t>
  </si>
  <si>
    <t>Cant.</t>
  </si>
  <si>
    <t>P. Unitario</t>
  </si>
  <si>
    <t>Subtotales</t>
  </si>
  <si>
    <t>01</t>
  </si>
  <si>
    <t>Paneles Cámaras Media Temp. y Sect. Elaboración</t>
  </si>
  <si>
    <t>m2</t>
  </si>
  <si>
    <t>02</t>
  </si>
  <si>
    <t>Paneles Cámara Congelados</t>
  </si>
  <si>
    <t>04</t>
  </si>
  <si>
    <t>Materiales de la aislación de piso de las camaras de congelados</t>
  </si>
  <si>
    <t>gl</t>
  </si>
  <si>
    <t>05</t>
  </si>
  <si>
    <t>Puertas de Cámaras Batientes Media Temp</t>
  </si>
  <si>
    <t>cant</t>
  </si>
  <si>
    <t>06</t>
  </si>
  <si>
    <t>Puertas de Cámaras Corredizas Media Temp</t>
  </si>
  <si>
    <t>07</t>
  </si>
  <si>
    <t>Puertas de Cámaras Corredizas Congelados</t>
  </si>
  <si>
    <t>08</t>
  </si>
  <si>
    <t>Puertas Tipo Vaiven</t>
  </si>
  <si>
    <t>09</t>
  </si>
  <si>
    <t>Cortinas de Bandas</t>
  </si>
  <si>
    <t>10</t>
  </si>
  <si>
    <t>Materiales Accesorios para Montaje de Paneles</t>
  </si>
  <si>
    <t>NE17-00263</t>
  </si>
  <si>
    <t>OBRA SUPERMERCADO STOCK CIUDAD NUEVA</t>
  </si>
  <si>
    <t>NE17-00176 VENDIDO</t>
  </si>
  <si>
    <r>
      <t xml:space="preserve">Panel PREP/PREP </t>
    </r>
    <r>
      <rPr>
        <b/>
        <sz val="8"/>
        <rFont val="Calibri"/>
        <family val="2"/>
      </rPr>
      <t>Caras Lisas</t>
    </r>
    <r>
      <rPr>
        <sz val="8"/>
        <rFont val="Calibri"/>
        <family val="2"/>
      </rPr>
      <t xml:space="preserve"> 60mm</t>
    </r>
  </si>
  <si>
    <t>m²</t>
  </si>
  <si>
    <r>
      <t xml:space="preserve">Panel PREP/GALV </t>
    </r>
    <r>
      <rPr>
        <b/>
        <sz val="8"/>
        <rFont val="Calibri"/>
        <family val="2"/>
      </rPr>
      <t>Caras Lisas</t>
    </r>
    <r>
      <rPr>
        <sz val="8"/>
        <rFont val="Calibri"/>
        <family val="2"/>
      </rPr>
      <t xml:space="preserve"> 60mm</t>
    </r>
  </si>
  <si>
    <r>
      <t xml:space="preserve">Panel PREP/PREP </t>
    </r>
    <r>
      <rPr>
        <b/>
        <sz val="8"/>
        <rFont val="Calibri"/>
        <family val="2"/>
      </rPr>
      <t xml:space="preserve">Caras Lisas </t>
    </r>
    <r>
      <rPr>
        <sz val="8"/>
        <rFont val="Calibri"/>
        <family val="2"/>
      </rPr>
      <t>100mm</t>
    </r>
  </si>
  <si>
    <r>
      <t xml:space="preserve">Panel PREP/GALV </t>
    </r>
    <r>
      <rPr>
        <b/>
        <sz val="8"/>
        <rFont val="Calibri"/>
        <family val="2"/>
      </rPr>
      <t>Caras Lisas</t>
    </r>
    <r>
      <rPr>
        <sz val="8"/>
        <rFont val="Calibri"/>
        <family val="2"/>
      </rPr>
      <t xml:space="preserve"> 100mm</t>
    </r>
  </si>
  <si>
    <t>Aislacion de piso BT, panel 120 mm</t>
  </si>
  <si>
    <t>global</t>
  </si>
  <si>
    <t>Perfilerìa según Pliego paneles *</t>
  </si>
  <si>
    <t>Puerta batiente TN.Vano 890 x 2200 mm</t>
  </si>
  <si>
    <t>uni</t>
  </si>
  <si>
    <t>Puerta batiente TN.Vano 1200 x 2200 mm</t>
  </si>
  <si>
    <t>Puerta corrediza TN.Vano 1200 x 2200 mm</t>
  </si>
  <si>
    <t>Puerta batiente TN.Vano 900 x 2600 mm (PR)</t>
  </si>
  <si>
    <t>Puerta corrediza BT.Vano 1200 x 2200 mm</t>
  </si>
  <si>
    <t>Puerta Vaiven 1 H .Vano 890 x 2200 mm</t>
  </si>
  <si>
    <t>Puerta Vaiven 1 H .Vano 800 x 2200 mm</t>
  </si>
  <si>
    <t>Puerta Vaiven 1 H .Vano 1200 x 2200 mm</t>
  </si>
  <si>
    <t>Puerta Vaiven 2 H .Vano 1900 x 2200 mm</t>
  </si>
  <si>
    <t>Puerta Vaiven 2 H .Vano 2400 x 2200 mm</t>
  </si>
  <si>
    <t>Cortina de banda TN.Vano 890 x 2200 mm</t>
  </si>
  <si>
    <t>Cortina de banda TN.Vano 1200 x 2200 mm</t>
  </si>
  <si>
    <t>Cortina de banda BT.Vano 1200 x 2200 mm</t>
  </si>
  <si>
    <t>Puerta batiente TN.Vano 1000 x 2600 mm (PR)</t>
  </si>
  <si>
    <t>Puerta corrediza TN.Vano 1000 x 2200 mm</t>
  </si>
  <si>
    <t>Puerta corrediza TN.Vano 1200 x 2600 mm (PR)</t>
  </si>
  <si>
    <t>Puerta Vaiven 1 H .Vano 890 x 2200 mm (incluye aluminio en puerta)</t>
  </si>
  <si>
    <t>Puerta Vaiven 1 H .Vano 1000 x 2200 mm</t>
  </si>
  <si>
    <t>Puerta Vaiven 2 H .Vano 1400 x 2200 mm</t>
  </si>
  <si>
    <t>Puerta Vaiven 2 H .Vano 1800 x 2200 mm</t>
  </si>
  <si>
    <t>Cortina de banda TN.Vano 1000 x 2200 mm</t>
  </si>
  <si>
    <t>Ventana visor termopanel paño fijo.Vano 1000 x 1100</t>
  </si>
  <si>
    <t>Ventana visor termopanel paño fijo.Vano 1500 x 1100</t>
  </si>
  <si>
    <t>Ventana visor termopanel paño fijo.Vano 2000 x 1100</t>
  </si>
  <si>
    <t>Ventana visor termopanel paño fijo.Vano 3200 x 1100</t>
  </si>
  <si>
    <t>Ventana visor termopanel paño fijo.Vano 3000 x 1100</t>
  </si>
  <si>
    <r>
      <t xml:space="preserve">Panel PREP/PREP </t>
    </r>
    <r>
      <rPr>
        <b/>
        <sz val="8"/>
        <color rgb="FF333399"/>
        <rFont val="Calibri"/>
        <family val="2"/>
      </rPr>
      <t>Caras Lisas</t>
    </r>
    <r>
      <rPr>
        <sz val="8"/>
        <color rgb="FF333399"/>
        <rFont val="Calibri"/>
        <family val="2"/>
      </rPr>
      <t xml:space="preserve"> 60mm</t>
    </r>
  </si>
  <si>
    <r>
      <t xml:space="preserve">Panel PREP/GALV </t>
    </r>
    <r>
      <rPr>
        <b/>
        <sz val="8"/>
        <color rgb="FF333399"/>
        <rFont val="Calibri"/>
        <family val="2"/>
      </rPr>
      <t>Caras Lisas</t>
    </r>
    <r>
      <rPr>
        <sz val="8"/>
        <color rgb="FF333399"/>
        <rFont val="Calibri"/>
        <family val="2"/>
      </rPr>
      <t xml:space="preserve"> 60mm</t>
    </r>
  </si>
  <si>
    <t>11</t>
  </si>
  <si>
    <t>visores</t>
  </si>
  <si>
    <t>TOTAL FCA ROSARIO - ARGENTINA - VENDIDO</t>
  </si>
  <si>
    <t>NUEVO TOTAL FCA ROSARIO - ARGENTINA</t>
  </si>
  <si>
    <t>DIFERENCIA POR LAY-OUT NE17-00263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</si>
</sst>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\ _€_-;\-* #,##0.000\ _€_-;_-* &quot;-&quot;??\ _€_-;_-@_-"/>
    <numFmt numFmtId="166" formatCode="_ &quot;$&quot;\ * #,##0.00_ ;_ &quot;$&quot;\ * \-#,##0.00_ ;_ &quot;$&quot;\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i/>
      <sz val="8"/>
      <name val="Calibri"/>
      <family val="2"/>
    </font>
    <font>
      <sz val="8"/>
      <color rgb="FF1F497D"/>
      <name val="Calibri"/>
      <family val="2"/>
    </font>
    <font>
      <b/>
      <sz val="8"/>
      <color rgb="FF333399"/>
      <name val="Calibri"/>
      <family val="2"/>
    </font>
    <font>
      <sz val="8"/>
      <color rgb="FF333399"/>
      <name val="Calibri"/>
      <family val="2"/>
    </font>
    <font>
      <i/>
      <sz val="8"/>
      <color rgb="FF1F497D"/>
      <name val="Calibri"/>
      <family val="2"/>
    </font>
    <font>
      <sz val="8"/>
      <color rgb="FFFF0000"/>
      <name val="Calibri"/>
      <family val="2"/>
    </font>
    <font>
      <i/>
      <sz val="8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43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/>
    <xf numFmtId="43" fontId="4" fillId="0" borderId="0" xfId="1" applyFont="1" applyFill="1" applyBorder="1"/>
    <xf numFmtId="49" fontId="4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164" fontId="3" fillId="0" borderId="1" xfId="1" applyNumberFormat="1" applyFont="1" applyFill="1" applyBorder="1" applyAlignment="1" applyProtection="1">
      <alignment vertical="center"/>
      <protection locked="0"/>
    </xf>
    <xf numFmtId="43" fontId="3" fillId="0" borderId="1" xfId="1" applyFont="1" applyFill="1" applyBorder="1" applyAlignment="1" applyProtection="1">
      <alignment vertical="center"/>
      <protection locked="0"/>
    </xf>
    <xf numFmtId="43" fontId="3" fillId="0" borderId="2" xfId="1" applyFont="1" applyFill="1" applyBorder="1" applyAlignment="1">
      <alignment vertical="center"/>
    </xf>
    <xf numFmtId="0" fontId="3" fillId="0" borderId="0" xfId="0" applyFont="1" applyFill="1" applyBorder="1"/>
    <xf numFmtId="43" fontId="3" fillId="0" borderId="0" xfId="1" applyFont="1" applyFill="1" applyBorder="1"/>
    <xf numFmtId="49" fontId="4" fillId="0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43" fontId="3" fillId="0" borderId="4" xfId="1" applyFont="1" applyFill="1" applyBorder="1" applyAlignment="1">
      <alignment horizontal="center" vertical="center"/>
    </xf>
    <xf numFmtId="43" fontId="3" fillId="0" borderId="5" xfId="1" applyFont="1" applyFill="1" applyBorder="1" applyAlignment="1">
      <alignment horizontal="center" vertical="center"/>
    </xf>
    <xf numFmtId="165" fontId="4" fillId="0" borderId="0" xfId="1" applyNumberFormat="1" applyFont="1" applyFill="1" applyBorder="1"/>
    <xf numFmtId="49" fontId="4" fillId="0" borderId="6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 applyProtection="1">
      <alignment horizontal="left"/>
    </xf>
    <xf numFmtId="0" fontId="4" fillId="0" borderId="7" xfId="0" applyFont="1" applyFill="1" applyBorder="1" applyAlignment="1">
      <alignment horizontal="center" vertical="center"/>
    </xf>
    <xf numFmtId="164" fontId="4" fillId="0" borderId="7" xfId="1" applyNumberFormat="1" applyFont="1" applyFill="1" applyBorder="1" applyAlignment="1">
      <alignment vertical="center"/>
    </xf>
    <xf numFmtId="43" fontId="4" fillId="0" borderId="7" xfId="1" applyFont="1" applyFill="1" applyBorder="1"/>
    <xf numFmtId="43" fontId="4" fillId="0" borderId="6" xfId="1" applyFont="1" applyFill="1" applyBorder="1"/>
    <xf numFmtId="49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16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right" vertical="center"/>
    </xf>
    <xf numFmtId="49" fontId="3" fillId="0" borderId="9" xfId="0" applyNumberFormat="1" applyFont="1" applyFill="1" applyBorder="1" applyAlignment="1">
      <alignment horizontal="right" vertical="center"/>
    </xf>
    <xf numFmtId="0" fontId="3" fillId="0" borderId="9" xfId="0" applyFont="1" applyFill="1" applyBorder="1" applyAlignment="1">
      <alignment vertical="center"/>
    </xf>
    <xf numFmtId="164" fontId="3" fillId="0" borderId="9" xfId="1" applyNumberFormat="1" applyFont="1" applyFill="1" applyBorder="1" applyAlignment="1" applyProtection="1">
      <alignment vertical="center"/>
      <protection locked="0"/>
    </xf>
    <xf numFmtId="43" fontId="3" fillId="0" borderId="9" xfId="1" applyFont="1" applyFill="1" applyBorder="1" applyAlignment="1" applyProtection="1">
      <alignment vertical="center"/>
      <protection locked="0"/>
    </xf>
    <xf numFmtId="43" fontId="3" fillId="0" borderId="10" xfId="1" applyFont="1" applyFill="1" applyBorder="1" applyAlignment="1">
      <alignment vertical="center"/>
    </xf>
    <xf numFmtId="0" fontId="5" fillId="0" borderId="11" xfId="0" applyFont="1" applyFill="1" applyBorder="1"/>
    <xf numFmtId="1" fontId="7" fillId="0" borderId="12" xfId="0" applyNumberFormat="1" applyFont="1" applyFill="1" applyBorder="1" applyAlignment="1">
      <alignment horizontal="center"/>
    </xf>
    <xf numFmtId="0" fontId="7" fillId="0" borderId="12" xfId="0" applyFont="1" applyFill="1" applyBorder="1"/>
    <xf numFmtId="0" fontId="5" fillId="0" borderId="7" xfId="0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0" fontId="8" fillId="0" borderId="11" xfId="0" applyFont="1" applyFill="1" applyBorder="1"/>
    <xf numFmtId="1" fontId="11" fillId="0" borderId="12" xfId="0" applyNumberFormat="1" applyFont="1" applyFill="1" applyBorder="1" applyAlignment="1">
      <alignment horizontal="center"/>
    </xf>
    <xf numFmtId="0" fontId="11" fillId="0" borderId="12" xfId="0" applyFont="1" applyFill="1" applyBorder="1"/>
    <xf numFmtId="0" fontId="8" fillId="0" borderId="7" xfId="0" applyFont="1" applyFill="1" applyBorder="1" applyAlignment="1">
      <alignment horizontal="center"/>
    </xf>
    <xf numFmtId="2" fontId="8" fillId="0" borderId="11" xfId="0" applyNumberFormat="1" applyFont="1" applyFill="1" applyBorder="1" applyAlignment="1">
      <alignment horizontal="center"/>
    </xf>
    <xf numFmtId="0" fontId="12" fillId="0" borderId="11" xfId="0" applyFont="1" applyFill="1" applyBorder="1"/>
    <xf numFmtId="1" fontId="13" fillId="0" borderId="12" xfId="0" applyNumberFormat="1" applyFont="1" applyFill="1" applyBorder="1" applyAlignment="1">
      <alignment horizontal="center"/>
    </xf>
    <xf numFmtId="0" fontId="13" fillId="0" borderId="12" xfId="0" applyFont="1" applyFill="1" applyBorder="1"/>
    <xf numFmtId="0" fontId="12" fillId="0" borderId="7" xfId="0" applyFont="1" applyFill="1" applyBorder="1" applyAlignment="1">
      <alignment horizontal="center"/>
    </xf>
    <xf numFmtId="2" fontId="12" fillId="0" borderId="11" xfId="0" applyNumberFormat="1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2" fontId="12" fillId="3" borderId="11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1" applyNumberFormat="1" applyFont="1"/>
    <xf numFmtId="43" fontId="2" fillId="0" borderId="0" xfId="1" applyFont="1"/>
    <xf numFmtId="49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64" fontId="3" fillId="0" borderId="0" xfId="1" applyNumberFormat="1" applyFont="1" applyFill="1" applyBorder="1" applyAlignment="1" applyProtection="1">
      <alignment vertical="center"/>
      <protection locked="0"/>
    </xf>
    <xf numFmtId="43" fontId="3" fillId="0" borderId="0" xfId="1" applyFont="1" applyFill="1" applyBorder="1" applyAlignment="1" applyProtection="1">
      <alignment vertical="center"/>
      <protection locked="0"/>
    </xf>
    <xf numFmtId="43" fontId="3" fillId="0" borderId="0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0</xdr:colOff>
      <xdr:row>7</xdr:row>
      <xdr:rowOff>123398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61925"/>
          <a:ext cx="6486525" cy="1094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37" workbookViewId="0">
      <selection activeCell="G41" sqref="G41"/>
    </sheetView>
  </sheetViews>
  <sheetFormatPr defaultRowHeight="15" x14ac:dyDescent="0.25"/>
  <cols>
    <col min="2" max="2" width="3" bestFit="1" customWidth="1"/>
    <col min="3" max="3" width="53.42578125" bestFit="1" customWidth="1"/>
    <col min="4" max="4" width="5" bestFit="1" customWidth="1"/>
    <col min="5" max="5" width="8" bestFit="1" customWidth="1"/>
    <col min="6" max="6" width="10.28515625" bestFit="1" customWidth="1"/>
    <col min="7" max="7" width="11.42578125" bestFit="1" customWidth="1"/>
    <col min="10" max="10" width="9.42578125" bestFit="1" customWidth="1"/>
    <col min="12" max="12" width="9" bestFit="1" customWidth="1"/>
    <col min="13" max="13" width="11.42578125" bestFit="1" customWidth="1"/>
    <col min="14" max="14" width="12.42578125" bestFit="1" customWidth="1"/>
  </cols>
  <sheetData>
    <row r="1" spans="1:14" s="56" customFormat="1" ht="12.75" x14ac:dyDescent="0.2">
      <c r="E1" s="57"/>
      <c r="F1" s="58"/>
      <c r="G1" s="58"/>
    </row>
    <row r="2" spans="1:14" s="56" customFormat="1" ht="12.75" x14ac:dyDescent="0.2">
      <c r="E2" s="57"/>
      <c r="F2" s="58"/>
      <c r="G2" s="58"/>
    </row>
    <row r="3" spans="1:14" s="56" customFormat="1" ht="12.75" x14ac:dyDescent="0.2">
      <c r="E3" s="57"/>
      <c r="F3" s="58"/>
      <c r="G3" s="58"/>
    </row>
    <row r="4" spans="1:14" s="56" customFormat="1" ht="12.75" x14ac:dyDescent="0.2">
      <c r="E4" s="57"/>
      <c r="F4" s="58"/>
      <c r="G4" s="58"/>
    </row>
    <row r="5" spans="1:14" s="56" customFormat="1" ht="12.75" x14ac:dyDescent="0.2">
      <c r="E5" s="57"/>
      <c r="F5" s="58"/>
      <c r="G5" s="58"/>
    </row>
    <row r="6" spans="1:14" s="56" customFormat="1" ht="12.75" x14ac:dyDescent="0.2">
      <c r="E6" s="57"/>
      <c r="F6" s="58"/>
      <c r="G6" s="58"/>
    </row>
    <row r="7" spans="1:14" s="56" customFormat="1" ht="12.75" x14ac:dyDescent="0.2">
      <c r="E7" s="57"/>
      <c r="F7" s="58"/>
      <c r="G7" s="58"/>
    </row>
    <row r="8" spans="1:14" s="56" customFormat="1" ht="12.75" x14ac:dyDescent="0.2">
      <c r="E8" s="57"/>
      <c r="F8" s="58"/>
      <c r="G8" s="58"/>
    </row>
    <row r="9" spans="1:14" x14ac:dyDescent="0.25">
      <c r="A9" s="2" t="s">
        <v>31</v>
      </c>
      <c r="B9" s="2"/>
      <c r="C9" s="2"/>
      <c r="D9" s="2"/>
      <c r="E9" s="2"/>
      <c r="F9" s="2"/>
      <c r="G9" s="2"/>
      <c r="H9" s="3"/>
      <c r="I9" s="3"/>
      <c r="J9" s="3"/>
      <c r="K9" s="3"/>
      <c r="L9" s="4"/>
      <c r="M9" s="4"/>
      <c r="N9" s="4"/>
    </row>
    <row r="10" spans="1:14" x14ac:dyDescent="0.25">
      <c r="A10" s="2" t="s">
        <v>0</v>
      </c>
      <c r="B10" s="2"/>
      <c r="C10" s="2"/>
      <c r="D10" s="2"/>
      <c r="E10" s="2"/>
      <c r="F10" s="2"/>
      <c r="G10" s="2"/>
      <c r="H10" s="3"/>
      <c r="I10" s="3"/>
      <c r="J10" s="3"/>
      <c r="K10" s="3"/>
      <c r="L10" s="4"/>
      <c r="M10" s="4"/>
      <c r="N10" s="4"/>
    </row>
    <row r="11" spans="1:14" x14ac:dyDescent="0.25">
      <c r="A11" s="2" t="s">
        <v>30</v>
      </c>
      <c r="B11" s="2"/>
      <c r="C11" s="2"/>
      <c r="D11" s="2"/>
      <c r="E11" s="2"/>
      <c r="F11" s="2"/>
      <c r="G11" s="2"/>
      <c r="H11" s="3"/>
      <c r="I11" s="3"/>
      <c r="J11" s="3"/>
      <c r="K11" s="3"/>
      <c r="L11" s="4"/>
      <c r="M11" s="4"/>
      <c r="N11" s="4"/>
    </row>
    <row r="12" spans="1:14" ht="15.75" thickBo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  <c r="M12" s="4"/>
      <c r="N12" s="4"/>
    </row>
    <row r="13" spans="1:14" ht="15.75" thickBot="1" x14ac:dyDescent="0.3">
      <c r="A13" s="5"/>
      <c r="B13" s="6"/>
      <c r="C13" s="7" t="s">
        <v>1</v>
      </c>
      <c r="D13" s="7"/>
      <c r="E13" s="8"/>
      <c r="F13" s="9"/>
      <c r="G13" s="10"/>
      <c r="H13" s="11"/>
      <c r="I13" s="11"/>
      <c r="J13" s="3"/>
      <c r="K13" s="3"/>
      <c r="M13" s="12"/>
      <c r="N13" s="12"/>
    </row>
    <row r="14" spans="1:14" ht="15.75" thickBot="1" x14ac:dyDescent="0.3">
      <c r="A14" s="13"/>
      <c r="B14" s="14"/>
      <c r="C14" s="15" t="s">
        <v>3</v>
      </c>
      <c r="D14" s="15" t="s">
        <v>4</v>
      </c>
      <c r="E14" s="16" t="s">
        <v>5</v>
      </c>
      <c r="F14" s="17" t="s">
        <v>6</v>
      </c>
      <c r="G14" s="18" t="s">
        <v>7</v>
      </c>
      <c r="H14" s="3"/>
      <c r="I14" s="3"/>
      <c r="J14" s="3"/>
      <c r="K14" s="3"/>
      <c r="M14" s="4"/>
      <c r="N14" s="4"/>
    </row>
    <row r="15" spans="1:14" x14ac:dyDescent="0.25">
      <c r="A15" s="20"/>
      <c r="B15" s="21" t="s">
        <v>8</v>
      </c>
      <c r="C15" s="22" t="s">
        <v>9</v>
      </c>
      <c r="D15" s="23" t="s">
        <v>10</v>
      </c>
      <c r="E15" s="24">
        <f>SUM(E52:E53)</f>
        <v>1539.5276000000001</v>
      </c>
      <c r="F15" s="25">
        <v>27.053193205745945</v>
      </c>
      <c r="G15" s="26">
        <f>+F15*E15</f>
        <v>41649.137608378362</v>
      </c>
      <c r="H15" s="3"/>
      <c r="I15" s="3"/>
      <c r="J15" s="11"/>
      <c r="K15" s="11"/>
      <c r="L15" s="4"/>
      <c r="M15" s="4"/>
      <c r="N15" s="4"/>
    </row>
    <row r="16" spans="1:14" x14ac:dyDescent="0.25">
      <c r="A16" s="20"/>
      <c r="B16" s="21" t="s">
        <v>11</v>
      </c>
      <c r="C16" s="22" t="s">
        <v>12</v>
      </c>
      <c r="D16" s="23" t="s">
        <v>10</v>
      </c>
      <c r="E16" s="24">
        <f>SUM(E54:E55)</f>
        <v>99.019440000000003</v>
      </c>
      <c r="F16" s="25">
        <v>34.466441036934455</v>
      </c>
      <c r="G16" s="26">
        <f t="shared" ref="G16:G23" si="0">+F16*E16</f>
        <v>3412.8476902702691</v>
      </c>
      <c r="H16" s="3"/>
      <c r="I16" s="3"/>
      <c r="J16" s="11"/>
      <c r="K16" s="11"/>
      <c r="L16" s="4"/>
      <c r="M16" s="4"/>
      <c r="N16" s="4"/>
    </row>
    <row r="17" spans="1:14" x14ac:dyDescent="0.25">
      <c r="A17" s="20"/>
      <c r="B17" s="21" t="s">
        <v>13</v>
      </c>
      <c r="C17" s="22" t="s">
        <v>14</v>
      </c>
      <c r="D17" s="23" t="s">
        <v>15</v>
      </c>
      <c r="E17" s="24">
        <v>1</v>
      </c>
      <c r="F17" s="25">
        <v>1328.8943602702698</v>
      </c>
      <c r="G17" s="26">
        <f t="shared" si="0"/>
        <v>1328.8943602702698</v>
      </c>
      <c r="H17" s="3"/>
      <c r="I17" s="3"/>
      <c r="J17" s="11"/>
      <c r="K17" s="11"/>
      <c r="L17" s="4"/>
      <c r="M17" s="4"/>
      <c r="N17" s="4"/>
    </row>
    <row r="18" spans="1:14" x14ac:dyDescent="0.25">
      <c r="A18" s="20"/>
      <c r="B18" s="21" t="s">
        <v>16</v>
      </c>
      <c r="C18" s="22" t="s">
        <v>17</v>
      </c>
      <c r="D18" s="23" t="s">
        <v>18</v>
      </c>
      <c r="E18" s="24">
        <f>+E58+E59+E61</f>
        <v>7</v>
      </c>
      <c r="F18" s="25">
        <v>716.34317629343604</v>
      </c>
      <c r="G18" s="26">
        <f t="shared" si="0"/>
        <v>5014.4022340540523</v>
      </c>
      <c r="H18" s="3"/>
      <c r="I18" s="3"/>
      <c r="J18" s="11"/>
      <c r="K18" s="11"/>
      <c r="L18" s="4"/>
      <c r="M18" s="4"/>
      <c r="N18" s="4"/>
    </row>
    <row r="19" spans="1:14" x14ac:dyDescent="0.25">
      <c r="A19" s="20"/>
      <c r="B19" s="21" t="s">
        <v>19</v>
      </c>
      <c r="C19" s="22" t="s">
        <v>20</v>
      </c>
      <c r="D19" s="23" t="s">
        <v>18</v>
      </c>
      <c r="E19" s="24">
        <f>+E60</f>
        <v>3</v>
      </c>
      <c r="F19" s="25">
        <v>993.54825729729691</v>
      </c>
      <c r="G19" s="26">
        <f t="shared" si="0"/>
        <v>2980.6447718918907</v>
      </c>
      <c r="H19" s="3"/>
      <c r="I19" s="3"/>
      <c r="J19" s="11"/>
      <c r="K19" s="11"/>
      <c r="L19" s="4"/>
      <c r="M19" s="4"/>
      <c r="N19" s="4"/>
    </row>
    <row r="20" spans="1:14" x14ac:dyDescent="0.25">
      <c r="A20" s="20"/>
      <c r="B20" s="21" t="s">
        <v>21</v>
      </c>
      <c r="C20" s="22" t="s">
        <v>22</v>
      </c>
      <c r="D20" s="23" t="s">
        <v>18</v>
      </c>
      <c r="E20" s="24">
        <f>+E62</f>
        <v>1</v>
      </c>
      <c r="F20" s="25">
        <v>1422.923239459459</v>
      </c>
      <c r="G20" s="26">
        <f t="shared" si="0"/>
        <v>1422.923239459459</v>
      </c>
      <c r="H20" s="3"/>
      <c r="I20" s="3"/>
      <c r="J20" s="11"/>
      <c r="K20" s="11"/>
      <c r="L20" s="4"/>
      <c r="M20" s="4"/>
      <c r="N20" s="4"/>
    </row>
    <row r="21" spans="1:14" x14ac:dyDescent="0.25">
      <c r="A21" s="20"/>
      <c r="B21" s="21" t="s">
        <v>23</v>
      </c>
      <c r="C21" s="22" t="s">
        <v>24</v>
      </c>
      <c r="D21" s="23" t="s">
        <v>18</v>
      </c>
      <c r="E21" s="24">
        <f>+E63+E64+E65+E66+E67</f>
        <v>20</v>
      </c>
      <c r="F21" s="25">
        <v>862.36736606756733</v>
      </c>
      <c r="G21" s="26">
        <f t="shared" si="0"/>
        <v>17247.347321351346</v>
      </c>
      <c r="H21" s="3"/>
      <c r="I21" s="3"/>
      <c r="J21" s="11"/>
      <c r="K21" s="11"/>
      <c r="L21" s="4"/>
      <c r="M21" s="4"/>
      <c r="N21" s="4"/>
    </row>
    <row r="22" spans="1:14" x14ac:dyDescent="0.25">
      <c r="A22" s="20"/>
      <c r="B22" s="21" t="s">
        <v>25</v>
      </c>
      <c r="C22" s="22" t="s">
        <v>26</v>
      </c>
      <c r="D22" s="23" t="s">
        <v>18</v>
      </c>
      <c r="E22" s="24">
        <f>+E68+E69+E70</f>
        <v>11</v>
      </c>
      <c r="F22" s="25">
        <v>68.984504668304652</v>
      </c>
      <c r="G22" s="26">
        <f t="shared" si="0"/>
        <v>758.82955135135114</v>
      </c>
      <c r="H22" s="3"/>
      <c r="I22" s="3"/>
      <c r="J22" s="11"/>
      <c r="K22" s="11"/>
      <c r="L22" s="4"/>
      <c r="M22" s="4"/>
      <c r="N22" s="4"/>
    </row>
    <row r="23" spans="1:14" x14ac:dyDescent="0.25">
      <c r="A23" s="20"/>
      <c r="B23" s="21" t="s">
        <v>27</v>
      </c>
      <c r="C23" s="22" t="s">
        <v>28</v>
      </c>
      <c r="D23" s="23" t="s">
        <v>15</v>
      </c>
      <c r="E23" s="24">
        <v>1</v>
      </c>
      <c r="F23" s="25">
        <v>7904.0817243243218</v>
      </c>
      <c r="G23" s="26">
        <f t="shared" si="0"/>
        <v>7904.0817243243218</v>
      </c>
      <c r="H23" s="3"/>
      <c r="I23" s="3"/>
      <c r="J23" s="11"/>
      <c r="K23" s="11"/>
      <c r="L23" s="4"/>
      <c r="M23" s="4"/>
      <c r="N23" s="4"/>
    </row>
    <row r="24" spans="1:14" x14ac:dyDescent="0.25">
      <c r="A24" s="20"/>
      <c r="B24" s="21"/>
      <c r="C24" s="22"/>
      <c r="D24" s="23"/>
      <c r="E24" s="24"/>
      <c r="F24" s="25"/>
      <c r="G24" s="26"/>
      <c r="H24" s="3"/>
      <c r="I24" s="3"/>
      <c r="J24" s="11"/>
      <c r="K24" s="11"/>
      <c r="L24" s="4"/>
      <c r="M24" s="4"/>
      <c r="N24" s="4"/>
    </row>
    <row r="25" spans="1:14" ht="15.75" thickBot="1" x14ac:dyDescent="0.3">
      <c r="A25" s="27"/>
      <c r="B25" s="27"/>
      <c r="C25" s="28"/>
      <c r="D25" s="29"/>
      <c r="E25" s="30"/>
      <c r="F25" s="29"/>
      <c r="G25" s="31"/>
      <c r="H25" s="3"/>
      <c r="I25" s="3"/>
      <c r="J25" s="3"/>
      <c r="K25" s="3"/>
      <c r="L25" s="4"/>
      <c r="M25" s="4"/>
      <c r="N25" s="4"/>
    </row>
    <row r="26" spans="1:14" ht="15.75" thickBot="1" x14ac:dyDescent="0.3">
      <c r="A26" s="32"/>
      <c r="B26" s="33"/>
      <c r="C26" s="34" t="s">
        <v>71</v>
      </c>
      <c r="D26" s="34"/>
      <c r="E26" s="35"/>
      <c r="F26" s="36"/>
      <c r="G26" s="37">
        <f>SUM(G15:G25)</f>
        <v>81719.108501351322</v>
      </c>
      <c r="H26" s="3"/>
      <c r="I26" s="3"/>
      <c r="J26" s="3"/>
      <c r="K26" s="3"/>
      <c r="L26" s="4"/>
      <c r="M26" s="4"/>
      <c r="N26" s="4"/>
    </row>
    <row r="29" spans="1:14" x14ac:dyDescent="0.25">
      <c r="A29" s="2" t="s">
        <v>29</v>
      </c>
      <c r="B29" s="2"/>
      <c r="C29" s="2"/>
      <c r="D29" s="2"/>
      <c r="E29" s="2"/>
      <c r="F29" s="2"/>
      <c r="G29" s="2"/>
    </row>
    <row r="30" spans="1:14" x14ac:dyDescent="0.25">
      <c r="A30" s="2" t="s">
        <v>0</v>
      </c>
      <c r="B30" s="2"/>
      <c r="C30" s="2"/>
      <c r="D30" s="2"/>
      <c r="E30" s="2"/>
      <c r="F30" s="2"/>
      <c r="G30" s="2"/>
    </row>
    <row r="31" spans="1:14" x14ac:dyDescent="0.25">
      <c r="A31" s="2" t="s">
        <v>30</v>
      </c>
      <c r="B31" s="2"/>
      <c r="C31" s="2"/>
      <c r="D31" s="2"/>
      <c r="E31" s="2"/>
      <c r="F31" s="2"/>
      <c r="G31" s="2"/>
    </row>
    <row r="32" spans="1:14" ht="15.75" thickBot="1" x14ac:dyDescent="0.3">
      <c r="A32" s="3"/>
      <c r="B32" s="3"/>
      <c r="C32" s="3"/>
      <c r="D32" s="3"/>
      <c r="E32" s="3"/>
      <c r="F32" s="3"/>
      <c r="G32" s="3"/>
    </row>
    <row r="33" spans="1:10" ht="15.75" thickBot="1" x14ac:dyDescent="0.3">
      <c r="A33" s="5"/>
      <c r="B33" s="6"/>
      <c r="C33" s="7" t="s">
        <v>1</v>
      </c>
      <c r="D33" s="7"/>
      <c r="E33" s="8"/>
      <c r="F33" s="9"/>
      <c r="G33" s="10"/>
      <c r="J33" s="4" t="s">
        <v>2</v>
      </c>
    </row>
    <row r="34" spans="1:10" ht="15.75" thickBot="1" x14ac:dyDescent="0.3">
      <c r="A34" s="13"/>
      <c r="B34" s="14"/>
      <c r="C34" s="15" t="s">
        <v>3</v>
      </c>
      <c r="D34" s="15" t="s">
        <v>4</v>
      </c>
      <c r="E34" s="16" t="s">
        <v>5</v>
      </c>
      <c r="F34" s="17" t="s">
        <v>6</v>
      </c>
      <c r="G34" s="18" t="s">
        <v>7</v>
      </c>
      <c r="J34" s="19">
        <v>0.23599999999999999</v>
      </c>
    </row>
    <row r="35" spans="1:10" x14ac:dyDescent="0.25">
      <c r="A35" s="20"/>
      <c r="B35" s="21" t="s">
        <v>8</v>
      </c>
      <c r="C35" s="22" t="s">
        <v>9</v>
      </c>
      <c r="D35" s="23" t="s">
        <v>10</v>
      </c>
      <c r="E35" s="24">
        <f>SUM(E73:E74)</f>
        <v>1488.808</v>
      </c>
      <c r="F35" s="25">
        <v>27.053193205745945</v>
      </c>
      <c r="G35" s="26">
        <f>+F35*E35</f>
        <v>40277.010470260211</v>
      </c>
      <c r="I35" s="1"/>
    </row>
    <row r="36" spans="1:10" x14ac:dyDescent="0.25">
      <c r="A36" s="20"/>
      <c r="B36" s="21" t="s">
        <v>11</v>
      </c>
      <c r="C36" s="22" t="s">
        <v>12</v>
      </c>
      <c r="D36" s="23" t="s">
        <v>10</v>
      </c>
      <c r="E36" s="24">
        <f>SUM(E75:E76)</f>
        <v>99.019440000000003</v>
      </c>
      <c r="F36" s="25">
        <v>34.466441036934455</v>
      </c>
      <c r="G36" s="26">
        <f t="shared" ref="G36:G37" si="1">+F36*E36</f>
        <v>3412.8476902702691</v>
      </c>
    </row>
    <row r="37" spans="1:10" x14ac:dyDescent="0.25">
      <c r="A37" s="20"/>
      <c r="B37" s="21" t="s">
        <v>13</v>
      </c>
      <c r="C37" s="22" t="s">
        <v>14</v>
      </c>
      <c r="D37" s="23" t="s">
        <v>15</v>
      </c>
      <c r="E37" s="24">
        <v>1</v>
      </c>
      <c r="F37" s="25">
        <v>1328.8943602702698</v>
      </c>
      <c r="G37" s="26">
        <f t="shared" si="1"/>
        <v>1328.8943602702698</v>
      </c>
    </row>
    <row r="38" spans="1:10" x14ac:dyDescent="0.25">
      <c r="A38" s="20"/>
      <c r="B38" s="21" t="s">
        <v>16</v>
      </c>
      <c r="C38" s="22" t="s">
        <v>17</v>
      </c>
      <c r="D38" s="23" t="s">
        <v>18</v>
      </c>
      <c r="E38" s="24">
        <f>+E78+E79+E81</f>
        <v>4</v>
      </c>
      <c r="F38" s="25">
        <v>716.34317629343604</v>
      </c>
      <c r="G38" s="26">
        <f>+F38*E38</f>
        <v>2865.3727051737442</v>
      </c>
    </row>
    <row r="39" spans="1:10" x14ac:dyDescent="0.25">
      <c r="A39" s="20"/>
      <c r="B39" s="21" t="s">
        <v>19</v>
      </c>
      <c r="C39" s="22" t="s">
        <v>20</v>
      </c>
      <c r="D39" s="23" t="s">
        <v>18</v>
      </c>
      <c r="E39" s="24">
        <f>+E80</f>
        <v>2</v>
      </c>
      <c r="F39" s="25">
        <v>993.54825729729691</v>
      </c>
      <c r="G39" s="26">
        <f>+F39*E39</f>
        <v>1987.0965145945938</v>
      </c>
    </row>
    <row r="40" spans="1:10" x14ac:dyDescent="0.25">
      <c r="A40" s="20"/>
      <c r="B40" s="21" t="s">
        <v>21</v>
      </c>
      <c r="C40" s="22" t="s">
        <v>22</v>
      </c>
      <c r="D40" s="23" t="s">
        <v>18</v>
      </c>
      <c r="E40" s="24">
        <f>+E82</f>
        <v>3</v>
      </c>
      <c r="F40" s="25">
        <v>1422.923239459459</v>
      </c>
      <c r="G40" s="26">
        <f>+F40*E40</f>
        <v>4268.7697183783766</v>
      </c>
    </row>
    <row r="41" spans="1:10" x14ac:dyDescent="0.25">
      <c r="A41" s="20"/>
      <c r="B41" s="21" t="s">
        <v>23</v>
      </c>
      <c r="C41" s="22" t="s">
        <v>24</v>
      </c>
      <c r="D41" s="23" t="s">
        <v>18</v>
      </c>
      <c r="E41" s="24">
        <f>+E86+E87+E88+E89+E90+E91+E92</f>
        <v>20</v>
      </c>
      <c r="F41" s="25">
        <f>+G41/E41</f>
        <v>684.65959999999995</v>
      </c>
      <c r="G41" s="26">
        <f>+J41*$J$34</f>
        <v>13693.191999999999</v>
      </c>
      <c r="J41">
        <v>58022</v>
      </c>
    </row>
    <row r="42" spans="1:10" x14ac:dyDescent="0.25">
      <c r="A42" s="20"/>
      <c r="B42" s="21" t="s">
        <v>25</v>
      </c>
      <c r="C42" s="22" t="s">
        <v>26</v>
      </c>
      <c r="D42" s="23" t="s">
        <v>18</v>
      </c>
      <c r="E42" s="24">
        <f>+E93+E94+E95+E96</f>
        <v>10</v>
      </c>
      <c r="F42" s="25">
        <v>68.984504668304652</v>
      </c>
      <c r="G42" s="26">
        <f t="shared" ref="G42" si="2">+F42*E42</f>
        <v>689.84504668304658</v>
      </c>
    </row>
    <row r="43" spans="1:10" x14ac:dyDescent="0.25">
      <c r="A43" s="20"/>
      <c r="B43" s="21" t="s">
        <v>27</v>
      </c>
      <c r="C43" s="22" t="s">
        <v>28</v>
      </c>
      <c r="D43" s="23" t="s">
        <v>15</v>
      </c>
      <c r="E43" s="24">
        <v>1</v>
      </c>
      <c r="F43" s="25">
        <f>+G43/E43</f>
        <v>7455.0039999999999</v>
      </c>
      <c r="G43" s="26">
        <f>+J43*$J$34</f>
        <v>7455.0039999999999</v>
      </c>
      <c r="J43">
        <v>31589</v>
      </c>
    </row>
    <row r="44" spans="1:10" x14ac:dyDescent="0.25">
      <c r="A44" s="20"/>
      <c r="B44" s="21" t="s">
        <v>69</v>
      </c>
      <c r="C44" s="22" t="s">
        <v>70</v>
      </c>
      <c r="D44" s="23" t="s">
        <v>18</v>
      </c>
      <c r="E44" s="24">
        <f>+E97+E98+E99+E100+E101</f>
        <v>9</v>
      </c>
      <c r="F44" s="25">
        <f>+G44/E44</f>
        <v>710.28133333333324</v>
      </c>
      <c r="G44" s="26">
        <f>+J44*$J$34</f>
        <v>6392.5319999999992</v>
      </c>
      <c r="J44">
        <v>27087</v>
      </c>
    </row>
    <row r="45" spans="1:10" x14ac:dyDescent="0.25">
      <c r="A45" s="20"/>
      <c r="B45" s="21"/>
      <c r="C45" s="22"/>
      <c r="D45" s="23"/>
      <c r="E45" s="24"/>
      <c r="F45" s="25"/>
      <c r="G45" s="26"/>
    </row>
    <row r="46" spans="1:10" ht="15.75" thickBot="1" x14ac:dyDescent="0.3">
      <c r="A46" s="27"/>
      <c r="B46" s="27"/>
      <c r="C46" s="28"/>
      <c r="D46" s="29"/>
      <c r="E46" s="30"/>
      <c r="F46" s="29"/>
      <c r="G46" s="31"/>
    </row>
    <row r="47" spans="1:10" ht="15.75" thickBot="1" x14ac:dyDescent="0.3">
      <c r="A47" s="32"/>
      <c r="B47" s="33"/>
      <c r="C47" s="34" t="s">
        <v>72</v>
      </c>
      <c r="D47" s="34"/>
      <c r="E47" s="35"/>
      <c r="F47" s="36"/>
      <c r="G47" s="37">
        <f>SUM(G35:G46)</f>
        <v>82370.564505630493</v>
      </c>
      <c r="J47" s="1"/>
    </row>
    <row r="48" spans="1:10" ht="15.75" thickBot="1" x14ac:dyDescent="0.3">
      <c r="A48" s="27"/>
      <c r="B48" s="59"/>
      <c r="C48" s="60"/>
      <c r="D48" s="60"/>
      <c r="E48" s="61"/>
      <c r="F48" s="62"/>
      <c r="G48" s="63"/>
      <c r="J48" s="1"/>
    </row>
    <row r="49" spans="1:10" ht="15.75" thickBot="1" x14ac:dyDescent="0.3">
      <c r="A49" s="32"/>
      <c r="B49" s="33"/>
      <c r="C49" s="34" t="s">
        <v>73</v>
      </c>
      <c r="D49" s="34"/>
      <c r="E49" s="35"/>
      <c r="F49" s="36"/>
      <c r="G49" s="37">
        <f>+G47-G26</f>
        <v>651.45600427917088</v>
      </c>
      <c r="J49" s="1"/>
    </row>
    <row r="52" spans="1:10" x14ac:dyDescent="0.25">
      <c r="A52" s="38" t="s">
        <v>32</v>
      </c>
      <c r="B52" s="39"/>
      <c r="C52" s="40"/>
      <c r="D52" s="41" t="s">
        <v>33</v>
      </c>
      <c r="E52" s="42">
        <v>884.58320000000003</v>
      </c>
    </row>
    <row r="53" spans="1:10" x14ac:dyDescent="0.25">
      <c r="A53" s="38" t="s">
        <v>34</v>
      </c>
      <c r="B53" s="39"/>
      <c r="C53" s="40"/>
      <c r="D53" s="41" t="s">
        <v>33</v>
      </c>
      <c r="E53" s="42">
        <v>654.94440000000009</v>
      </c>
    </row>
    <row r="54" spans="1:10" x14ac:dyDescent="0.25">
      <c r="A54" s="38" t="s">
        <v>35</v>
      </c>
      <c r="B54" s="39"/>
      <c r="C54" s="40"/>
      <c r="D54" s="41" t="s">
        <v>33</v>
      </c>
      <c r="E54" s="42">
        <v>73.093440000000001</v>
      </c>
    </row>
    <row r="55" spans="1:10" x14ac:dyDescent="0.25">
      <c r="A55" s="38" t="s">
        <v>36</v>
      </c>
      <c r="B55" s="39"/>
      <c r="C55" s="40"/>
      <c r="D55" s="41" t="s">
        <v>33</v>
      </c>
      <c r="E55" s="42">
        <v>25.925999999999995</v>
      </c>
    </row>
    <row r="56" spans="1:10" x14ac:dyDescent="0.25">
      <c r="A56" s="38" t="s">
        <v>37</v>
      </c>
      <c r="B56" s="39"/>
      <c r="C56" s="40"/>
      <c r="D56" s="41" t="s">
        <v>38</v>
      </c>
      <c r="E56" s="42">
        <v>1</v>
      </c>
    </row>
    <row r="57" spans="1:10" x14ac:dyDescent="0.25">
      <c r="A57" s="38" t="s">
        <v>39</v>
      </c>
      <c r="B57" s="39"/>
      <c r="C57" s="40"/>
      <c r="D57" s="41" t="s">
        <v>38</v>
      </c>
      <c r="E57" s="42">
        <v>1</v>
      </c>
    </row>
    <row r="58" spans="1:10" x14ac:dyDescent="0.25">
      <c r="A58" s="38" t="s">
        <v>40</v>
      </c>
      <c r="B58" s="39"/>
      <c r="C58" s="40"/>
      <c r="D58" s="41" t="s">
        <v>41</v>
      </c>
      <c r="E58" s="42">
        <v>3</v>
      </c>
    </row>
    <row r="59" spans="1:10" x14ac:dyDescent="0.25">
      <c r="A59" s="38" t="s">
        <v>42</v>
      </c>
      <c r="B59" s="39"/>
      <c r="C59" s="40"/>
      <c r="D59" s="41" t="s">
        <v>41</v>
      </c>
      <c r="E59" s="42">
        <v>2</v>
      </c>
    </row>
    <row r="60" spans="1:10" x14ac:dyDescent="0.25">
      <c r="A60" s="38" t="s">
        <v>43</v>
      </c>
      <c r="B60" s="39"/>
      <c r="C60" s="40"/>
      <c r="D60" s="41" t="s">
        <v>41</v>
      </c>
      <c r="E60" s="42">
        <v>3</v>
      </c>
    </row>
    <row r="61" spans="1:10" x14ac:dyDescent="0.25">
      <c r="A61" s="38" t="s">
        <v>44</v>
      </c>
      <c r="B61" s="39"/>
      <c r="C61" s="40"/>
      <c r="D61" s="41" t="s">
        <v>41</v>
      </c>
      <c r="E61" s="42">
        <v>2</v>
      </c>
    </row>
    <row r="62" spans="1:10" x14ac:dyDescent="0.25">
      <c r="A62" s="38" t="s">
        <v>45</v>
      </c>
      <c r="B62" s="39"/>
      <c r="C62" s="40"/>
      <c r="D62" s="41" t="s">
        <v>41</v>
      </c>
      <c r="E62" s="42">
        <v>1</v>
      </c>
    </row>
    <row r="63" spans="1:10" x14ac:dyDescent="0.25">
      <c r="A63" s="38" t="s">
        <v>46</v>
      </c>
      <c r="B63" s="39"/>
      <c r="C63" s="40"/>
      <c r="D63" s="41" t="s">
        <v>41</v>
      </c>
      <c r="E63" s="42">
        <v>10</v>
      </c>
    </row>
    <row r="64" spans="1:10" x14ac:dyDescent="0.25">
      <c r="A64" s="38" t="s">
        <v>47</v>
      </c>
      <c r="B64" s="39"/>
      <c r="C64" s="40"/>
      <c r="D64" s="41" t="s">
        <v>41</v>
      </c>
      <c r="E64" s="42">
        <v>1</v>
      </c>
    </row>
    <row r="65" spans="1:5" x14ac:dyDescent="0.25">
      <c r="A65" s="38" t="s">
        <v>48</v>
      </c>
      <c r="B65" s="39"/>
      <c r="C65" s="40"/>
      <c r="D65" s="41" t="s">
        <v>41</v>
      </c>
      <c r="E65" s="42">
        <v>6</v>
      </c>
    </row>
    <row r="66" spans="1:5" x14ac:dyDescent="0.25">
      <c r="A66" s="38" t="s">
        <v>49</v>
      </c>
      <c r="B66" s="39"/>
      <c r="C66" s="40"/>
      <c r="D66" s="41" t="s">
        <v>41</v>
      </c>
      <c r="E66" s="42">
        <v>1</v>
      </c>
    </row>
    <row r="67" spans="1:5" x14ac:dyDescent="0.25">
      <c r="A67" s="38" t="s">
        <v>50</v>
      </c>
      <c r="B67" s="39"/>
      <c r="C67" s="40"/>
      <c r="D67" s="41" t="s">
        <v>41</v>
      </c>
      <c r="E67" s="42">
        <v>2</v>
      </c>
    </row>
    <row r="68" spans="1:5" x14ac:dyDescent="0.25">
      <c r="A68" s="38" t="s">
        <v>51</v>
      </c>
      <c r="B68" s="39"/>
      <c r="C68" s="40"/>
      <c r="D68" s="41" t="s">
        <v>41</v>
      </c>
      <c r="E68" s="43">
        <v>5</v>
      </c>
    </row>
    <row r="69" spans="1:5" x14ac:dyDescent="0.25">
      <c r="A69" s="38" t="s">
        <v>52</v>
      </c>
      <c r="B69" s="39"/>
      <c r="C69" s="40"/>
      <c r="D69" s="41" t="s">
        <v>41</v>
      </c>
      <c r="E69" s="43">
        <v>5</v>
      </c>
    </row>
    <row r="70" spans="1:5" x14ac:dyDescent="0.25">
      <c r="A70" s="38" t="s">
        <v>53</v>
      </c>
      <c r="B70" s="39"/>
      <c r="C70" s="40"/>
      <c r="D70" s="41" t="s">
        <v>41</v>
      </c>
      <c r="E70" s="43">
        <v>1</v>
      </c>
    </row>
    <row r="73" spans="1:5" x14ac:dyDescent="0.25">
      <c r="A73" s="44" t="s">
        <v>67</v>
      </c>
      <c r="B73" s="45"/>
      <c r="C73" s="46"/>
      <c r="D73" s="47" t="s">
        <v>33</v>
      </c>
      <c r="E73" s="48">
        <v>884.58320000000003</v>
      </c>
    </row>
    <row r="74" spans="1:5" x14ac:dyDescent="0.25">
      <c r="A74" s="44" t="s">
        <v>68</v>
      </c>
      <c r="B74" s="45"/>
      <c r="C74" s="46"/>
      <c r="D74" s="47" t="s">
        <v>33</v>
      </c>
      <c r="E74" s="48">
        <v>604.22479999999996</v>
      </c>
    </row>
    <row r="75" spans="1:5" x14ac:dyDescent="0.25">
      <c r="A75" s="38" t="s">
        <v>35</v>
      </c>
      <c r="B75" s="39"/>
      <c r="C75" s="40"/>
      <c r="D75" s="41" t="s">
        <v>33</v>
      </c>
      <c r="E75" s="42">
        <v>73.093440000000001</v>
      </c>
    </row>
    <row r="76" spans="1:5" x14ac:dyDescent="0.25">
      <c r="A76" s="38" t="s">
        <v>36</v>
      </c>
      <c r="B76" s="39"/>
      <c r="C76" s="40"/>
      <c r="D76" s="41" t="s">
        <v>33</v>
      </c>
      <c r="E76" s="42">
        <v>25.925999999999995</v>
      </c>
    </row>
    <row r="77" spans="1:5" x14ac:dyDescent="0.25">
      <c r="A77" s="38" t="s">
        <v>37</v>
      </c>
      <c r="B77" s="39"/>
      <c r="C77" s="40"/>
      <c r="D77" s="41" t="s">
        <v>38</v>
      </c>
      <c r="E77" s="42">
        <v>1</v>
      </c>
    </row>
    <row r="78" spans="1:5" x14ac:dyDescent="0.25">
      <c r="A78" s="38" t="s">
        <v>39</v>
      </c>
      <c r="B78" s="39"/>
      <c r="C78" s="40"/>
      <c r="D78" s="41" t="s">
        <v>38</v>
      </c>
      <c r="E78" s="42">
        <v>1</v>
      </c>
    </row>
    <row r="79" spans="1:5" x14ac:dyDescent="0.25">
      <c r="A79" s="38" t="s">
        <v>40</v>
      </c>
      <c r="B79" s="39"/>
      <c r="C79" s="40"/>
      <c r="D79" s="41" t="s">
        <v>41</v>
      </c>
      <c r="E79" s="42">
        <v>2</v>
      </c>
    </row>
    <row r="80" spans="1:5" x14ac:dyDescent="0.25">
      <c r="A80" s="38" t="s">
        <v>42</v>
      </c>
      <c r="B80" s="39"/>
      <c r="C80" s="40"/>
      <c r="D80" s="41" t="s">
        <v>41</v>
      </c>
      <c r="E80" s="42">
        <v>2</v>
      </c>
    </row>
    <row r="81" spans="1:5" x14ac:dyDescent="0.25">
      <c r="A81" s="38" t="s">
        <v>54</v>
      </c>
      <c r="B81" s="39"/>
      <c r="C81" s="40"/>
      <c r="D81" s="41" t="s">
        <v>41</v>
      </c>
      <c r="E81" s="42">
        <v>1</v>
      </c>
    </row>
    <row r="82" spans="1:5" x14ac:dyDescent="0.25">
      <c r="A82" s="38" t="s">
        <v>43</v>
      </c>
      <c r="B82" s="39"/>
      <c r="C82" s="40"/>
      <c r="D82" s="41" t="s">
        <v>41</v>
      </c>
      <c r="E82" s="42">
        <v>3</v>
      </c>
    </row>
    <row r="83" spans="1:5" x14ac:dyDescent="0.25">
      <c r="A83" s="38" t="s">
        <v>55</v>
      </c>
      <c r="B83" s="39"/>
      <c r="C83" s="40"/>
      <c r="D83" s="41" t="s">
        <v>41</v>
      </c>
      <c r="E83" s="42">
        <v>2</v>
      </c>
    </row>
    <row r="84" spans="1:5" x14ac:dyDescent="0.25">
      <c r="A84" s="38" t="s">
        <v>56</v>
      </c>
      <c r="B84" s="39"/>
      <c r="C84" s="40"/>
      <c r="D84" s="41" t="s">
        <v>41</v>
      </c>
      <c r="E84" s="42">
        <v>1</v>
      </c>
    </row>
    <row r="85" spans="1:5" x14ac:dyDescent="0.25">
      <c r="A85" s="38" t="s">
        <v>45</v>
      </c>
      <c r="B85" s="39"/>
      <c r="C85" s="40"/>
      <c r="D85" s="41" t="s">
        <v>41</v>
      </c>
      <c r="E85" s="42">
        <v>1</v>
      </c>
    </row>
    <row r="86" spans="1:5" x14ac:dyDescent="0.25">
      <c r="A86" s="49" t="s">
        <v>46</v>
      </c>
      <c r="B86" s="50"/>
      <c r="C86" s="51"/>
      <c r="D86" s="52" t="s">
        <v>41</v>
      </c>
      <c r="E86" s="53">
        <v>6</v>
      </c>
    </row>
    <row r="87" spans="1:5" x14ac:dyDescent="0.25">
      <c r="A87" s="49" t="s">
        <v>57</v>
      </c>
      <c r="B87" s="50"/>
      <c r="C87" s="51"/>
      <c r="D87" s="52" t="s">
        <v>41</v>
      </c>
      <c r="E87" s="53">
        <v>4</v>
      </c>
    </row>
    <row r="88" spans="1:5" x14ac:dyDescent="0.25">
      <c r="A88" s="38" t="s">
        <v>58</v>
      </c>
      <c r="B88" s="39"/>
      <c r="C88" s="40"/>
      <c r="D88" s="41" t="s">
        <v>41</v>
      </c>
      <c r="E88" s="42">
        <v>1</v>
      </c>
    </row>
    <row r="89" spans="1:5" x14ac:dyDescent="0.25">
      <c r="A89" s="38" t="s">
        <v>48</v>
      </c>
      <c r="B89" s="39"/>
      <c r="C89" s="40"/>
      <c r="D89" s="41" t="s">
        <v>41</v>
      </c>
      <c r="E89" s="42">
        <v>6</v>
      </c>
    </row>
    <row r="90" spans="1:5" x14ac:dyDescent="0.25">
      <c r="A90" s="38" t="s">
        <v>59</v>
      </c>
      <c r="B90" s="39"/>
      <c r="C90" s="40"/>
      <c r="D90" s="41" t="s">
        <v>41</v>
      </c>
      <c r="E90" s="42">
        <v>1</v>
      </c>
    </row>
    <row r="91" spans="1:5" x14ac:dyDescent="0.25">
      <c r="A91" s="49" t="s">
        <v>60</v>
      </c>
      <c r="B91" s="50"/>
      <c r="C91" s="51"/>
      <c r="D91" s="52" t="s">
        <v>41</v>
      </c>
      <c r="E91" s="53">
        <v>1</v>
      </c>
    </row>
    <row r="92" spans="1:5" x14ac:dyDescent="0.25">
      <c r="A92" s="49" t="s">
        <v>50</v>
      </c>
      <c r="B92" s="50"/>
      <c r="C92" s="51"/>
      <c r="D92" s="52" t="s">
        <v>41</v>
      </c>
      <c r="E92" s="53">
        <v>1</v>
      </c>
    </row>
    <row r="93" spans="1:5" x14ac:dyDescent="0.25">
      <c r="A93" s="38" t="s">
        <v>51</v>
      </c>
      <c r="B93" s="39"/>
      <c r="C93" s="40"/>
      <c r="D93" s="41" t="s">
        <v>41</v>
      </c>
      <c r="E93" s="54">
        <v>2</v>
      </c>
    </row>
    <row r="94" spans="1:5" x14ac:dyDescent="0.25">
      <c r="A94" s="38" t="s">
        <v>61</v>
      </c>
      <c r="B94" s="39"/>
      <c r="C94" s="40"/>
      <c r="D94" s="41" t="s">
        <v>41</v>
      </c>
      <c r="E94" s="54">
        <v>2</v>
      </c>
    </row>
    <row r="95" spans="1:5" x14ac:dyDescent="0.25">
      <c r="A95" s="38" t="s">
        <v>52</v>
      </c>
      <c r="B95" s="39"/>
      <c r="C95" s="40"/>
      <c r="D95" s="41" t="s">
        <v>41</v>
      </c>
      <c r="E95" s="54">
        <v>5</v>
      </c>
    </row>
    <row r="96" spans="1:5" x14ac:dyDescent="0.25">
      <c r="A96" s="38" t="s">
        <v>53</v>
      </c>
      <c r="B96" s="39"/>
      <c r="C96" s="40"/>
      <c r="D96" s="41" t="s">
        <v>41</v>
      </c>
      <c r="E96" s="54">
        <v>1</v>
      </c>
    </row>
    <row r="97" spans="1:5" x14ac:dyDescent="0.25">
      <c r="A97" s="49" t="s">
        <v>62</v>
      </c>
      <c r="B97" s="50"/>
      <c r="C97" s="51"/>
      <c r="D97" s="52" t="s">
        <v>41</v>
      </c>
      <c r="E97" s="55">
        <v>2</v>
      </c>
    </row>
    <row r="98" spans="1:5" x14ac:dyDescent="0.25">
      <c r="A98" s="49" t="s">
        <v>63</v>
      </c>
      <c r="B98" s="50"/>
      <c r="C98" s="51"/>
      <c r="D98" s="52" t="s">
        <v>41</v>
      </c>
      <c r="E98" s="55">
        <v>2</v>
      </c>
    </row>
    <row r="99" spans="1:5" x14ac:dyDescent="0.25">
      <c r="A99" s="49" t="s">
        <v>64</v>
      </c>
      <c r="B99" s="50"/>
      <c r="C99" s="51"/>
      <c r="D99" s="52" t="s">
        <v>41</v>
      </c>
      <c r="E99" s="55">
        <v>1</v>
      </c>
    </row>
    <row r="100" spans="1:5" x14ac:dyDescent="0.25">
      <c r="A100" s="49" t="s">
        <v>65</v>
      </c>
      <c r="B100" s="50"/>
      <c r="C100" s="51"/>
      <c r="D100" s="52" t="s">
        <v>41</v>
      </c>
      <c r="E100" s="55">
        <v>1</v>
      </c>
    </row>
    <row r="101" spans="1:5" x14ac:dyDescent="0.25">
      <c r="A101" s="49" t="s">
        <v>66</v>
      </c>
      <c r="B101" s="50"/>
      <c r="C101" s="51"/>
      <c r="D101" s="52" t="s">
        <v>41</v>
      </c>
      <c r="E101" s="55">
        <v>3</v>
      </c>
    </row>
  </sheetData>
  <mergeCells count="6">
    <mergeCell ref="A9:G9"/>
    <mergeCell ref="A10:G10"/>
    <mergeCell ref="A11:G11"/>
    <mergeCell ref="A29:G29"/>
    <mergeCell ref="A30:G30"/>
    <mergeCell ref="A31:G31"/>
  </mergeCells>
  <pageMargins left="0.23622047244094491" right="0.23622047244094491" top="0.74803149606299213" bottom="0.74803149606299213" header="0.31496062992125984" footer="0.31496062992125984"/>
  <pageSetup paperSize="9" scale="90" orientation="portrait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Bertolini Fabrizio - Epta Argentina</dc:creator>
  <cp:lastModifiedBy>Bertolini Fabrizio - Epta Argentina</cp:lastModifiedBy>
  <cp:lastPrinted>2017-04-03T19:09:17Z</cp:lastPrinted>
  <dcterms:created xsi:type="dcterms:W3CDTF">2017-04-03T19:03:16Z</dcterms:created>
  <dcterms:modified xsi:type="dcterms:W3CDTF">2017-04-03T19:31:32Z</dcterms:modified>
</cp:coreProperties>
</file>