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480" windowWidth="11550" windowHeight="5160" tabRatio="852"/>
  </bookViews>
  <sheets>
    <sheet name="Lider Hiper Iquique" sheetId="1" r:id="rId1"/>
    <sheet name="Lider" sheetId="3" r:id="rId2"/>
  </sheets>
  <definedNames>
    <definedName name="_xlnm._FilterDatabase" localSheetId="1" hidden="1">Lider!$B$6:$F$39</definedName>
    <definedName name="_xlnm._FilterDatabase" localSheetId="0" hidden="1">'Lider Hiper Iquique'!$A$6:$F$31</definedName>
    <definedName name="_xlnm.Print_Area" localSheetId="1">Lider!$B$1:$I$60</definedName>
  </definedNames>
  <calcPr calcId="124519"/>
</workbook>
</file>

<file path=xl/calcChain.xml><?xml version="1.0" encoding="utf-8"?>
<calcChain xmlns="http://schemas.openxmlformats.org/spreadsheetml/2006/main">
  <c r="G26" i="1"/>
  <c r="G25"/>
  <c r="H25" s="1"/>
  <c r="G21"/>
  <c r="G20"/>
  <c r="H20" s="1"/>
  <c r="G24"/>
  <c r="G19"/>
  <c r="G15"/>
  <c r="G23"/>
  <c r="G22"/>
  <c r="G18"/>
  <c r="G17"/>
  <c r="G12"/>
  <c r="H12" s="1"/>
  <c r="G11"/>
  <c r="G9"/>
  <c r="G8"/>
  <c r="H8" l="1"/>
  <c r="H9"/>
  <c r="G10"/>
  <c r="H10" s="1"/>
  <c r="H11"/>
  <c r="G13"/>
  <c r="H13" s="1"/>
  <c r="G14"/>
  <c r="H14" s="1"/>
  <c r="H15"/>
  <c r="H16"/>
  <c r="H17"/>
  <c r="H18"/>
  <c r="H19"/>
  <c r="H21"/>
  <c r="H22"/>
  <c r="H23"/>
  <c r="H24"/>
  <c r="H26"/>
  <c r="B57" i="3"/>
  <c r="B58" s="1"/>
  <c r="B59" s="1"/>
  <c r="B60" s="1"/>
  <c r="B43"/>
  <c r="B44" s="1"/>
  <c r="B45" s="1"/>
  <c r="B46" s="1"/>
  <c r="B47" s="1"/>
  <c r="B48" s="1"/>
  <c r="B42"/>
  <c r="B9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H29" i="1" l="1"/>
  <c r="H27"/>
  <c r="H28" l="1"/>
  <c r="H30" s="1"/>
</calcChain>
</file>

<file path=xl/sharedStrings.xml><?xml version="1.0" encoding="utf-8"?>
<sst xmlns="http://schemas.openxmlformats.org/spreadsheetml/2006/main" count="264" uniqueCount="79">
  <si>
    <t>TIPO MUEBLE</t>
  </si>
  <si>
    <t>N°</t>
  </si>
  <si>
    <t>CODIGO</t>
  </si>
  <si>
    <t>LONGITUD (mm)</t>
  </si>
  <si>
    <t>Mural Autoservicio Vegetales</t>
  </si>
  <si>
    <t>MURAL A.S. MT</t>
  </si>
  <si>
    <t>Mural Autoservicio Carnes</t>
  </si>
  <si>
    <t>WIF</t>
  </si>
  <si>
    <t>3 PTAS</t>
  </si>
  <si>
    <t>Mural Autoservicio Lácteos</t>
  </si>
  <si>
    <t>Cabecera Mural Lácteos</t>
  </si>
  <si>
    <t>CABECERA MURAL</t>
  </si>
  <si>
    <t>TOTAL EQUIPOS</t>
  </si>
  <si>
    <t>4 PTAS</t>
  </si>
  <si>
    <t>CANT</t>
  </si>
  <si>
    <t>Lateral</t>
  </si>
  <si>
    <t>VALOR UNITARIO $</t>
  </si>
  <si>
    <t>VALOR TOTAL $</t>
  </si>
  <si>
    <t>MUEBLES Y EXHIBIDORES</t>
  </si>
  <si>
    <t>MURALES</t>
  </si>
  <si>
    <t>DESCARGA EQUIPOS</t>
  </si>
  <si>
    <t>ARMADO Y/O POSICIONAMIENTO</t>
  </si>
  <si>
    <t>TIPO</t>
  </si>
  <si>
    <t>Notas:</t>
  </si>
  <si>
    <t>Precios no incluyen IVA</t>
  </si>
  <si>
    <t>Proveedor: Epta Pacífico Sur S.A.</t>
  </si>
  <si>
    <t>5 PTAS</t>
  </si>
  <si>
    <t>VALORES UNITARIOS LIDER - EPTA</t>
  </si>
  <si>
    <t>CANTIDAD</t>
  </si>
  <si>
    <t>MARCA</t>
  </si>
  <si>
    <t>MODELO</t>
  </si>
  <si>
    <t>COSTAN</t>
  </si>
  <si>
    <t>TL1 LION LARGE H20 / 375</t>
  </si>
  <si>
    <t>TL1 LION LARGE H20 / 250</t>
  </si>
  <si>
    <t>TL1 LION LARGE H20 / 187</t>
  </si>
  <si>
    <t>TL1 LION LARGE H20 / 125</t>
  </si>
  <si>
    <t>Cabecera Mural Autoservicio Vegetales</t>
  </si>
  <si>
    <t>TL1 LION NARROW H20</t>
  </si>
  <si>
    <t>Cabecera Mural Autoservicio Carnes</t>
  </si>
  <si>
    <t>Cabecera Mural Autoservicio Lácteos</t>
  </si>
  <si>
    <t>Mural Autoservicio Pescadería</t>
  </si>
  <si>
    <t>Cabecera Mural Autoservicio Pescadería</t>
  </si>
  <si>
    <t>Mural Autoservicio Pastelería</t>
  </si>
  <si>
    <t>Cabecera Mural Autoservicio Pastelería</t>
  </si>
  <si>
    <t>Mural Autoservicio Fiambrería - Deli</t>
  </si>
  <si>
    <t>Cabecera Mural Autoservicio Fiambrería - Deli</t>
  </si>
  <si>
    <t>Lateral espejado mural autoservicio</t>
  </si>
  <si>
    <t>LATERAL</t>
  </si>
  <si>
    <t>Lateral panorámico mural autoservicio</t>
  </si>
  <si>
    <t>PUERTAS WALK IN FREEZER</t>
  </si>
  <si>
    <t>Bastidor BT 2 Puertas</t>
  </si>
  <si>
    <t>2 PTAS</t>
  </si>
  <si>
    <t>TGD</t>
  </si>
  <si>
    <t>Estante 2 Puertas c/5 niveles de bandejas (rejilla)</t>
  </si>
  <si>
    <t>Bastidor BT 3 Puertas</t>
  </si>
  <si>
    <t>Estante 3 Puertas c/5 niveles de bandejas (rejilla)</t>
  </si>
  <si>
    <t>Bastidor BT 4 Puertas</t>
  </si>
  <si>
    <t>Estante 4 Puertas c/5 niveles de bandejas (rejilla)</t>
  </si>
  <si>
    <t>Bastidor BT 5 Puertas</t>
  </si>
  <si>
    <t>Estante 5 Puertas c/5 niveles de bandejas (rejilla)</t>
  </si>
  <si>
    <t>DESCARGA POR EQUIPO / MÓDULO</t>
  </si>
  <si>
    <t>ARMADO POR EQUIPO / MÓDULO</t>
  </si>
  <si>
    <t>ADICIONAL PUERTAS</t>
  </si>
  <si>
    <t>PUERTAS</t>
  </si>
  <si>
    <t>Puertas Mural Autoservicio</t>
  </si>
  <si>
    <t>TL1 LION ECCO LARGE H20 / 375</t>
  </si>
  <si>
    <t>TL1 LION ECCO LARGE H20 / 250</t>
  </si>
  <si>
    <t>TL1 LION ECCO LARGE H20 / 187</t>
  </si>
  <si>
    <t>TL1 LION ECCO LARGE H20 / 125</t>
  </si>
  <si>
    <t>Puertas Cabecera Mural Autoservicio</t>
  </si>
  <si>
    <t>NO APLICA</t>
  </si>
  <si>
    <t>TL1 LION NARROW H20 / MT</t>
  </si>
  <si>
    <t xml:space="preserve">TOTAL DESCARGA+ARMADO </t>
  </si>
  <si>
    <t>COTIZACION PROYECTO LIDER HIPER "IQUIQUE"</t>
  </si>
  <si>
    <t>Obra ubicada en Iquique</t>
  </si>
  <si>
    <t>Fecha: Febrero de 2017</t>
  </si>
  <si>
    <t>CON PUERTAS</t>
  </si>
  <si>
    <t>TL1 LION ECCO LARGE H20 / 188</t>
  </si>
  <si>
    <t>Lateral panoramico mural autoservicio</t>
  </si>
</sst>
</file>

<file path=xl/styles.xml><?xml version="1.0" encoding="utf-8"?>
<styleSheet xmlns="http://schemas.openxmlformats.org/spreadsheetml/2006/main">
  <numFmts count="6">
    <numFmt numFmtId="164" formatCode="_-&quot;$&quot;\ * #,##0_-;\-&quot;$&quot;\ * #,##0_-;_-&quot;$&quot;\ * &quot;-&quot;_-;_-@_-"/>
    <numFmt numFmtId="165" formatCode="_ [$USD]\ * #,##0_ ;_ [$USD]\ * \-#,##0_ ;_ [$USD]\ * &quot;-&quot;_ ;_ @_ "/>
    <numFmt numFmtId="166" formatCode="_ [$USD]\ * #,##0_ ;_ [$USD]\ * \-#,##0_ ;_ [$USD]\ * &quot;-&quot;??_ ;_ @_ "/>
    <numFmt numFmtId="167" formatCode="[$USD]\ #,##0;\-[$USD]\ #,##0"/>
    <numFmt numFmtId="168" formatCode="[$CLP]\ #,##0;\-[$CLP]\ #,##0"/>
    <numFmt numFmtId="169" formatCode="&quot;$&quot;\ #,##0;\-&quot;$&quot;\ #,##0"/>
  </numFmts>
  <fonts count="18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b/>
      <sz val="16"/>
      <color theme="1" tint="0.249977111117893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 tint="0.249977111117893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8"/>
      <color theme="1" tint="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0" fillId="0" borderId="0"/>
  </cellStyleXfs>
  <cellXfs count="71">
    <xf numFmtId="0" fontId="0" fillId="0" borderId="0" xfId="0"/>
    <xf numFmtId="0" fontId="2" fillId="2" borderId="0" xfId="0" applyFont="1" applyFill="1"/>
    <xf numFmtId="0" fontId="2" fillId="2" borderId="0" xfId="0" applyFont="1" applyFill="1" applyBorder="1"/>
    <xf numFmtId="0" fontId="2" fillId="2" borderId="0" xfId="0" applyFont="1" applyFill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6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9" fillId="0" borderId="0" xfId="0" applyFont="1"/>
    <xf numFmtId="0" fontId="9" fillId="0" borderId="0" xfId="0" applyFont="1" applyFill="1"/>
    <xf numFmtId="0" fontId="5" fillId="0" borderId="2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right" vertical="center"/>
    </xf>
    <xf numFmtId="1" fontId="11" fillId="2" borderId="0" xfId="0" applyNumberFormat="1" applyFont="1" applyFill="1" applyBorder="1" applyAlignment="1">
      <alignment horizontal="right" vertical="center"/>
    </xf>
    <xf numFmtId="0" fontId="6" fillId="4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center" vertical="center"/>
    </xf>
    <xf numFmtId="165" fontId="5" fillId="0" borderId="1" xfId="0" applyNumberFormat="1" applyFont="1" applyFill="1" applyBorder="1" applyAlignment="1">
      <alignment horizontal="right" vertical="center"/>
    </xf>
    <xf numFmtId="166" fontId="11" fillId="4" borderId="1" xfId="0" applyNumberFormat="1" applyFont="1" applyFill="1" applyBorder="1" applyAlignment="1">
      <alignment vertical="center"/>
    </xf>
    <xf numFmtId="164" fontId="5" fillId="0" borderId="1" xfId="0" applyNumberFormat="1" applyFont="1" applyFill="1" applyBorder="1" applyAlignment="1">
      <alignment horizontal="right" vertical="center"/>
    </xf>
    <xf numFmtId="167" fontId="5" fillId="0" borderId="1" xfId="0" applyNumberFormat="1" applyFont="1" applyFill="1" applyBorder="1" applyAlignment="1">
      <alignment horizontal="right" vertical="center"/>
    </xf>
    <xf numFmtId="1" fontId="5" fillId="0" borderId="1" xfId="0" applyNumberFormat="1" applyFont="1" applyFill="1" applyBorder="1" applyAlignment="1">
      <alignment horizontal="center" vertical="center"/>
    </xf>
    <xf numFmtId="168" fontId="13" fillId="4" borderId="9" xfId="0" applyNumberFormat="1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horizontal="center" vertical="center"/>
    </xf>
    <xf numFmtId="167" fontId="5" fillId="0" borderId="18" xfId="0" applyNumberFormat="1" applyFont="1" applyFill="1" applyBorder="1" applyAlignment="1">
      <alignment horizontal="right" vertical="center"/>
    </xf>
    <xf numFmtId="0" fontId="7" fillId="0" borderId="19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0" fontId="7" fillId="0" borderId="22" xfId="0" applyFont="1" applyBorder="1" applyAlignment="1">
      <alignment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1" fontId="9" fillId="0" borderId="0" xfId="0" applyNumberFormat="1" applyFont="1" applyFill="1" applyAlignment="1">
      <alignment horizontal="center"/>
    </xf>
    <xf numFmtId="169" fontId="11" fillId="4" borderId="1" xfId="0" applyNumberFormat="1" applyFont="1" applyFill="1" applyBorder="1" applyAlignment="1">
      <alignment vertical="center"/>
    </xf>
    <xf numFmtId="0" fontId="16" fillId="0" borderId="0" xfId="0" applyFont="1"/>
    <xf numFmtId="0" fontId="17" fillId="0" borderId="0" xfId="0" applyFont="1"/>
    <xf numFmtId="0" fontId="15" fillId="2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1" fontId="15" fillId="2" borderId="1" xfId="0" applyNumberFormat="1" applyFont="1" applyFill="1" applyBorder="1" applyAlignment="1">
      <alignment horizontal="center" vertical="center"/>
    </xf>
    <xf numFmtId="165" fontId="15" fillId="0" borderId="1" xfId="0" applyNumberFormat="1" applyFont="1" applyFill="1" applyBorder="1" applyAlignment="1">
      <alignment horizontal="right" vertical="center"/>
    </xf>
    <xf numFmtId="0" fontId="8" fillId="0" borderId="0" xfId="0" applyFont="1" applyBorder="1" applyAlignment="1">
      <alignment horizontal="left" vertical="center"/>
    </xf>
    <xf numFmtId="0" fontId="14" fillId="0" borderId="0" xfId="0" applyFont="1" applyFill="1" applyAlignment="1">
      <alignment horizontal="center"/>
    </xf>
    <xf numFmtId="1" fontId="11" fillId="2" borderId="4" xfId="0" applyNumberFormat="1" applyFont="1" applyFill="1" applyBorder="1" applyAlignment="1">
      <alignment horizontal="right" vertical="center"/>
    </xf>
    <xf numFmtId="1" fontId="11" fillId="2" borderId="5" xfId="0" applyNumberFormat="1" applyFont="1" applyFill="1" applyBorder="1" applyAlignment="1">
      <alignment horizontal="right" vertical="center"/>
    </xf>
    <xf numFmtId="1" fontId="11" fillId="2" borderId="3" xfId="0" applyNumberFormat="1" applyFont="1" applyFill="1" applyBorder="1" applyAlignment="1">
      <alignment horizontal="right" vertical="center"/>
    </xf>
    <xf numFmtId="0" fontId="1" fillId="0" borderId="0" xfId="0" applyFont="1" applyFill="1" applyAlignment="1">
      <alignment horizontal="center"/>
    </xf>
    <xf numFmtId="0" fontId="12" fillId="4" borderId="6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 wrapText="1"/>
    </xf>
    <xf numFmtId="0" fontId="12" fillId="4" borderId="8" xfId="0" applyFont="1" applyFill="1" applyBorder="1" applyAlignment="1">
      <alignment horizontal="center" vertical="center" wrapText="1"/>
    </xf>
    <xf numFmtId="0" fontId="12" fillId="4" borderId="10" xfId="0" applyFont="1" applyFill="1" applyBorder="1" applyAlignment="1">
      <alignment horizontal="center" vertical="center" wrapText="1"/>
    </xf>
    <xf numFmtId="0" fontId="12" fillId="4" borderId="11" xfId="0" applyFont="1" applyFill="1" applyBorder="1" applyAlignment="1">
      <alignment horizontal="center" vertical="center" wrapText="1"/>
    </xf>
    <xf numFmtId="0" fontId="12" fillId="4" borderId="12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704850</xdr:colOff>
      <xdr:row>0</xdr:row>
      <xdr:rowOff>0</xdr:rowOff>
    </xdr:from>
    <xdr:to>
      <xdr:col>7</xdr:col>
      <xdr:colOff>974725</xdr:colOff>
      <xdr:row>2</xdr:row>
      <xdr:rowOff>216048</xdr:rowOff>
    </xdr:to>
    <xdr:pic>
      <xdr:nvPicPr>
        <xdr:cNvPr id="3" name="9 Imagen" descr="C:\WINDOWS\Temp\Inmobiliaria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b="33210"/>
        <a:stretch>
          <a:fillRect/>
        </a:stretch>
      </xdr:blipFill>
      <xdr:spPr bwMode="auto">
        <a:xfrm>
          <a:off x="6400800" y="0"/>
          <a:ext cx="1584325" cy="654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0</xdr:row>
      <xdr:rowOff>104774</xdr:rowOff>
    </xdr:from>
    <xdr:to>
      <xdr:col>1</xdr:col>
      <xdr:colOff>1084169</xdr:colOff>
      <xdr:row>2</xdr:row>
      <xdr:rowOff>28775</xdr:rowOff>
    </xdr:to>
    <xdr:pic>
      <xdr:nvPicPr>
        <xdr:cNvPr id="4" name="3 Imagen" descr="Logo Lider.gif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00100" y="104774"/>
          <a:ext cx="1228725" cy="3621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542925</xdr:colOff>
      <xdr:row>0</xdr:row>
      <xdr:rowOff>0</xdr:rowOff>
    </xdr:from>
    <xdr:to>
      <xdr:col>8</xdr:col>
      <xdr:colOff>660400</xdr:colOff>
      <xdr:row>2</xdr:row>
      <xdr:rowOff>216048</xdr:rowOff>
    </xdr:to>
    <xdr:pic>
      <xdr:nvPicPr>
        <xdr:cNvPr id="2" name="9 Imagen" descr="C:\WINDOWS\Temp\Inmobiliaria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b="33210"/>
        <a:stretch>
          <a:fillRect/>
        </a:stretch>
      </xdr:blipFill>
      <xdr:spPr bwMode="auto">
        <a:xfrm>
          <a:off x="6457950" y="0"/>
          <a:ext cx="1584325" cy="654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38100</xdr:colOff>
      <xdr:row>0</xdr:row>
      <xdr:rowOff>104774</xdr:rowOff>
    </xdr:from>
    <xdr:to>
      <xdr:col>2</xdr:col>
      <xdr:colOff>1084169</xdr:colOff>
      <xdr:row>2</xdr:row>
      <xdr:rowOff>28775</xdr:rowOff>
    </xdr:to>
    <xdr:pic>
      <xdr:nvPicPr>
        <xdr:cNvPr id="3" name="2 Imagen" descr="Logo Lider.gif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00100" y="104774"/>
          <a:ext cx="1227044" cy="362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9"/>
  <sheetViews>
    <sheetView showGridLines="0" tabSelected="1" zoomScaleSheetLayoutView="85" workbookViewId="0">
      <selection activeCell="A27" sqref="A27:G27"/>
    </sheetView>
  </sheetViews>
  <sheetFormatPr baseColWidth="10" defaultColWidth="11.42578125" defaultRowHeight="12.75"/>
  <cols>
    <col min="1" max="1" width="2.7109375" style="7" bestFit="1" customWidth="1"/>
    <col min="2" max="2" width="30.140625" style="1" bestFit="1" customWidth="1"/>
    <col min="3" max="3" width="4.5703125" style="7" bestFit="1" customWidth="1"/>
    <col min="4" max="4" width="32.42578125" style="7" customWidth="1"/>
    <col min="5" max="5" width="9.85546875" style="7" bestFit="1" customWidth="1"/>
    <col min="6" max="6" width="14.42578125" style="7" customWidth="1"/>
    <col min="7" max="7" width="19.7109375" style="1" customWidth="1"/>
    <col min="8" max="8" width="16.28515625" style="1" customWidth="1"/>
    <col min="9" max="9" width="8.85546875" style="1" customWidth="1"/>
    <col min="10" max="10" width="8.42578125" style="1" customWidth="1"/>
    <col min="11" max="11" width="8.28515625" style="1" customWidth="1"/>
    <col min="12" max="16384" width="11.42578125" style="1"/>
  </cols>
  <sheetData>
    <row r="1" spans="1:8" ht="15" customHeight="1">
      <c r="A1" s="3"/>
      <c r="B1" s="3"/>
      <c r="C1" s="3"/>
      <c r="D1" s="3"/>
      <c r="E1" s="3"/>
      <c r="F1" s="3"/>
    </row>
    <row r="2" spans="1:8" ht="19.5" customHeight="1">
      <c r="A2" s="3"/>
      <c r="B2" s="3"/>
      <c r="C2" s="3"/>
      <c r="D2" s="3"/>
      <c r="E2" s="3"/>
      <c r="F2" s="3"/>
    </row>
    <row r="3" spans="1:8" ht="21" customHeight="1">
      <c r="A3" s="59" t="s">
        <v>73</v>
      </c>
      <c r="B3" s="59"/>
      <c r="C3" s="59"/>
      <c r="D3" s="59"/>
      <c r="E3" s="59"/>
      <c r="F3" s="59"/>
      <c r="G3" s="59"/>
      <c r="H3" s="59"/>
    </row>
    <row r="4" spans="1:8" ht="16.5" customHeight="1">
      <c r="A4" s="14"/>
      <c r="B4" s="14"/>
      <c r="C4" s="14"/>
      <c r="D4" s="14"/>
      <c r="E4" s="14"/>
      <c r="F4" s="14"/>
    </row>
    <row r="5" spans="1:8" ht="15" customHeight="1">
      <c r="A5" s="58" t="s">
        <v>18</v>
      </c>
      <c r="B5" s="58"/>
      <c r="C5" s="58"/>
      <c r="D5" s="58"/>
      <c r="E5" s="58"/>
      <c r="F5" s="25"/>
    </row>
    <row r="6" spans="1:8" ht="30" customHeight="1">
      <c r="A6" s="26" t="s">
        <v>1</v>
      </c>
      <c r="B6" s="27" t="s">
        <v>22</v>
      </c>
      <c r="C6" s="26" t="s">
        <v>14</v>
      </c>
      <c r="D6" s="26" t="s">
        <v>0</v>
      </c>
      <c r="E6" s="26" t="s">
        <v>2</v>
      </c>
      <c r="F6" s="28" t="s">
        <v>3</v>
      </c>
      <c r="G6" s="26" t="s">
        <v>16</v>
      </c>
      <c r="H6" s="26" t="s">
        <v>17</v>
      </c>
    </row>
    <row r="7" spans="1:8" s="2" customFormat="1" ht="15" customHeight="1">
      <c r="A7" s="9"/>
      <c r="B7" s="8" t="s">
        <v>19</v>
      </c>
      <c r="C7" s="9"/>
      <c r="D7" s="9"/>
      <c r="E7" s="9"/>
      <c r="F7" s="9"/>
      <c r="G7" s="9"/>
      <c r="H7" s="8"/>
    </row>
    <row r="8" spans="1:8" s="3" customFormat="1" ht="15" customHeight="1">
      <c r="A8" s="4">
        <v>1</v>
      </c>
      <c r="B8" s="5" t="s">
        <v>6</v>
      </c>
      <c r="C8" s="4">
        <v>3</v>
      </c>
      <c r="D8" s="33" t="s">
        <v>65</v>
      </c>
      <c r="E8" s="4" t="s">
        <v>76</v>
      </c>
      <c r="F8" s="10">
        <v>3750</v>
      </c>
      <c r="G8" s="29">
        <f>+Lider!I13+Lider!I56</f>
        <v>6323.7618750000001</v>
      </c>
      <c r="H8" s="29">
        <f>+C8*G8</f>
        <v>18971.285625</v>
      </c>
    </row>
    <row r="9" spans="1:8" s="3" customFormat="1" ht="15" customHeight="1">
      <c r="A9" s="4">
        <v>2</v>
      </c>
      <c r="B9" s="5" t="s">
        <v>6</v>
      </c>
      <c r="C9" s="4">
        <v>1</v>
      </c>
      <c r="D9" s="33" t="s">
        <v>66</v>
      </c>
      <c r="E9" s="4" t="s">
        <v>76</v>
      </c>
      <c r="F9" s="10">
        <v>2500</v>
      </c>
      <c r="G9" s="29">
        <f>+Lider!I14+Lider!I57</f>
        <v>4720.8143749999999</v>
      </c>
      <c r="H9" s="29">
        <f>+C9*G9</f>
        <v>4720.8143749999999</v>
      </c>
    </row>
    <row r="10" spans="1:8" s="3" customFormat="1" ht="15" customHeight="1">
      <c r="A10" s="4">
        <v>3</v>
      </c>
      <c r="B10" s="20" t="s">
        <v>15</v>
      </c>
      <c r="C10" s="17">
        <v>2</v>
      </c>
      <c r="D10" s="12"/>
      <c r="E10" s="4"/>
      <c r="F10" s="10"/>
      <c r="G10" s="29">
        <f>+Lider!I38</f>
        <v>230.43</v>
      </c>
      <c r="H10" s="29">
        <f t="shared" ref="H10:H21" si="0">+C10*G10</f>
        <v>460.86</v>
      </c>
    </row>
    <row r="11" spans="1:8" s="3" customFormat="1" ht="15" customHeight="1">
      <c r="A11" s="4">
        <v>4</v>
      </c>
      <c r="B11" s="5" t="s">
        <v>6</v>
      </c>
      <c r="C11" s="4">
        <v>2</v>
      </c>
      <c r="D11" s="33" t="s">
        <v>65</v>
      </c>
      <c r="E11" s="4" t="s">
        <v>76</v>
      </c>
      <c r="F11" s="10">
        <v>3750</v>
      </c>
      <c r="G11" s="29">
        <f>+Lider!I13+Lider!I56</f>
        <v>6323.7618750000001</v>
      </c>
      <c r="H11" s="29">
        <f t="shared" si="0"/>
        <v>12647.52375</v>
      </c>
    </row>
    <row r="12" spans="1:8" s="3" customFormat="1" ht="15" customHeight="1">
      <c r="A12" s="4">
        <v>4</v>
      </c>
      <c r="B12" s="5" t="s">
        <v>6</v>
      </c>
      <c r="C12" s="4">
        <v>1</v>
      </c>
      <c r="D12" s="33" t="s">
        <v>66</v>
      </c>
      <c r="E12" s="4" t="s">
        <v>76</v>
      </c>
      <c r="F12" s="10">
        <v>2500</v>
      </c>
      <c r="G12" s="29">
        <f>+Lider!I14+Lider!I57</f>
        <v>4720.8143749999999</v>
      </c>
      <c r="H12" s="29">
        <f t="shared" ref="H12" si="1">+C12*G12</f>
        <v>4720.8143749999999</v>
      </c>
    </row>
    <row r="13" spans="1:8" s="3" customFormat="1" ht="15" customHeight="1">
      <c r="A13" s="4">
        <v>5</v>
      </c>
      <c r="B13" s="20" t="s">
        <v>15</v>
      </c>
      <c r="C13" s="17">
        <v>2</v>
      </c>
      <c r="D13" s="12"/>
      <c r="E13" s="4"/>
      <c r="F13" s="10"/>
      <c r="G13" s="29">
        <f>+Lider!I38</f>
        <v>230.43</v>
      </c>
      <c r="H13" s="29">
        <f t="shared" si="0"/>
        <v>460.86</v>
      </c>
    </row>
    <row r="14" spans="1:8" s="3" customFormat="1" ht="15" customHeight="1">
      <c r="A14" s="4">
        <v>6</v>
      </c>
      <c r="B14" s="11" t="s">
        <v>4</v>
      </c>
      <c r="C14" s="4">
        <v>5</v>
      </c>
      <c r="D14" s="33" t="s">
        <v>32</v>
      </c>
      <c r="E14" s="4"/>
      <c r="F14" s="10">
        <v>3750</v>
      </c>
      <c r="G14" s="29">
        <f>+Lider!I8</f>
        <v>4751.03</v>
      </c>
      <c r="H14" s="29">
        <f t="shared" si="0"/>
        <v>23755.149999999998</v>
      </c>
    </row>
    <row r="15" spans="1:8" s="3" customFormat="1" ht="15" customHeight="1">
      <c r="A15" s="54">
        <v>7</v>
      </c>
      <c r="B15" s="55" t="s">
        <v>4</v>
      </c>
      <c r="C15" s="54">
        <v>1</v>
      </c>
      <c r="D15" s="54" t="s">
        <v>71</v>
      </c>
      <c r="E15" s="54"/>
      <c r="F15" s="56">
        <v>1850</v>
      </c>
      <c r="G15" s="57">
        <f>+Lider!I12</f>
        <v>4383.1601883925141</v>
      </c>
      <c r="H15" s="57">
        <f t="shared" si="0"/>
        <v>4383.1601883925141</v>
      </c>
    </row>
    <row r="16" spans="1:8" s="3" customFormat="1" ht="15" customHeight="1">
      <c r="A16" s="4">
        <v>8</v>
      </c>
      <c r="B16" s="15" t="s">
        <v>15</v>
      </c>
      <c r="C16" s="17">
        <v>1</v>
      </c>
      <c r="D16" s="12"/>
      <c r="E16" s="4"/>
      <c r="F16" s="10"/>
      <c r="G16" s="29">
        <v>230.43493178143945</v>
      </c>
      <c r="H16" s="29">
        <f t="shared" si="0"/>
        <v>230.43493178143945</v>
      </c>
    </row>
    <row r="17" spans="1:11" s="3" customFormat="1" ht="15" customHeight="1">
      <c r="A17" s="4">
        <v>9</v>
      </c>
      <c r="B17" s="11" t="s">
        <v>9</v>
      </c>
      <c r="C17" s="4">
        <v>3</v>
      </c>
      <c r="D17" s="33" t="s">
        <v>65</v>
      </c>
      <c r="E17" s="16" t="s">
        <v>76</v>
      </c>
      <c r="F17" s="10">
        <v>3750</v>
      </c>
      <c r="G17" s="29">
        <f>+Lider!I18+Lider!I56</f>
        <v>6344.2618750000001</v>
      </c>
      <c r="H17" s="29">
        <f t="shared" si="0"/>
        <v>19032.785625</v>
      </c>
    </row>
    <row r="18" spans="1:11" s="3" customFormat="1" ht="15" customHeight="1">
      <c r="A18" s="4">
        <v>10</v>
      </c>
      <c r="B18" s="11" t="s">
        <v>9</v>
      </c>
      <c r="C18" s="4">
        <v>3</v>
      </c>
      <c r="D18" s="33" t="s">
        <v>66</v>
      </c>
      <c r="E18" s="16" t="s">
        <v>76</v>
      </c>
      <c r="F18" s="10">
        <v>2500</v>
      </c>
      <c r="G18" s="29">
        <f>+Lider!I19+Lider!I57</f>
        <v>4665.2843750000002</v>
      </c>
      <c r="H18" s="29">
        <f t="shared" si="0"/>
        <v>13995.853125000001</v>
      </c>
    </row>
    <row r="19" spans="1:11" s="3" customFormat="1" ht="15" customHeight="1">
      <c r="A19" s="4">
        <v>11</v>
      </c>
      <c r="B19" s="6" t="s">
        <v>10</v>
      </c>
      <c r="C19" s="4">
        <v>1</v>
      </c>
      <c r="D19" s="4" t="s">
        <v>77</v>
      </c>
      <c r="E19" s="16" t="s">
        <v>76</v>
      </c>
      <c r="F19" s="10">
        <v>1850</v>
      </c>
      <c r="G19" s="29">
        <f>+Lider!I20+Lider!I58</f>
        <v>3698.5637493433987</v>
      </c>
      <c r="H19" s="29">
        <f t="shared" si="0"/>
        <v>3698.5637493433987</v>
      </c>
    </row>
    <row r="20" spans="1:11" s="3" customFormat="1" ht="15" customHeight="1">
      <c r="A20" s="4">
        <v>12</v>
      </c>
      <c r="B20" s="15" t="s">
        <v>46</v>
      </c>
      <c r="C20" s="17">
        <v>2</v>
      </c>
      <c r="D20" s="4"/>
      <c r="E20" s="16"/>
      <c r="F20" s="10"/>
      <c r="G20" s="29">
        <f>+Lider!I38</f>
        <v>230.43</v>
      </c>
      <c r="H20" s="29">
        <f t="shared" ref="H20" si="2">+C20*G20</f>
        <v>460.86</v>
      </c>
    </row>
    <row r="21" spans="1:11" s="3" customFormat="1" ht="15" customHeight="1">
      <c r="A21" s="4">
        <v>12</v>
      </c>
      <c r="B21" s="15" t="s">
        <v>78</v>
      </c>
      <c r="C21" s="17">
        <v>2</v>
      </c>
      <c r="D21" s="4"/>
      <c r="E21" s="16"/>
      <c r="F21" s="10"/>
      <c r="G21" s="29">
        <f>+Lider!I39</f>
        <v>244.14607142857145</v>
      </c>
      <c r="H21" s="29">
        <f t="shared" si="0"/>
        <v>488.29214285714289</v>
      </c>
    </row>
    <row r="22" spans="1:11" s="3" customFormat="1" ht="15" customHeight="1">
      <c r="A22" s="4">
        <v>13</v>
      </c>
      <c r="B22" s="11" t="s">
        <v>9</v>
      </c>
      <c r="C22" s="4">
        <v>3</v>
      </c>
      <c r="D22" s="33" t="s">
        <v>65</v>
      </c>
      <c r="E22" s="16" t="s">
        <v>76</v>
      </c>
      <c r="F22" s="10">
        <v>3750</v>
      </c>
      <c r="G22" s="29">
        <f>+Lider!I18+Lider!I56</f>
        <v>6344.2618750000001</v>
      </c>
      <c r="H22" s="29">
        <f t="shared" ref="H22:H26" si="3">+C22*G22</f>
        <v>19032.785625</v>
      </c>
    </row>
    <row r="23" spans="1:11" s="3" customFormat="1" ht="15" customHeight="1">
      <c r="A23" s="4">
        <v>14</v>
      </c>
      <c r="B23" s="11" t="s">
        <v>9</v>
      </c>
      <c r="C23" s="4">
        <v>3</v>
      </c>
      <c r="D23" s="33" t="s">
        <v>66</v>
      </c>
      <c r="E23" s="16" t="s">
        <v>76</v>
      </c>
      <c r="F23" s="10">
        <v>2500</v>
      </c>
      <c r="G23" s="29">
        <f>+Lider!I19+Lider!I57</f>
        <v>4665.2843750000002</v>
      </c>
      <c r="H23" s="29">
        <f t="shared" si="3"/>
        <v>13995.853125000001</v>
      </c>
    </row>
    <row r="24" spans="1:11" s="3" customFormat="1" ht="15" customHeight="1">
      <c r="A24" s="4">
        <v>15</v>
      </c>
      <c r="B24" s="6" t="s">
        <v>10</v>
      </c>
      <c r="C24" s="4">
        <v>1</v>
      </c>
      <c r="D24" s="4" t="s">
        <v>77</v>
      </c>
      <c r="E24" s="16" t="s">
        <v>76</v>
      </c>
      <c r="F24" s="33">
        <v>1880</v>
      </c>
      <c r="G24" s="29">
        <f>+Lider!I20+Lider!I58</f>
        <v>3698.5637493433987</v>
      </c>
      <c r="H24" s="29">
        <f t="shared" si="3"/>
        <v>3698.5637493433987</v>
      </c>
    </row>
    <row r="25" spans="1:11" s="3" customFormat="1" ht="15" customHeight="1">
      <c r="A25" s="4">
        <v>16</v>
      </c>
      <c r="B25" s="15" t="s">
        <v>46</v>
      </c>
      <c r="C25" s="17">
        <v>2</v>
      </c>
      <c r="D25" s="4"/>
      <c r="E25" s="16"/>
      <c r="F25" s="10"/>
      <c r="G25" s="29">
        <f>+Lider!I38</f>
        <v>230.43</v>
      </c>
      <c r="H25" s="29">
        <f t="shared" ref="H25" si="4">+C25*G25</f>
        <v>460.86</v>
      </c>
    </row>
    <row r="26" spans="1:11" s="3" customFormat="1" ht="15" customHeight="1">
      <c r="A26" s="4">
        <v>16</v>
      </c>
      <c r="B26" s="15" t="s">
        <v>78</v>
      </c>
      <c r="C26" s="17">
        <v>2</v>
      </c>
      <c r="D26" s="4"/>
      <c r="E26" s="16"/>
      <c r="F26" s="10"/>
      <c r="G26" s="29">
        <f>+Lider!I39</f>
        <v>244.14607142857145</v>
      </c>
      <c r="H26" s="29">
        <f t="shared" si="3"/>
        <v>488.29214285714289</v>
      </c>
    </row>
    <row r="27" spans="1:11" s="3" customFormat="1" ht="15" customHeight="1">
      <c r="A27" s="60" t="s">
        <v>20</v>
      </c>
      <c r="B27" s="61"/>
      <c r="C27" s="61"/>
      <c r="D27" s="61"/>
      <c r="E27" s="61"/>
      <c r="F27" s="61"/>
      <c r="G27" s="62"/>
      <c r="H27" s="31">
        <f>+J27*K27</f>
        <v>0</v>
      </c>
      <c r="J27" s="19">
        <v>23265</v>
      </c>
      <c r="K27" s="19">
        <v>0</v>
      </c>
    </row>
    <row r="28" spans="1:11" s="3" customFormat="1" ht="15" customHeight="1">
      <c r="A28" s="60" t="s">
        <v>21</v>
      </c>
      <c r="B28" s="61"/>
      <c r="C28" s="61"/>
      <c r="D28" s="61"/>
      <c r="E28" s="61"/>
      <c r="F28" s="61"/>
      <c r="G28" s="62"/>
      <c r="H28" s="31">
        <f>+J28*K28</f>
        <v>0</v>
      </c>
      <c r="J28" s="19">
        <v>63524</v>
      </c>
      <c r="K28" s="19">
        <v>0</v>
      </c>
    </row>
    <row r="29" spans="1:11" s="3" customFormat="1" ht="15" customHeight="1">
      <c r="A29" s="22"/>
      <c r="B29" s="22"/>
      <c r="C29" s="22"/>
      <c r="D29" s="22"/>
      <c r="E29" s="22"/>
      <c r="F29" s="22"/>
      <c r="G29" s="23" t="s">
        <v>12</v>
      </c>
      <c r="H29" s="30">
        <f>SUM(H8:H26)</f>
        <v>145703.61252957504</v>
      </c>
    </row>
    <row r="30" spans="1:11" s="19" customFormat="1" ht="15" customHeight="1">
      <c r="A30" s="22"/>
      <c r="B30" s="22"/>
      <c r="C30" s="22"/>
      <c r="D30" s="22"/>
      <c r="E30" s="22"/>
      <c r="F30" s="22"/>
      <c r="G30" s="23" t="s">
        <v>72</v>
      </c>
      <c r="H30" s="51">
        <f>+H27+H28</f>
        <v>0</v>
      </c>
      <c r="J30" s="50"/>
    </row>
    <row r="31" spans="1:11" s="3" customFormat="1" ht="15" customHeight="1"/>
    <row r="32" spans="1:11" s="3" customFormat="1" ht="15" customHeight="1"/>
    <row r="33" spans="2:2">
      <c r="B33" s="52" t="s">
        <v>23</v>
      </c>
    </row>
    <row r="34" spans="2:2">
      <c r="B34" s="52" t="s">
        <v>24</v>
      </c>
    </row>
    <row r="35" spans="2:2">
      <c r="B35" s="52" t="s">
        <v>74</v>
      </c>
    </row>
    <row r="36" spans="2:2" ht="15">
      <c r="B36" s="18"/>
    </row>
    <row r="37" spans="2:2" ht="15">
      <c r="B37" s="18"/>
    </row>
    <row r="38" spans="2:2">
      <c r="B38" s="53" t="s">
        <v>25</v>
      </c>
    </row>
    <row r="39" spans="2:2">
      <c r="B39" s="53" t="s">
        <v>75</v>
      </c>
    </row>
  </sheetData>
  <mergeCells count="4">
    <mergeCell ref="A5:E5"/>
    <mergeCell ref="A3:H3"/>
    <mergeCell ref="A27:G27"/>
    <mergeCell ref="A28:G28"/>
  </mergeCells>
  <printOptions horizontalCentered="1"/>
  <pageMargins left="0.31496062992125984" right="0.31496062992125984" top="0.35433070866141736" bottom="0.35433070866141736" header="0.31496062992125984" footer="0.31496062992125984"/>
  <pageSetup paperSize="9" scale="6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1:I60"/>
  <sheetViews>
    <sheetView topLeftCell="A34" zoomScaleSheetLayoutView="85" workbookViewId="0">
      <selection activeCell="I12" sqref="I12"/>
    </sheetView>
  </sheetViews>
  <sheetFormatPr baseColWidth="10" defaultColWidth="11.42578125" defaultRowHeight="12.75"/>
  <cols>
    <col min="1" max="1" width="11.42578125" style="1"/>
    <col min="2" max="2" width="2.7109375" style="7" bestFit="1" customWidth="1"/>
    <col min="3" max="3" width="34.7109375" style="1" bestFit="1" customWidth="1"/>
    <col min="4" max="4" width="8" style="7" bestFit="1" customWidth="1"/>
    <col min="5" max="5" width="12.5703125" style="7" bestFit="1" customWidth="1"/>
    <col min="6" max="6" width="11.5703125" style="7" bestFit="1" customWidth="1"/>
    <col min="7" max="7" width="7.7109375" style="7" customWidth="1"/>
    <col min="8" max="8" width="22" style="7" bestFit="1" customWidth="1"/>
    <col min="9" max="9" width="13.42578125" style="1" bestFit="1" customWidth="1"/>
    <col min="10" max="16384" width="11.42578125" style="1"/>
  </cols>
  <sheetData>
    <row r="1" spans="2:9" ht="15" customHeight="1">
      <c r="B1" s="3"/>
      <c r="C1" s="3"/>
      <c r="D1" s="3"/>
      <c r="E1" s="3"/>
      <c r="F1" s="3"/>
      <c r="G1" s="3"/>
      <c r="H1" s="3"/>
    </row>
    <row r="2" spans="2:9" ht="19.5" customHeight="1">
      <c r="B2" s="3"/>
      <c r="C2" s="3"/>
      <c r="D2" s="3"/>
      <c r="E2" s="3"/>
      <c r="F2" s="3"/>
      <c r="G2" s="3"/>
      <c r="H2" s="3"/>
    </row>
    <row r="3" spans="2:9" ht="21" customHeight="1">
      <c r="B3" s="63" t="s">
        <v>27</v>
      </c>
      <c r="C3" s="63"/>
      <c r="D3" s="63"/>
      <c r="E3" s="63"/>
      <c r="F3" s="63"/>
      <c r="G3" s="63"/>
      <c r="H3" s="63"/>
      <c r="I3" s="63"/>
    </row>
    <row r="4" spans="2:9" ht="6.75" customHeight="1">
      <c r="B4" s="14"/>
      <c r="C4" s="14"/>
      <c r="D4" s="14"/>
      <c r="E4" s="14"/>
      <c r="F4" s="14"/>
      <c r="G4" s="14"/>
      <c r="H4" s="14"/>
    </row>
    <row r="5" spans="2:9" ht="15" customHeight="1">
      <c r="B5" s="58" t="s">
        <v>18</v>
      </c>
      <c r="C5" s="58"/>
      <c r="D5" s="58"/>
      <c r="E5" s="58"/>
      <c r="F5" s="25"/>
      <c r="G5" s="25"/>
      <c r="H5" s="25"/>
    </row>
    <row r="6" spans="2:9" ht="15" customHeight="1">
      <c r="B6" s="26" t="s">
        <v>1</v>
      </c>
      <c r="C6" s="27" t="s">
        <v>22</v>
      </c>
      <c r="D6" s="26" t="s">
        <v>28</v>
      </c>
      <c r="E6" s="26" t="s">
        <v>0</v>
      </c>
      <c r="F6" s="28" t="s">
        <v>3</v>
      </c>
      <c r="G6" s="28" t="s">
        <v>29</v>
      </c>
      <c r="H6" s="28" t="s">
        <v>30</v>
      </c>
      <c r="I6" s="26" t="s">
        <v>16</v>
      </c>
    </row>
    <row r="7" spans="2:9" s="2" customFormat="1" ht="15" customHeight="1">
      <c r="B7" s="9"/>
      <c r="C7" s="8" t="s">
        <v>19</v>
      </c>
      <c r="D7" s="9"/>
      <c r="E7" s="9"/>
      <c r="F7" s="9"/>
      <c r="G7" s="9"/>
      <c r="H7" s="9"/>
      <c r="I7" s="9"/>
    </row>
    <row r="8" spans="2:9" s="2" customFormat="1" ht="15" customHeight="1">
      <c r="B8" s="24">
        <v>1</v>
      </c>
      <c r="C8" s="11" t="s">
        <v>4</v>
      </c>
      <c r="D8" s="4">
        <v>1</v>
      </c>
      <c r="E8" s="12" t="s">
        <v>5</v>
      </c>
      <c r="F8" s="10">
        <v>3750</v>
      </c>
      <c r="G8" s="10" t="s">
        <v>31</v>
      </c>
      <c r="H8" s="10" t="s">
        <v>32</v>
      </c>
      <c r="I8" s="32">
        <v>4751.03</v>
      </c>
    </row>
    <row r="9" spans="2:9" s="3" customFormat="1" ht="15" customHeight="1">
      <c r="B9" s="4">
        <f>1+B8</f>
        <v>2</v>
      </c>
      <c r="C9" s="11" t="s">
        <v>4</v>
      </c>
      <c r="D9" s="4">
        <v>1</v>
      </c>
      <c r="E9" s="12" t="s">
        <v>5</v>
      </c>
      <c r="F9" s="10">
        <v>2500</v>
      </c>
      <c r="G9" s="10" t="s">
        <v>31</v>
      </c>
      <c r="H9" s="10" t="s">
        <v>33</v>
      </c>
      <c r="I9" s="32">
        <v>3507.88</v>
      </c>
    </row>
    <row r="10" spans="2:9" s="3" customFormat="1" ht="15" customHeight="1">
      <c r="B10" s="4">
        <f t="shared" ref="B10:B39" si="0">1+B9</f>
        <v>3</v>
      </c>
      <c r="C10" s="11" t="s">
        <v>4</v>
      </c>
      <c r="D10" s="4">
        <v>1</v>
      </c>
      <c r="E10" s="12" t="s">
        <v>5</v>
      </c>
      <c r="F10" s="10">
        <v>1850</v>
      </c>
      <c r="G10" s="10" t="s">
        <v>31</v>
      </c>
      <c r="H10" s="10" t="s">
        <v>34</v>
      </c>
      <c r="I10" s="32">
        <v>2819.7372229463426</v>
      </c>
    </row>
    <row r="11" spans="2:9" s="3" customFormat="1" ht="15" customHeight="1">
      <c r="B11" s="4">
        <f t="shared" si="0"/>
        <v>4</v>
      </c>
      <c r="C11" s="11" t="s">
        <v>4</v>
      </c>
      <c r="D11" s="4">
        <v>1</v>
      </c>
      <c r="E11" s="12" t="s">
        <v>5</v>
      </c>
      <c r="F11" s="10">
        <v>1250</v>
      </c>
      <c r="G11" s="10" t="s">
        <v>31</v>
      </c>
      <c r="H11" s="10" t="s">
        <v>35</v>
      </c>
      <c r="I11" s="32">
        <v>2261.6097539337493</v>
      </c>
    </row>
    <row r="12" spans="2:9" s="3" customFormat="1" ht="15" customHeight="1">
      <c r="B12" s="4">
        <f t="shared" si="0"/>
        <v>5</v>
      </c>
      <c r="C12" s="11" t="s">
        <v>36</v>
      </c>
      <c r="D12" s="4">
        <v>1</v>
      </c>
      <c r="E12" s="4" t="s">
        <v>11</v>
      </c>
      <c r="F12" s="10">
        <v>1850</v>
      </c>
      <c r="G12" s="10" t="s">
        <v>31</v>
      </c>
      <c r="H12" s="10" t="s">
        <v>37</v>
      </c>
      <c r="I12" s="32">
        <v>4383.1601883925141</v>
      </c>
    </row>
    <row r="13" spans="2:9" s="3" customFormat="1" ht="15" customHeight="1">
      <c r="B13" s="4">
        <f t="shared" si="0"/>
        <v>6</v>
      </c>
      <c r="C13" s="5" t="s">
        <v>6</v>
      </c>
      <c r="D13" s="4">
        <v>1</v>
      </c>
      <c r="E13" s="12" t="s">
        <v>5</v>
      </c>
      <c r="F13" s="10">
        <v>3750</v>
      </c>
      <c r="G13" s="10" t="s">
        <v>31</v>
      </c>
      <c r="H13" s="10" t="s">
        <v>32</v>
      </c>
      <c r="I13" s="32">
        <v>5074.1400000000003</v>
      </c>
    </row>
    <row r="14" spans="2:9" s="3" customFormat="1" ht="15" customHeight="1">
      <c r="B14" s="4">
        <f t="shared" si="0"/>
        <v>7</v>
      </c>
      <c r="C14" s="5" t="s">
        <v>6</v>
      </c>
      <c r="D14" s="4">
        <v>1</v>
      </c>
      <c r="E14" s="12" t="s">
        <v>5</v>
      </c>
      <c r="F14" s="10">
        <v>2500</v>
      </c>
      <c r="G14" s="10" t="s">
        <v>31</v>
      </c>
      <c r="H14" s="10" t="s">
        <v>33</v>
      </c>
      <c r="I14" s="32">
        <v>3793.72</v>
      </c>
    </row>
    <row r="15" spans="2:9" s="3" customFormat="1" ht="15" customHeight="1">
      <c r="B15" s="4">
        <f t="shared" si="0"/>
        <v>8</v>
      </c>
      <c r="C15" s="5" t="s">
        <v>6</v>
      </c>
      <c r="D15" s="4">
        <v>1</v>
      </c>
      <c r="E15" s="12" t="s">
        <v>5</v>
      </c>
      <c r="F15" s="10">
        <v>1850</v>
      </c>
      <c r="G15" s="10" t="s">
        <v>31</v>
      </c>
      <c r="H15" s="10" t="s">
        <v>34</v>
      </c>
      <c r="I15" s="32">
        <v>3049.1038764843011</v>
      </c>
    </row>
    <row r="16" spans="2:9" s="3" customFormat="1" ht="15" customHeight="1">
      <c r="B16" s="4">
        <f t="shared" si="0"/>
        <v>9</v>
      </c>
      <c r="C16" s="5" t="s">
        <v>6</v>
      </c>
      <c r="D16" s="4">
        <v>1</v>
      </c>
      <c r="E16" s="12" t="s">
        <v>5</v>
      </c>
      <c r="F16" s="10">
        <v>1250</v>
      </c>
      <c r="G16" s="10" t="s">
        <v>31</v>
      </c>
      <c r="H16" s="10" t="s">
        <v>35</v>
      </c>
      <c r="I16" s="32">
        <v>2333.8349863954022</v>
      </c>
    </row>
    <row r="17" spans="2:9" s="3" customFormat="1" ht="15" customHeight="1">
      <c r="B17" s="4">
        <f t="shared" si="0"/>
        <v>10</v>
      </c>
      <c r="C17" s="11" t="s">
        <v>38</v>
      </c>
      <c r="D17" s="4">
        <v>1</v>
      </c>
      <c r="E17" s="4" t="s">
        <v>11</v>
      </c>
      <c r="F17" s="10">
        <v>1850</v>
      </c>
      <c r="G17" s="10" t="s">
        <v>31</v>
      </c>
      <c r="H17" s="10" t="s">
        <v>37</v>
      </c>
      <c r="I17" s="32">
        <v>4126.4674984495714</v>
      </c>
    </row>
    <row r="18" spans="2:9" s="3" customFormat="1" ht="15" customHeight="1">
      <c r="B18" s="4">
        <f t="shared" si="0"/>
        <v>11</v>
      </c>
      <c r="C18" s="11" t="s">
        <v>9</v>
      </c>
      <c r="D18" s="4">
        <v>1</v>
      </c>
      <c r="E18" s="12" t="s">
        <v>5</v>
      </c>
      <c r="F18" s="10">
        <v>3750</v>
      </c>
      <c r="G18" s="10" t="s">
        <v>31</v>
      </c>
      <c r="H18" s="10" t="s">
        <v>32</v>
      </c>
      <c r="I18" s="32">
        <v>5094.6400000000003</v>
      </c>
    </row>
    <row r="19" spans="2:9" s="3" customFormat="1" ht="15" customHeight="1">
      <c r="B19" s="4">
        <f t="shared" si="0"/>
        <v>12</v>
      </c>
      <c r="C19" s="11" t="s">
        <v>9</v>
      </c>
      <c r="D19" s="4">
        <v>1</v>
      </c>
      <c r="E19" s="12" t="s">
        <v>5</v>
      </c>
      <c r="F19" s="10">
        <v>2500</v>
      </c>
      <c r="G19" s="10" t="s">
        <v>31</v>
      </c>
      <c r="H19" s="10" t="s">
        <v>33</v>
      </c>
      <c r="I19" s="32">
        <v>3738.19</v>
      </c>
    </row>
    <row r="20" spans="2:9" s="3" customFormat="1" ht="15" customHeight="1">
      <c r="B20" s="4">
        <f t="shared" si="0"/>
        <v>13</v>
      </c>
      <c r="C20" s="11" t="s">
        <v>9</v>
      </c>
      <c r="D20" s="4">
        <v>1</v>
      </c>
      <c r="E20" s="12" t="s">
        <v>5</v>
      </c>
      <c r="F20" s="10">
        <v>1850</v>
      </c>
      <c r="G20" s="10" t="s">
        <v>31</v>
      </c>
      <c r="H20" s="10" t="s">
        <v>34</v>
      </c>
      <c r="I20" s="32">
        <v>2956.4161772693783</v>
      </c>
    </row>
    <row r="21" spans="2:9" s="3" customFormat="1" ht="15" customHeight="1">
      <c r="B21" s="4">
        <f t="shared" si="0"/>
        <v>14</v>
      </c>
      <c r="C21" s="11" t="s">
        <v>9</v>
      </c>
      <c r="D21" s="4">
        <v>1</v>
      </c>
      <c r="E21" s="12" t="s">
        <v>5</v>
      </c>
      <c r="F21" s="10">
        <v>1250</v>
      </c>
      <c r="G21" s="10" t="s">
        <v>31</v>
      </c>
      <c r="H21" s="10" t="s">
        <v>35</v>
      </c>
      <c r="I21" s="32">
        <v>2303.0694369111602</v>
      </c>
    </row>
    <row r="22" spans="2:9" s="3" customFormat="1" ht="15" customHeight="1">
      <c r="B22" s="4">
        <f t="shared" si="0"/>
        <v>15</v>
      </c>
      <c r="C22" s="6" t="s">
        <v>39</v>
      </c>
      <c r="D22" s="4">
        <v>1</v>
      </c>
      <c r="E22" s="4" t="s">
        <v>11</v>
      </c>
      <c r="F22" s="10">
        <v>1850</v>
      </c>
      <c r="G22" s="10" t="s">
        <v>31</v>
      </c>
      <c r="H22" s="10" t="s">
        <v>37</v>
      </c>
      <c r="I22" s="32">
        <v>4238.3999999999996</v>
      </c>
    </row>
    <row r="23" spans="2:9" s="3" customFormat="1" ht="15" customHeight="1">
      <c r="B23" s="4">
        <f t="shared" si="0"/>
        <v>16</v>
      </c>
      <c r="C23" s="11" t="s">
        <v>40</v>
      </c>
      <c r="D23" s="4">
        <v>1</v>
      </c>
      <c r="E23" s="12" t="s">
        <v>5</v>
      </c>
      <c r="F23" s="10">
        <v>3750</v>
      </c>
      <c r="G23" s="10" t="s">
        <v>31</v>
      </c>
      <c r="H23" s="10" t="s">
        <v>32</v>
      </c>
      <c r="I23" s="32">
        <v>5074.1400000000003</v>
      </c>
    </row>
    <row r="24" spans="2:9" s="3" customFormat="1" ht="15" customHeight="1">
      <c r="B24" s="4">
        <f t="shared" si="0"/>
        <v>17</v>
      </c>
      <c r="C24" s="11" t="s">
        <v>40</v>
      </c>
      <c r="D24" s="4">
        <v>1</v>
      </c>
      <c r="E24" s="12" t="s">
        <v>5</v>
      </c>
      <c r="F24" s="10">
        <v>2500</v>
      </c>
      <c r="G24" s="10" t="s">
        <v>31</v>
      </c>
      <c r="H24" s="10" t="s">
        <v>33</v>
      </c>
      <c r="I24" s="32">
        <v>3793.72</v>
      </c>
    </row>
    <row r="25" spans="2:9" s="3" customFormat="1" ht="15" customHeight="1">
      <c r="B25" s="4">
        <f t="shared" si="0"/>
        <v>18</v>
      </c>
      <c r="C25" s="11" t="s">
        <v>40</v>
      </c>
      <c r="D25" s="4">
        <v>1</v>
      </c>
      <c r="E25" s="12" t="s">
        <v>5</v>
      </c>
      <c r="F25" s="10">
        <v>1850</v>
      </c>
      <c r="G25" s="10" t="s">
        <v>31</v>
      </c>
      <c r="H25" s="10" t="s">
        <v>34</v>
      </c>
      <c r="I25" s="32">
        <v>3049.1038764843011</v>
      </c>
    </row>
    <row r="26" spans="2:9" s="3" customFormat="1" ht="15" customHeight="1">
      <c r="B26" s="4">
        <f t="shared" si="0"/>
        <v>19</v>
      </c>
      <c r="C26" s="11" t="s">
        <v>40</v>
      </c>
      <c r="D26" s="4">
        <v>1</v>
      </c>
      <c r="E26" s="12" t="s">
        <v>5</v>
      </c>
      <c r="F26" s="10">
        <v>1250</v>
      </c>
      <c r="G26" s="10" t="s">
        <v>31</v>
      </c>
      <c r="H26" s="10" t="s">
        <v>35</v>
      </c>
      <c r="I26" s="32">
        <v>2333.8349863954022</v>
      </c>
    </row>
    <row r="27" spans="2:9" s="3" customFormat="1" ht="15" customHeight="1">
      <c r="B27" s="4">
        <f t="shared" si="0"/>
        <v>20</v>
      </c>
      <c r="C27" s="6" t="s">
        <v>41</v>
      </c>
      <c r="D27" s="4">
        <v>1</v>
      </c>
      <c r="E27" s="4" t="s">
        <v>11</v>
      </c>
      <c r="F27" s="10">
        <v>1850</v>
      </c>
      <c r="G27" s="10" t="s">
        <v>31</v>
      </c>
      <c r="H27" s="10" t="s">
        <v>37</v>
      </c>
      <c r="I27" s="32">
        <v>4126.4674984495714</v>
      </c>
    </row>
    <row r="28" spans="2:9" s="3" customFormat="1" ht="15" customHeight="1">
      <c r="B28" s="4">
        <f t="shared" si="0"/>
        <v>21</v>
      </c>
      <c r="C28" s="11" t="s">
        <v>42</v>
      </c>
      <c r="D28" s="4">
        <v>1</v>
      </c>
      <c r="E28" s="12" t="s">
        <v>5</v>
      </c>
      <c r="F28" s="10">
        <v>3750</v>
      </c>
      <c r="G28" s="10" t="s">
        <v>31</v>
      </c>
      <c r="H28" s="33" t="s">
        <v>32</v>
      </c>
      <c r="I28" s="32">
        <v>5094.6400000000003</v>
      </c>
    </row>
    <row r="29" spans="2:9" s="3" customFormat="1" ht="15" customHeight="1">
      <c r="B29" s="4">
        <f t="shared" si="0"/>
        <v>22</v>
      </c>
      <c r="C29" s="11" t="s">
        <v>42</v>
      </c>
      <c r="D29" s="4">
        <v>1</v>
      </c>
      <c r="E29" s="12" t="s">
        <v>5</v>
      </c>
      <c r="F29" s="10">
        <v>2500</v>
      </c>
      <c r="G29" s="10" t="s">
        <v>31</v>
      </c>
      <c r="H29" s="33" t="s">
        <v>33</v>
      </c>
      <c r="I29" s="32">
        <v>3738.19</v>
      </c>
    </row>
    <row r="30" spans="2:9" s="3" customFormat="1" ht="15" customHeight="1">
      <c r="B30" s="4">
        <f t="shared" si="0"/>
        <v>23</v>
      </c>
      <c r="C30" s="11" t="s">
        <v>42</v>
      </c>
      <c r="D30" s="4">
        <v>1</v>
      </c>
      <c r="E30" s="12" t="s">
        <v>5</v>
      </c>
      <c r="F30" s="10">
        <v>1850</v>
      </c>
      <c r="G30" s="10" t="s">
        <v>31</v>
      </c>
      <c r="H30" s="33" t="s">
        <v>34</v>
      </c>
      <c r="I30" s="32">
        <v>2956.4161772693783</v>
      </c>
    </row>
    <row r="31" spans="2:9" s="3" customFormat="1" ht="15" customHeight="1">
      <c r="B31" s="4">
        <f t="shared" si="0"/>
        <v>24</v>
      </c>
      <c r="C31" s="11" t="s">
        <v>42</v>
      </c>
      <c r="D31" s="4">
        <v>1</v>
      </c>
      <c r="E31" s="12" t="s">
        <v>5</v>
      </c>
      <c r="F31" s="10">
        <v>1250</v>
      </c>
      <c r="G31" s="10" t="s">
        <v>31</v>
      </c>
      <c r="H31" s="33" t="s">
        <v>35</v>
      </c>
      <c r="I31" s="32">
        <v>2303.0694369111602</v>
      </c>
    </row>
    <row r="32" spans="2:9" s="3" customFormat="1" ht="15" customHeight="1">
      <c r="B32" s="4">
        <f t="shared" si="0"/>
        <v>25</v>
      </c>
      <c r="C32" s="6" t="s">
        <v>43</v>
      </c>
      <c r="D32" s="4">
        <v>1</v>
      </c>
      <c r="E32" s="4" t="s">
        <v>11</v>
      </c>
      <c r="F32" s="10">
        <v>1850</v>
      </c>
      <c r="G32" s="10" t="s">
        <v>31</v>
      </c>
      <c r="H32" s="33" t="s">
        <v>37</v>
      </c>
      <c r="I32" s="32">
        <v>4238.3999999999996</v>
      </c>
    </row>
    <row r="33" spans="2:9" s="3" customFormat="1" ht="15" customHeight="1">
      <c r="B33" s="4">
        <f t="shared" si="0"/>
        <v>26</v>
      </c>
      <c r="C33" s="11" t="s">
        <v>44</v>
      </c>
      <c r="D33" s="4">
        <v>1</v>
      </c>
      <c r="E33" s="12" t="s">
        <v>5</v>
      </c>
      <c r="F33" s="10">
        <v>3750</v>
      </c>
      <c r="G33" s="10" t="s">
        <v>31</v>
      </c>
      <c r="H33" s="10" t="s">
        <v>32</v>
      </c>
      <c r="I33" s="32">
        <v>5094.6400000000003</v>
      </c>
    </row>
    <row r="34" spans="2:9" s="3" customFormat="1" ht="15" customHeight="1">
      <c r="B34" s="4">
        <f t="shared" si="0"/>
        <v>27</v>
      </c>
      <c r="C34" s="11" t="s">
        <v>44</v>
      </c>
      <c r="D34" s="4">
        <v>1</v>
      </c>
      <c r="E34" s="12" t="s">
        <v>5</v>
      </c>
      <c r="F34" s="10">
        <v>2500</v>
      </c>
      <c r="G34" s="10" t="s">
        <v>31</v>
      </c>
      <c r="H34" s="10" t="s">
        <v>33</v>
      </c>
      <c r="I34" s="32">
        <v>3738.19</v>
      </c>
    </row>
    <row r="35" spans="2:9" s="3" customFormat="1" ht="15" customHeight="1">
      <c r="B35" s="4">
        <f t="shared" si="0"/>
        <v>28</v>
      </c>
      <c r="C35" s="11" t="s">
        <v>44</v>
      </c>
      <c r="D35" s="4">
        <v>1</v>
      </c>
      <c r="E35" s="12" t="s">
        <v>5</v>
      </c>
      <c r="F35" s="10">
        <v>1850</v>
      </c>
      <c r="G35" s="10" t="s">
        <v>31</v>
      </c>
      <c r="H35" s="10" t="s">
        <v>34</v>
      </c>
      <c r="I35" s="32">
        <v>2956.4161772693783</v>
      </c>
    </row>
    <row r="36" spans="2:9" s="3" customFormat="1" ht="15" customHeight="1">
      <c r="B36" s="4">
        <f t="shared" si="0"/>
        <v>29</v>
      </c>
      <c r="C36" s="11" t="s">
        <v>44</v>
      </c>
      <c r="D36" s="4">
        <v>1</v>
      </c>
      <c r="E36" s="12" t="s">
        <v>5</v>
      </c>
      <c r="F36" s="10">
        <v>1250</v>
      </c>
      <c r="G36" s="10" t="s">
        <v>31</v>
      </c>
      <c r="H36" s="10" t="s">
        <v>35</v>
      </c>
      <c r="I36" s="32">
        <v>2303.0694369111602</v>
      </c>
    </row>
    <row r="37" spans="2:9" s="3" customFormat="1" ht="15" customHeight="1">
      <c r="B37" s="4">
        <f t="shared" si="0"/>
        <v>30</v>
      </c>
      <c r="C37" s="6" t="s">
        <v>45</v>
      </c>
      <c r="D37" s="4">
        <v>1</v>
      </c>
      <c r="E37" s="4" t="s">
        <v>11</v>
      </c>
      <c r="F37" s="10">
        <v>1850</v>
      </c>
      <c r="G37" s="10" t="s">
        <v>31</v>
      </c>
      <c r="H37" s="10" t="s">
        <v>37</v>
      </c>
      <c r="I37" s="32">
        <v>4238.3999999999996</v>
      </c>
    </row>
    <row r="38" spans="2:9" s="3" customFormat="1" ht="15" customHeight="1">
      <c r="B38" s="4">
        <f t="shared" si="0"/>
        <v>31</v>
      </c>
      <c r="C38" s="15" t="s">
        <v>46</v>
      </c>
      <c r="D38" s="4">
        <v>1</v>
      </c>
      <c r="E38" s="12" t="s">
        <v>47</v>
      </c>
      <c r="F38" s="10"/>
      <c r="G38" s="10" t="s">
        <v>31</v>
      </c>
      <c r="H38" s="10" t="s">
        <v>37</v>
      </c>
      <c r="I38" s="32">
        <v>230.43</v>
      </c>
    </row>
    <row r="39" spans="2:9" s="3" customFormat="1" ht="15" customHeight="1">
      <c r="B39" s="4">
        <f t="shared" si="0"/>
        <v>32</v>
      </c>
      <c r="C39" s="15" t="s">
        <v>48</v>
      </c>
      <c r="D39" s="4">
        <v>1</v>
      </c>
      <c r="E39" s="12" t="s">
        <v>47</v>
      </c>
      <c r="F39" s="10"/>
      <c r="G39" s="10" t="s">
        <v>31</v>
      </c>
      <c r="H39" s="10" t="s">
        <v>37</v>
      </c>
      <c r="I39" s="32">
        <v>244.14607142857145</v>
      </c>
    </row>
    <row r="40" spans="2:9" ht="15" customHeight="1">
      <c r="B40" s="9"/>
      <c r="C40" s="8" t="s">
        <v>49</v>
      </c>
      <c r="D40" s="9"/>
      <c r="E40" s="9"/>
      <c r="F40" s="9"/>
      <c r="G40" s="9"/>
      <c r="H40" s="9"/>
      <c r="I40" s="21"/>
    </row>
    <row r="41" spans="2:9" s="3" customFormat="1" ht="15" customHeight="1">
      <c r="B41" s="4">
        <v>33</v>
      </c>
      <c r="C41" s="15" t="s">
        <v>50</v>
      </c>
      <c r="D41" s="12">
        <v>1</v>
      </c>
      <c r="E41" s="12" t="s">
        <v>7</v>
      </c>
      <c r="F41" s="13" t="s">
        <v>51</v>
      </c>
      <c r="G41" s="13" t="s">
        <v>52</v>
      </c>
      <c r="H41" s="13"/>
      <c r="I41" s="32">
        <v>1163.2128235545379</v>
      </c>
    </row>
    <row r="42" spans="2:9" s="3" customFormat="1" ht="15" customHeight="1">
      <c r="B42" s="4">
        <f>1+B41</f>
        <v>34</v>
      </c>
      <c r="C42" s="15" t="s">
        <v>53</v>
      </c>
      <c r="D42" s="12">
        <v>1</v>
      </c>
      <c r="E42" s="12" t="s">
        <v>7</v>
      </c>
      <c r="F42" s="13" t="s">
        <v>51</v>
      </c>
      <c r="G42" s="13" t="s">
        <v>31</v>
      </c>
      <c r="H42" s="13"/>
      <c r="I42" s="32">
        <v>568.84711217651818</v>
      </c>
    </row>
    <row r="43" spans="2:9" s="3" customFormat="1" ht="15" customHeight="1">
      <c r="B43" s="4">
        <f t="shared" ref="B43:B48" si="1">1+B42</f>
        <v>35</v>
      </c>
      <c r="C43" s="15" t="s">
        <v>54</v>
      </c>
      <c r="D43" s="12">
        <v>1</v>
      </c>
      <c r="E43" s="12" t="s">
        <v>7</v>
      </c>
      <c r="F43" s="13" t="s">
        <v>8</v>
      </c>
      <c r="G43" s="13" t="s">
        <v>52</v>
      </c>
      <c r="H43" s="13"/>
      <c r="I43" s="32">
        <v>1590.7293317352226</v>
      </c>
    </row>
    <row r="44" spans="2:9" s="3" customFormat="1" ht="15" customHeight="1">
      <c r="B44" s="4">
        <f t="shared" si="1"/>
        <v>36</v>
      </c>
      <c r="C44" s="15" t="s">
        <v>55</v>
      </c>
      <c r="D44" s="12">
        <v>1</v>
      </c>
      <c r="E44" s="12" t="s">
        <v>7</v>
      </c>
      <c r="F44" s="13" t="s">
        <v>8</v>
      </c>
      <c r="G44" s="13" t="s">
        <v>31</v>
      </c>
      <c r="H44" s="13"/>
      <c r="I44" s="32">
        <v>853.27066826477721</v>
      </c>
    </row>
    <row r="45" spans="2:9" s="3" customFormat="1" ht="15" customHeight="1">
      <c r="B45" s="4">
        <f t="shared" si="1"/>
        <v>37</v>
      </c>
      <c r="C45" s="15" t="s">
        <v>56</v>
      </c>
      <c r="D45" s="12">
        <v>1</v>
      </c>
      <c r="E45" s="12" t="s">
        <v>7</v>
      </c>
      <c r="F45" s="13" t="s">
        <v>13</v>
      </c>
      <c r="G45" s="13" t="s">
        <v>52</v>
      </c>
      <c r="H45" s="13"/>
      <c r="I45" s="32">
        <v>2103.9539486392428</v>
      </c>
    </row>
    <row r="46" spans="2:9" s="3" customFormat="1" ht="15" customHeight="1">
      <c r="B46" s="4">
        <f t="shared" si="1"/>
        <v>38</v>
      </c>
      <c r="C46" s="15" t="s">
        <v>57</v>
      </c>
      <c r="D46" s="12">
        <v>1</v>
      </c>
      <c r="E46" s="12" t="s">
        <v>7</v>
      </c>
      <c r="F46" s="13" t="s">
        <v>13</v>
      </c>
      <c r="G46" s="13" t="s">
        <v>31</v>
      </c>
      <c r="H46" s="13"/>
      <c r="I46" s="32">
        <v>1137.6942243530364</v>
      </c>
    </row>
    <row r="47" spans="2:9" s="3" customFormat="1" ht="15" customHeight="1">
      <c r="B47" s="4">
        <f t="shared" si="1"/>
        <v>39</v>
      </c>
      <c r="C47" s="15" t="s">
        <v>58</v>
      </c>
      <c r="D47" s="12">
        <v>1</v>
      </c>
      <c r="E47" s="12" t="s">
        <v>7</v>
      </c>
      <c r="F47" s="13" t="s">
        <v>26</v>
      </c>
      <c r="G47" s="13" t="s">
        <v>52</v>
      </c>
      <c r="H47" s="13"/>
      <c r="I47" s="32">
        <v>2614.9476312005613</v>
      </c>
    </row>
    <row r="48" spans="2:9" s="3" customFormat="1" ht="15" customHeight="1">
      <c r="B48" s="4">
        <f t="shared" si="1"/>
        <v>40</v>
      </c>
      <c r="C48" s="15" t="s">
        <v>59</v>
      </c>
      <c r="D48" s="12">
        <v>1</v>
      </c>
      <c r="E48" s="12" t="s">
        <v>7</v>
      </c>
      <c r="F48" s="13" t="s">
        <v>26</v>
      </c>
      <c r="G48" s="13" t="s">
        <v>31</v>
      </c>
      <c r="H48" s="13"/>
      <c r="I48" s="32">
        <v>1422.1177804412955</v>
      </c>
    </row>
    <row r="49" spans="2:9" s="3" customFormat="1" ht="15" customHeight="1"/>
    <row r="50" spans="2:9" ht="13.5" thickBot="1"/>
    <row r="51" spans="2:9" ht="13.5" customHeight="1" thickBot="1">
      <c r="F51" s="64" t="s">
        <v>60</v>
      </c>
      <c r="G51" s="65"/>
      <c r="H51" s="66"/>
      <c r="I51" s="34">
        <v>23265</v>
      </c>
    </row>
    <row r="52" spans="2:9" ht="13.5" customHeight="1" thickBot="1">
      <c r="F52" s="67" t="s">
        <v>61</v>
      </c>
      <c r="G52" s="68"/>
      <c r="H52" s="69"/>
      <c r="I52" s="34">
        <v>63524</v>
      </c>
    </row>
    <row r="53" spans="2:9" ht="19.5" thickBot="1">
      <c r="B53" s="70" t="s">
        <v>62</v>
      </c>
      <c r="C53" s="70"/>
      <c r="D53" s="70"/>
      <c r="E53" s="70"/>
      <c r="F53" s="1"/>
      <c r="G53" s="1"/>
      <c r="H53" s="1"/>
    </row>
    <row r="54" spans="2:9">
      <c r="B54" s="35" t="s">
        <v>1</v>
      </c>
      <c r="C54" s="36" t="s">
        <v>22</v>
      </c>
      <c r="D54" s="37" t="s">
        <v>14</v>
      </c>
      <c r="E54" s="37" t="s">
        <v>0</v>
      </c>
      <c r="F54" s="38" t="s">
        <v>3</v>
      </c>
      <c r="G54" s="37" t="s">
        <v>29</v>
      </c>
      <c r="H54" s="37" t="s">
        <v>30</v>
      </c>
      <c r="I54" s="39" t="s">
        <v>16</v>
      </c>
    </row>
    <row r="55" spans="2:9">
      <c r="B55" s="40"/>
      <c r="C55" s="8" t="s">
        <v>63</v>
      </c>
      <c r="D55" s="9"/>
      <c r="E55" s="9"/>
      <c r="F55" s="9"/>
      <c r="G55" s="9"/>
      <c r="H55" s="9"/>
      <c r="I55" s="41"/>
    </row>
    <row r="56" spans="2:9">
      <c r="B56" s="42">
        <v>41</v>
      </c>
      <c r="C56" s="11" t="s">
        <v>64</v>
      </c>
      <c r="D56" s="12">
        <v>1</v>
      </c>
      <c r="E56" s="12" t="s">
        <v>5</v>
      </c>
      <c r="F56" s="12">
        <v>3750</v>
      </c>
      <c r="G56" s="12" t="s">
        <v>31</v>
      </c>
      <c r="H56" s="12" t="s">
        <v>65</v>
      </c>
      <c r="I56" s="43">
        <v>1249.6218749999998</v>
      </c>
    </row>
    <row r="57" spans="2:9">
      <c r="B57" s="44">
        <f>1+B56</f>
        <v>42</v>
      </c>
      <c r="C57" s="11" t="s">
        <v>64</v>
      </c>
      <c r="D57" s="12">
        <v>1</v>
      </c>
      <c r="E57" s="12" t="s">
        <v>5</v>
      </c>
      <c r="F57" s="45">
        <v>2500</v>
      </c>
      <c r="G57" s="45" t="s">
        <v>31</v>
      </c>
      <c r="H57" s="12" t="s">
        <v>66</v>
      </c>
      <c r="I57" s="43">
        <v>927.09437500000001</v>
      </c>
    </row>
    <row r="58" spans="2:9">
      <c r="B58" s="44">
        <f t="shared" ref="B58:B60" si="2">1+B57</f>
        <v>43</v>
      </c>
      <c r="C58" s="11" t="s">
        <v>64</v>
      </c>
      <c r="D58" s="12">
        <v>1</v>
      </c>
      <c r="E58" s="12" t="s">
        <v>5</v>
      </c>
      <c r="F58" s="45">
        <v>1850</v>
      </c>
      <c r="G58" s="45" t="s">
        <v>31</v>
      </c>
      <c r="H58" s="12" t="s">
        <v>67</v>
      </c>
      <c r="I58" s="43">
        <v>742.14757207402033</v>
      </c>
    </row>
    <row r="59" spans="2:9">
      <c r="B59" s="44">
        <f t="shared" si="2"/>
        <v>44</v>
      </c>
      <c r="C59" s="11" t="s">
        <v>64</v>
      </c>
      <c r="D59" s="12">
        <v>1</v>
      </c>
      <c r="E59" s="12" t="s">
        <v>5</v>
      </c>
      <c r="F59" s="45">
        <v>1250</v>
      </c>
      <c r="G59" s="45" t="s">
        <v>31</v>
      </c>
      <c r="H59" s="12" t="s">
        <v>68</v>
      </c>
      <c r="I59" s="43">
        <v>577.02182272723223</v>
      </c>
    </row>
    <row r="60" spans="2:9" ht="13.5" thickBot="1">
      <c r="B60" s="46">
        <f t="shared" si="2"/>
        <v>45</v>
      </c>
      <c r="C60" s="47" t="s">
        <v>69</v>
      </c>
      <c r="D60" s="48">
        <v>1</v>
      </c>
      <c r="E60" s="48" t="s">
        <v>5</v>
      </c>
      <c r="F60" s="48">
        <v>1850</v>
      </c>
      <c r="G60" s="48"/>
      <c r="H60" s="48"/>
      <c r="I60" s="49" t="s">
        <v>70</v>
      </c>
    </row>
  </sheetData>
  <mergeCells count="5">
    <mergeCell ref="B3:I3"/>
    <mergeCell ref="B5:E5"/>
    <mergeCell ref="F51:H51"/>
    <mergeCell ref="F52:H52"/>
    <mergeCell ref="B53:E53"/>
  </mergeCells>
  <printOptions horizontalCentered="1"/>
  <pageMargins left="0.31496062992125984" right="0.31496062992125984" top="0.35433070866141736" bottom="0.35433070866141736" header="0.31496062992125984" footer="0.31496062992125984"/>
  <pageSetup paperSize="9" scale="8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Lider Hiper Iquique</vt:lpstr>
      <vt:lpstr>Lider</vt:lpstr>
      <vt:lpstr>Lider!Área_de_impresión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jpowditch</dc:creator>
  <cp:lastModifiedBy>Patricia Borbalan</cp:lastModifiedBy>
  <cp:lastPrinted>2016-05-23T19:01:11Z</cp:lastPrinted>
  <dcterms:created xsi:type="dcterms:W3CDTF">2009-07-07T17:47:43Z</dcterms:created>
  <dcterms:modified xsi:type="dcterms:W3CDTF">2017-02-13T18:35:50Z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