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-1770" yWindow="75" windowWidth="20730" windowHeight="9525"/>
  </bookViews>
  <sheets>
    <sheet name="Hoja1 (2)" sheetId="4" r:id="rId1"/>
    <sheet name="Hoja1" sheetId="1" r:id="rId2"/>
    <sheet name="Hoja2" sheetId="2" r:id="rId3"/>
    <sheet name="Hoja3" sheetId="3" r:id="rId4"/>
  </sheets>
  <calcPr calcId="114210"/>
</workbook>
</file>

<file path=xl/calcChain.xml><?xml version="1.0" encoding="utf-8"?>
<calcChain xmlns="http://schemas.openxmlformats.org/spreadsheetml/2006/main">
  <c r="M3" i="4"/>
  <c r="N3"/>
  <c r="M4"/>
  <c r="N4"/>
  <c r="M5"/>
  <c r="N5"/>
  <c r="M6"/>
  <c r="N6"/>
  <c r="M7"/>
  <c r="N7"/>
  <c r="N8" i="1"/>
  <c r="M8"/>
  <c r="N7"/>
  <c r="M7"/>
  <c r="N6"/>
  <c r="M6"/>
  <c r="N22"/>
  <c r="M22"/>
  <c r="N21"/>
  <c r="M21"/>
  <c r="N20"/>
  <c r="M20"/>
  <c r="N19"/>
  <c r="M19"/>
  <c r="N18"/>
  <c r="M18"/>
  <c r="N17"/>
  <c r="M17"/>
  <c r="N14"/>
  <c r="M14"/>
  <c r="N13"/>
  <c r="M13"/>
  <c r="N12"/>
  <c r="M12"/>
  <c r="N10"/>
  <c r="M10"/>
  <c r="N9"/>
  <c r="M9"/>
  <c r="N5"/>
  <c r="M5"/>
  <c r="N4"/>
  <c r="M4"/>
  <c r="N3"/>
  <c r="M3"/>
</calcChain>
</file>

<file path=xl/comments1.xml><?xml version="1.0" encoding="utf-8"?>
<comments xmlns="http://schemas.openxmlformats.org/spreadsheetml/2006/main">
  <authors>
    <author>edelgado2</author>
  </authors>
  <commentList>
    <comment ref="O3" authorId="0">
      <text>
        <r>
          <rPr>
            <b/>
            <sz val="9"/>
            <color indexed="81"/>
            <rFont val="Tahoma"/>
            <family val="2"/>
          </rPr>
          <t>edelgado2:</t>
        </r>
        <r>
          <rPr>
            <sz val="9"/>
            <color indexed="81"/>
            <rFont val="Tahoma"/>
            <family val="2"/>
          </rPr>
          <t xml:space="preserve">
toda la garantia es en Bs ya cobrados los 586 son el flete y seguro de todos los equipos
</t>
        </r>
      </text>
    </comment>
    <comment ref="J4" authorId="0">
      <text>
        <r>
          <rPr>
            <b/>
            <sz val="9"/>
            <color indexed="81"/>
            <rFont val="Tahoma"/>
            <family val="2"/>
          </rPr>
          <t>edelgado2:</t>
        </r>
        <r>
          <rPr>
            <sz val="9"/>
            <color indexed="81"/>
            <rFont val="Tahoma"/>
            <family val="2"/>
          </rPr>
          <t xml:space="preserve">
estacion de bombeo lista</t>
        </r>
      </text>
    </comment>
    <comment ref="G5" authorId="0">
      <text>
        <r>
          <rPr>
            <b/>
            <sz val="9"/>
            <color indexed="81"/>
            <rFont val="Tahoma"/>
            <family val="2"/>
          </rPr>
          <t>edelgado2:</t>
        </r>
        <r>
          <rPr>
            <sz val="9"/>
            <color indexed="81"/>
            <rFont val="Tahoma"/>
            <family val="2"/>
          </rPr>
          <t xml:space="preserve">
rehacer requisicion
</t>
        </r>
      </text>
    </comment>
  </commentList>
</comments>
</file>

<file path=xl/comments2.xml><?xml version="1.0" encoding="utf-8"?>
<comments xmlns="http://schemas.openxmlformats.org/spreadsheetml/2006/main">
  <authors>
    <author>edelgado2</author>
  </authors>
  <commentList>
    <comment ref="O3" authorId="0">
      <text>
        <r>
          <rPr>
            <b/>
            <sz val="9"/>
            <color indexed="81"/>
            <rFont val="Tahoma"/>
            <family val="2"/>
          </rPr>
          <t>edelgado2:</t>
        </r>
        <r>
          <rPr>
            <sz val="9"/>
            <color indexed="81"/>
            <rFont val="Tahoma"/>
            <family val="2"/>
          </rPr>
          <t xml:space="preserve">
no hay nada facurado por facturar gastos de nacionalizacion de lo despachado
</t>
        </r>
      </text>
    </comment>
    <comment ref="P3" authorId="0">
      <text>
        <r>
          <rPr>
            <b/>
            <sz val="9"/>
            <color indexed="81"/>
            <rFont val="Tahoma"/>
            <family val="2"/>
          </rPr>
          <t>edelgado2:</t>
        </r>
        <r>
          <rPr>
            <sz val="9"/>
            <color indexed="81"/>
            <rFont val="Tahoma"/>
            <family val="2"/>
          </rPr>
          <t xml:space="preserve">
posible a tranferencia esperando  fecha despacho
</t>
        </r>
      </text>
    </comment>
    <comment ref="O6" authorId="0">
      <text>
        <r>
          <rPr>
            <b/>
            <sz val="9"/>
            <color indexed="81"/>
            <rFont val="Tahoma"/>
            <family val="2"/>
          </rPr>
          <t>edelgado2:</t>
        </r>
        <r>
          <rPr>
            <sz val="9"/>
            <color indexed="81"/>
            <rFont val="Tahoma"/>
            <family val="2"/>
          </rPr>
          <t xml:space="preserve">
toda la garantia es en Bs ya cobrados los 586 son el flete y seguro de todos los equipos
</t>
        </r>
      </text>
    </comment>
    <comment ref="G11" authorId="0">
      <text>
        <r>
          <rPr>
            <b/>
            <sz val="9"/>
            <color indexed="81"/>
            <rFont val="Tahoma"/>
            <family val="2"/>
          </rPr>
          <t>edelgado2:</t>
        </r>
        <r>
          <rPr>
            <sz val="9"/>
            <color indexed="81"/>
            <rFont val="Tahoma"/>
            <family val="2"/>
          </rPr>
          <t xml:space="preserve">
no se ha hecho cadivi)
</t>
        </r>
      </text>
    </comment>
    <comment ref="H13" authorId="0">
      <text>
        <r>
          <rPr>
            <b/>
            <sz val="9"/>
            <color indexed="81"/>
            <rFont val="Tahoma"/>
            <family val="2"/>
          </rPr>
          <t>edelgado2:</t>
        </r>
        <r>
          <rPr>
            <sz val="9"/>
            <color indexed="81"/>
            <rFont val="Tahoma"/>
            <family val="2"/>
          </rPr>
          <t xml:space="preserve">
falta req
</t>
        </r>
      </text>
    </comment>
    <comment ref="H14" authorId="0">
      <text>
        <r>
          <rPr>
            <b/>
            <sz val="9"/>
            <color indexed="81"/>
            <rFont val="Tahoma"/>
            <family val="2"/>
          </rPr>
          <t>edelgado2:</t>
        </r>
        <r>
          <rPr>
            <sz val="9"/>
            <color indexed="81"/>
            <rFont val="Tahoma"/>
            <family val="2"/>
          </rPr>
          <t xml:space="preserve">
falta req.
</t>
        </r>
      </text>
    </comment>
    <comment ref="F16" authorId="0">
      <text>
        <r>
          <rPr>
            <b/>
            <sz val="9"/>
            <color indexed="81"/>
            <rFont val="Tahoma"/>
            <family val="2"/>
          </rPr>
          <t>edelgado2:</t>
        </r>
        <r>
          <rPr>
            <sz val="9"/>
            <color indexed="81"/>
            <rFont val="Tahoma"/>
            <family val="2"/>
          </rPr>
          <t xml:space="preserve">
no hay CNP
</t>
        </r>
      </text>
    </comment>
    <comment ref="J17" authorId="0">
      <text>
        <r>
          <rPr>
            <b/>
            <sz val="9"/>
            <color indexed="81"/>
            <rFont val="Tahoma"/>
            <family val="2"/>
          </rPr>
          <t>edelgado2:</t>
        </r>
        <r>
          <rPr>
            <sz val="9"/>
            <color indexed="81"/>
            <rFont val="Tahoma"/>
            <family val="2"/>
          </rPr>
          <t xml:space="preserve">
estacion de bombeo lista</t>
        </r>
      </text>
    </comment>
    <comment ref="G18" authorId="0">
      <text>
        <r>
          <rPr>
            <b/>
            <sz val="9"/>
            <color indexed="81"/>
            <rFont val="Tahoma"/>
            <family val="2"/>
          </rPr>
          <t>edelgado2:</t>
        </r>
        <r>
          <rPr>
            <sz val="9"/>
            <color indexed="81"/>
            <rFont val="Tahoma"/>
            <family val="2"/>
          </rPr>
          <t xml:space="preserve">
rehacer requisicion
</t>
        </r>
      </text>
    </comment>
  </commentList>
</comments>
</file>

<file path=xl/sharedStrings.xml><?xml version="1.0" encoding="utf-8"?>
<sst xmlns="http://schemas.openxmlformats.org/spreadsheetml/2006/main" count="335" uniqueCount="83">
  <si>
    <t>Central de frío</t>
  </si>
  <si>
    <t>Refrigeración</t>
  </si>
  <si>
    <t>Costan Argentina</t>
  </si>
  <si>
    <t>TSM</t>
  </si>
  <si>
    <t>Logística</t>
  </si>
  <si>
    <t>CIF</t>
  </si>
  <si>
    <t>Equipos en tránsito internacional</t>
  </si>
  <si>
    <t>Disponible</t>
  </si>
  <si>
    <t>Carta de Crédito</t>
  </si>
  <si>
    <t>Solicitado al banco</t>
  </si>
  <si>
    <t>Respaldo en divisas</t>
  </si>
  <si>
    <t>Realizado</t>
  </si>
  <si>
    <t>Por definir</t>
  </si>
  <si>
    <t>Equipos listo para despacho</t>
  </si>
  <si>
    <t>No aplica</t>
  </si>
  <si>
    <t>-</t>
  </si>
  <si>
    <t>Ninguno</t>
  </si>
  <si>
    <t>Listo en fábrica en espera de definicón de forma de importación</t>
  </si>
  <si>
    <t>Costan Italia</t>
  </si>
  <si>
    <t>TNT</t>
  </si>
  <si>
    <t>Transferencia bancaria</t>
  </si>
  <si>
    <t>No solicitado</t>
  </si>
  <si>
    <t>PROVEEDOR</t>
  </si>
  <si>
    <t>IMPORTADO POR</t>
  </si>
  <si>
    <t>REQUISICIÓN</t>
  </si>
  <si>
    <t>VENTA USD</t>
  </si>
  <si>
    <t>CONDICIÓN</t>
  </si>
  <si>
    <t>ESTATUS PRODUCCIÓN</t>
  </si>
  <si>
    <t>AAD</t>
  </si>
  <si>
    <t>FECHA DE VENCIMIENTO</t>
  </si>
  <si>
    <t>fecha limite de fabricacion</t>
  </si>
  <si>
    <t>fecha limite despacho</t>
  </si>
  <si>
    <t>garantia del cliente</t>
  </si>
  <si>
    <t>METODO DE PAGO</t>
  </si>
  <si>
    <t>ESTATUS DE PAGO</t>
  </si>
  <si>
    <t>PAGO DEL CLIENTE</t>
  </si>
  <si>
    <t>ESTATUS PAGO DEL CLIENTE</t>
  </si>
  <si>
    <t>OBSERVACIONES</t>
  </si>
  <si>
    <t>despachado en espera de código de reembolso</t>
  </si>
  <si>
    <t>Exhibidoras Argentinas (18L+10S+5P+3G)</t>
  </si>
  <si>
    <t>Exhibidoras</t>
  </si>
  <si>
    <t>Exhibidoras Italianas (6c+8SO)</t>
  </si>
  <si>
    <t>REFERENCIA</t>
  </si>
  <si>
    <t>CLIENTE</t>
  </si>
  <si>
    <t>PROYECTO</t>
  </si>
  <si>
    <t>TIPO DE EQUIPOS</t>
  </si>
  <si>
    <t>Exhibidoras (7 lions 6 piazzola 1 giant)</t>
  </si>
  <si>
    <t>Pedido no hecho</t>
  </si>
  <si>
    <t>no hay requisison ni oferta</t>
  </si>
  <si>
    <t>Exhibidoras (6 miuras)</t>
  </si>
  <si>
    <t>Por realizar</t>
  </si>
  <si>
    <t>No se ha hecho</t>
  </si>
  <si>
    <t>Exhibidoras (5 lion +4 whale+2 serval)</t>
  </si>
  <si>
    <t>Exhibidoras (17 lion 4 whale)</t>
  </si>
  <si>
    <t>Exhibidoras (6 whales + 2 serval)</t>
  </si>
  <si>
    <t>Exhibidoras ( 10 lion)</t>
  </si>
  <si>
    <t>Exhibidoras ( 2 serval, 10 whale, 7 lion)</t>
  </si>
  <si>
    <t>central frio (rack baja+ estacion bombeo complementa con el de almacen)</t>
  </si>
  <si>
    <t>cliente no sabe</t>
  </si>
  <si>
    <t>Central de frio</t>
  </si>
  <si>
    <t>exhibidoras argentina (15L + 4P)</t>
  </si>
  <si>
    <t>cif</t>
  </si>
  <si>
    <t>Pedido hecho</t>
  </si>
  <si>
    <t>OM13-2260</t>
  </si>
  <si>
    <t>BIOMERCADO</t>
  </si>
  <si>
    <t>697020 + 586800</t>
  </si>
  <si>
    <t>Anticipo en Bolívares</t>
  </si>
  <si>
    <t>Exhibidoras Argentinas ( 5 lion + 1 Giant)</t>
  </si>
  <si>
    <t>Exhibidoras Argentinas ( 2 lion)</t>
  </si>
  <si>
    <t>Solicitado al cliente</t>
  </si>
  <si>
    <t>OM13-2213</t>
  </si>
  <si>
    <t>LUZ</t>
  </si>
  <si>
    <t>OM14-2213</t>
  </si>
  <si>
    <t>SANTO TOME</t>
  </si>
  <si>
    <t>OM12-2026</t>
  </si>
  <si>
    <t>KROMI</t>
  </si>
  <si>
    <t>OM13-2211</t>
  </si>
  <si>
    <t>C.M</t>
  </si>
  <si>
    <t>OM13-2305</t>
  </si>
  <si>
    <t>OM12-2172</t>
  </si>
  <si>
    <t>LOS NISPEROS</t>
  </si>
  <si>
    <t>En espera AAD</t>
  </si>
  <si>
    <t>No tienen CNP</t>
  </si>
</sst>
</file>

<file path=xl/styles.xml><?xml version="1.0" encoding="utf-8"?>
<styleSheet xmlns="http://schemas.openxmlformats.org/spreadsheetml/2006/main">
  <numFmts count="3">
    <numFmt numFmtId="164" formatCode="_ * #,##0.00_ ;_ * \-#,##0.00_ ;_ * &quot;-&quot;??_ ;_ @_ "/>
    <numFmt numFmtId="165" formatCode="_-* #,##0.00\ _€_-;\-* #,##0.00\ _€_-;_-* &quot;-&quot;??\ _€_-;_-@_-"/>
    <numFmt numFmtId="166" formatCode="&quot;Bs. F&quot;\ #,##0.00"/>
  </numFmts>
  <fonts count="7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9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indexed="10"/>
      <name val="Calibri"/>
      <family val="2"/>
    </font>
    <font>
      <sz val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3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30"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quotePrefix="1" applyNumberFormat="1" applyFill="1" applyBorder="1" applyAlignment="1">
      <alignment horizontal="center" vertical="center" wrapText="1"/>
    </xf>
    <xf numFmtId="165" fontId="1" fillId="0" borderId="1" xfId="1" applyNumberFormat="1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4" fontId="0" fillId="0" borderId="3" xfId="0" applyNumberFormat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0" borderId="3" xfId="0" applyNumberForma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4" fontId="0" fillId="0" borderId="7" xfId="0" applyNumberFormat="1" applyBorder="1" applyAlignment="1">
      <alignment horizontal="center" vertical="center" wrapText="1"/>
    </xf>
    <xf numFmtId="14" fontId="0" fillId="0" borderId="8" xfId="0" quotePrefix="1" applyNumberFormat="1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14" fontId="0" fillId="0" borderId="3" xfId="0" applyNumberFormat="1" applyBorder="1" applyAlignment="1">
      <alignment horizontal="center" vertical="center" wrapText="1"/>
    </xf>
    <xf numFmtId="0" fontId="0" fillId="0" borderId="11" xfId="0" applyBorder="1" applyAlignment="1">
      <alignment vertical="center" wrapText="1"/>
    </xf>
    <xf numFmtId="0" fontId="0" fillId="0" borderId="11" xfId="0" applyBorder="1" applyAlignment="1">
      <alignment horizontal="center" vertical="center" wrapText="1"/>
    </xf>
    <xf numFmtId="4" fontId="0" fillId="0" borderId="11" xfId="0" applyNumberFormat="1" applyBorder="1" applyAlignment="1">
      <alignment horizontal="center" vertical="center" wrapText="1"/>
    </xf>
    <xf numFmtId="14" fontId="0" fillId="0" borderId="11" xfId="0" applyNumberFormat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0" fillId="0" borderId="13" xfId="0" applyBorder="1" applyAlignment="1">
      <alignment vertical="center" wrapText="1"/>
    </xf>
    <xf numFmtId="0" fontId="0" fillId="0" borderId="13" xfId="0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 wrapText="1"/>
    </xf>
    <xf numFmtId="4" fontId="0" fillId="0" borderId="13" xfId="0" applyNumberFormat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3" xfId="0" applyFill="1" applyBorder="1" applyAlignment="1">
      <alignment horizontal="center" vertical="center" wrapText="1"/>
    </xf>
    <xf numFmtId="0" fontId="0" fillId="0" borderId="7" xfId="0" applyBorder="1" applyAlignment="1">
      <alignment vertical="center" wrapText="1"/>
    </xf>
    <xf numFmtId="0" fontId="0" fillId="0" borderId="15" xfId="0" applyBorder="1" applyAlignment="1">
      <alignment horizontal="center" vertical="center" wrapText="1"/>
    </xf>
    <xf numFmtId="14" fontId="0" fillId="0" borderId="16" xfId="0" quotePrefix="1" applyNumberFormat="1" applyFill="1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166" fontId="0" fillId="2" borderId="3" xfId="0" applyNumberFormat="1" applyFill="1" applyBorder="1" applyAlignment="1">
      <alignment vertical="center" wrapText="1"/>
    </xf>
    <xf numFmtId="4" fontId="0" fillId="0" borderId="7" xfId="0" applyNumberFormat="1" applyBorder="1" applyAlignment="1">
      <alignment vertical="center" wrapText="1"/>
    </xf>
    <xf numFmtId="0" fontId="0" fillId="2" borderId="7" xfId="0" applyFill="1" applyBorder="1" applyAlignment="1">
      <alignment horizontal="center" vertical="center" wrapText="1"/>
    </xf>
    <xf numFmtId="0" fontId="0" fillId="0" borderId="7" xfId="0" applyNumberFormat="1" applyBorder="1" applyAlignment="1">
      <alignment horizontal="center" vertical="center" wrapText="1"/>
    </xf>
    <xf numFmtId="0" fontId="0" fillId="0" borderId="18" xfId="0" applyBorder="1" applyAlignment="1">
      <alignment vertical="center" wrapText="1"/>
    </xf>
    <xf numFmtId="0" fontId="0" fillId="0" borderId="18" xfId="0" applyBorder="1" applyAlignment="1">
      <alignment horizontal="center" vertical="center" wrapText="1"/>
    </xf>
    <xf numFmtId="4" fontId="0" fillId="0" borderId="18" xfId="0" applyNumberFormat="1" applyBorder="1" applyAlignment="1">
      <alignment horizontal="center" vertical="center" wrapText="1"/>
    </xf>
    <xf numFmtId="14" fontId="0" fillId="0" borderId="18" xfId="0" applyNumberFormat="1" applyBorder="1" applyAlignment="1">
      <alignment horizontal="center" vertical="center" wrapText="1"/>
    </xf>
    <xf numFmtId="14" fontId="0" fillId="0" borderId="18" xfId="0" quotePrefix="1" applyNumberFormat="1" applyFill="1" applyBorder="1" applyAlignment="1">
      <alignment horizontal="center" vertical="center" wrapText="1"/>
    </xf>
    <xf numFmtId="166" fontId="0" fillId="2" borderId="18" xfId="0" applyNumberFormat="1" applyFill="1" applyBorder="1" applyAlignment="1">
      <alignment vertical="center" wrapText="1"/>
    </xf>
    <xf numFmtId="0" fontId="0" fillId="0" borderId="19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vertical="center" wrapText="1"/>
    </xf>
    <xf numFmtId="0" fontId="0" fillId="0" borderId="22" xfId="0" applyBorder="1" applyAlignment="1">
      <alignment horizontal="center" vertical="center" wrapText="1"/>
    </xf>
    <xf numFmtId="4" fontId="0" fillId="0" borderId="15" xfId="0" applyNumberFormat="1" applyBorder="1" applyAlignment="1">
      <alignment vertical="center" wrapText="1"/>
    </xf>
    <xf numFmtId="4" fontId="0" fillId="0" borderId="22" xfId="0" applyNumberFormat="1" applyBorder="1" applyAlignment="1">
      <alignment horizontal="center" vertical="center" wrapText="1"/>
    </xf>
    <xf numFmtId="14" fontId="0" fillId="0" borderId="22" xfId="0" applyNumberFormat="1" applyBorder="1" applyAlignment="1">
      <alignment horizontal="center" vertical="center" wrapText="1"/>
    </xf>
    <xf numFmtId="166" fontId="0" fillId="2" borderId="22" xfId="0" applyNumberFormat="1" applyFill="1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24" xfId="0" applyBorder="1" applyAlignment="1">
      <alignment vertical="center"/>
    </xf>
    <xf numFmtId="0" fontId="0" fillId="0" borderId="25" xfId="0" applyBorder="1" applyAlignment="1">
      <alignment vertical="center"/>
    </xf>
    <xf numFmtId="0" fontId="0" fillId="0" borderId="25" xfId="0" applyBorder="1" applyAlignment="1">
      <alignment vertical="center" wrapText="1"/>
    </xf>
    <xf numFmtId="0" fontId="0" fillId="0" borderId="25" xfId="0" applyBorder="1" applyAlignment="1">
      <alignment horizontal="center" vertical="center" wrapText="1"/>
    </xf>
    <xf numFmtId="4" fontId="0" fillId="0" borderId="25" xfId="0" applyNumberFormat="1" applyBorder="1" applyAlignment="1">
      <alignment horizontal="center" vertical="center" wrapText="1"/>
    </xf>
    <xf numFmtId="14" fontId="0" fillId="0" borderId="25" xfId="0" applyNumberFormat="1" applyBorder="1" applyAlignment="1">
      <alignment horizontal="center" vertical="center" wrapText="1"/>
    </xf>
    <xf numFmtId="14" fontId="0" fillId="0" borderId="25" xfId="0" quotePrefix="1" applyNumberFormat="1" applyFill="1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2" borderId="18" xfId="0" applyFill="1" applyBorder="1" applyAlignment="1">
      <alignment horizontal="center" vertical="center" wrapText="1"/>
    </xf>
    <xf numFmtId="0" fontId="0" fillId="0" borderId="22" xfId="0" applyBorder="1" applyAlignment="1">
      <alignment horizontal="center" wrapText="1"/>
    </xf>
    <xf numFmtId="4" fontId="0" fillId="0" borderId="22" xfId="0" applyNumberFormat="1" applyBorder="1" applyAlignment="1">
      <alignment horizontal="center" wrapText="1"/>
    </xf>
    <xf numFmtId="14" fontId="0" fillId="0" borderId="22" xfId="0" applyNumberFormat="1" applyBorder="1" applyAlignment="1">
      <alignment horizontal="center" wrapText="1"/>
    </xf>
    <xf numFmtId="14" fontId="0" fillId="0" borderId="16" xfId="0" quotePrefix="1" applyNumberFormat="1" applyFill="1" applyBorder="1" applyAlignment="1">
      <alignment horizontal="center" wrapText="1"/>
    </xf>
    <xf numFmtId="0" fontId="0" fillId="2" borderId="22" xfId="0" applyFill="1" applyBorder="1" applyAlignment="1">
      <alignment horizontal="center" wrapText="1"/>
    </xf>
    <xf numFmtId="0" fontId="0" fillId="0" borderId="23" xfId="0" applyBorder="1" applyAlignment="1">
      <alignment horizontal="center" wrapText="1"/>
    </xf>
    <xf numFmtId="0" fontId="0" fillId="0" borderId="29" xfId="0" applyBorder="1" applyAlignment="1">
      <alignment horizontal="center" wrapText="1"/>
    </xf>
    <xf numFmtId="0" fontId="0" fillId="0" borderId="18" xfId="0" applyBorder="1" applyAlignment="1">
      <alignment vertical="center"/>
    </xf>
    <xf numFmtId="0" fontId="0" fillId="0" borderId="18" xfId="0" applyBorder="1" applyAlignment="1">
      <alignment horizontal="center" vertical="center"/>
    </xf>
    <xf numFmtId="4" fontId="0" fillId="0" borderId="18" xfId="0" applyNumberFormat="1" applyBorder="1" applyAlignment="1">
      <alignment horizontal="center" vertical="center"/>
    </xf>
    <xf numFmtId="14" fontId="0" fillId="0" borderId="18" xfId="0" applyNumberFormat="1" applyBorder="1" applyAlignment="1">
      <alignment horizontal="center" vertical="center"/>
    </xf>
    <xf numFmtId="14" fontId="0" fillId="0" borderId="18" xfId="0" quotePrefix="1" applyNumberFormat="1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15" xfId="0" applyBorder="1" applyAlignment="1">
      <alignment vertical="center"/>
    </xf>
    <xf numFmtId="0" fontId="0" fillId="0" borderId="15" xfId="0" applyBorder="1" applyAlignment="1">
      <alignment horizontal="center" vertical="center"/>
    </xf>
    <xf numFmtId="4" fontId="0" fillId="0" borderId="15" xfId="0" applyNumberFormat="1" applyBorder="1" applyAlignment="1">
      <alignment horizontal="center" vertical="center"/>
    </xf>
    <xf numFmtId="14" fontId="0" fillId="0" borderId="22" xfId="0" applyNumberFormat="1" applyBorder="1" applyAlignment="1">
      <alignment horizontal="center" vertical="center"/>
    </xf>
    <xf numFmtId="14" fontId="0" fillId="0" borderId="16" xfId="0" quotePrefix="1" applyNumberFormat="1" applyFill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4" borderId="3" xfId="0" applyFill="1" applyBorder="1" applyAlignment="1">
      <alignment vertical="center" wrapText="1"/>
    </xf>
    <xf numFmtId="4" fontId="0" fillId="4" borderId="25" xfId="0" applyNumberFormat="1" applyFill="1" applyBorder="1" applyAlignment="1">
      <alignment horizontal="center" vertical="center" wrapText="1"/>
    </xf>
    <xf numFmtId="14" fontId="0" fillId="2" borderId="13" xfId="0" applyNumberFormat="1" applyFill="1" applyBorder="1" applyAlignment="1">
      <alignment horizontal="center" vertical="center" wrapText="1"/>
    </xf>
    <xf numFmtId="0" fontId="0" fillId="0" borderId="32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166" fontId="0" fillId="2" borderId="18" xfId="0" applyNumberFormat="1" applyFill="1" applyBorder="1" applyAlignment="1">
      <alignment vertical="center"/>
    </xf>
    <xf numFmtId="0" fontId="0" fillId="0" borderId="20" xfId="0" applyBorder="1" applyAlignment="1">
      <alignment horizontal="center" vertical="center"/>
    </xf>
    <xf numFmtId="0" fontId="0" fillId="0" borderId="0" xfId="0" applyAlignment="1"/>
    <xf numFmtId="0" fontId="0" fillId="0" borderId="22" xfId="0" applyBorder="1" applyAlignment="1">
      <alignment vertical="center"/>
    </xf>
    <xf numFmtId="4" fontId="0" fillId="0" borderId="22" xfId="0" applyNumberFormat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4" fontId="0" fillId="0" borderId="25" xfId="0" applyNumberFormat="1" applyBorder="1" applyAlignment="1">
      <alignment horizontal="center" vertical="center"/>
    </xf>
    <xf numFmtId="14" fontId="0" fillId="0" borderId="25" xfId="0" applyNumberFormat="1" applyBorder="1" applyAlignment="1">
      <alignment horizontal="center" vertical="center"/>
    </xf>
    <xf numFmtId="14" fontId="0" fillId="0" borderId="25" xfId="0" quotePrefix="1" applyNumberFormat="1" applyFill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22" xfId="0" applyBorder="1" applyAlignment="1">
      <alignment horizontal="center"/>
    </xf>
    <xf numFmtId="4" fontId="0" fillId="0" borderId="22" xfId="0" applyNumberFormat="1" applyBorder="1" applyAlignment="1">
      <alignment horizontal="center"/>
    </xf>
    <xf numFmtId="14" fontId="0" fillId="0" borderId="22" xfId="0" applyNumberFormat="1" applyBorder="1" applyAlignment="1">
      <alignment horizontal="center"/>
    </xf>
    <xf numFmtId="14" fontId="0" fillId="0" borderId="16" xfId="0" quotePrefix="1" applyNumberFormat="1" applyFill="1" applyBorder="1" applyAlignment="1">
      <alignment horizontal="center"/>
    </xf>
    <xf numFmtId="0" fontId="0" fillId="2" borderId="22" xfId="0" applyFill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5" borderId="18" xfId="0" applyFill="1" applyBorder="1" applyAlignment="1">
      <alignment horizontal="center" vertical="center"/>
    </xf>
    <xf numFmtId="0" fontId="0" fillId="5" borderId="22" xfId="0" applyFill="1" applyBorder="1" applyAlignment="1">
      <alignment horizontal="center" vertical="center"/>
    </xf>
    <xf numFmtId="0" fontId="0" fillId="5" borderId="25" xfId="0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</cellXfs>
  <cellStyles count="2">
    <cellStyle name="Millares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U7"/>
  <sheetViews>
    <sheetView tabSelected="1" workbookViewId="0">
      <selection activeCell="A10" sqref="A10"/>
    </sheetView>
  </sheetViews>
  <sheetFormatPr baseColWidth="10" defaultColWidth="11.42578125" defaultRowHeight="15"/>
  <cols>
    <col min="1" max="1" width="12.85546875" customWidth="1"/>
    <col min="2" max="2" width="13.5703125" bestFit="1" customWidth="1"/>
    <col min="3" max="3" width="68" bestFit="1" customWidth="1"/>
    <col min="4" max="4" width="12.85546875" bestFit="1" customWidth="1"/>
    <col min="5" max="5" width="16.28515625" bestFit="1" customWidth="1"/>
    <col min="6" max="6" width="11.42578125" customWidth="1"/>
    <col min="7" max="7" width="0" hidden="1" customWidth="1"/>
    <col min="8" max="9" width="11.42578125" customWidth="1"/>
    <col min="10" max="10" width="22.85546875" customWidth="1"/>
    <col min="11" max="11" width="11.42578125" customWidth="1"/>
    <col min="12" max="12" width="14" customWidth="1"/>
    <col min="13" max="13" width="11.5703125" hidden="1" customWidth="1"/>
    <col min="14" max="14" width="14.28515625" customWidth="1"/>
    <col min="15" max="15" width="13.28515625" hidden="1" customWidth="1"/>
    <col min="16" max="16" width="15.85546875" customWidth="1"/>
    <col min="17" max="21" width="0" hidden="1" customWidth="1"/>
  </cols>
  <sheetData>
    <row r="1" spans="1:21" ht="15.75" thickBot="1">
      <c r="G1">
        <v>9888</v>
      </c>
    </row>
    <row r="2" spans="1:21" ht="46.5" thickTop="1" thickBot="1">
      <c r="A2" s="19" t="s">
        <v>42</v>
      </c>
      <c r="B2" s="19" t="s">
        <v>43</v>
      </c>
      <c r="C2" s="19" t="s">
        <v>44</v>
      </c>
      <c r="D2" s="19" t="s">
        <v>45</v>
      </c>
      <c r="E2" s="19" t="s">
        <v>22</v>
      </c>
      <c r="F2" s="19" t="s">
        <v>23</v>
      </c>
      <c r="G2" s="19" t="s">
        <v>24</v>
      </c>
      <c r="H2" s="19" t="s">
        <v>25</v>
      </c>
      <c r="I2" s="19" t="s">
        <v>26</v>
      </c>
      <c r="J2" s="19" t="s">
        <v>27</v>
      </c>
      <c r="K2" s="19" t="s">
        <v>28</v>
      </c>
      <c r="L2" s="19" t="s">
        <v>29</v>
      </c>
      <c r="M2" s="20" t="s">
        <v>30</v>
      </c>
      <c r="N2" s="20" t="s">
        <v>31</v>
      </c>
      <c r="O2" s="20" t="s">
        <v>32</v>
      </c>
      <c r="P2" s="19" t="s">
        <v>33</v>
      </c>
      <c r="Q2" s="19" t="s">
        <v>34</v>
      </c>
      <c r="R2" s="19" t="s">
        <v>29</v>
      </c>
      <c r="S2" s="19" t="s">
        <v>35</v>
      </c>
      <c r="T2" s="21" t="s">
        <v>36</v>
      </c>
      <c r="U2" s="22" t="s">
        <v>37</v>
      </c>
    </row>
    <row r="3" spans="1:21" s="102" customFormat="1" ht="16.5" thickTop="1" thickBot="1">
      <c r="A3" s="98" t="s">
        <v>70</v>
      </c>
      <c r="B3" s="82" t="s">
        <v>71</v>
      </c>
      <c r="C3" s="81" t="s">
        <v>0</v>
      </c>
      <c r="D3" s="82" t="s">
        <v>1</v>
      </c>
      <c r="E3" s="82" t="s">
        <v>2</v>
      </c>
      <c r="F3" s="82" t="s">
        <v>3</v>
      </c>
      <c r="G3" s="82" t="s">
        <v>4</v>
      </c>
      <c r="H3" s="83"/>
      <c r="I3" s="83" t="s">
        <v>5</v>
      </c>
      <c r="J3" s="120" t="s">
        <v>47</v>
      </c>
      <c r="K3" s="82" t="s">
        <v>7</v>
      </c>
      <c r="L3" s="84">
        <v>41849</v>
      </c>
      <c r="M3" s="85">
        <f>IF(L3="-","",L3-(17*7))</f>
        <v>41730</v>
      </c>
      <c r="N3" s="85">
        <f>IF(L3="-","",L3-(11*7))</f>
        <v>41772</v>
      </c>
      <c r="O3" s="100" t="s">
        <v>65</v>
      </c>
      <c r="P3" s="82" t="s">
        <v>8</v>
      </c>
      <c r="Q3" s="82" t="s">
        <v>21</v>
      </c>
      <c r="R3" s="82"/>
      <c r="S3" s="82" t="s">
        <v>66</v>
      </c>
      <c r="T3" s="86" t="s">
        <v>11</v>
      </c>
      <c r="U3" s="101"/>
    </row>
    <row r="4" spans="1:21" s="102" customFormat="1" ht="16.5" thickTop="1" thickBot="1">
      <c r="A4" s="98" t="s">
        <v>74</v>
      </c>
      <c r="B4" s="82" t="s">
        <v>75</v>
      </c>
      <c r="C4" s="103" t="s">
        <v>57</v>
      </c>
      <c r="D4" s="99" t="s">
        <v>1</v>
      </c>
      <c r="E4" s="99" t="s">
        <v>2</v>
      </c>
      <c r="F4" s="99" t="s">
        <v>19</v>
      </c>
      <c r="G4" s="99" t="s">
        <v>4</v>
      </c>
      <c r="H4" s="104"/>
      <c r="I4" s="104" t="s">
        <v>5</v>
      </c>
      <c r="J4" s="121" t="s">
        <v>47</v>
      </c>
      <c r="K4" s="99" t="s">
        <v>7</v>
      </c>
      <c r="L4" s="91">
        <v>41891</v>
      </c>
      <c r="M4" s="92">
        <f>IF(L4="-","",L4-(17*7))</f>
        <v>41772</v>
      </c>
      <c r="N4" s="92">
        <f>IF(L4="-","",L4-(11*7))</f>
        <v>41814</v>
      </c>
      <c r="O4" s="99"/>
      <c r="P4" s="99" t="s">
        <v>8</v>
      </c>
      <c r="Q4" s="99" t="s">
        <v>9</v>
      </c>
      <c r="R4" s="99"/>
      <c r="S4" s="99" t="s">
        <v>10</v>
      </c>
      <c r="T4" s="105" t="s">
        <v>50</v>
      </c>
      <c r="U4" s="111" t="s">
        <v>58</v>
      </c>
    </row>
    <row r="5" spans="1:21" s="102" customFormat="1" ht="15.75" thickBot="1">
      <c r="A5" s="61" t="s">
        <v>78</v>
      </c>
      <c r="B5" s="62" t="s">
        <v>75</v>
      </c>
      <c r="C5" s="62" t="s">
        <v>59</v>
      </c>
      <c r="D5" s="106" t="s">
        <v>1</v>
      </c>
      <c r="E5" s="106" t="s">
        <v>2</v>
      </c>
      <c r="F5" s="106" t="s">
        <v>3</v>
      </c>
      <c r="G5" s="106" t="s">
        <v>4</v>
      </c>
      <c r="H5" s="107"/>
      <c r="I5" s="107" t="s">
        <v>5</v>
      </c>
      <c r="J5" s="122" t="s">
        <v>47</v>
      </c>
      <c r="K5" s="106" t="s">
        <v>7</v>
      </c>
      <c r="L5" s="108">
        <v>41891</v>
      </c>
      <c r="M5" s="109">
        <f>IF(L5="-","",L5-(17*7))</f>
        <v>41772</v>
      </c>
      <c r="N5" s="109">
        <f>IF(L5="-","",L5-(11*7))</f>
        <v>41814</v>
      </c>
      <c r="O5" s="106"/>
      <c r="P5" s="106" t="s">
        <v>8</v>
      </c>
      <c r="Q5" s="106" t="s">
        <v>9</v>
      </c>
      <c r="R5" s="106"/>
      <c r="S5" s="106" t="s">
        <v>10</v>
      </c>
      <c r="T5" s="112" t="s">
        <v>50</v>
      </c>
      <c r="U5" s="110"/>
    </row>
    <row r="6" spans="1:21" s="102" customFormat="1" ht="16.5" thickTop="1" thickBot="1">
      <c r="A6" s="98" t="s">
        <v>76</v>
      </c>
      <c r="B6" s="82" t="s">
        <v>77</v>
      </c>
      <c r="C6" s="103" t="s">
        <v>0</v>
      </c>
      <c r="D6" s="99" t="s">
        <v>1</v>
      </c>
      <c r="E6" s="113" t="s">
        <v>2</v>
      </c>
      <c r="F6" s="113" t="s">
        <v>3</v>
      </c>
      <c r="G6" s="113" t="s">
        <v>4</v>
      </c>
      <c r="H6" s="114"/>
      <c r="I6" s="114"/>
      <c r="J6" s="121" t="s">
        <v>47</v>
      </c>
      <c r="K6" s="113" t="s">
        <v>7</v>
      </c>
      <c r="L6" s="115">
        <v>41891</v>
      </c>
      <c r="M6" s="116">
        <f>IF(L6="-","",L6-(17*7))</f>
        <v>41772</v>
      </c>
      <c r="N6" s="116">
        <f>IF(L6="-","",L6-(11*7))</f>
        <v>41814</v>
      </c>
      <c r="O6" s="113"/>
      <c r="P6" s="113" t="s">
        <v>8</v>
      </c>
      <c r="Q6" s="113" t="s">
        <v>9</v>
      </c>
      <c r="R6" s="113"/>
      <c r="S6" s="117"/>
      <c r="T6" s="118"/>
      <c r="U6" s="119"/>
    </row>
    <row r="7" spans="1:21" s="102" customFormat="1" ht="16.5" thickTop="1" thickBot="1">
      <c r="A7" s="98" t="s">
        <v>79</v>
      </c>
      <c r="B7" s="82" t="s">
        <v>80</v>
      </c>
      <c r="C7" s="88" t="s">
        <v>59</v>
      </c>
      <c r="D7" s="89" t="s">
        <v>1</v>
      </c>
      <c r="E7" s="89" t="s">
        <v>2</v>
      </c>
      <c r="F7" s="89" t="s">
        <v>3</v>
      </c>
      <c r="G7" s="89" t="s">
        <v>51</v>
      </c>
      <c r="H7" s="90"/>
      <c r="I7" s="90" t="s">
        <v>61</v>
      </c>
      <c r="J7" s="89" t="s">
        <v>62</v>
      </c>
      <c r="K7" s="89" t="s">
        <v>7</v>
      </c>
      <c r="L7" s="91">
        <v>41899</v>
      </c>
      <c r="M7" s="92">
        <f>IF(L7="-","",L7-(17*7))</f>
        <v>41780</v>
      </c>
      <c r="N7" s="92">
        <f>IF(L7="-","",L7-(11*7))</f>
        <v>41822</v>
      </c>
      <c r="O7" s="89"/>
      <c r="P7" s="89" t="s">
        <v>8</v>
      </c>
      <c r="Q7" s="89" t="s">
        <v>9</v>
      </c>
      <c r="R7" s="89"/>
      <c r="S7" s="89"/>
      <c r="T7" s="93"/>
      <c r="U7" s="94"/>
    </row>
  </sheetData>
  <phoneticPr fontId="6" type="noConversion"/>
  <dataValidations count="22">
    <dataValidation type="list" allowBlank="1" showInputMessage="1" showErrorMessage="1" sqref="D2 D4:D7">
      <formula1>$B$169:$B$178</formula1>
    </dataValidation>
    <dataValidation type="list" allowBlank="1" showInputMessage="1" showErrorMessage="1" sqref="K4:K7">
      <formula1>$E$163:$E$170</formula1>
    </dataValidation>
    <dataValidation type="list" allowBlank="1" showInputMessage="1" showErrorMessage="1" sqref="I4:I7">
      <formula1>$D$169:$D$179</formula1>
    </dataValidation>
    <dataValidation type="list" allowBlank="1" showInputMessage="1" showErrorMessage="1" sqref="T4:T7">
      <formula1>$H$152:$H$155</formula1>
    </dataValidation>
    <dataValidation type="list" allowBlank="1" showInputMessage="1" showErrorMessage="1" sqref="P4:P7">
      <formula1>$F$152:$F$156</formula1>
    </dataValidation>
    <dataValidation type="list" allowBlank="1" showInputMessage="1" showErrorMessage="1" sqref="Q4:Q7">
      <formula1>$K$152:$K$160</formula1>
    </dataValidation>
    <dataValidation type="list" allowBlank="1" showInputMessage="1" showErrorMessage="1" sqref="F4:F7">
      <formula1>$B$152:$B$157</formula1>
    </dataValidation>
    <dataValidation type="list" allowBlank="1" showInputMessage="1" showErrorMessage="1" sqref="E4:E7">
      <formula1>$C$152:$C$162</formula1>
    </dataValidation>
    <dataValidation type="list" allowBlank="1" showInputMessage="1" showErrorMessage="1" sqref="S4:S7">
      <formula1>$G$152:$G$160</formula1>
    </dataValidation>
    <dataValidation type="list" allowBlank="1" showInputMessage="1" showErrorMessage="1" sqref="J4:J7">
      <formula1>$E$152:$E$159</formula1>
    </dataValidation>
    <dataValidation type="list" allowBlank="1" showInputMessage="1" showErrorMessage="1" sqref="G4:G7">
      <formula1>$D$152:$D$154</formula1>
    </dataValidation>
    <dataValidation type="list" allowBlank="1" showInputMessage="1" showErrorMessage="1" sqref="K3">
      <formula1>$E$154:$E$161</formula1>
    </dataValidation>
    <dataValidation type="list" allowBlank="1" showInputMessage="1" showErrorMessage="1" sqref="I3">
      <formula1>$D$160:$D$170</formula1>
    </dataValidation>
    <dataValidation type="list" allowBlank="1" showInputMessage="1" showErrorMessage="1" sqref="T3">
      <formula1>$H$143:$H$146</formula1>
    </dataValidation>
    <dataValidation type="list" allowBlank="1" showInputMessage="1" showErrorMessage="1" sqref="P3">
      <formula1>$F$143:$F$147</formula1>
    </dataValidation>
    <dataValidation type="list" allowBlank="1" showInputMessage="1" showErrorMessage="1" sqref="Q3">
      <formula1>$K$143:$K$151</formula1>
    </dataValidation>
    <dataValidation type="list" allowBlank="1" showInputMessage="1" showErrorMessage="1" sqref="F3">
      <formula1>$B$143:$B$148</formula1>
    </dataValidation>
    <dataValidation type="list" allowBlank="1" showInputMessage="1" showErrorMessage="1" sqref="E3">
      <formula1>$C$143:$C$153</formula1>
    </dataValidation>
    <dataValidation type="list" allowBlank="1" showInputMessage="1" showErrorMessage="1" sqref="D3">
      <formula1>$B$160:$B$169</formula1>
    </dataValidation>
    <dataValidation type="list" allowBlank="1" showInputMessage="1" showErrorMessage="1" sqref="S3">
      <formula1>$G$143:$G$151</formula1>
    </dataValidation>
    <dataValidation type="list" allowBlank="1" showInputMessage="1" showErrorMessage="1" sqref="J3">
      <formula1>$E$143:$E$150</formula1>
    </dataValidation>
    <dataValidation type="list" allowBlank="1" showInputMessage="1" showErrorMessage="1" sqref="G3">
      <formula1>$D$143:$D$145</formula1>
    </dataValidation>
  </dataValidations>
  <pageMargins left="0.70866141732283472" right="0.70866141732283472" top="0.74803149606299213" bottom="0.74803149606299213" header="0.31496062992125984" footer="0.31496062992125984"/>
  <pageSetup scale="80" fitToHeight="6" orientation="landscape" verticalDpi="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U22"/>
  <sheetViews>
    <sheetView topLeftCell="A5" workbookViewId="0">
      <selection activeCell="C6" sqref="C6"/>
    </sheetView>
  </sheetViews>
  <sheetFormatPr baseColWidth="10" defaultColWidth="11.42578125" defaultRowHeight="15"/>
  <cols>
    <col min="1" max="1" width="11.42578125" customWidth="1"/>
    <col min="2" max="2" width="12.5703125" bestFit="1" customWidth="1"/>
    <col min="3" max="6" width="11.42578125" customWidth="1"/>
    <col min="7" max="7" width="0" hidden="1" customWidth="1"/>
    <col min="8" max="12" width="11.42578125" customWidth="1"/>
    <col min="13" max="13" width="11.5703125" hidden="1" customWidth="1"/>
    <col min="14" max="14" width="11.5703125" customWidth="1"/>
    <col min="15" max="15" width="13.28515625" hidden="1" customWidth="1"/>
    <col min="16" max="16" width="11.42578125" customWidth="1"/>
    <col min="17" max="21" width="0" hidden="1" customWidth="1"/>
  </cols>
  <sheetData>
    <row r="1" spans="1:21" ht="15.75" thickBot="1">
      <c r="G1">
        <v>9888</v>
      </c>
    </row>
    <row r="2" spans="1:21" ht="46.5" thickTop="1" thickBot="1">
      <c r="A2" s="19" t="s">
        <v>42</v>
      </c>
      <c r="B2" s="19" t="s">
        <v>43</v>
      </c>
      <c r="C2" s="19" t="s">
        <v>44</v>
      </c>
      <c r="D2" s="19" t="s">
        <v>45</v>
      </c>
      <c r="E2" s="19" t="s">
        <v>22</v>
      </c>
      <c r="F2" s="19" t="s">
        <v>23</v>
      </c>
      <c r="G2" s="19" t="s">
        <v>24</v>
      </c>
      <c r="H2" s="19" t="s">
        <v>25</v>
      </c>
      <c r="I2" s="19" t="s">
        <v>26</v>
      </c>
      <c r="J2" s="19" t="s">
        <v>27</v>
      </c>
      <c r="K2" s="19" t="s">
        <v>28</v>
      </c>
      <c r="L2" s="19" t="s">
        <v>29</v>
      </c>
      <c r="M2" s="20" t="s">
        <v>30</v>
      </c>
      <c r="N2" s="20" t="s">
        <v>31</v>
      </c>
      <c r="O2" s="20" t="s">
        <v>32</v>
      </c>
      <c r="P2" s="19" t="s">
        <v>33</v>
      </c>
      <c r="Q2" s="19" t="s">
        <v>34</v>
      </c>
      <c r="R2" s="19" t="s">
        <v>29</v>
      </c>
      <c r="S2" s="19" t="s">
        <v>35</v>
      </c>
      <c r="T2" s="21" t="s">
        <v>36</v>
      </c>
      <c r="U2" s="22" t="s">
        <v>37</v>
      </c>
    </row>
    <row r="3" spans="1:21" ht="76.5" thickTop="1" thickBot="1">
      <c r="A3" s="128" t="s">
        <v>63</v>
      </c>
      <c r="B3" s="128" t="s">
        <v>64</v>
      </c>
      <c r="C3" s="1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3">
        <v>268481.21999999997</v>
      </c>
      <c r="I3" s="3" t="s">
        <v>5</v>
      </c>
      <c r="J3" s="2" t="s">
        <v>6</v>
      </c>
      <c r="K3" s="2" t="s">
        <v>7</v>
      </c>
      <c r="L3" s="4">
        <v>41404</v>
      </c>
      <c r="M3" s="5">
        <f>L3-(17*7)</f>
        <v>41285</v>
      </c>
      <c r="N3" s="5">
        <f>L3-(10*7)</f>
        <v>41334</v>
      </c>
      <c r="O3" s="6">
        <v>165000</v>
      </c>
      <c r="P3" s="2" t="s">
        <v>8</v>
      </c>
      <c r="Q3" s="2" t="s">
        <v>9</v>
      </c>
      <c r="R3" s="2"/>
      <c r="S3" s="2" t="s">
        <v>10</v>
      </c>
      <c r="T3" s="7" t="s">
        <v>11</v>
      </c>
      <c r="U3" s="14" t="s">
        <v>38</v>
      </c>
    </row>
    <row r="4" spans="1:21" ht="121.5" thickTop="1" thickBot="1">
      <c r="A4" s="128"/>
      <c r="B4" s="128"/>
      <c r="C4" s="23" t="s">
        <v>39</v>
      </c>
      <c r="D4" s="8" t="s">
        <v>40</v>
      </c>
      <c r="E4" s="8" t="s">
        <v>2</v>
      </c>
      <c r="F4" s="8" t="s">
        <v>12</v>
      </c>
      <c r="G4" s="8" t="s">
        <v>4</v>
      </c>
      <c r="H4" s="9">
        <v>307629.44</v>
      </c>
      <c r="I4" s="9" t="s">
        <v>5</v>
      </c>
      <c r="J4" s="10" t="s">
        <v>13</v>
      </c>
      <c r="K4" s="8" t="s">
        <v>14</v>
      </c>
      <c r="L4" s="8" t="s">
        <v>15</v>
      </c>
      <c r="M4" s="5" t="str">
        <f>IF(L4="-","",L4-(17*7))</f>
        <v/>
      </c>
      <c r="N4" s="5" t="str">
        <f>IF(L4="-","",L4-(11*7))</f>
        <v/>
      </c>
      <c r="O4" s="11"/>
      <c r="P4" s="8" t="s">
        <v>12</v>
      </c>
      <c r="Q4" s="8" t="s">
        <v>15</v>
      </c>
      <c r="R4" s="8"/>
      <c r="S4" s="8" t="s">
        <v>16</v>
      </c>
      <c r="T4" s="12" t="s">
        <v>11</v>
      </c>
      <c r="U4" s="13" t="s">
        <v>17</v>
      </c>
    </row>
    <row r="5" spans="1:21" ht="121.5" thickTop="1" thickBot="1">
      <c r="A5" s="129"/>
      <c r="B5" s="129"/>
      <c r="C5" s="37" t="s">
        <v>41</v>
      </c>
      <c r="D5" s="15" t="s">
        <v>40</v>
      </c>
      <c r="E5" s="15" t="s">
        <v>18</v>
      </c>
      <c r="F5" s="15" t="s">
        <v>12</v>
      </c>
      <c r="G5" s="15" t="s">
        <v>4</v>
      </c>
      <c r="H5" s="16">
        <v>188272.97</v>
      </c>
      <c r="I5" s="16" t="s">
        <v>5</v>
      </c>
      <c r="J5" s="43" t="s">
        <v>13</v>
      </c>
      <c r="K5" s="15" t="s">
        <v>14</v>
      </c>
      <c r="L5" s="15" t="s">
        <v>15</v>
      </c>
      <c r="M5" s="17" t="str">
        <f t="shared" ref="M5:M17" si="0">IF(L5="-","",L5-(17*7))</f>
        <v/>
      </c>
      <c r="N5" s="17" t="str">
        <f t="shared" ref="N5:N17" si="1">IF(L5="-","",L5-(11*7))</f>
        <v/>
      </c>
      <c r="O5" s="44"/>
      <c r="P5" s="15" t="s">
        <v>12</v>
      </c>
      <c r="Q5" s="15" t="s">
        <v>15</v>
      </c>
      <c r="R5" s="15"/>
      <c r="S5" s="15" t="s">
        <v>16</v>
      </c>
      <c r="T5" s="18" t="s">
        <v>11</v>
      </c>
      <c r="U5" s="14" t="s">
        <v>17</v>
      </c>
    </row>
    <row r="6" spans="1:21" ht="30.75" thickBot="1">
      <c r="A6" s="123" t="s">
        <v>70</v>
      </c>
      <c r="B6" s="125" t="s">
        <v>71</v>
      </c>
      <c r="C6" s="45" t="s">
        <v>0</v>
      </c>
      <c r="D6" s="46" t="s">
        <v>1</v>
      </c>
      <c r="E6" s="46" t="s">
        <v>2</v>
      </c>
      <c r="F6" s="46" t="s">
        <v>3</v>
      </c>
      <c r="G6" s="46" t="s">
        <v>4</v>
      </c>
      <c r="H6" s="47">
        <v>101418.88</v>
      </c>
      <c r="I6" s="47" t="s">
        <v>5</v>
      </c>
      <c r="J6" s="46" t="s">
        <v>47</v>
      </c>
      <c r="K6" s="46" t="s">
        <v>7</v>
      </c>
      <c r="L6" s="48">
        <v>41849</v>
      </c>
      <c r="M6" s="49">
        <f t="shared" si="0"/>
        <v>41730</v>
      </c>
      <c r="N6" s="49">
        <f t="shared" si="1"/>
        <v>41772</v>
      </c>
      <c r="O6" s="50" t="s">
        <v>65</v>
      </c>
      <c r="P6" s="46" t="s">
        <v>8</v>
      </c>
      <c r="Q6" s="46" t="s">
        <v>21</v>
      </c>
      <c r="R6" s="46"/>
      <c r="S6" s="46" t="s">
        <v>66</v>
      </c>
      <c r="T6" s="51" t="s">
        <v>11</v>
      </c>
      <c r="U6" s="52"/>
    </row>
    <row r="7" spans="1:21" ht="61.5" thickTop="1" thickBot="1">
      <c r="A7" s="127"/>
      <c r="B7" s="128"/>
      <c r="C7" s="95" t="s">
        <v>67</v>
      </c>
      <c r="D7" s="8" t="s">
        <v>40</v>
      </c>
      <c r="E7" s="8" t="s">
        <v>2</v>
      </c>
      <c r="F7" s="8" t="s">
        <v>3</v>
      </c>
      <c r="G7" s="8" t="s">
        <v>4</v>
      </c>
      <c r="H7" s="42">
        <v>71392.86</v>
      </c>
      <c r="I7" s="9" t="s">
        <v>5</v>
      </c>
      <c r="J7" s="8" t="s">
        <v>47</v>
      </c>
      <c r="K7" s="8" t="s">
        <v>7</v>
      </c>
      <c r="L7" s="24">
        <v>41849</v>
      </c>
      <c r="M7" s="5">
        <f t="shared" si="0"/>
        <v>41730</v>
      </c>
      <c r="N7" s="5">
        <f t="shared" si="1"/>
        <v>41772</v>
      </c>
      <c r="O7" s="41">
        <v>756156</v>
      </c>
      <c r="P7" s="8" t="s">
        <v>8</v>
      </c>
      <c r="Q7" s="8" t="s">
        <v>21</v>
      </c>
      <c r="R7" s="8"/>
      <c r="S7" s="8" t="s">
        <v>66</v>
      </c>
      <c r="T7" s="12" t="s">
        <v>11</v>
      </c>
      <c r="U7" s="53"/>
    </row>
    <row r="8" spans="1:21" ht="46.5" thickTop="1" thickBot="1">
      <c r="A8" s="124"/>
      <c r="B8" s="126"/>
      <c r="C8" s="54" t="s">
        <v>68</v>
      </c>
      <c r="D8" s="55" t="s">
        <v>40</v>
      </c>
      <c r="E8" s="55" t="s">
        <v>2</v>
      </c>
      <c r="F8" s="55" t="s">
        <v>3</v>
      </c>
      <c r="G8" s="55" t="s">
        <v>4</v>
      </c>
      <c r="H8" s="56"/>
      <c r="I8" s="57" t="s">
        <v>5</v>
      </c>
      <c r="J8" s="55" t="s">
        <v>47</v>
      </c>
      <c r="K8" s="55" t="s">
        <v>7</v>
      </c>
      <c r="L8" s="58">
        <v>41891</v>
      </c>
      <c r="M8" s="39">
        <f t="shared" si="0"/>
        <v>41772</v>
      </c>
      <c r="N8" s="39">
        <f t="shared" si="1"/>
        <v>41814</v>
      </c>
      <c r="O8" s="59"/>
      <c r="P8" s="55" t="s">
        <v>8</v>
      </c>
      <c r="Q8" s="55" t="s">
        <v>69</v>
      </c>
      <c r="R8" s="55"/>
      <c r="S8" s="55" t="s">
        <v>16</v>
      </c>
      <c r="T8" s="60" t="s">
        <v>11</v>
      </c>
      <c r="U8" s="40"/>
    </row>
    <row r="9" spans="1:21" ht="60.75" thickBot="1">
      <c r="A9" s="61" t="s">
        <v>72</v>
      </c>
      <c r="B9" s="62" t="s">
        <v>73</v>
      </c>
      <c r="C9" s="63" t="s">
        <v>46</v>
      </c>
      <c r="D9" s="64" t="s">
        <v>40</v>
      </c>
      <c r="E9" s="64" t="s">
        <v>2</v>
      </c>
      <c r="F9" s="64" t="s">
        <v>3</v>
      </c>
      <c r="G9" s="64" t="s">
        <v>4</v>
      </c>
      <c r="H9" s="96"/>
      <c r="I9" s="65" t="s">
        <v>5</v>
      </c>
      <c r="J9" s="64" t="s">
        <v>47</v>
      </c>
      <c r="K9" s="64" t="s">
        <v>7</v>
      </c>
      <c r="L9" s="66">
        <v>41891</v>
      </c>
      <c r="M9" s="67">
        <f t="shared" si="0"/>
        <v>41772</v>
      </c>
      <c r="N9" s="67">
        <f t="shared" si="1"/>
        <v>41814</v>
      </c>
      <c r="O9" s="64"/>
      <c r="P9" s="64"/>
      <c r="Q9" s="64"/>
      <c r="R9" s="64"/>
      <c r="S9" s="64"/>
      <c r="T9" s="64"/>
      <c r="U9" s="68" t="s">
        <v>48</v>
      </c>
    </row>
    <row r="10" spans="1:21" ht="30.75" thickBot="1">
      <c r="A10" s="123" t="s">
        <v>74</v>
      </c>
      <c r="B10" s="125" t="s">
        <v>75</v>
      </c>
      <c r="C10" s="45" t="s">
        <v>49</v>
      </c>
      <c r="D10" s="46" t="s">
        <v>40</v>
      </c>
      <c r="E10" s="46" t="s">
        <v>18</v>
      </c>
      <c r="F10" s="46" t="s">
        <v>3</v>
      </c>
      <c r="G10" s="46" t="s">
        <v>4</v>
      </c>
      <c r="H10" s="47">
        <v>111939.57</v>
      </c>
      <c r="I10" s="47" t="s">
        <v>5</v>
      </c>
      <c r="J10" s="46" t="s">
        <v>47</v>
      </c>
      <c r="K10" s="46" t="s">
        <v>7</v>
      </c>
      <c r="L10" s="48">
        <v>41870</v>
      </c>
      <c r="M10" s="49">
        <f t="shared" si="0"/>
        <v>41751</v>
      </c>
      <c r="N10" s="49">
        <f t="shared" si="1"/>
        <v>41793</v>
      </c>
      <c r="O10" s="48"/>
      <c r="P10" s="46" t="s">
        <v>20</v>
      </c>
      <c r="Q10" s="46"/>
      <c r="R10" s="46"/>
      <c r="S10" s="46" t="s">
        <v>10</v>
      </c>
      <c r="T10" s="51" t="s">
        <v>50</v>
      </c>
      <c r="U10" s="69"/>
    </row>
    <row r="11" spans="1:21" ht="31.5" thickTop="1" thickBot="1">
      <c r="A11" s="127"/>
      <c r="B11" s="128"/>
      <c r="C11" s="25" t="s">
        <v>49</v>
      </c>
      <c r="D11" s="26" t="s">
        <v>40</v>
      </c>
      <c r="E11" s="26" t="s">
        <v>18</v>
      </c>
      <c r="F11" s="26" t="s">
        <v>3</v>
      </c>
      <c r="G11" s="30" t="s">
        <v>51</v>
      </c>
      <c r="H11" s="27"/>
      <c r="I11" s="27"/>
      <c r="J11" s="26" t="s">
        <v>47</v>
      </c>
      <c r="K11" s="26"/>
      <c r="L11" s="28" t="s">
        <v>81</v>
      </c>
      <c r="M11" s="5"/>
      <c r="N11" s="5"/>
      <c r="O11" s="28"/>
      <c r="P11" s="26"/>
      <c r="Q11" s="26"/>
      <c r="R11" s="26"/>
      <c r="S11" s="26"/>
      <c r="T11" s="29"/>
      <c r="U11" s="70"/>
    </row>
    <row r="12" spans="1:21" ht="61.5" thickTop="1" thickBot="1">
      <c r="A12" s="127"/>
      <c r="B12" s="128"/>
      <c r="C12" s="25" t="s">
        <v>52</v>
      </c>
      <c r="D12" s="26" t="s">
        <v>40</v>
      </c>
      <c r="E12" s="26" t="s">
        <v>2</v>
      </c>
      <c r="F12" s="26" t="s">
        <v>3</v>
      </c>
      <c r="G12" s="26" t="s">
        <v>4</v>
      </c>
      <c r="H12" s="27">
        <v>103940.18</v>
      </c>
      <c r="I12" s="27" t="s">
        <v>5</v>
      </c>
      <c r="J12" s="26" t="s">
        <v>47</v>
      </c>
      <c r="K12" s="26" t="s">
        <v>7</v>
      </c>
      <c r="L12" s="28">
        <v>41849</v>
      </c>
      <c r="M12" s="5">
        <f t="shared" si="0"/>
        <v>41730</v>
      </c>
      <c r="N12" s="5">
        <f t="shared" si="1"/>
        <v>41772</v>
      </c>
      <c r="O12" s="28"/>
      <c r="P12" s="26" t="s">
        <v>8</v>
      </c>
      <c r="Q12" s="26" t="s">
        <v>9</v>
      </c>
      <c r="R12" s="28"/>
      <c r="S12" s="26" t="s">
        <v>10</v>
      </c>
      <c r="T12" s="29" t="s">
        <v>50</v>
      </c>
      <c r="U12" s="70"/>
    </row>
    <row r="13" spans="1:21" ht="46.5" thickTop="1" thickBot="1">
      <c r="A13" s="127"/>
      <c r="B13" s="128"/>
      <c r="C13" s="25" t="s">
        <v>53</v>
      </c>
      <c r="D13" s="26" t="s">
        <v>40</v>
      </c>
      <c r="E13" s="26" t="s">
        <v>2</v>
      </c>
      <c r="F13" s="26" t="s">
        <v>3</v>
      </c>
      <c r="G13" s="26" t="s">
        <v>4</v>
      </c>
      <c r="H13" s="27">
        <v>209494.2</v>
      </c>
      <c r="I13" s="27" t="s">
        <v>5</v>
      </c>
      <c r="J13" s="26"/>
      <c r="K13" s="26"/>
      <c r="L13" s="28">
        <v>41891</v>
      </c>
      <c r="M13" s="5">
        <f t="shared" si="0"/>
        <v>41772</v>
      </c>
      <c r="N13" s="5">
        <f t="shared" si="1"/>
        <v>41814</v>
      </c>
      <c r="O13" s="28"/>
      <c r="P13" s="26" t="s">
        <v>8</v>
      </c>
      <c r="Q13" s="26" t="s">
        <v>9</v>
      </c>
      <c r="R13" s="28"/>
      <c r="S13" s="26" t="s">
        <v>10</v>
      </c>
      <c r="T13" s="29" t="s">
        <v>50</v>
      </c>
      <c r="U13" s="70"/>
    </row>
    <row r="14" spans="1:21" ht="46.5" thickTop="1" thickBot="1">
      <c r="A14" s="127"/>
      <c r="B14" s="128"/>
      <c r="C14" s="25" t="s">
        <v>54</v>
      </c>
      <c r="D14" s="26" t="s">
        <v>40</v>
      </c>
      <c r="E14" s="26" t="s">
        <v>2</v>
      </c>
      <c r="F14" s="26" t="s">
        <v>3</v>
      </c>
      <c r="G14" s="26" t="s">
        <v>4</v>
      </c>
      <c r="H14" s="27">
        <v>72780.88</v>
      </c>
      <c r="I14" s="27" t="s">
        <v>5</v>
      </c>
      <c r="J14" s="26"/>
      <c r="K14" s="26" t="s">
        <v>7</v>
      </c>
      <c r="L14" s="28">
        <v>41891</v>
      </c>
      <c r="M14" s="5">
        <f t="shared" si="0"/>
        <v>41772</v>
      </c>
      <c r="N14" s="5">
        <f t="shared" si="1"/>
        <v>41814</v>
      </c>
      <c r="O14" s="26"/>
      <c r="P14" s="26" t="s">
        <v>8</v>
      </c>
      <c r="Q14" s="26" t="s">
        <v>9</v>
      </c>
      <c r="R14" s="26"/>
      <c r="S14" s="26" t="s">
        <v>10</v>
      </c>
      <c r="T14" s="29" t="s">
        <v>50</v>
      </c>
      <c r="U14" s="70"/>
    </row>
    <row r="15" spans="1:21" ht="31.5" thickTop="1" thickBot="1">
      <c r="A15" s="127"/>
      <c r="B15" s="128"/>
      <c r="C15" s="31" t="s">
        <v>55</v>
      </c>
      <c r="D15" s="32" t="s">
        <v>40</v>
      </c>
      <c r="E15" s="32" t="s">
        <v>2</v>
      </c>
      <c r="F15" s="32" t="s">
        <v>3</v>
      </c>
      <c r="G15" s="33" t="s">
        <v>51</v>
      </c>
      <c r="H15" s="34"/>
      <c r="I15" s="34"/>
      <c r="J15" s="32"/>
      <c r="K15" s="32"/>
      <c r="L15" s="28" t="s">
        <v>81</v>
      </c>
      <c r="M15" s="5"/>
      <c r="N15" s="5"/>
      <c r="O15" s="32"/>
      <c r="P15" s="32"/>
      <c r="Q15" s="32"/>
      <c r="R15" s="32"/>
      <c r="S15" s="32"/>
      <c r="T15" s="35"/>
      <c r="U15" s="53"/>
    </row>
    <row r="16" spans="1:21" ht="61.5" thickTop="1" thickBot="1">
      <c r="A16" s="127"/>
      <c r="B16" s="128"/>
      <c r="C16" s="31" t="s">
        <v>56</v>
      </c>
      <c r="D16" s="32" t="s">
        <v>40</v>
      </c>
      <c r="E16" s="32" t="s">
        <v>2</v>
      </c>
      <c r="F16" s="33" t="s">
        <v>12</v>
      </c>
      <c r="G16" s="36"/>
      <c r="H16" s="34"/>
      <c r="I16" s="34"/>
      <c r="J16" s="32"/>
      <c r="K16" s="32"/>
      <c r="L16" s="97" t="s">
        <v>82</v>
      </c>
      <c r="M16" s="5"/>
      <c r="N16" s="5"/>
      <c r="O16" s="32"/>
      <c r="P16" s="32"/>
      <c r="Q16" s="32"/>
      <c r="R16" s="32"/>
      <c r="S16" s="32"/>
      <c r="T16" s="35"/>
      <c r="U16" s="53"/>
    </row>
    <row r="17" spans="1:21" ht="121.5" thickTop="1" thickBot="1">
      <c r="A17" s="124"/>
      <c r="B17" s="126"/>
      <c r="C17" s="54" t="s">
        <v>57</v>
      </c>
      <c r="D17" s="55" t="s">
        <v>1</v>
      </c>
      <c r="E17" s="55" t="s">
        <v>2</v>
      </c>
      <c r="F17" s="55" t="s">
        <v>19</v>
      </c>
      <c r="G17" s="55" t="s">
        <v>4</v>
      </c>
      <c r="H17" s="57">
        <v>198306.98</v>
      </c>
      <c r="I17" s="57" t="s">
        <v>5</v>
      </c>
      <c r="J17" s="55" t="s">
        <v>47</v>
      </c>
      <c r="K17" s="55" t="s">
        <v>7</v>
      </c>
      <c r="L17" s="58">
        <v>41891</v>
      </c>
      <c r="M17" s="39">
        <f t="shared" si="0"/>
        <v>41772</v>
      </c>
      <c r="N17" s="39">
        <f t="shared" si="1"/>
        <v>41814</v>
      </c>
      <c r="O17" s="55"/>
      <c r="P17" s="55" t="s">
        <v>8</v>
      </c>
      <c r="Q17" s="55" t="s">
        <v>9</v>
      </c>
      <c r="R17" s="55"/>
      <c r="S17" s="55" t="s">
        <v>10</v>
      </c>
      <c r="T17" s="60" t="s">
        <v>50</v>
      </c>
      <c r="U17" s="71" t="s">
        <v>58</v>
      </c>
    </row>
    <row r="18" spans="1:21" ht="30.75" thickBot="1">
      <c r="A18" s="61" t="s">
        <v>78</v>
      </c>
      <c r="B18" s="62" t="s">
        <v>75</v>
      </c>
      <c r="C18" s="63" t="s">
        <v>59</v>
      </c>
      <c r="D18" s="64" t="s">
        <v>1</v>
      </c>
      <c r="E18" s="64" t="s">
        <v>2</v>
      </c>
      <c r="F18" s="64" t="s">
        <v>3</v>
      </c>
      <c r="G18" s="64" t="s">
        <v>4</v>
      </c>
      <c r="H18" s="65">
        <v>308694.88</v>
      </c>
      <c r="I18" s="65" t="s">
        <v>5</v>
      </c>
      <c r="J18" s="64" t="s">
        <v>47</v>
      </c>
      <c r="K18" s="64" t="s">
        <v>7</v>
      </c>
      <c r="L18" s="66">
        <v>41891</v>
      </c>
      <c r="M18" s="67">
        <f>IF(L18="-","",L18-(17*7))</f>
        <v>41772</v>
      </c>
      <c r="N18" s="67">
        <f>IF(L18="-","",L18-(11*7))</f>
        <v>41814</v>
      </c>
      <c r="O18" s="64"/>
      <c r="P18" s="64" t="s">
        <v>8</v>
      </c>
      <c r="Q18" s="64" t="s">
        <v>9</v>
      </c>
      <c r="R18" s="64"/>
      <c r="S18" s="64" t="s">
        <v>10</v>
      </c>
      <c r="T18" s="72" t="s">
        <v>50</v>
      </c>
      <c r="U18" s="68"/>
    </row>
    <row r="19" spans="1:21" ht="30.75" thickBot="1">
      <c r="A19" s="123" t="s">
        <v>76</v>
      </c>
      <c r="B19" s="125" t="s">
        <v>77</v>
      </c>
      <c r="C19" s="45" t="s">
        <v>40</v>
      </c>
      <c r="D19" s="46" t="s">
        <v>40</v>
      </c>
      <c r="E19" s="46" t="s">
        <v>2</v>
      </c>
      <c r="F19" s="46" t="s">
        <v>3</v>
      </c>
      <c r="G19" s="46" t="s">
        <v>4</v>
      </c>
      <c r="H19" s="47"/>
      <c r="I19" s="47"/>
      <c r="J19" s="46" t="s">
        <v>47</v>
      </c>
      <c r="K19" s="46" t="s">
        <v>7</v>
      </c>
      <c r="L19" s="48">
        <v>41891</v>
      </c>
      <c r="M19" s="49">
        <f>IF(L19="-","",L19-(17*7))</f>
        <v>41772</v>
      </c>
      <c r="N19" s="49">
        <f>IF(L19="-","",L19-(11*7))</f>
        <v>41814</v>
      </c>
      <c r="O19" s="46"/>
      <c r="P19" s="46" t="s">
        <v>8</v>
      </c>
      <c r="Q19" s="46" t="s">
        <v>9</v>
      </c>
      <c r="R19" s="46"/>
      <c r="S19" s="73"/>
      <c r="T19" s="51"/>
      <c r="U19" s="69"/>
    </row>
    <row r="20" spans="1:21" ht="31.5" thickTop="1" thickBot="1">
      <c r="A20" s="124"/>
      <c r="B20" s="126"/>
      <c r="C20" s="54" t="s">
        <v>0</v>
      </c>
      <c r="D20" s="55" t="s">
        <v>1</v>
      </c>
      <c r="E20" s="74" t="s">
        <v>2</v>
      </c>
      <c r="F20" s="74" t="s">
        <v>3</v>
      </c>
      <c r="G20" s="74" t="s">
        <v>4</v>
      </c>
      <c r="H20" s="75"/>
      <c r="I20" s="75"/>
      <c r="J20" s="55" t="s">
        <v>47</v>
      </c>
      <c r="K20" s="74" t="s">
        <v>7</v>
      </c>
      <c r="L20" s="76">
        <v>41891</v>
      </c>
      <c r="M20" s="77">
        <f>IF(L20="-","",L20-(17*7))</f>
        <v>41772</v>
      </c>
      <c r="N20" s="77">
        <f>IF(L20="-","",L20-(11*7))</f>
        <v>41814</v>
      </c>
      <c r="O20" s="74"/>
      <c r="P20" s="74" t="s">
        <v>8</v>
      </c>
      <c r="Q20" s="74" t="s">
        <v>9</v>
      </c>
      <c r="R20" s="74"/>
      <c r="S20" s="78"/>
      <c r="T20" s="79"/>
      <c r="U20" s="80"/>
    </row>
    <row r="21" spans="1:21" ht="30.75" thickBot="1">
      <c r="A21" s="123" t="s">
        <v>79</v>
      </c>
      <c r="B21" s="125" t="s">
        <v>80</v>
      </c>
      <c r="C21" s="81" t="s">
        <v>60</v>
      </c>
      <c r="D21" s="82" t="s">
        <v>40</v>
      </c>
      <c r="E21" s="46" t="s">
        <v>2</v>
      </c>
      <c r="F21" s="82" t="s">
        <v>3</v>
      </c>
      <c r="G21" s="46" t="s">
        <v>51</v>
      </c>
      <c r="H21" s="83"/>
      <c r="I21" s="83" t="s">
        <v>61</v>
      </c>
      <c r="J21" s="46" t="s">
        <v>62</v>
      </c>
      <c r="K21" s="82" t="s">
        <v>7</v>
      </c>
      <c r="L21" s="84">
        <v>41891</v>
      </c>
      <c r="M21" s="85">
        <f>IF(L21="-","",L21-(17*7))</f>
        <v>41772</v>
      </c>
      <c r="N21" s="85">
        <f>IF(L21="-","",L21-(11*7))</f>
        <v>41814</v>
      </c>
      <c r="O21" s="82"/>
      <c r="P21" s="46" t="s">
        <v>8</v>
      </c>
      <c r="Q21" s="46" t="s">
        <v>9</v>
      </c>
      <c r="R21" s="82"/>
      <c r="S21" s="82"/>
      <c r="T21" s="86"/>
      <c r="U21" s="87"/>
    </row>
    <row r="22" spans="1:21" ht="31.5" thickTop="1" thickBot="1">
      <c r="A22" s="124"/>
      <c r="B22" s="126"/>
      <c r="C22" s="88" t="s">
        <v>59</v>
      </c>
      <c r="D22" s="89" t="s">
        <v>1</v>
      </c>
      <c r="E22" s="38" t="s">
        <v>2</v>
      </c>
      <c r="F22" s="89" t="s">
        <v>3</v>
      </c>
      <c r="G22" s="38" t="s">
        <v>51</v>
      </c>
      <c r="H22" s="90"/>
      <c r="I22" s="90" t="s">
        <v>61</v>
      </c>
      <c r="J22" s="89" t="s">
        <v>62</v>
      </c>
      <c r="K22" s="89" t="s">
        <v>7</v>
      </c>
      <c r="L22" s="91">
        <v>41899</v>
      </c>
      <c r="M22" s="92">
        <f>IF(L22="-","",L22-(17*7))</f>
        <v>41780</v>
      </c>
      <c r="N22" s="92">
        <f>IF(L22="-","",L22-(11*7))</f>
        <v>41822</v>
      </c>
      <c r="O22" s="89"/>
      <c r="P22" s="38" t="s">
        <v>8</v>
      </c>
      <c r="Q22" s="38" t="s">
        <v>9</v>
      </c>
      <c r="R22" s="89"/>
      <c r="S22" s="89"/>
      <c r="T22" s="93"/>
      <c r="U22" s="94"/>
    </row>
  </sheetData>
  <mergeCells count="10">
    <mergeCell ref="A3:A5"/>
    <mergeCell ref="B3:B5"/>
    <mergeCell ref="A6:A8"/>
    <mergeCell ref="B6:B8"/>
    <mergeCell ref="A21:A22"/>
    <mergeCell ref="B21:B22"/>
    <mergeCell ref="A10:A17"/>
    <mergeCell ref="B10:B17"/>
    <mergeCell ref="A19:A20"/>
    <mergeCell ref="B19:B20"/>
  </mergeCells>
  <phoneticPr fontId="6" type="noConversion"/>
  <dataValidations count="33">
    <dataValidation type="list" allowBlank="1" showInputMessage="1" showErrorMessage="1" sqref="D9:D22 D2">
      <formula1>$B$184:$B$193</formula1>
    </dataValidation>
    <dataValidation type="list" allowBlank="1" showInputMessage="1" showErrorMessage="1" sqref="K9:K22">
      <formula1>$E$178:$E$185</formula1>
    </dataValidation>
    <dataValidation type="list" allowBlank="1" showInputMessage="1" showErrorMessage="1" sqref="I9:I22">
      <formula1>$D$184:$D$194</formula1>
    </dataValidation>
    <dataValidation type="list" allowBlank="1" showInputMessage="1" showErrorMessage="1" sqref="T9:T22">
      <formula1>$H$167:$H$170</formula1>
    </dataValidation>
    <dataValidation type="list" allowBlank="1" showInputMessage="1" showErrorMessage="1" sqref="P9:P22">
      <formula1>$F$167:$F$171</formula1>
    </dataValidation>
    <dataValidation type="list" allowBlank="1" showInputMessage="1" showErrorMessage="1" sqref="Q9:Q22">
      <formula1>$K$167:$K$175</formula1>
    </dataValidation>
    <dataValidation type="list" allowBlank="1" showInputMessage="1" showErrorMessage="1" sqref="F9:F22">
      <formula1>$B$167:$B$172</formula1>
    </dataValidation>
    <dataValidation type="list" allowBlank="1" showInputMessage="1" showErrorMessage="1" sqref="E9:E22">
      <formula1>$C$167:$C$177</formula1>
    </dataValidation>
    <dataValidation type="list" allowBlank="1" showInputMessage="1" showErrorMessage="1" sqref="S9:S22">
      <formula1>$G$167:$G$175</formula1>
    </dataValidation>
    <dataValidation type="list" allowBlank="1" showInputMessage="1" showErrorMessage="1" sqref="J9:J22">
      <formula1>$E$167:$E$174</formula1>
    </dataValidation>
    <dataValidation type="list" allowBlank="1" showInputMessage="1" showErrorMessage="1" sqref="G9:G22">
      <formula1>$D$167:$D$169</formula1>
    </dataValidation>
    <dataValidation type="list" allowBlank="1" showInputMessage="1" showErrorMessage="1" sqref="K3:K5">
      <formula1>$E$173:$E$180</formula1>
    </dataValidation>
    <dataValidation type="list" allowBlank="1" showInputMessage="1" showErrorMessage="1" sqref="I3:I5">
      <formula1>$D$179:$D$189</formula1>
    </dataValidation>
    <dataValidation type="list" allowBlank="1" showInputMessage="1" showErrorMessage="1" sqref="T3:T5">
      <formula1>$H$162:$H$165</formula1>
    </dataValidation>
    <dataValidation type="list" allowBlank="1" showInputMessage="1" showErrorMessage="1" sqref="P3:P5">
      <formula1>$F$162:$F$166</formula1>
    </dataValidation>
    <dataValidation type="list" allowBlank="1" showInputMessage="1" showErrorMessage="1" sqref="Q3:Q5">
      <formula1>$K$162:$K$170</formula1>
    </dataValidation>
    <dataValidation type="list" allowBlank="1" showInputMessage="1" showErrorMessage="1" sqref="F3:F5">
      <formula1>$B$162:$B$167</formula1>
    </dataValidation>
    <dataValidation type="list" allowBlank="1" showInputMessage="1" showErrorMessage="1" sqref="E3:E5">
      <formula1>$C$162:$C$172</formula1>
    </dataValidation>
    <dataValidation type="list" allowBlank="1" showInputMessage="1" showErrorMessage="1" sqref="D3:D5">
      <formula1>$B$179:$B$188</formula1>
    </dataValidation>
    <dataValidation type="list" allowBlank="1" showInputMessage="1" showErrorMessage="1" sqref="S3:S5">
      <formula1>$G$162:$G$170</formula1>
    </dataValidation>
    <dataValidation type="list" allowBlank="1" showInputMessage="1" showErrorMessage="1" sqref="J3:J5">
      <formula1>$E$162:$E$169</formula1>
    </dataValidation>
    <dataValidation type="list" allowBlank="1" showInputMessage="1" showErrorMessage="1" sqref="G3:G5">
      <formula1>$D$162:$D$164</formula1>
    </dataValidation>
    <dataValidation type="list" allowBlank="1" showInputMessage="1" showErrorMessage="1" sqref="K6:K8">
      <formula1>$E$169:$E$176</formula1>
    </dataValidation>
    <dataValidation type="list" allowBlank="1" showInputMessage="1" showErrorMessage="1" sqref="I6:I8">
      <formula1>$D$175:$D$185</formula1>
    </dataValidation>
    <dataValidation type="list" allowBlank="1" showInputMessage="1" showErrorMessage="1" sqref="T6:T8">
      <formula1>$H$158:$H$161</formula1>
    </dataValidation>
    <dataValidation type="list" allowBlank="1" showInputMessage="1" showErrorMessage="1" sqref="P6:P8">
      <formula1>$F$158:$F$162</formula1>
    </dataValidation>
    <dataValidation type="list" allowBlank="1" showInputMessage="1" showErrorMessage="1" sqref="Q6:Q8">
      <formula1>$K$158:$K$166</formula1>
    </dataValidation>
    <dataValidation type="list" allowBlank="1" showInputMessage="1" showErrorMessage="1" sqref="F6:F8">
      <formula1>$B$158:$B$163</formula1>
    </dataValidation>
    <dataValidation type="list" allowBlank="1" showInputMessage="1" showErrorMessage="1" sqref="E6:E8">
      <formula1>$C$158:$C$168</formula1>
    </dataValidation>
    <dataValidation type="list" allowBlank="1" showInputMessage="1" showErrorMessage="1" sqref="D6:D8">
      <formula1>$B$175:$B$184</formula1>
    </dataValidation>
    <dataValidation type="list" allowBlank="1" showInputMessage="1" showErrorMessage="1" sqref="S6:S8">
      <formula1>$G$158:$G$166</formula1>
    </dataValidation>
    <dataValidation type="list" allowBlank="1" showInputMessage="1" showErrorMessage="1" sqref="J6:J8">
      <formula1>$E$158:$E$165</formula1>
    </dataValidation>
    <dataValidation type="list" allowBlank="1" showInputMessage="1" showErrorMessage="1" sqref="G6:G8">
      <formula1>$D$158:$D$160</formula1>
    </dataValidation>
  </dataValidations>
  <pageMargins left="0.70866141732283472" right="0.70866141732283472" top="0.74803149606299213" bottom="0.74803149606299213" header="0.31496062992125984" footer="0.31496062992125984"/>
  <pageSetup scale="80" fitToHeight="6" orientation="landscape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ColWidth="11.42578125" defaultRowHeight="15"/>
  <sheetData/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ColWidth="11.42578125" defaultRowHeight="15"/>
  <sheetData/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 (2)</vt:lpstr>
      <vt:lpstr>Hoja1</vt:lpstr>
      <vt:lpstr>Hoja2</vt:lpstr>
      <vt:lpstr>Hoja3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edelgado2</dc:creator>
  <cp:lastModifiedBy>SmittG</cp:lastModifiedBy>
  <cp:lastPrinted>2014-03-31T19:09:34Z</cp:lastPrinted>
  <dcterms:created xsi:type="dcterms:W3CDTF">2014-03-31T18:42:33Z</dcterms:created>
  <dcterms:modified xsi:type="dcterms:W3CDTF">2014-04-01T02:05:02Z</dcterms:modified>
</cp:coreProperties>
</file>