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50B7B541-36DF-42BB-BD13-8E21F7D9D94A}" xr6:coauthVersionLast="47" xr6:coauthVersionMax="47" xr10:uidLastSave="{00000000-0000-0000-0000-000000000000}"/>
  <bookViews>
    <workbookView xWindow="-108" yWindow="-108" windowWidth="23256" windowHeight="12456" tabRatio="891" xr2:uid="{47B13A67-EFAE-43EB-9083-EB0C4281CAF7}"/>
  </bookViews>
  <sheets>
    <sheet name="Dashboard" sheetId="26" r:id="rId1"/>
    <sheet name="COMPROMISOS IGA" sheetId="3" r:id="rId2"/>
    <sheet name="RL GENERALES" sheetId="2" r:id="rId3"/>
    <sheet name=" RL AGUA Y EFLUENTE" sheetId="5" r:id="rId4"/>
    <sheet name="RL AIRE, RUIDO Y EMISIONES" sheetId="6" r:id="rId5"/>
    <sheet name="RL ENERGÍA" sheetId="16" r:id="rId6"/>
    <sheet name="RL SUELO" sheetId="22" r:id="rId7"/>
    <sheet name="RL RESIDUOS SÓLIDOS" sheetId="9" r:id="rId8"/>
    <sheet name="RL IQBF" sheetId="10" r:id="rId9"/>
    <sheet name="Lista" sheetId="12" state="hidden" r:id="rId10"/>
    <sheet name="Lista de normas " sheetId="24" r:id="rId11"/>
    <sheet name="Responsables" sheetId="25" r:id="rId12"/>
    <sheet name="Datos" sheetId="29" r:id="rId13"/>
    <sheet name="Análisis" sheetId="28" r:id="rId14"/>
  </sheets>
  <definedNames>
    <definedName name="_xlnm._FilterDatabase" localSheetId="1" hidden="1">'COMPROMISOS IGA'!#REF!</definedName>
    <definedName name="_xlnm._FilterDatabase" localSheetId="4" hidden="1">'RL AIRE, RUIDO Y EMISIONES'!$B$7:$AA$8</definedName>
    <definedName name="_xlnm._FilterDatabase" localSheetId="2" hidden="1">'RL GENERALES'!#REF!</definedName>
    <definedName name="_xlnm._FilterDatabase" localSheetId="6" hidden="1">'RL GENERALES'!#REF!</definedName>
    <definedName name="_xlcn.WorksheetConnection_231013MatrizPlantaLima.xlsxbd_obligaciones_lima1" hidden="1">bd_obligaciones_lima[]</definedName>
    <definedName name="_xlcn.WorksheetConnection_MatrizPlantaLima01.10.2023.xlsxresponsables1" hidden="1">responsables[]</definedName>
    <definedName name="DatosExternos_1" localSheetId="12" hidden="1">Datos!$A$1:$Z$289</definedName>
    <definedName name="SegmentaciónDeDatos_area_responsable1">#N/A</definedName>
    <definedName name="SegmentaciónDeDatos_reponsables_corregido1">#N/A</definedName>
    <definedName name="SegmentaciónDeDatos_Tema1">#N/A</definedName>
    <definedName name="Timeline_Fecha_de_Verificación">#N/A</definedName>
  </definedNames>
  <calcPr calcId="191029"/>
  <pivotCaches>
    <pivotCache cacheId="9" r:id="rId15"/>
    <pivotCache cacheId="12" r:id="rId16"/>
    <pivotCache cacheId="15" r:id="rId17"/>
  </pivotCaches>
  <extLst>
    <ext xmlns:x14="http://schemas.microsoft.com/office/spreadsheetml/2009/9/main" uri="{876F7934-8845-4945-9796-88D515C7AA90}">
      <x14:pivotCaches>
        <pivotCache cacheId="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ponsables" name="responsables" connection="WorksheetConnection_Matriz Planta Lima 01.10.2023.xlsx!responsables"/>
          <x15:modelTable id="bd_obligaciones_lima" name="bd_obligaciones_lima" connection="WorksheetConnection_231013 Matriz Planta Lima.xlsx!bd_obligaciones_lim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29" l="1"/>
  <c r="AA3" i="29"/>
  <c r="AA4" i="29"/>
  <c r="AA5" i="29"/>
  <c r="AA6" i="29"/>
  <c r="AA7" i="29"/>
  <c r="AA8" i="29"/>
  <c r="AA9" i="29"/>
  <c r="AA10" i="29"/>
  <c r="AA11" i="29"/>
  <c r="AA12" i="29"/>
  <c r="AA13" i="29"/>
  <c r="AA14" i="29"/>
  <c r="AA15" i="29"/>
  <c r="AA16" i="29"/>
  <c r="AA17" i="29"/>
  <c r="AC17" i="29" s="1"/>
  <c r="AA18" i="29"/>
  <c r="AA19" i="29"/>
  <c r="AA20" i="29"/>
  <c r="AA21" i="29"/>
  <c r="AA22" i="29"/>
  <c r="AA23" i="29"/>
  <c r="AA24" i="29"/>
  <c r="AA25" i="29"/>
  <c r="AA26" i="29"/>
  <c r="AA27" i="29"/>
  <c r="AA28" i="29"/>
  <c r="AA29" i="29"/>
  <c r="AA30" i="29"/>
  <c r="AA31" i="29"/>
  <c r="AA32" i="29"/>
  <c r="AA33" i="29"/>
  <c r="AC33" i="29" s="1"/>
  <c r="AA34" i="29"/>
  <c r="AA35" i="29"/>
  <c r="AA36" i="29"/>
  <c r="AA37" i="29"/>
  <c r="AA38" i="29"/>
  <c r="AA39" i="29"/>
  <c r="AA40" i="29"/>
  <c r="AA41" i="29"/>
  <c r="AA42" i="29"/>
  <c r="AA43" i="29"/>
  <c r="AA44" i="29"/>
  <c r="AA45" i="29"/>
  <c r="AA46" i="29"/>
  <c r="AA47" i="29"/>
  <c r="AA48" i="29"/>
  <c r="AA49" i="29"/>
  <c r="AC49" i="29" s="1"/>
  <c r="AA50" i="29"/>
  <c r="AA51" i="29"/>
  <c r="AA52" i="29"/>
  <c r="AA53" i="29"/>
  <c r="AA54" i="29"/>
  <c r="AA55" i="29"/>
  <c r="AA56" i="29"/>
  <c r="AA57" i="29"/>
  <c r="AA58" i="29"/>
  <c r="AA59" i="29"/>
  <c r="AA60" i="29"/>
  <c r="AA61" i="29"/>
  <c r="AA62" i="29"/>
  <c r="AA63" i="29"/>
  <c r="AA64" i="29"/>
  <c r="AA65" i="29"/>
  <c r="AC65" i="29" s="1"/>
  <c r="AA66" i="29"/>
  <c r="AA67" i="29"/>
  <c r="AA68" i="29"/>
  <c r="AA69" i="29"/>
  <c r="AA70" i="29"/>
  <c r="AA71" i="29"/>
  <c r="AA72" i="29"/>
  <c r="AA73" i="29"/>
  <c r="AA74" i="29"/>
  <c r="AA75" i="29"/>
  <c r="AA76" i="29"/>
  <c r="AA77" i="29"/>
  <c r="AA78" i="29"/>
  <c r="AA79" i="29"/>
  <c r="AA80" i="29"/>
  <c r="AA81" i="29"/>
  <c r="AC81" i="29" s="1"/>
  <c r="AA82" i="29"/>
  <c r="AA83" i="29"/>
  <c r="AA84" i="29"/>
  <c r="AA85" i="29"/>
  <c r="AA86" i="29"/>
  <c r="AA87" i="29"/>
  <c r="AA88" i="29"/>
  <c r="AA89" i="29"/>
  <c r="AA90" i="29"/>
  <c r="AA91" i="29"/>
  <c r="AA92" i="29"/>
  <c r="AA93" i="29"/>
  <c r="AA94" i="29"/>
  <c r="AA95" i="29"/>
  <c r="AA96" i="29"/>
  <c r="AA97" i="29"/>
  <c r="AC97" i="29" s="1"/>
  <c r="AA98" i="29"/>
  <c r="AA99" i="29"/>
  <c r="AA100" i="29"/>
  <c r="AA101" i="29"/>
  <c r="AA102" i="29"/>
  <c r="AA103" i="29"/>
  <c r="AA104" i="29"/>
  <c r="AA105" i="29"/>
  <c r="AA106" i="29"/>
  <c r="AA107" i="29"/>
  <c r="AA108" i="29"/>
  <c r="AA109" i="29"/>
  <c r="AA110" i="29"/>
  <c r="AA111" i="29"/>
  <c r="AA112" i="29"/>
  <c r="AA113" i="29"/>
  <c r="AC113" i="29" s="1"/>
  <c r="AA114" i="29"/>
  <c r="AA115" i="29"/>
  <c r="AA116" i="29"/>
  <c r="AA117" i="29"/>
  <c r="AA118" i="29"/>
  <c r="AA119" i="29"/>
  <c r="AA120" i="29"/>
  <c r="AA121" i="29"/>
  <c r="AA122" i="29"/>
  <c r="AA123" i="29"/>
  <c r="AA124" i="29"/>
  <c r="AA125" i="29"/>
  <c r="AA126" i="29"/>
  <c r="AA127" i="29"/>
  <c r="AA128" i="29"/>
  <c r="AA129" i="29"/>
  <c r="AC129" i="29" s="1"/>
  <c r="AA130" i="29"/>
  <c r="AA131" i="29"/>
  <c r="AA132" i="29"/>
  <c r="AA133" i="29"/>
  <c r="AA134" i="29"/>
  <c r="AA135" i="29"/>
  <c r="AA136" i="29"/>
  <c r="AA137" i="29"/>
  <c r="AA138" i="29"/>
  <c r="AA139" i="29"/>
  <c r="AA140" i="29"/>
  <c r="AA141" i="29"/>
  <c r="AA142" i="29"/>
  <c r="AA143" i="29"/>
  <c r="AA144" i="29"/>
  <c r="AA145" i="29"/>
  <c r="AC145" i="29" s="1"/>
  <c r="AA146" i="29"/>
  <c r="AA147" i="29"/>
  <c r="AA148" i="29"/>
  <c r="AA149" i="29"/>
  <c r="AA150" i="29"/>
  <c r="AA151" i="29"/>
  <c r="AA152" i="29"/>
  <c r="AA153" i="29"/>
  <c r="AA154" i="29"/>
  <c r="AA155" i="29"/>
  <c r="AA156" i="29"/>
  <c r="AA157" i="29"/>
  <c r="AA158" i="29"/>
  <c r="AA159" i="29"/>
  <c r="AA160" i="29"/>
  <c r="AA161" i="29"/>
  <c r="AB161" i="29" s="1"/>
  <c r="AA162" i="29"/>
  <c r="AA163" i="29"/>
  <c r="AA164" i="29"/>
  <c r="AA165" i="29"/>
  <c r="AA166" i="29"/>
  <c r="AA167" i="29"/>
  <c r="AA168" i="29"/>
  <c r="AA169" i="29"/>
  <c r="AA170" i="29"/>
  <c r="AA171" i="29"/>
  <c r="AA172" i="29"/>
  <c r="AA173" i="29"/>
  <c r="AA174" i="29"/>
  <c r="AA175" i="29"/>
  <c r="AA176" i="29"/>
  <c r="AA177" i="29"/>
  <c r="AB177" i="29" s="1"/>
  <c r="AA178" i="29"/>
  <c r="AA179" i="29"/>
  <c r="AA180" i="29"/>
  <c r="AA181" i="29"/>
  <c r="AA182" i="29"/>
  <c r="AA183" i="29"/>
  <c r="AA184" i="29"/>
  <c r="AA185" i="29"/>
  <c r="AA186" i="29"/>
  <c r="AA187" i="29"/>
  <c r="AA188" i="29"/>
  <c r="AA189" i="29"/>
  <c r="AA190" i="29"/>
  <c r="AA191" i="29"/>
  <c r="AA192" i="29"/>
  <c r="AA193" i="29"/>
  <c r="AB193" i="29" s="1"/>
  <c r="AA194" i="29"/>
  <c r="AA195" i="29"/>
  <c r="AA196" i="29"/>
  <c r="AA197" i="29"/>
  <c r="AA198" i="29"/>
  <c r="AA199" i="29"/>
  <c r="AA200" i="29"/>
  <c r="AA201" i="29"/>
  <c r="AA202" i="29"/>
  <c r="AA203" i="29"/>
  <c r="AA204" i="29"/>
  <c r="AA205" i="29"/>
  <c r="AA206" i="29"/>
  <c r="AA207" i="29"/>
  <c r="AA208" i="29"/>
  <c r="AA209" i="29"/>
  <c r="AB209" i="29" s="1"/>
  <c r="AA210" i="29"/>
  <c r="AA211" i="29"/>
  <c r="AA212" i="29"/>
  <c r="AA213" i="29"/>
  <c r="AA214" i="29"/>
  <c r="AA215" i="29"/>
  <c r="AA216" i="29"/>
  <c r="AA217" i="29"/>
  <c r="AA218" i="29"/>
  <c r="AA219" i="29"/>
  <c r="AA220" i="29"/>
  <c r="AA221" i="29"/>
  <c r="AA222" i="29"/>
  <c r="AA223" i="29"/>
  <c r="AA224" i="29"/>
  <c r="AA225" i="29"/>
  <c r="AB225" i="29" s="1"/>
  <c r="AA226" i="29"/>
  <c r="AA227" i="29"/>
  <c r="AA228" i="29"/>
  <c r="AA229" i="29"/>
  <c r="AA230" i="29"/>
  <c r="AA231" i="29"/>
  <c r="AA232" i="29"/>
  <c r="AA233" i="29"/>
  <c r="AA234" i="29"/>
  <c r="AA235" i="29"/>
  <c r="AA236" i="29"/>
  <c r="AA237" i="29"/>
  <c r="AA238" i="29"/>
  <c r="AA239" i="29"/>
  <c r="AA240" i="29"/>
  <c r="AA241" i="29"/>
  <c r="AB241" i="29" s="1"/>
  <c r="AA242" i="29"/>
  <c r="AA243" i="29"/>
  <c r="AA244" i="29"/>
  <c r="AA245" i="29"/>
  <c r="AA246" i="29"/>
  <c r="AA247" i="29"/>
  <c r="AA248" i="29"/>
  <c r="AA249" i="29"/>
  <c r="AA250" i="29"/>
  <c r="AA251" i="29"/>
  <c r="AA252" i="29"/>
  <c r="AA253" i="29"/>
  <c r="AA254" i="29"/>
  <c r="AA255" i="29"/>
  <c r="AA256" i="29"/>
  <c r="AA257" i="29"/>
  <c r="AB257" i="29" s="1"/>
  <c r="AA258" i="29"/>
  <c r="AA259" i="29"/>
  <c r="AA260" i="29"/>
  <c r="AA261" i="29"/>
  <c r="AA262" i="29"/>
  <c r="AA263" i="29"/>
  <c r="AA264" i="29"/>
  <c r="AA265" i="29"/>
  <c r="AA266" i="29"/>
  <c r="AA267" i="29"/>
  <c r="AA268" i="29"/>
  <c r="AA269" i="29"/>
  <c r="AA270" i="29"/>
  <c r="AA271" i="29"/>
  <c r="AA272" i="29"/>
  <c r="AA273" i="29"/>
  <c r="AB273" i="29" s="1"/>
  <c r="AA274" i="29"/>
  <c r="AA275" i="29"/>
  <c r="AA276" i="29"/>
  <c r="AA277" i="29"/>
  <c r="AA278" i="29"/>
  <c r="AA279" i="29"/>
  <c r="AA280" i="29"/>
  <c r="AA281" i="29"/>
  <c r="AA282" i="29"/>
  <c r="AA283" i="29"/>
  <c r="AA284" i="29"/>
  <c r="AA285" i="29"/>
  <c r="AA286" i="29"/>
  <c r="AA287" i="29"/>
  <c r="AA288" i="29"/>
  <c r="AA289" i="29"/>
  <c r="AB289" i="29" s="1"/>
  <c r="AB2" i="29"/>
  <c r="AB3" i="29"/>
  <c r="AB4" i="29"/>
  <c r="AB5" i="29"/>
  <c r="AB6" i="29"/>
  <c r="AB7" i="29"/>
  <c r="AB8" i="29"/>
  <c r="AB9" i="29"/>
  <c r="AB10" i="29"/>
  <c r="AB11" i="29"/>
  <c r="AB12" i="29"/>
  <c r="AB13" i="29"/>
  <c r="AB14" i="29"/>
  <c r="AB15" i="29"/>
  <c r="AB16" i="29"/>
  <c r="AB17" i="29"/>
  <c r="AB18" i="29"/>
  <c r="AB19" i="29"/>
  <c r="AB20" i="29"/>
  <c r="AB21" i="29"/>
  <c r="AB22" i="29"/>
  <c r="AB23" i="29"/>
  <c r="AB24" i="29"/>
  <c r="AB25" i="29"/>
  <c r="AB26" i="29"/>
  <c r="AB27" i="29"/>
  <c r="AB28" i="29"/>
  <c r="AB29" i="29"/>
  <c r="AB30" i="29"/>
  <c r="AB31" i="29"/>
  <c r="AB32" i="29"/>
  <c r="AB33" i="29"/>
  <c r="AB34" i="29"/>
  <c r="AB35" i="29"/>
  <c r="AB36" i="29"/>
  <c r="AB37" i="29"/>
  <c r="AB38" i="29"/>
  <c r="AB39" i="29"/>
  <c r="AB40" i="29"/>
  <c r="AB41" i="29"/>
  <c r="AB42" i="29"/>
  <c r="AB43" i="29"/>
  <c r="AB44" i="29"/>
  <c r="AB45" i="29"/>
  <c r="AB46" i="29"/>
  <c r="AB47" i="29"/>
  <c r="AB48" i="29"/>
  <c r="AB49" i="29"/>
  <c r="AB50" i="29"/>
  <c r="AB51" i="29"/>
  <c r="AB52" i="29"/>
  <c r="AB53" i="29"/>
  <c r="AB54" i="29"/>
  <c r="AB55" i="29"/>
  <c r="AB56" i="29"/>
  <c r="AB57" i="29"/>
  <c r="AB58" i="29"/>
  <c r="AB59" i="29"/>
  <c r="AB60" i="29"/>
  <c r="AB61" i="29"/>
  <c r="AB62" i="29"/>
  <c r="AB63" i="29"/>
  <c r="AB64" i="29"/>
  <c r="AB65" i="29"/>
  <c r="AB66" i="29"/>
  <c r="AB67" i="29"/>
  <c r="AB68" i="29"/>
  <c r="AB69" i="29"/>
  <c r="AB70" i="29"/>
  <c r="AB71" i="29"/>
  <c r="AB72" i="29"/>
  <c r="AB73" i="29"/>
  <c r="AB74" i="29"/>
  <c r="AB75" i="29"/>
  <c r="AB76" i="29"/>
  <c r="AB77" i="29"/>
  <c r="AB78" i="29"/>
  <c r="AB79" i="29"/>
  <c r="AB80" i="29"/>
  <c r="AB81" i="29"/>
  <c r="AB82" i="29"/>
  <c r="AB83" i="29"/>
  <c r="AB84" i="29"/>
  <c r="AB85" i="29"/>
  <c r="AB86" i="29"/>
  <c r="AB87" i="29"/>
  <c r="AB88" i="29"/>
  <c r="AB89" i="29"/>
  <c r="AB90" i="29"/>
  <c r="AB91" i="29"/>
  <c r="AB92" i="29"/>
  <c r="AB93" i="29"/>
  <c r="AB94" i="29"/>
  <c r="AB95" i="29"/>
  <c r="AB96" i="29"/>
  <c r="AB97" i="29"/>
  <c r="AB98" i="29"/>
  <c r="AB99" i="29"/>
  <c r="AB100" i="29"/>
  <c r="AB101" i="29"/>
  <c r="AB102" i="29"/>
  <c r="AB103" i="29"/>
  <c r="AB104" i="29"/>
  <c r="AB105" i="29"/>
  <c r="AB106" i="29"/>
  <c r="AB107" i="29"/>
  <c r="AB108" i="29"/>
  <c r="AB109" i="29"/>
  <c r="AB110" i="29"/>
  <c r="AB111" i="29"/>
  <c r="AB112" i="29"/>
  <c r="AB113" i="29"/>
  <c r="AB114" i="29"/>
  <c r="AB115" i="29"/>
  <c r="AB116" i="29"/>
  <c r="AB117" i="29"/>
  <c r="AB118" i="29"/>
  <c r="AB119" i="29"/>
  <c r="AB120" i="29"/>
  <c r="AB121" i="29"/>
  <c r="AB122" i="29"/>
  <c r="AB123" i="29"/>
  <c r="AB124" i="29"/>
  <c r="AB125" i="29"/>
  <c r="AB126" i="29"/>
  <c r="AB127" i="29"/>
  <c r="AB128" i="29"/>
  <c r="AB129" i="29"/>
  <c r="AB130" i="29"/>
  <c r="AB131" i="29"/>
  <c r="AB132" i="29"/>
  <c r="AB133" i="29"/>
  <c r="AB134" i="29"/>
  <c r="AB135" i="29"/>
  <c r="AB136" i="29"/>
  <c r="AB137" i="29"/>
  <c r="AB138" i="29"/>
  <c r="AB139" i="29"/>
  <c r="AB140" i="29"/>
  <c r="AB141" i="29"/>
  <c r="AB142" i="29"/>
  <c r="AB143" i="29"/>
  <c r="AB144" i="29"/>
  <c r="AB145" i="29"/>
  <c r="AB146" i="29"/>
  <c r="AB147" i="29"/>
  <c r="AB148" i="29"/>
  <c r="AB149" i="29"/>
  <c r="AB150" i="29"/>
  <c r="AB151" i="29"/>
  <c r="AB152" i="29"/>
  <c r="AB153" i="29"/>
  <c r="AB154" i="29"/>
  <c r="AB155" i="29"/>
  <c r="AB156" i="29"/>
  <c r="AB157" i="29"/>
  <c r="AB158" i="29"/>
  <c r="AB159" i="29"/>
  <c r="AB160" i="29"/>
  <c r="AB162" i="29"/>
  <c r="AB163" i="29"/>
  <c r="AB164" i="29"/>
  <c r="AB165" i="29"/>
  <c r="AB166" i="29"/>
  <c r="AB167" i="29"/>
  <c r="AB168" i="29"/>
  <c r="AB169" i="29"/>
  <c r="AB170" i="29"/>
  <c r="AB171" i="29"/>
  <c r="AB172" i="29"/>
  <c r="AB173" i="29"/>
  <c r="AB174" i="29"/>
  <c r="AB175" i="29"/>
  <c r="AB176" i="29"/>
  <c r="AB178" i="29"/>
  <c r="AB179" i="29"/>
  <c r="AB180" i="29"/>
  <c r="AB181" i="29"/>
  <c r="AB182" i="29"/>
  <c r="AB183" i="29"/>
  <c r="AB184" i="29"/>
  <c r="AB185" i="29"/>
  <c r="AB186" i="29"/>
  <c r="AB187" i="29"/>
  <c r="AB188" i="29"/>
  <c r="AB189" i="29"/>
  <c r="AB190" i="29"/>
  <c r="AB191" i="29"/>
  <c r="AB192" i="29"/>
  <c r="AB194" i="29"/>
  <c r="AB195" i="29"/>
  <c r="AB196" i="29"/>
  <c r="AB197" i="29"/>
  <c r="AB198" i="29"/>
  <c r="AB199" i="29"/>
  <c r="AB200" i="29"/>
  <c r="AB201" i="29"/>
  <c r="AB202" i="29"/>
  <c r="AB203" i="29"/>
  <c r="AB204" i="29"/>
  <c r="AB205" i="29"/>
  <c r="AB206" i="29"/>
  <c r="AB207" i="29"/>
  <c r="AB208" i="29"/>
  <c r="AB210" i="29"/>
  <c r="AB211" i="29"/>
  <c r="AB212" i="29"/>
  <c r="AB213" i="29"/>
  <c r="AB214" i="29"/>
  <c r="AB215" i="29"/>
  <c r="AB216" i="29"/>
  <c r="AB217" i="29"/>
  <c r="AB218" i="29"/>
  <c r="AB219" i="29"/>
  <c r="AB220" i="29"/>
  <c r="AB221" i="29"/>
  <c r="AB222" i="29"/>
  <c r="AB223" i="29"/>
  <c r="AB224" i="29"/>
  <c r="AB226" i="29"/>
  <c r="AB227" i="29"/>
  <c r="AB228" i="29"/>
  <c r="AB229" i="29"/>
  <c r="AB230" i="29"/>
  <c r="AB231" i="29"/>
  <c r="AB232" i="29"/>
  <c r="AB233" i="29"/>
  <c r="AB234" i="29"/>
  <c r="AB235" i="29"/>
  <c r="AB236" i="29"/>
  <c r="AB237" i="29"/>
  <c r="AB238" i="29"/>
  <c r="AB239" i="29"/>
  <c r="AB240" i="29"/>
  <c r="AB242" i="29"/>
  <c r="AB243" i="29"/>
  <c r="AB244" i="29"/>
  <c r="AB245" i="29"/>
  <c r="AB246" i="29"/>
  <c r="AB247" i="29"/>
  <c r="AB248" i="29"/>
  <c r="AB249" i="29"/>
  <c r="AB250" i="29"/>
  <c r="AB251" i="29"/>
  <c r="AB252" i="29"/>
  <c r="AB253" i="29"/>
  <c r="AB254" i="29"/>
  <c r="AB255" i="29"/>
  <c r="AB256" i="29"/>
  <c r="AB258" i="29"/>
  <c r="AB259" i="29"/>
  <c r="AB260" i="29"/>
  <c r="AB261" i="29"/>
  <c r="AB262" i="29"/>
  <c r="AB263" i="29"/>
  <c r="AB264" i="29"/>
  <c r="AB265" i="29"/>
  <c r="AB266" i="29"/>
  <c r="AB267" i="29"/>
  <c r="AB268" i="29"/>
  <c r="AB269" i="29"/>
  <c r="AB270" i="29"/>
  <c r="AB271" i="29"/>
  <c r="AB272" i="29"/>
  <c r="AB274" i="29"/>
  <c r="AB275" i="29"/>
  <c r="AB276" i="29"/>
  <c r="AB277" i="29"/>
  <c r="AB278" i="29"/>
  <c r="AB279" i="29"/>
  <c r="AB280" i="29"/>
  <c r="AB281" i="29"/>
  <c r="AB282" i="29"/>
  <c r="AB283" i="29"/>
  <c r="AB284" i="29"/>
  <c r="AB285" i="29"/>
  <c r="AB286" i="29"/>
  <c r="AB287" i="29"/>
  <c r="AB288" i="29"/>
  <c r="AC2" i="29"/>
  <c r="AC3" i="29"/>
  <c r="AC4" i="29"/>
  <c r="AC5" i="29"/>
  <c r="AC6" i="29"/>
  <c r="AC7" i="29"/>
  <c r="AC8" i="29"/>
  <c r="AC9" i="29"/>
  <c r="AC10" i="29"/>
  <c r="AC11" i="29"/>
  <c r="AC12" i="29"/>
  <c r="AC13" i="29"/>
  <c r="AC14" i="29"/>
  <c r="AC15" i="29"/>
  <c r="AC16" i="29"/>
  <c r="AC18" i="29"/>
  <c r="AC19" i="29"/>
  <c r="AC20" i="29"/>
  <c r="AC21" i="29"/>
  <c r="AC22" i="29"/>
  <c r="AC23" i="29"/>
  <c r="AC24" i="29"/>
  <c r="AC25" i="29"/>
  <c r="AC26" i="29"/>
  <c r="AC27" i="29"/>
  <c r="AC28" i="29"/>
  <c r="AC29" i="29"/>
  <c r="AC30" i="29"/>
  <c r="AC31" i="29"/>
  <c r="AC32" i="29"/>
  <c r="AC34" i="29"/>
  <c r="AC35" i="29"/>
  <c r="AC36" i="29"/>
  <c r="AC37" i="29"/>
  <c r="AC38" i="29"/>
  <c r="AC39" i="29"/>
  <c r="AC40" i="29"/>
  <c r="AC41" i="29"/>
  <c r="AC42" i="29"/>
  <c r="AC43" i="29"/>
  <c r="AC44" i="29"/>
  <c r="AC45" i="29"/>
  <c r="AC46" i="29"/>
  <c r="AC47" i="29"/>
  <c r="AC48" i="29"/>
  <c r="AC50" i="29"/>
  <c r="AC51" i="29"/>
  <c r="AC52" i="29"/>
  <c r="AC53" i="29"/>
  <c r="AC54" i="29"/>
  <c r="AC55" i="29"/>
  <c r="AC56" i="29"/>
  <c r="AC57" i="29"/>
  <c r="AC58" i="29"/>
  <c r="AC59" i="29"/>
  <c r="AC60" i="29"/>
  <c r="AC61" i="29"/>
  <c r="AC62" i="29"/>
  <c r="AC63" i="29"/>
  <c r="AC64" i="29"/>
  <c r="AC66" i="29"/>
  <c r="AC67" i="29"/>
  <c r="AC68" i="29"/>
  <c r="AC69" i="29"/>
  <c r="AC70" i="29"/>
  <c r="AC71" i="29"/>
  <c r="AC72" i="29"/>
  <c r="AC73" i="29"/>
  <c r="AC74" i="29"/>
  <c r="AC75" i="29"/>
  <c r="AC76" i="29"/>
  <c r="AC77" i="29"/>
  <c r="AC78" i="29"/>
  <c r="AC79" i="29"/>
  <c r="AC80" i="29"/>
  <c r="AC82" i="29"/>
  <c r="AC83" i="29"/>
  <c r="AC84" i="29"/>
  <c r="AC85" i="29"/>
  <c r="AC86" i="29"/>
  <c r="AC87" i="29"/>
  <c r="AC88" i="29"/>
  <c r="AC89" i="29"/>
  <c r="AC90" i="29"/>
  <c r="AC91" i="29"/>
  <c r="AC92" i="29"/>
  <c r="AC93" i="29"/>
  <c r="AC94" i="29"/>
  <c r="AC95" i="29"/>
  <c r="AC96" i="29"/>
  <c r="AC98" i="29"/>
  <c r="AC99" i="29"/>
  <c r="AC100" i="29"/>
  <c r="AC101" i="29"/>
  <c r="AC102" i="29"/>
  <c r="AC103" i="29"/>
  <c r="AC104" i="29"/>
  <c r="AC105" i="29"/>
  <c r="AC106" i="29"/>
  <c r="AC107" i="29"/>
  <c r="AC108" i="29"/>
  <c r="AC109" i="29"/>
  <c r="AC110" i="29"/>
  <c r="AC111" i="29"/>
  <c r="AC112" i="29"/>
  <c r="AC114" i="29"/>
  <c r="AC115" i="29"/>
  <c r="AC116" i="29"/>
  <c r="AC117" i="29"/>
  <c r="AC118" i="29"/>
  <c r="AC119" i="29"/>
  <c r="AC120" i="29"/>
  <c r="AC121" i="29"/>
  <c r="AC122" i="29"/>
  <c r="AC123" i="29"/>
  <c r="AC124" i="29"/>
  <c r="AC125" i="29"/>
  <c r="AC126" i="29"/>
  <c r="AC127" i="29"/>
  <c r="AC128" i="29"/>
  <c r="AC130" i="29"/>
  <c r="AC131" i="29"/>
  <c r="AC132" i="29"/>
  <c r="AC133" i="29"/>
  <c r="AC134" i="29"/>
  <c r="AC135" i="29"/>
  <c r="AC136" i="29"/>
  <c r="AC137" i="29"/>
  <c r="AC138" i="29"/>
  <c r="AC139" i="29"/>
  <c r="AC140" i="29"/>
  <c r="AC141" i="29"/>
  <c r="AC142" i="29"/>
  <c r="AC143" i="29"/>
  <c r="AC144" i="29"/>
  <c r="AC146" i="29"/>
  <c r="AC147" i="29"/>
  <c r="AC148" i="29"/>
  <c r="AC149" i="29"/>
  <c r="AC150" i="29"/>
  <c r="AC151" i="29"/>
  <c r="AC152" i="29"/>
  <c r="AC153" i="29"/>
  <c r="AC154" i="29"/>
  <c r="AC155" i="29"/>
  <c r="AC156" i="29"/>
  <c r="AC157" i="29"/>
  <c r="AC158" i="29"/>
  <c r="AC159" i="29"/>
  <c r="AC160" i="29"/>
  <c r="AC162" i="29"/>
  <c r="AC163" i="29"/>
  <c r="AC164" i="29"/>
  <c r="AC165" i="29"/>
  <c r="AC166" i="29"/>
  <c r="AC167" i="29"/>
  <c r="AC168" i="29"/>
  <c r="AC169" i="29"/>
  <c r="AC170" i="29"/>
  <c r="AC171" i="29"/>
  <c r="AC172" i="29"/>
  <c r="AC173" i="29"/>
  <c r="AC174" i="29"/>
  <c r="AC175" i="29"/>
  <c r="AC176" i="29"/>
  <c r="AC178" i="29"/>
  <c r="AC179" i="29"/>
  <c r="AC180" i="29"/>
  <c r="AC181" i="29"/>
  <c r="AC182" i="29"/>
  <c r="AC183" i="29"/>
  <c r="AC184" i="29"/>
  <c r="AC185" i="29"/>
  <c r="AC186" i="29"/>
  <c r="AC187" i="29"/>
  <c r="AC188" i="29"/>
  <c r="AC189" i="29"/>
  <c r="AC190" i="29"/>
  <c r="AC191" i="29"/>
  <c r="AC192" i="29"/>
  <c r="AC194" i="29"/>
  <c r="AC195" i="29"/>
  <c r="AC196" i="29"/>
  <c r="AC197" i="29"/>
  <c r="AC198" i="29"/>
  <c r="AC199" i="29"/>
  <c r="AC200" i="29"/>
  <c r="AC201" i="29"/>
  <c r="AC202" i="29"/>
  <c r="AC203" i="29"/>
  <c r="AC204" i="29"/>
  <c r="AC205" i="29"/>
  <c r="AC206" i="29"/>
  <c r="AC207" i="29"/>
  <c r="AC208" i="29"/>
  <c r="AC210" i="29"/>
  <c r="AC211" i="29"/>
  <c r="AC212" i="29"/>
  <c r="AC213" i="29"/>
  <c r="AC214" i="29"/>
  <c r="AC215" i="29"/>
  <c r="AC216" i="29"/>
  <c r="AC217" i="29"/>
  <c r="AC218" i="29"/>
  <c r="AC219" i="29"/>
  <c r="AC220" i="29"/>
  <c r="AC221" i="29"/>
  <c r="AC222" i="29"/>
  <c r="AC223" i="29"/>
  <c r="AC224" i="29"/>
  <c r="AC226" i="29"/>
  <c r="AC227" i="29"/>
  <c r="AC228" i="29"/>
  <c r="AC229" i="29"/>
  <c r="AC230" i="29"/>
  <c r="AC231" i="29"/>
  <c r="AC232" i="29"/>
  <c r="AC233" i="29"/>
  <c r="AC234" i="29"/>
  <c r="AC235" i="29"/>
  <c r="AC236" i="29"/>
  <c r="AC237" i="29"/>
  <c r="AC238" i="29"/>
  <c r="AC239" i="29"/>
  <c r="AC240" i="29"/>
  <c r="AC242" i="29"/>
  <c r="AC243" i="29"/>
  <c r="AC244" i="29"/>
  <c r="AC245" i="29"/>
  <c r="AC246" i="29"/>
  <c r="AC247" i="29"/>
  <c r="AC248" i="29"/>
  <c r="AC249" i="29"/>
  <c r="AC250" i="29"/>
  <c r="AC251" i="29"/>
  <c r="AC252" i="29"/>
  <c r="AC253" i="29"/>
  <c r="AC254" i="29"/>
  <c r="AC255" i="29"/>
  <c r="AC256" i="29"/>
  <c r="AC258" i="29"/>
  <c r="AC259" i="29"/>
  <c r="AC260" i="29"/>
  <c r="AC261" i="29"/>
  <c r="AC262" i="29"/>
  <c r="AC263" i="29"/>
  <c r="AC264" i="29"/>
  <c r="AC265" i="29"/>
  <c r="AC266" i="29"/>
  <c r="AC267" i="29"/>
  <c r="AC268" i="29"/>
  <c r="AC269" i="29"/>
  <c r="AC270" i="29"/>
  <c r="AC271" i="29"/>
  <c r="AC272" i="29"/>
  <c r="AC274" i="29"/>
  <c r="AC275" i="29"/>
  <c r="AC276" i="29"/>
  <c r="AC277" i="29"/>
  <c r="AC278" i="29"/>
  <c r="AC279" i="29"/>
  <c r="AC280" i="29"/>
  <c r="AC281" i="29"/>
  <c r="AC282" i="29"/>
  <c r="AC283" i="29"/>
  <c r="AC284" i="29"/>
  <c r="AC285" i="29"/>
  <c r="AC286" i="29"/>
  <c r="AC287" i="29"/>
  <c r="AC288" i="29"/>
  <c r="AD2" i="29"/>
  <c r="AD3" i="29"/>
  <c r="AD4" i="29"/>
  <c r="AD5" i="29"/>
  <c r="AD6" i="29"/>
  <c r="AD7" i="29"/>
  <c r="AD8" i="29"/>
  <c r="AD9" i="29"/>
  <c r="AD10" i="29"/>
  <c r="AD11" i="29"/>
  <c r="AD12" i="29"/>
  <c r="AD13" i="29"/>
  <c r="AD14" i="29"/>
  <c r="AD15" i="29"/>
  <c r="AD16" i="29"/>
  <c r="AD17" i="29"/>
  <c r="AD18" i="29"/>
  <c r="AD19" i="29"/>
  <c r="AD20" i="29"/>
  <c r="AD21" i="29"/>
  <c r="AD22" i="29"/>
  <c r="AD23" i="29"/>
  <c r="AD24" i="29"/>
  <c r="AD25" i="29"/>
  <c r="AD26" i="29"/>
  <c r="AD27" i="29"/>
  <c r="AD28" i="29"/>
  <c r="AD29" i="29"/>
  <c r="AD30" i="29"/>
  <c r="AD31" i="29"/>
  <c r="AD32" i="29"/>
  <c r="AD33" i="29"/>
  <c r="AD34" i="29"/>
  <c r="AD35" i="29"/>
  <c r="AD36" i="29"/>
  <c r="AD37" i="29"/>
  <c r="AD38" i="29"/>
  <c r="AD39" i="29"/>
  <c r="AD40" i="29"/>
  <c r="AD41" i="29"/>
  <c r="AD42" i="29"/>
  <c r="AD43" i="29"/>
  <c r="AD44" i="29"/>
  <c r="AD45" i="29"/>
  <c r="AD46" i="29"/>
  <c r="AD47" i="29"/>
  <c r="AD48" i="29"/>
  <c r="AD49" i="29"/>
  <c r="AD50" i="29"/>
  <c r="AD51" i="29"/>
  <c r="AD52" i="29"/>
  <c r="AD53" i="29"/>
  <c r="AD54" i="29"/>
  <c r="AD55" i="29"/>
  <c r="AD56" i="29"/>
  <c r="AD57" i="29"/>
  <c r="AD58" i="29"/>
  <c r="AD59" i="29"/>
  <c r="AD60" i="29"/>
  <c r="AD61" i="29"/>
  <c r="AD62" i="29"/>
  <c r="AD63" i="29"/>
  <c r="AD64" i="29"/>
  <c r="AD65" i="29"/>
  <c r="AD66" i="29"/>
  <c r="AD67" i="29"/>
  <c r="AD68" i="29"/>
  <c r="AD69" i="29"/>
  <c r="AD70" i="29"/>
  <c r="AD71" i="29"/>
  <c r="AD72" i="29"/>
  <c r="AD73" i="29"/>
  <c r="AD74" i="29"/>
  <c r="AD75" i="29"/>
  <c r="AD76" i="29"/>
  <c r="AD77" i="29"/>
  <c r="AD78" i="29"/>
  <c r="AD79" i="29"/>
  <c r="AD80" i="29"/>
  <c r="AD81" i="29"/>
  <c r="AD82" i="29"/>
  <c r="AD83" i="29"/>
  <c r="AD84" i="29"/>
  <c r="AD85" i="29"/>
  <c r="AD86" i="29"/>
  <c r="AD87" i="29"/>
  <c r="AD88" i="29"/>
  <c r="AD89" i="29"/>
  <c r="AD90" i="29"/>
  <c r="AD91" i="29"/>
  <c r="AD92" i="29"/>
  <c r="AD93" i="29"/>
  <c r="AD94" i="29"/>
  <c r="AD95" i="29"/>
  <c r="AD96" i="29"/>
  <c r="AD97" i="29"/>
  <c r="AD98" i="29"/>
  <c r="AD99" i="29"/>
  <c r="AD100" i="29"/>
  <c r="AD101" i="29"/>
  <c r="AD102" i="29"/>
  <c r="AD103" i="29"/>
  <c r="AD104" i="29"/>
  <c r="AD105" i="29"/>
  <c r="AD106" i="29"/>
  <c r="AD107" i="29"/>
  <c r="AD108" i="29"/>
  <c r="AD109" i="29"/>
  <c r="AD110" i="29"/>
  <c r="AD111" i="29"/>
  <c r="AD112" i="29"/>
  <c r="AD113" i="29"/>
  <c r="AD114" i="29"/>
  <c r="AD115" i="29"/>
  <c r="AD116" i="29"/>
  <c r="AD117" i="29"/>
  <c r="AD118" i="29"/>
  <c r="AD119" i="29"/>
  <c r="AD120" i="29"/>
  <c r="AD121" i="29"/>
  <c r="AD122" i="29"/>
  <c r="AD123" i="29"/>
  <c r="AD124" i="29"/>
  <c r="AD125" i="29"/>
  <c r="AD126" i="29"/>
  <c r="AD127" i="29"/>
  <c r="AD128" i="29"/>
  <c r="AD129" i="29"/>
  <c r="AD130" i="29"/>
  <c r="AD131" i="29"/>
  <c r="AD132" i="29"/>
  <c r="AD133" i="29"/>
  <c r="AD134" i="29"/>
  <c r="AD135" i="29"/>
  <c r="AD136" i="29"/>
  <c r="AD137" i="29"/>
  <c r="AD138" i="29"/>
  <c r="AD139" i="29"/>
  <c r="AD140" i="29"/>
  <c r="AD141" i="29"/>
  <c r="AD142" i="29"/>
  <c r="AD143" i="29"/>
  <c r="AD144" i="29"/>
  <c r="AD145" i="29"/>
  <c r="AD146" i="29"/>
  <c r="AD147" i="29"/>
  <c r="AD148" i="29"/>
  <c r="AD149" i="29"/>
  <c r="AD150" i="29"/>
  <c r="AD151" i="29"/>
  <c r="AD152" i="29"/>
  <c r="AD153" i="29"/>
  <c r="AD154" i="29"/>
  <c r="AD155" i="29"/>
  <c r="AD156" i="29"/>
  <c r="AD157" i="29"/>
  <c r="AD158" i="29"/>
  <c r="AD159" i="29"/>
  <c r="AD160" i="29"/>
  <c r="AD161" i="29"/>
  <c r="AD162" i="29"/>
  <c r="AD163" i="29"/>
  <c r="AD164" i="29"/>
  <c r="AD165" i="29"/>
  <c r="AD166" i="29"/>
  <c r="AD167" i="29"/>
  <c r="AD168" i="29"/>
  <c r="AD169" i="29"/>
  <c r="AD170" i="29"/>
  <c r="AD171" i="29"/>
  <c r="AD172" i="29"/>
  <c r="AD173" i="29"/>
  <c r="AD174" i="29"/>
  <c r="AD175" i="29"/>
  <c r="AD176" i="29"/>
  <c r="AD177" i="29"/>
  <c r="AD178" i="29"/>
  <c r="AD179" i="29"/>
  <c r="AD180" i="29"/>
  <c r="AD181" i="29"/>
  <c r="AD182" i="29"/>
  <c r="AD183" i="29"/>
  <c r="AD184" i="29"/>
  <c r="AD185" i="29"/>
  <c r="AD186" i="29"/>
  <c r="AD187" i="29"/>
  <c r="AD188" i="29"/>
  <c r="AD189" i="29"/>
  <c r="AD190" i="29"/>
  <c r="AD191" i="29"/>
  <c r="AD192" i="29"/>
  <c r="AD193" i="29"/>
  <c r="AD194" i="29"/>
  <c r="AD195" i="29"/>
  <c r="AD196" i="29"/>
  <c r="AD197" i="29"/>
  <c r="AD198" i="29"/>
  <c r="AD199" i="29"/>
  <c r="AD200" i="29"/>
  <c r="AD201" i="29"/>
  <c r="AD202" i="29"/>
  <c r="AD203" i="29"/>
  <c r="AD204" i="29"/>
  <c r="AD205" i="29"/>
  <c r="AD206" i="29"/>
  <c r="AD207" i="29"/>
  <c r="AD208" i="29"/>
  <c r="AD209" i="29"/>
  <c r="AD210" i="29"/>
  <c r="AD211" i="29"/>
  <c r="AD212" i="29"/>
  <c r="AD213" i="29"/>
  <c r="AD214" i="29"/>
  <c r="AD215" i="29"/>
  <c r="AD216" i="29"/>
  <c r="AD217" i="29"/>
  <c r="AD218" i="29"/>
  <c r="AD219" i="29"/>
  <c r="AD220" i="29"/>
  <c r="AD221" i="29"/>
  <c r="AD222" i="29"/>
  <c r="AD223" i="29"/>
  <c r="AD224" i="29"/>
  <c r="AD225" i="29"/>
  <c r="AD226" i="29"/>
  <c r="AD227" i="29"/>
  <c r="AD228" i="29"/>
  <c r="AD229" i="29"/>
  <c r="AD230" i="29"/>
  <c r="AD231" i="29"/>
  <c r="AD232" i="29"/>
  <c r="AD233" i="29"/>
  <c r="AD234" i="29"/>
  <c r="AD235" i="29"/>
  <c r="AD236" i="29"/>
  <c r="AD237" i="29"/>
  <c r="AD238" i="29"/>
  <c r="AD239" i="29"/>
  <c r="AD240" i="29"/>
  <c r="AD241" i="29"/>
  <c r="AD242" i="29"/>
  <c r="AD243" i="29"/>
  <c r="AD244" i="29"/>
  <c r="AD245" i="29"/>
  <c r="AD246" i="29"/>
  <c r="AD247" i="29"/>
  <c r="AD248" i="29"/>
  <c r="AD249" i="29"/>
  <c r="AD250" i="29"/>
  <c r="AD251" i="29"/>
  <c r="AD252" i="29"/>
  <c r="AD253" i="29"/>
  <c r="AD254" i="29"/>
  <c r="AD255" i="29"/>
  <c r="AD256" i="29"/>
  <c r="AD257" i="29"/>
  <c r="AD258" i="29"/>
  <c r="AD259" i="29"/>
  <c r="AD260" i="29"/>
  <c r="AD261" i="29"/>
  <c r="AD262" i="29"/>
  <c r="AD263" i="29"/>
  <c r="AD264" i="29"/>
  <c r="AD265" i="29"/>
  <c r="AD266" i="29"/>
  <c r="AD267" i="29"/>
  <c r="AD268" i="29"/>
  <c r="AD269" i="29"/>
  <c r="AD270" i="29"/>
  <c r="AD271" i="29"/>
  <c r="AD272" i="29"/>
  <c r="AD273" i="29"/>
  <c r="AD274" i="29"/>
  <c r="AD275" i="29"/>
  <c r="AD276" i="29"/>
  <c r="AD277" i="29"/>
  <c r="AD278" i="29"/>
  <c r="AD279" i="29"/>
  <c r="AD280" i="29"/>
  <c r="AD281" i="29"/>
  <c r="AD282" i="29"/>
  <c r="AD283" i="29"/>
  <c r="AD284" i="29"/>
  <c r="AD285" i="29"/>
  <c r="AD286" i="29"/>
  <c r="AD287" i="29"/>
  <c r="AD288" i="29"/>
  <c r="AD289" i="29"/>
  <c r="W68" i="3"/>
  <c r="D12" i="28"/>
  <c r="D11" i="28"/>
  <c r="D10" i="28"/>
  <c r="D9" i="28"/>
  <c r="W11" i="10"/>
  <c r="W12" i="10"/>
  <c r="W13" i="10"/>
  <c r="W14" i="10"/>
  <c r="W15" i="10"/>
  <c r="W16" i="10"/>
  <c r="W17" i="10"/>
  <c r="W18" i="10"/>
  <c r="W19" i="10"/>
  <c r="W10" i="10"/>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10" i="9"/>
  <c r="W11" i="22"/>
  <c r="W12" i="22"/>
  <c r="W13" i="22"/>
  <c r="W14" i="22"/>
  <c r="W15" i="22"/>
  <c r="W16" i="22"/>
  <c r="W10" i="22"/>
  <c r="W11" i="16"/>
  <c r="W12" i="16"/>
  <c r="W10" i="16"/>
  <c r="W11" i="6"/>
  <c r="W12" i="6"/>
  <c r="W13" i="6"/>
  <c r="W14" i="6"/>
  <c r="W15" i="6"/>
  <c r="W16" i="6"/>
  <c r="W17" i="6"/>
  <c r="W18" i="6"/>
  <c r="W19" i="6"/>
  <c r="W10" i="6"/>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10" i="5"/>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10" i="2"/>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10" i="3"/>
  <c r="AC289" i="29" l="1"/>
  <c r="AC273" i="29"/>
  <c r="AC257" i="29"/>
  <c r="AC241" i="29"/>
  <c r="AC225" i="29"/>
  <c r="AC209" i="29"/>
  <c r="AC193" i="29"/>
  <c r="AC177" i="29"/>
  <c r="AC161" i="29"/>
  <c r="D13" i="28"/>
  <c r="E21" i="28" l="1"/>
  <c r="E22" i="28" s="1"/>
  <c r="D21" i="28"/>
  <c r="D22" i="28" s="1"/>
  <c r="C21" i="28"/>
  <c r="C22" i="28" s="1"/>
  <c r="F21" i="28"/>
  <c r="F22" i="2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3776C3-6BD3-47FC-B648-F2FF97E2A564}" keepAlive="1" name="Consulta - agua_efluente" description="Conexión a la consulta 'agua_efluente' en el libro." type="5" refreshedVersion="0" background="1">
    <dbPr connection="Provider=Microsoft.Mashup.OleDb.1;Data Source=$Workbook$;Location=agua_efluente;Extended Properties=&quot;&quot;" command="SELECT * FROM [agua_efluente]"/>
  </connection>
  <connection id="2" xr16:uid="{4E4B9EFC-32D2-4199-B701-CC5C4E4A1DF1}" keepAlive="1" name="Consulta - aire_emisiones" description="Conexión a la consulta 'aire_emisiones' en el libro." type="5" refreshedVersion="0" background="1">
    <dbPr connection="Provider=Microsoft.Mashup.OleDb.1;Data Source=$Workbook$;Location=aire_emisiones;Extended Properties=&quot;&quot;" command="SELECT * FROM [aire_emisiones]"/>
  </connection>
  <connection id="3" xr16:uid="{AD2F89EB-C89B-4305-85A6-C7898AB7E4EC}" keepAlive="1" name="Consulta - bd_obligaciones_lima" description="Conexión a la consulta 'bd_obligaciones_lima' en el libro." type="5" refreshedVersion="8" background="1" saveData="1">
    <dbPr connection="Provider=Microsoft.Mashup.OleDb.1;Data Source=$Workbook$;Location=bd_obligaciones_lima;Extended Properties=&quot;&quot;" command="SELECT * FROM [bd_obligaciones_lima]"/>
  </connection>
  <connection id="4" xr16:uid="{E221C8B4-7F54-48A1-9985-089497961B86}" keepAlive="1" name="Consulta - ENERGIA" description="Conexión a la consulta 'ENERGIA' en el libro." type="5" refreshedVersion="0" background="1">
    <dbPr connection="Provider=Microsoft.Mashup.OleDb.1;Data Source=$Workbook$;Location=ENERGIA;Extended Properties=&quot;&quot;" command="SELECT * FROM [ENERGIA]"/>
  </connection>
  <connection id="5" xr16:uid="{91A496EE-C2CA-49D7-A2EE-1F883467B3EE}" keepAlive="1" name="Consulta - generales" description="Conexión a la consulta 'generales' en el libro." type="5" refreshedVersion="0" background="1">
    <dbPr connection="Provider=Microsoft.Mashup.OleDb.1;Data Source=$Workbook$;Location=generales;Extended Properties=&quot;&quot;" command="SELECT * FROM [generales]"/>
  </connection>
  <connection id="6" xr16:uid="{7D2A5E39-65BD-4B14-B76F-390D75E990BA}" keepAlive="1" name="Consulta - IGA" description="Conexión a la consulta 'IGA' en el libro." type="5" refreshedVersion="0" background="1">
    <dbPr connection="Provider=Microsoft.Mashup.OleDb.1;Data Source=$Workbook$;Location=IGA;Extended Properties=&quot;&quot;" command="SELECT * FROM [IGA]"/>
  </connection>
  <connection id="7" xr16:uid="{98E0DFA2-4D73-41AA-99C6-86763EBC62AF}" keepAlive="1" name="Consulta - IQBF" description="Conexión a la consulta 'IQBF' en el libro." type="5" refreshedVersion="0" background="1">
    <dbPr connection="Provider=Microsoft.Mashup.OleDb.1;Data Source=$Workbook$;Location=IQBF;Extended Properties=&quot;&quot;" command="SELECT * FROM [IQBF]"/>
  </connection>
  <connection id="8" xr16:uid="{DD21005E-AF16-459F-986A-6980A34DBF20}" keepAlive="1" name="Consulta - responsables" description="Conexión a la consulta 'responsables' en el libro." type="5" refreshedVersion="0" background="1" saveData="1">
    <dbPr connection="Provider=Microsoft.Mashup.OleDb.1;Data Source=$Workbook$;Location=responsables;Extended Properties=&quot;&quot;" command="SELECT * FROM [responsables]"/>
  </connection>
  <connection id="9" xr16:uid="{42ACBD35-BB8D-4A70-BD92-DD81641E5E24}" keepAlive="1" name="Consulta - RRSS" description="Conexión a la consulta 'RRSS' en el libro." type="5" refreshedVersion="0" background="1">
    <dbPr connection="Provider=Microsoft.Mashup.OleDb.1;Data Source=$Workbook$;Location=RRSS;Extended Properties=&quot;&quot;" command="SELECT * FROM [RRSS]"/>
  </connection>
  <connection id="10" xr16:uid="{36F8F68D-8FA8-486B-9790-3841B15B68F7}" keepAlive="1" name="Consulta - suelo" description="Conexión a la consulta 'suelo' en el libro." type="5" refreshedVersion="0" background="1">
    <dbPr connection="Provider=Microsoft.Mashup.OleDb.1;Data Source=$Workbook$;Location=suelo;Extended Properties=&quot;&quot;" command="SELECT * FROM [suelo]"/>
  </connection>
  <connection id="11" xr16:uid="{646A0E06-094D-4915-B318-9558F53C8A7D}"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B1571C12-7A49-49D7-BFF5-7A94660D295D}" name="WorksheetConnection_231013 Matriz Planta Lima.xlsx!bd_obligaciones_lima" type="102" refreshedVersion="8" minRefreshableVersion="5">
    <extLst>
      <ext xmlns:x15="http://schemas.microsoft.com/office/spreadsheetml/2010/11/main" uri="{DE250136-89BD-433C-8126-D09CA5730AF9}">
        <x15:connection id="bd_obligaciones_lima" autoDelete="1">
          <x15:rangePr sourceName="_xlcn.WorksheetConnection_231013MatrizPlantaLima.xlsxbd_obligaciones_lima1"/>
        </x15:connection>
      </ext>
    </extLst>
  </connection>
  <connection id="13" xr16:uid="{78CB5F65-1EB1-43B0-BF94-6FB1BD4EE135}" name="WorksheetConnection_Matriz Planta Lima 01.10.2023.xlsx!responsables" type="102" refreshedVersion="8" minRefreshableVersion="5">
    <extLst>
      <ext xmlns:x15="http://schemas.microsoft.com/office/spreadsheetml/2010/11/main" uri="{DE250136-89BD-433C-8126-D09CA5730AF9}">
        <x15:connection id="responsables">
          <x15:rangePr sourceName="_xlcn.WorksheetConnection_MatrizPlantaLima01.10.2023.xlsxresponsables1"/>
        </x15:connection>
      </ext>
    </extLst>
  </connection>
</connections>
</file>

<file path=xl/sharedStrings.xml><?xml version="1.0" encoding="utf-8"?>
<sst xmlns="http://schemas.openxmlformats.org/spreadsheetml/2006/main" count="4052" uniqueCount="301">
  <si>
    <t>Matriz de Identificación de Compromisos y Requisitos Legales Ambientales</t>
  </si>
  <si>
    <t>Fecha</t>
  </si>
  <si>
    <t>N°</t>
  </si>
  <si>
    <t>COMPROMISOS AMBIENTALES</t>
  </si>
  <si>
    <t>PROGRAMA DE ADECUACIÓN (SOLICITAR ASESORÍA DEL ÁREA LEGAL)</t>
  </si>
  <si>
    <t>OBSERVACIONES</t>
  </si>
  <si>
    <t>Etapa</t>
  </si>
  <si>
    <t>Fecha de notificación</t>
  </si>
  <si>
    <t>Resolución de aprobación</t>
  </si>
  <si>
    <t xml:space="preserve">Nombre </t>
  </si>
  <si>
    <t>Ítem</t>
  </si>
  <si>
    <t>Descripción literal</t>
  </si>
  <si>
    <t>Obligaciones</t>
  </si>
  <si>
    <t>Frecuencia</t>
  </si>
  <si>
    <t>Autoridades competentes</t>
  </si>
  <si>
    <t>Consecuencias de incumplimiento</t>
  </si>
  <si>
    <t>Base Legal</t>
  </si>
  <si>
    <t>Relación con otras obligaciones</t>
  </si>
  <si>
    <t>Evidencia</t>
  </si>
  <si>
    <t>Cumple</t>
  </si>
  <si>
    <t>Plan de acción</t>
  </si>
  <si>
    <t>Responsable</t>
  </si>
  <si>
    <t>Fecha de implementación</t>
  </si>
  <si>
    <t>COMPROMISOS IGA</t>
  </si>
  <si>
    <t xml:space="preserve">Planta Lima </t>
  </si>
  <si>
    <t>AMBIENTE</t>
  </si>
  <si>
    <t>Construcción</t>
  </si>
  <si>
    <t>Resolución de Dirección General N° 628-2019- PRODUCE/DVMYPE-I/DGAAMI</t>
  </si>
  <si>
    <t>Informe Técnico Sustentatorio (ITS) presentado por la empresa LAIVE S.A., del proyecto de "Construcción de un almacén de producto terminado seco 2 – Planta Lima</t>
  </si>
  <si>
    <t>Anexo N° 2 del Informe N° 1961-2019-PRODUCE/DVMYPE-I/DGAAMI-DEAM de 16 de julio de 2019, que sustenta la aprobación de la Resolución Directoral N° 628-2019-PRODUCE/DVMYPE-I/DGAAMI</t>
  </si>
  <si>
    <t>Disponer de los residuos sólidos de construcción y demolición a través de una Empresas Operadoras de Residuos Sólidos EO-RS, de acuerdo a normativa vigente, durante las actividades de demolición y construcción.</t>
  </si>
  <si>
    <t>Permanente durante las actividades de demolición y construcción.</t>
  </si>
  <si>
    <t>Resolución de Consejo Directivo N° 006 -2018-OEFA/CD: Tipifican infracciones administrativas y establecen escala de sanciones relacionadas con los Instrumentos de Gestión Ambiental, aplicables a los administrados que se encuentran bajo el ámbito de competencia del OEFA
Artículo 5 y numeral
3.1 de la tipificación.</t>
  </si>
  <si>
    <t>RL GENERALES - Artículo 13 b) del Reglamento de Gestión Ambiental para la Industria Manufacturera y Comercio Interno.
RL RESIDUOS SÓLIDOS -  Artículo 55 de la Ley de Gestión Integral de Residuos Sólidos y artículo 48 de su Reglamento aprobado por Decreto Supremo N° 014-2017-MINAM.</t>
  </si>
  <si>
    <t>Constancias de disposición de residuos, declaraciones anuales sobre minimización y gestión de residuos sólidos no municipales, reporte ambiental, entre otros, que acrediten la disposición de los residuos sólidos de construcción y demolición a través de una EO-RS, durante las actividades de demolición y construcción.</t>
  </si>
  <si>
    <t>Realizar el riego en el área donde se realizará la demolición, durante las actividades de demolición y construcción.</t>
  </si>
  <si>
    <t>RL GENERALES - Artículo 2 del Decreto Supremo N° 003-2017-MINAM; Artículo 13 b) del Reglamento de Gestión Ambiental para la Industria Manufacturera y Comercio Interno.</t>
  </si>
  <si>
    <t>Reporte ambiental con fotografías fechadas y georreferenciadas, videos u otros documentos,  que acrediten el riego de áreas donde se realizó demolición, durante las actividades de demolición y construcción.</t>
  </si>
  <si>
    <t>Permanente durante la etapa de operación.</t>
  </si>
  <si>
    <t>RL GENERALES - Artículo 13 b) del Reglamento de Gestión Ambiental para la Industria Manufacturera y Comercio Interno.</t>
  </si>
  <si>
    <t>RL GENERALES</t>
  </si>
  <si>
    <t>No</t>
  </si>
  <si>
    <t>17.07.2019</t>
  </si>
  <si>
    <t xml:space="preserve">Código </t>
  </si>
  <si>
    <t>Versión 01</t>
  </si>
  <si>
    <t>Etiquetas de fila</t>
  </si>
  <si>
    <t>Total general</t>
  </si>
  <si>
    <t>Calidad</t>
  </si>
  <si>
    <t>Operaciones</t>
  </si>
  <si>
    <t>EVALUACIÓN DEL CUMPLIMIENTO</t>
  </si>
  <si>
    <t>Area Responsable</t>
  </si>
  <si>
    <t>Responsable de cumplimiento</t>
  </si>
  <si>
    <t>Observaciones</t>
  </si>
  <si>
    <t>Multa de hasta 15,000 UIT</t>
  </si>
  <si>
    <t>Ambiental</t>
  </si>
  <si>
    <t>Danielle Yepez</t>
  </si>
  <si>
    <t>Proyectos</t>
  </si>
  <si>
    <t>Garynson Manrique</t>
  </si>
  <si>
    <t>Servicios Generales</t>
  </si>
  <si>
    <t>Yessenia Hidalgo</t>
  </si>
  <si>
    <t>Mantenimiento</t>
  </si>
  <si>
    <t>Gestión Humana</t>
  </si>
  <si>
    <t>Maria José Castañeda</t>
  </si>
  <si>
    <t>Frank Rengifo</t>
  </si>
  <si>
    <t>Valor de la UIT para el año 2023: S/4950</t>
  </si>
  <si>
    <t>GENERALES</t>
  </si>
  <si>
    <t>REQUISITOS LEGALES AMBIENTALES</t>
  </si>
  <si>
    <t>Fecha de publicación</t>
  </si>
  <si>
    <t xml:space="preserve">Nro. de Norma </t>
  </si>
  <si>
    <t>Planta Lima</t>
  </si>
  <si>
    <t>GENERAL</t>
  </si>
  <si>
    <t>15.10.2005</t>
  </si>
  <si>
    <t>Ley N° 28611</t>
  </si>
  <si>
    <t>Ley General de Ambiente</t>
  </si>
  <si>
    <t xml:space="preserve">IX </t>
  </si>
  <si>
    <t>Artículo IX. El causante de la degradación del ambiente y de sus componentes, sea una persona natural o jurídica, pública o privada, está obligado a adoptar inexcusablemente las medidas para su restauración, rehabilitación o reparación según corresponda o, cuando lo anterior no fuera posible, a compensar en términos ambientales los daños generados, sin perjuicio de otras responsabilidades administrativas, civiles o penales a que hubiera lugar.</t>
  </si>
  <si>
    <t>LAIVE debe cumplir con restaurar, rehabilitar o reparar los daños generados por su actividad.</t>
  </si>
  <si>
    <t>N.A.</t>
  </si>
  <si>
    <t xml:space="preserve">Cargo de presentación de los reportes ambientales y anexos, pago de multas, cumplimiento de medidas administrativas u otros documentos que acrediten el cumplimiento de las obligaciones ambientales durante los últimos 4 años. </t>
  </si>
  <si>
    <t>7 inc 1</t>
  </si>
  <si>
    <t xml:space="preserve">Artículo 7.- Del carácter de orden público de las normas ambientales
7.1 Las normas ambientales, incluyendo las normas en materia de salud ambiental y de conservación de la diversidad biológica y los demás recursos naturales, son de orden público. Es nulo todo pacto en contra de lo establecido en dichas normas legales. </t>
  </si>
  <si>
    <t>LAIVE debe cumplir con las normas ambientales, incluyendo las normas en materia de salud ambiental y de conservación de la diversidad biológica y los demás recursos naturales, por ser de orden público. Es nulo todo pacto en contra de lo establecido en dichas normas legales</t>
  </si>
  <si>
    <t xml:space="preserve">Cargo de presentación de los reportes ambientales y anexos, pago de multas, cumplimiento de medidas administrativas u otros documentos que acrediten el cumplimiento de las obligaciones ambientales durante los últimos 4 años </t>
  </si>
  <si>
    <t>Ley N° 26842</t>
  </si>
  <si>
    <r>
      <t>23.04.2001</t>
    </r>
    <r>
      <rPr>
        <strike/>
        <sz val="11"/>
        <color theme="1"/>
        <rFont val="Calibri"/>
        <family val="2"/>
      </rPr>
      <t xml:space="preserve">
</t>
    </r>
  </si>
  <si>
    <t xml:space="preserve">Ley N° 27446 
</t>
  </si>
  <si>
    <t>25.09.2009</t>
  </si>
  <si>
    <t>Decreto Supremo N° 019-2009-MINAM</t>
  </si>
  <si>
    <t>06.06.2015</t>
  </si>
  <si>
    <t>Decreto Supremo Nº 017-2015-PRODUCE</t>
  </si>
  <si>
    <t>25.06.2016</t>
  </si>
  <si>
    <t>Resolución Ministerial Nº  Nº 235-2016-PRODUCE</t>
  </si>
  <si>
    <t>24.04.2013</t>
  </si>
  <si>
    <t xml:space="preserve">Resolución de Consejo Directivo N° 018-2013-OEFA/CD
</t>
  </si>
  <si>
    <t xml:space="preserve">24.04.2013
</t>
  </si>
  <si>
    <t>Resolución Ministerial N° 047-2022-MINAM</t>
  </si>
  <si>
    <t xml:space="preserve">Resolución de Consejo Directivo N° 006-2019-OEFA/CD
</t>
  </si>
  <si>
    <t>23.09.2022</t>
  </si>
  <si>
    <t>Decreto Supremo Nº 014-2022-PRODUCE</t>
  </si>
  <si>
    <t>12.08.2023</t>
  </si>
  <si>
    <t>Decreto Supremo
N° 009-2023</t>
  </si>
  <si>
    <t>29.08.2023</t>
  </si>
  <si>
    <t>Resolución Ministerial N° 267-2023-MINAM</t>
  </si>
  <si>
    <t>Agua y Efluente</t>
  </si>
  <si>
    <t>AGUA Y EFLUENTES</t>
  </si>
  <si>
    <t>31.03.2009</t>
  </si>
  <si>
    <t xml:space="preserve">Ley N° 29338 </t>
  </si>
  <si>
    <t>Ley de Recursos Hídricos</t>
  </si>
  <si>
    <t>Articulo 34.- El uso de los recursos hídricos se encuentra condicionado a su disponibilidad.  El uso del agua debe realizarse en forma eficiente y con respeto a los derechos de terceros, de acuerdo con lo establecido en la Ley, promoviendo que se mantengan o mejoren las características físico-químicas del agua el régimen hidrológico en beneficio del ambiente, la salud pública y la seguridad nacional.</t>
  </si>
  <si>
    <t>LAIVE debe de utilizar los recursos hídricos de manera eficiente</t>
  </si>
  <si>
    <t>AUTORIDAD NACIONAL DEL AGUA - ANA</t>
  </si>
  <si>
    <t>Multa de 0,5 a 10,000 UIT</t>
  </si>
  <si>
    <t>Artículos 277.i y 279 del Reglamento de la Ley de Recursos Hidricos, aprobado por el Decreto Supremo N° 001-2010-AG, dependiendo de la calificación de la infracción.</t>
  </si>
  <si>
    <t>RL GENERALES - Artículo 13 b) del Reglamento de Gestión Ambiental para la Industria Manufacturera y Comercio Interno.
RL COMPROMISOS AMBIENTALES - Ítem “Servicios Auxiliares” del numeral “3.2. Descripción Técnica” del Informe Técnico Legal N° 2068-2019-PRODUCE/DVMYPE-I/DGAAMI-DEAM de 1 de agosto de 2019, que sustenta la aprobación de la Resolución Directoral N° 669-2019-PRODUCE/DVMYPE-I/DGAAMI</t>
  </si>
  <si>
    <t>1. Copia de la  Resolución Directoral N° 1137-2017-AAA-CAÑETE-FORTALEZA y de la Resolución Ministerial N° 02006-77-AG/DGA, modificada por la Resolucón Directoral N°1639-2018-ANA-AAA-CAÑETE-FORTALEZA. 
2.  Listado de procedimientos administrativos sancionadores ante la Autoridad Nacional del Agua por incumplimientos de los derechos de uso de agua otorgados y su respectivo estado; o declaración jurada de no contar con procedimientos administrativos sancionadores ni hacer uso de derechos o fuentes de agua distintos a los otorgados.</t>
  </si>
  <si>
    <t xml:space="preserve">Artículo 42.- Uso productivo del agua
El uso productivo del agua consiste en la utilización de la misma en procesos de producción o previos a los mismos. Se ejerce mediante derechos de uso de agua otorgados por la Autoridad Nacional. </t>
  </si>
  <si>
    <t>Para utilizar el agua con fines productivos, se requiere contar con derechos de uso de agua otorgados por la ANA</t>
  </si>
  <si>
    <t>Artículos 277.a y 279 del Reglamento de la Ley de Recursos Hidricos, aprobado por el Decreto Supremo N° 001-2010-AG, dependiendo de la calificación de la infracción.</t>
  </si>
  <si>
    <t>RL GENERALES - Artículo 13 b) del Reglamento de Gestión Ambiental para la Industria Manufacturera y Comercio Interno.
RL COMPROMISOS AMBIENTALES -- Ítem “Servicios Auxiliares” del numeral “3.2. Descripción Técnica” del Informe Técnico Legal N° 2068-2019-PRODUCE/DVMYPE-I/DGAAMI-DEAM de 1 de agosto de 2019, que sustenta la aprobación de la Resolución Directoral N° 669-2019-PRODUCE/DVMYPE-I/DGAAMI</t>
  </si>
  <si>
    <t xml:space="preserve">N.A. </t>
  </si>
  <si>
    <t>Legal</t>
  </si>
  <si>
    <t>Martín Villavicencio</t>
  </si>
  <si>
    <t>Carlos O´Hara</t>
  </si>
  <si>
    <t>24.03.2010</t>
  </si>
  <si>
    <t>Decreto Supremo N° 001-2010-AG</t>
  </si>
  <si>
    <t>10.01.2015</t>
  </si>
  <si>
    <t>Resolución Jefatural N° 007-2015-ANA</t>
  </si>
  <si>
    <t>03.10.2015</t>
  </si>
  <si>
    <t>Resolución Jefatural N° 250-2015-ANA</t>
  </si>
  <si>
    <t>22.12.2016</t>
  </si>
  <si>
    <t>Decreto Supremo N° 022-2016-MINAGRI</t>
  </si>
  <si>
    <t>09.04.2016</t>
  </si>
  <si>
    <t xml:space="preserve">Resolución Jefatural N° 090-2016-ANA </t>
  </si>
  <si>
    <t>11.03.2019</t>
  </si>
  <si>
    <t>Decreto Supremo N° 010-2019-VIVIENDA</t>
  </si>
  <si>
    <t>27.05.2020</t>
  </si>
  <si>
    <t>02.06.2021</t>
  </si>
  <si>
    <t>Resolución Jefatural 115-2021-ANA</t>
  </si>
  <si>
    <t>31.12.2022</t>
  </si>
  <si>
    <t>Decreto Supremo N° 018-2022-MIDAGRI</t>
  </si>
  <si>
    <t>Aire y Emisiones</t>
  </si>
  <si>
    <t>AIRE Y EMISIONES</t>
  </si>
  <si>
    <t>22.05.1964</t>
  </si>
  <si>
    <t>Decreto Supremo Nº 42-F</t>
  </si>
  <si>
    <t>Reglamento de Seguridad Industrial</t>
  </si>
  <si>
    <t xml:space="preserve">Art. 450: Todo caldero debe contar con un Libro de Servicio en el que deberá consignarse el número del Registro Oficial Obligatorio de Caldero creado por R.S. Nº 13 de 19-9-60, las transferencias, reparaciones, limpieza y accidentes sufridos por el caldero, así como todos los exámenes, inspecciones o pruebas efectuadas por entidades oficiales
o particulares. El libro de Servicio acompañará al caldero por toda su existencia.
</t>
  </si>
  <si>
    <t>LAIVE debe contar con Registro y Autorización del Libro de Servicios del Caldero obtenidos ante el MTPE.</t>
  </si>
  <si>
    <t>Ministerio de Trabajo y Promoción del Empleo - MTPE</t>
  </si>
  <si>
    <t>Las Empresas Industriales y cualquier persona o entidad que infrinjan cualquier
disposición de este Reglamento, retarden los avisos o informes, proporcionen datos
falsos, incompletos o inexactos, etc., serán sancionados con multas de UN MIL A
CINCUENTA MIL SOLES ORO (S/. 1,000.00 a S/. 50,000.00), que impondrá la
Dirección de Industrias y Electricidad, según la gravedad de la falta, en base de los
informes de los funcionarios de la Dirección o de las visitas o inspecciones que se
ordene.</t>
  </si>
  <si>
    <t>Artículo 19 del Reglamento de Seguridad Industrial</t>
  </si>
  <si>
    <t>Artículo 13 b) del Reglamento de Gestión Ambiental para la Industria Manufacturera y Comercio Interno.</t>
  </si>
  <si>
    <t>Copia del Registro y Autorización del Libro de Servicios del Caldero obtenidos ante el MTPE.</t>
  </si>
  <si>
    <t>30.10.2003</t>
  </si>
  <si>
    <t>Decreto Supremo N° 085-2003-PCM</t>
  </si>
  <si>
    <t>Aprueban el Reglamento de Estándares Nacionales de Calidad Ambiental para Ruido</t>
  </si>
  <si>
    <t xml:space="preserve"> Artículo 4.- De los Estándares Primarios de Calidad Ambiental para Ruido
Los Estándares Primarios de Calidad Ambiental (ECA) para Ruido establecen los niveles máximos de ruido en el ambiente que no deben excederse para proteger la salud humana. Dichos ECA's consideran como parámetro el Nivel de Presión Sonora Continuo Equivalente con ponderación A (LAeqT) y toman en cuenta las zonas de aplicación y horarios, que se establecen en el Anexo Nº 1 de la presente norma.</t>
  </si>
  <si>
    <t xml:space="preserve">La empresa no debe superar los ECA para ruido. Sin embargo, ninguna autoridad judicial o administrativa podrá hacer uso de los estándares nacionales de calidad ambiental, con el objeto de sancionar bajo forma alguna a la empresa, a menos que se demuestre que existe causalidad entre su actuación y la transgresión de dichos estándares. </t>
  </si>
  <si>
    <t>Copia de los reportes ambientales que demuestren la ejecución del monitoreo de calidad de ruido, que acrediten el cumplimiento de la obligación durante los últimos 4 años.</t>
  </si>
  <si>
    <t>07.06.2017</t>
  </si>
  <si>
    <t>Decreto Supremo N° 003-2017-MINAM</t>
  </si>
  <si>
    <t>02.12.2019</t>
  </si>
  <si>
    <t>Decreto Supremo N° 010-2019-MINAM</t>
  </si>
  <si>
    <t>30.10.2021</t>
  </si>
  <si>
    <t>Decreto Supremo N° 030-2021-MINAM</t>
  </si>
  <si>
    <t>RESIDUOS SÓLIDOS</t>
  </si>
  <si>
    <t>ENERGÍA</t>
  </si>
  <si>
    <t>Decreto Ley N° 25844</t>
  </si>
  <si>
    <t xml:space="preserve">Ley de Concesiones Eléctricas 
</t>
  </si>
  <si>
    <t>Se requiere autorización para desarrollar las actividades de generación termoeléctrica, cuando la potencia instalada sea superior a 500 KW.</t>
  </si>
  <si>
    <t>LAIVE debe contar autorización para desarrollar las actividades de generación termoeléctrica, cuando la potencia instalada sea superior a 500 KW.</t>
  </si>
  <si>
    <t>Multa hasta 100 UIT</t>
  </si>
  <si>
    <t>Item 1.1 de la Escala de Multas y Sanciones de la Gerencia de Fiscalizacion Electrica, R.C.D.O. 028-2003-OS/CD)</t>
  </si>
  <si>
    <t xml:space="preserve">Copia de la autorización. </t>
  </si>
  <si>
    <t>19.11.1992</t>
  </si>
  <si>
    <t>7.11.2011</t>
  </si>
  <si>
    <t>SUELO</t>
  </si>
  <si>
    <t>02.12.2017</t>
  </si>
  <si>
    <t>Decreto Supremo N° 012-2017-MINAM</t>
  </si>
  <si>
    <t>Aprueban Estándares de Calidad Ambiental (ECA) para Suelo</t>
  </si>
  <si>
    <t>1, 2 y 3</t>
  </si>
  <si>
    <t>Artículo 1.- Aprobación de los Estándares de Calidad Ambiental para Suelo
      Apruébase los Estándares de Calidad Ambiental (ECA) para Suelo, que como Anexo forman parte integrante del presente decreto supremo.
     Artículo 2.- Los Estándares de Calidad Ambiental para Suelo como referente obligatorio
      Los ECA para Suelo constituyen un referente obligatorio para el diseño y aplicación de los instrumentos de gestión ambiental, y son aplicables para aquellos parámetros asociados a las actividades productivas, extractivas y de servicios.
     Artículo 3.- De la superación de los ECA para Suelo
      De superarse los ECA para Suelo, en aquellos parámetros asociados a las actividades productivas, extractivas y de servicios, las personas naturales y jurídicas a cargo de estas deben realizar acciones de evaluación y, de ser el caso, ejecutar acciones de remediación de sitios contaminados, con la finalidad de proteger la salud de las personas y el ambiente.
     Lo indicado en el párrafo anterior no aplica cuando la superación de los ECA para Suelo sea inferior a los niveles de fondo, los cuales proporcionan información acerca de las concentraciones de origen natural de las sustancias químicas presentes en el suelo, que pueden incluir el aporte de fuentes antrópicas no relacionadas al sitio en evaluación.</t>
  </si>
  <si>
    <t>LAIVE debe cumplir con los ECA de Suelo.  De superar los ECA para Suelo, en aquellos parámetros excedidos, LAIVE debe realizar acciones de evaluación y, de ser el caso, ejecutar acciones de remediación de sitios contaminados, en el marco del Decreto Supremo N° 012-2017-MINAM.</t>
  </si>
  <si>
    <t>Cargo de presentación del Informe de identificación de sitios contaminados ante PRODUCE en el ámbito de la Planta Ate, de existir evidencias de posibles sitios contaminados.</t>
  </si>
  <si>
    <t>Aprueban Criterios para la Gestión de Sitios Contaminados</t>
  </si>
  <si>
    <t xml:space="preserve"> Artículo 1.- Objeto
      La presente norma tiene por objeto establecer los criterios para la gestión de sitios contaminados generados por actividades antrópicas, los cuales comprenden aspectos de evaluación y remediación, a ser regulados por las autoridades sectoriales competentes, con la finalidad de proteger la salud de las personas y el ambiente.
     Artículo 2.- Ámbito de aplicación
      Los presentes criterios son de aplicación a las autoridades sectoriales que tienen competencias para regular la normatividad de alcance nacional respecto de las actividades productivas, extractivas o de servicios, bajo el ámbito de su competencia, cuyo desarrollo puede generar sitios contaminados.
     Artículo 3.- Actividades potencialmente contaminantes para el suelo
      Se consideran actividades potencialmente contaminantes para el suelo aquellos proyectos o actividades antrópicas, cuyo desarrollo implica el uso, manejo, almacenamiento, transporte, producción, emisión o disposición de sustancias químicas, materiales o residuos peligrosos, que son capaces de generar la contaminación del suelo y de los componentes ambientales asociados a este, por su toxicidad, movilidad, persistencia, biodegradabilidad, entre otras características de peligrosidad establecidas en las guías técnicas aprobadas por el Ministerio del Ambiente.</t>
  </si>
  <si>
    <t>En caso de tener evidencias de sitios potencialmente contaminados, LAIVE debe iniciar el procedimiento establecido en el Decreto Supremo N° 012-2017-MINAM, a fin de identificar, caracterizar y remediar los sitios contaminados.</t>
  </si>
  <si>
    <t xml:space="preserve">19.06.2004
</t>
  </si>
  <si>
    <t>LEY 28256</t>
  </si>
  <si>
    <t>Ley que regula el Transporte Terrestre de Materiales y Residuos Peligrosos</t>
  </si>
  <si>
    <t>1 a 3</t>
  </si>
  <si>
    <t>Artículo 1.- Del objeto de la Ley
La presente Ley tiene por objeto regular las actividades, procesos y operaciones del transporte terrestre de los materiales y residuos peligrosos, con sujeción a los principios de prevención y de protección de las personas, el medio ambiente y la propiedad.
Artículo 2.- Del ámbito de aplicación
Están comprendidos en los alcances de la presente Ley, la producción, almacenamiento, embalaje, transporte y rutas de tránsito, manipulación, utilización, reutilización, tratamiento, reciclaje y disposición final.
Artículo 3.- De la definición de los materiales y residuos peligrosos
Son materiales y residuos peligrosos, para efectos de la presente Ley, aquellas sustancias, elementos, insumos, productos y subproductos, o sus mezclas, en estado sólido, líquido y gaseoso que por sus características físicas, químicas, toxicológicas, de explosividad o que por su carácter de ilícito, representan riesgos para la salud de las personas, el medio ambiente y la propiedad.</t>
  </si>
  <si>
    <t>Verificar el cumplimiento de los requisitos por parte de las EO-RS como parte del proceso de contratación</t>
  </si>
  <si>
    <t>1. Amonestación.
2. Multa.
 Medidas complementarias:
Suspensión de las autorizaciones de transporte o licencias de conducir de vehículos motorizados de transporte terrestre.
Revocación de las autorizaciones de transporte o licencias de conducir de vehículos motorizados de transporte terrestre.
Decomiso de los materiales peligrosos.</t>
  </si>
  <si>
    <t>Artículo 108 del Reglamento Nacional de Transporte Terrestre de Materiales y Residuos Peligrosos aprobado por el Decreto Supremo N° 021-2008-MTC.</t>
  </si>
  <si>
    <t>RL GENERALES - Artículo 13 i) del Reglamento de Gestión Ambiental para la Industria Manufacturera y Comercio Interno.
COMPROMISOS AMBIENTALES Literal “V.2. Medidas de Prevención y Mitigación Ambiental” del Informe N° 426-12-AG-DVM-DGAAA-DGAA/FTP-5733-10 de 17 de agosto de 2012, que sustenta la aprobación de la Resolución de Dirección General N° 037-12-AG-DVM-DGAAA: ANEXO 1 del Informe Técnico Legal N° 2068-2019-PRODUCE/DVMYPE-I/DGAAMI-DEAM de 1 de agosto de 2019, que sustenta la aprobación de la Resolución Directoral N° 669-2019-PRODUCE/DVMYPE-I/DGAAMI</t>
  </si>
  <si>
    <r>
      <rPr>
        <sz val="11"/>
        <color theme="1"/>
        <rFont val="Calibri"/>
        <family val="2"/>
        <scheme val="minor"/>
      </rPr>
      <t xml:space="preserve">Copia y cargos de presentación de los reportes ambientales, Declaración Anual sobre Minimización y Gestión de Residuos Sólidos, Manifiestos de Residuos Peligrosos u otros documentos que acrediten el cumplimiento de las obligaciones ambientales durante los últimos 4 años </t>
    </r>
  </si>
  <si>
    <t>Artículo 8.- De las empresas de transportes
8.1 Los titulares de la actividad que usan materiales peligrosos sólo podrán contratar los servicios de transporte con las empresas debidamente registradas y autorizadas por el Ministerio de Transportes y Comunicaciones.
8.2 El Ministerio de Transportes y Comunicaciones, en coordinación con el Ministerio de Salud, establecerá las normas técnicas y de seguridad que deben cumplir las empresas de transportes para los fines de su registro y autorización.</t>
  </si>
  <si>
    <t>Copia de los contratos u órdenes de servicios con empresas autorizadas por el MTC y MINAM durante los últimos 4 años.  Copia de los registros de las empresas contratadas ante el MTC y el  MINAM.</t>
  </si>
  <si>
    <t xml:space="preserve">10.06.2008
</t>
  </si>
  <si>
    <t xml:space="preserve">Decreto Supremo N° 021-2008-MTC
</t>
  </si>
  <si>
    <t>23.12.2016</t>
  </si>
  <si>
    <t>Decreto Legislativo N° 1278</t>
  </si>
  <si>
    <t>21.12.2017</t>
  </si>
  <si>
    <t>Decreto Supremo N° 014-2017-MINAM</t>
  </si>
  <si>
    <t>08.11.2019</t>
  </si>
  <si>
    <t>Decreto Supremo N° 009-2019-MINAM</t>
  </si>
  <si>
    <t>19.11.2021</t>
  </si>
  <si>
    <t>Decreto Supremo N° 035-2021-MINAM</t>
  </si>
  <si>
    <t>06.04.2022</t>
  </si>
  <si>
    <t>Decreto Supremo N° 002-2022-VIVIENDA</t>
  </si>
  <si>
    <t>09.03.2023</t>
  </si>
  <si>
    <t>Resolución Ministerial N° 089-2023-MINAM</t>
  </si>
  <si>
    <t>31.07.2023</t>
  </si>
  <si>
    <t>Resolución Directoral N° 00751-2023-MINAM/VMGA/DGGRS</t>
  </si>
  <si>
    <t>IQBF</t>
  </si>
  <si>
    <t xml:space="preserve">01.11.2012
</t>
  </si>
  <si>
    <t>Decreto Legislativo N° 1126</t>
  </si>
  <si>
    <t>Decreto Legislativo que establece medidas de control en los insumos químicos y productos fiscalizados, maquinarias y equipos utilizados para la elaboración de drogas ilícitas</t>
  </si>
  <si>
    <t>Artículo 6. Registro 
Créase el Registro para el Control de los Bienes Fiscalizados que contiene toda la información relativa a los bienes fiscalizados, así como del usuario y sus actividades.
La SUNAT es la responsable de la implementación, del desarrollo y del mantenimiento del registro. Para tal efecto, puede suscribir convenios de cooperación con las instituciones que estime pertinentes.
La información del Registro de Hidrocarburos administrado por el Organismo Supervisor de la Inversión en Energía y Minería - OSINERGMIN forma parte del registro.
La SUNAT, mediante resolución de superintendencia, establece:
1. La información, las condiciones, características, requisitos y niveles de acceso al registro por parte de la Policía Nacional del Perú - PNP y terceros. Para la autorización del acceso a la PNP, se tiene en cuenta lo señalado en el artículo 3, numeral 3.3 del Decreto Legislativo Nº 1241, Decreto Legislativo que fortalece la lucha contra el tráfico ilícito de drogas.
2. Los procedimientos, plazos y demás condiciones, así como los requisitos que debe cumplir el usuario para la incorporación, renovación y permanencia en el registro.
3. Los supuestos en los cuales de oficio, procede a la inscripción, suspensión, baja y modificación o actualización de la información en el registro.</t>
  </si>
  <si>
    <t>Todo usuario de IQBF debe contar con inscripción vigente en el registro.</t>
  </si>
  <si>
    <t>Superintendencia Nacional de Aduanas y de Administración Tributaria - SUNAT</t>
  </si>
  <si>
    <t>Sanción de Incautación por las siguientes conductas:
1 Realizar actividades fiscalizadas sin contar con inscripción vigente en el Registro. 
2 Realizar actividades fiscalizadas no inscritas en el Registro. 
3 Realizar actividades fiscalizadas con bienes fiscalizados no inscritos en el Registro.
4 Producir o fabricar, utilizar, transformar, preparar y prestar servicios con bienes fiscalizados alterando las especificaciones contenidas en el informe técnico o cuadro insumo-producto o bienes fiscalizados no especificados en dichos documentos.
 5 Transportar bienes fiscalizados en un medio de transporte no inscrito en el Registro.
6 Remitir bienes fiscalizados en un medio de transporte no inscrito en el Registro.
7 Comercializar bienes fiscalizados excediendo los límites de volumen o cantidad en las zonas geográficas sujetas al Régimen Especial para el control de Bienes Fiscalizados.
8 Realizar actividades fiscalizadas con bienes fiscalizados excediendo las cantidades indicadas en el Registro
9 Comercializar bienes fiscalizados para uso doméstico o artesanal en cantidades, presentaciones y/o concentraciones y/o volúmenes y/o pesos y/o frecuencias no autorizados.
10 Comercializar bienes fiscalizados sin cumplir con las especificaciones detalladas en el rotulado y/o etiquetas sobre denominación, concentración,
peso o volumen.
11 Ingresar o sacar bienes fiscalizados hacia o desde el territorio nacional sin contar con autorización o excediendo el margen de tolerancia permitido
en la autorización. 
12 Transportar bienes fiscalizados sin utilizar la ruta fiscal aplicable. 
13 Transportar bienes fiscalizados sin guía de remisión u otro documento previsto por las normas para sustentar su traslado, con documentos que no reúnan los requisitos y características para ser considerados guías de remisión y/o con otro documento que carezca de validez. 
14 Remitir bienes fiscalizados sin guía de remisión u otro documento previsto por las normas para sustentar su traslado, con documentos que no reúnan los requisitos y características para ser considerados guías de remisión y/o con otro documento que carezca de validez.
15 No contar, en el caso de los bienes fiscalizados que se transporten en contenedores, cisternas o similares, con los medios de seguridad que garanticen su inviolabilidad. 
16 No contar, en el caso de los bienes fiscalizados que se transporten en contenedores, cisternas o similares, con el rotulado o etiquetado respectivo
según las normas de la materia. (6)
17 Impedir la toma de muestras o la toma de inventarios de bienes fiscalizados o de bienes que presumiblemente sean bienes fiscalizados. 
18 Realizar actividades fiscalizadas en establecimiento no inscrito en el Registro. 
19 No facilitar a la SUNAT, a través de cualquier medio y en la forma y condiciones que aquella señale, la información que permita identificar en su base de datos los documentos que sustentan el transporte o traslado de bienes fiscalizados. 
20 Transportar bienes fiscalizados en un medio de transporte inscrito en el Registro con conductor no inscrito en este.
21 Remitir bienes fiscalizados en un medio de transporte inscrito en el Registro con conductor no inscrito en este.
22 No cumplir con la medida de inmovilización</t>
  </si>
  <si>
    <t>Anexo B del Decreto Supremo Nº 287-2018-EF</t>
  </si>
  <si>
    <t>Copia del registro vigente.</t>
  </si>
  <si>
    <t xml:space="preserve">Servicios Generales
Almacén </t>
  </si>
  <si>
    <t>Artículo 7.- De las condiciones para ejercer actividades sujetas a control
      El usuario, para desarrollar cualquiera de las actividades fiscalizadas en el presente decreto legislativo, requiere contar con su inscripción vigente en el registro.
     Para ser incorporado al registro, así como para mantenerse en él, se requiere previamente que el usuario se encuentre activo y con condición diferente a “no habido” en el Registro Único de Contribuyentes y reúna, entre otros, los siguientes requisitos:
     1. Cumplir las condiciones y controles mínimos de seguridad sobre los bienes fiscalizados tendientes a evitar el desvío hacia actividades ilícitas.
     2. El usuario, sus directores, representantes legales y responsables del manejo de los bienes fiscalizados no tengan o no hayan tenido sentencia condenatoria firme por tráfico ilícito de drogas o delitos conexos. El reglamento precisa en quienes recae la responsabilidad del manejo de los bienes fiscalizados.
     3. Los establecimientos en los que se realicen actividades vinculadas al presente decreto legislativo, se encuentran ubicados en zonas accesibles de acuerdo a lo que establece el reglamento.
     4. Los establecimientos en los que se realicen actividades con bienes fiscalizados, con excepción de los derivados de hidrocarburos, vinculadas al presente Decreto Legislativo, no podrán estar ubicados en las zonas sujetas a régimen especial. El reglamento establece las actividades a que se refiere del presente numeral
     5. El usuario, sus directores y representantes legales no tengan sentencia condenatoria firme vigente por haber presentado documentación y/o información falsa para obtener la incorporación, renovación, modificación o actualización de la información en el registro.
     Para estos efectos, se puede requerir el apoyo de parte de la PNP para la verificación de los requisitos señalados en el presente artículo.
     El usuario que realiza actividades fiscalizadas de acuerdo al presente Decreto Legislativo y que, de acuerdo a las normas del subsector hidrocarburos, deba encontrarse inscrito en el Registro de Hidrocarburos y habilitados en el Sistema de Control de Órdenes de Pedido - SCOP para operar, debe contar con la inscripción vigente en el registro a fin de mantener su inscripción en el Registro de Hidrocarburos y su habilitación en el SCOP.
     La inscripción en el registro es personal e intransferible.</t>
  </si>
  <si>
    <t xml:space="preserve">Todo usuario de IQBF debe contar con inscripción vogente en el registro. </t>
  </si>
  <si>
    <t xml:space="preserve">Permanente durante la etapa de operación. </t>
  </si>
  <si>
    <t xml:space="preserve">21.08.2019
</t>
  </si>
  <si>
    <t>Decreto Supremo N° 268-2019-EF</t>
  </si>
  <si>
    <t>Lista</t>
  </si>
  <si>
    <t>RL AGUA Y EFLUENTES</t>
  </si>
  <si>
    <t>RL AIRE, EMISIONES Y RUIDO</t>
  </si>
  <si>
    <t>RL ENERGÍA</t>
  </si>
  <si>
    <t>RL SUELO</t>
  </si>
  <si>
    <t>RL RESIDUOS SÓLIDOS</t>
  </si>
  <si>
    <t>RL IQBF</t>
  </si>
  <si>
    <t>Decreto Supremo N° 011-2017-MINAM</t>
  </si>
  <si>
    <t>RESOLUCION DE CONSEJO DIRECTIVO ORGANISMO SUPERVISOR DE LA INVERSION EN ENERGIA Y MINERIA OSINERGMIN Nº 191-2011-OS-CD</t>
  </si>
  <si>
    <t>Resolución de Consejo Directivo Nº 011-2020-SUNASS-CD</t>
  </si>
  <si>
    <t>Ámbito de aplicación</t>
  </si>
  <si>
    <t>Materia</t>
  </si>
  <si>
    <t>Tema</t>
  </si>
  <si>
    <t>Sí</t>
  </si>
  <si>
    <t>William Cadillo,
Guido Vilcatoma</t>
  </si>
  <si>
    <t>Garynson Manrique,
Danielle Yepez</t>
  </si>
  <si>
    <t>Frank Rengifo,
Danielle Yepez</t>
  </si>
  <si>
    <t>Proyectos,
Ambiental</t>
  </si>
  <si>
    <t>SST,
Ambiental</t>
  </si>
  <si>
    <t>PRODUCE: Autoridad ambiental competente,
OEFA: Entidad de Fiscalización</t>
  </si>
  <si>
    <t>Ambiental,
Legal</t>
  </si>
  <si>
    <t>Danielle Yepez,
Martín Villavicencio</t>
  </si>
  <si>
    <t xml:space="preserve">PRODUCE: Autoridad ambiental competente,
OEFA: Entidad de Fiscalización
</t>
  </si>
  <si>
    <t>Yessenia Hidalgo,
José Crispín</t>
  </si>
  <si>
    <t>nombre_responsable</t>
  </si>
  <si>
    <t>correo</t>
  </si>
  <si>
    <t>William Cadillo</t>
  </si>
  <si>
    <t>Guido Vilcatoma</t>
  </si>
  <si>
    <t>José Crispín</t>
  </si>
  <si>
    <t>área</t>
  </si>
  <si>
    <t>SST</t>
  </si>
  <si>
    <t>Almacén</t>
  </si>
  <si>
    <t>responsable_operaciones_IGA</t>
  </si>
  <si>
    <t>responsable_calidad_IGA</t>
  </si>
  <si>
    <t>reponsable_mantenimiento_IGA</t>
  </si>
  <si>
    <t xml:space="preserve">
Danielle Yepez</t>
  </si>
  <si>
    <t xml:space="preserve">
Martín Villavicencio</t>
  </si>
  <si>
    <t xml:space="preserve">
Guido Vilcatoma</t>
  </si>
  <si>
    <t xml:space="preserve">Copia y cargos de presentación de los reportes ambientales, Declaración Anual sobre Minimización y Gestión de Residuos Sólidos, Manifiestos de Residuos Peligrosos u otros documentos que acrediten el cumplimiento de las obligaciones ambientales durante los últimos 4 años </t>
  </si>
  <si>
    <t xml:space="preserve">
José Crispín</t>
  </si>
  <si>
    <t>reponsables_corregido</t>
  </si>
  <si>
    <t>correos</t>
  </si>
  <si>
    <t>area_responsable</t>
  </si>
  <si>
    <t>id_obligacion</t>
  </si>
  <si>
    <t>Recuento distinto de id_obligacion</t>
  </si>
  <si>
    <t>Etiquetas de columna</t>
  </si>
  <si>
    <t>Incumple</t>
  </si>
  <si>
    <t>Fecha de Verificación</t>
  </si>
  <si>
    <t>Estado de Verificación</t>
  </si>
  <si>
    <t>Fuera del plazo de verificación</t>
  </si>
  <si>
    <t>Dentro del plazo de verificación</t>
  </si>
  <si>
    <t>area_resp_generales</t>
  </si>
  <si>
    <t>resp_generales1</t>
  </si>
  <si>
    <t>Juan Perez</t>
  </si>
  <si>
    <t>Danielle Yepez,
Juan Perez</t>
  </si>
  <si>
    <t xml:space="preserve">
Juan Perez</t>
  </si>
  <si>
    <t>danielle.yepez@abc.pe</t>
  </si>
  <si>
    <t>garynson.manrique@abc.pe</t>
  </si>
  <si>
    <t>yessenia.hidalgo@abc.pe</t>
  </si>
  <si>
    <t>maria.castaneda@abc.pe</t>
  </si>
  <si>
    <t>frank.rengifo@abc.pe</t>
  </si>
  <si>
    <t>luis.villavicencio@abc.pe</t>
  </si>
  <si>
    <t>carlos.ohara@abc.pe</t>
  </si>
  <si>
    <t>william.cadillo@abc.pe</t>
  </si>
  <si>
    <t>guido.vilcatoma@abc.pe</t>
  </si>
  <si>
    <t>jose.crispin@abc.pe</t>
  </si>
  <si>
    <t>resp.op.iga@abc.pe</t>
  </si>
  <si>
    <t>resp.cal.iga@abc.pe</t>
  </si>
  <si>
    <t>resp.mant.iga@abc.pe</t>
  </si>
  <si>
    <t>resp.generales@abc.pe</t>
  </si>
  <si>
    <t>juan.perez@abc.pe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</si>
</sst>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4" x14ac:knownFonts="1">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4"/>
      <color theme="1"/>
      <name val="Arial"/>
      <family val="2"/>
    </font>
    <font>
      <sz val="11"/>
      <color theme="1"/>
      <name val="Arial"/>
      <family val="2"/>
    </font>
    <font>
      <sz val="11"/>
      <name val="Calibri"/>
      <family val="2"/>
    </font>
    <font>
      <b/>
      <sz val="9"/>
      <color theme="1"/>
      <name val="Arial"/>
      <family val="2"/>
    </font>
    <font>
      <sz val="11"/>
      <color theme="1"/>
      <name val="Calibri"/>
      <family val="2"/>
    </font>
    <font>
      <b/>
      <sz val="11"/>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sz val="11"/>
      <color rgb="FFFF0000"/>
      <name val="Calibri"/>
      <family val="2"/>
      <scheme val="minor"/>
    </font>
    <font>
      <b/>
      <sz val="11"/>
      <color theme="0"/>
      <name val="Arial"/>
      <family val="2"/>
    </font>
    <font>
      <u/>
      <sz val="11"/>
      <color theme="1"/>
      <name val="Calibri"/>
      <family val="2"/>
      <scheme val="minor"/>
    </font>
    <font>
      <strike/>
      <sz val="11"/>
      <color theme="1"/>
      <name val="Calibri"/>
      <family val="2"/>
    </font>
    <font>
      <sz val="11"/>
      <color rgb="FF000000"/>
      <name val="Calibri"/>
      <family val="2"/>
    </font>
    <font>
      <u/>
      <sz val="11"/>
      <color rgb="FF000000"/>
      <name val="Calibri"/>
      <family val="2"/>
      <scheme val="minor"/>
    </font>
    <font>
      <sz val="8"/>
      <name val="Calibri"/>
      <family val="2"/>
      <scheme val="minor"/>
    </font>
    <font>
      <u/>
      <sz val="11"/>
      <color rgb="FF000000"/>
      <name val="Calibri"/>
      <family val="2"/>
    </font>
    <font>
      <u/>
      <sz val="11"/>
      <name val="Calibri"/>
      <family val="2"/>
      <scheme val="minor"/>
    </font>
    <font>
      <sz val="11"/>
      <name val="Calibri"/>
      <family val="2"/>
      <scheme val="minor"/>
    </font>
    <font>
      <b/>
      <u/>
      <sz val="11"/>
      <color rgb="FF000000"/>
      <name val="Calibri"/>
      <family val="2"/>
      <scheme val="minor"/>
    </font>
  </fonts>
  <fills count="21">
    <fill>
      <patternFill patternType="none"/>
    </fill>
    <fill>
      <patternFill patternType="gray125"/>
    </fill>
    <fill>
      <patternFill patternType="solid">
        <fgColor rgb="FFFFFFFF"/>
        <bgColor rgb="FFFFFFFF"/>
      </patternFill>
    </fill>
    <fill>
      <patternFill patternType="solid">
        <fgColor theme="4" tint="0.79998168889431442"/>
        <bgColor indexed="64"/>
      </patternFill>
    </fill>
    <fill>
      <patternFill patternType="solid">
        <fgColor theme="0"/>
        <bgColor indexed="64"/>
      </patternFill>
    </fill>
    <fill>
      <patternFill patternType="solid">
        <fgColor rgb="FF5D5179"/>
        <bgColor rgb="FFFFBDDE"/>
      </patternFill>
    </fill>
    <fill>
      <patternFill patternType="solid">
        <fgColor rgb="FFF7F4F3"/>
        <bgColor indexed="64"/>
      </patternFill>
    </fill>
    <fill>
      <patternFill patternType="solid">
        <fgColor rgb="FF60992D"/>
        <bgColor rgb="FFFFD9EC"/>
      </patternFill>
    </fill>
    <fill>
      <patternFill patternType="solid">
        <fgColor rgb="FF60992D"/>
        <bgColor indexed="64"/>
      </patternFill>
    </fill>
    <fill>
      <patternFill patternType="solid">
        <fgColor rgb="FFDB504A"/>
        <bgColor indexed="64"/>
      </patternFill>
    </fill>
    <fill>
      <patternFill patternType="solid">
        <fgColor rgb="FF4F759B"/>
        <bgColor indexed="64"/>
      </patternFill>
    </fill>
    <fill>
      <patternFill patternType="solid">
        <fgColor rgb="FFDB504A"/>
        <bgColor rgb="FFCCFF66"/>
      </patternFill>
    </fill>
    <fill>
      <patternFill patternType="solid">
        <fgColor rgb="FFF7F4F3"/>
        <bgColor rgb="FFCCFF66"/>
      </patternFill>
    </fill>
    <fill>
      <patternFill patternType="solid">
        <fgColor theme="8" tint="0.59999389629810485"/>
        <bgColor indexed="64"/>
      </patternFill>
    </fill>
    <fill>
      <patternFill patternType="solid">
        <fgColor theme="2"/>
        <bgColor indexed="64"/>
      </patternFill>
    </fill>
    <fill>
      <patternFill patternType="solid">
        <fgColor rgb="FFF7F4F3"/>
        <bgColor rgb="FF000000"/>
      </patternFill>
    </fill>
    <fill>
      <patternFill patternType="solid">
        <fgColor rgb="FFBDD7EE"/>
        <bgColor rgb="FF000000"/>
      </patternFill>
    </fill>
    <fill>
      <patternFill patternType="solid">
        <fgColor rgb="FFFFFFFF"/>
        <bgColor rgb="FF000000"/>
      </patternFill>
    </fill>
    <fill>
      <patternFill patternType="solid">
        <fgColor theme="7" tint="0.79998168889431442"/>
        <bgColor indexed="64"/>
      </patternFill>
    </fill>
    <fill>
      <patternFill patternType="solid">
        <fgColor theme="7" tint="0.79998168889431442"/>
        <bgColor rgb="FF000000"/>
      </patternFill>
    </fill>
    <fill>
      <patternFill patternType="solid">
        <fgColor rgb="FF5D5179"/>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s>
  <cellStyleXfs count="4">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9" fontId="2" fillId="0" borderId="0" applyFont="0" applyFill="0" applyBorder="0" applyAlignment="0" applyProtection="0"/>
  </cellStyleXfs>
  <cellXfs count="268">
    <xf numFmtId="0" fontId="0" fillId="0" borderId="0" xfId="0"/>
    <xf numFmtId="0" fontId="0" fillId="0" borderId="0" xfId="0" applyAlignment="1">
      <alignment vertical="center"/>
    </xf>
    <xf numFmtId="0" fontId="0" fillId="0" borderId="0" xfId="0" applyAlignment="1">
      <alignment horizontal="center" vertical="center"/>
    </xf>
    <xf numFmtId="0" fontId="8" fillId="0" borderId="0" xfId="0" applyFont="1" applyAlignment="1">
      <alignment horizontal="center" vertical="center"/>
    </xf>
    <xf numFmtId="0" fontId="5" fillId="0" borderId="5" xfId="0" applyFont="1" applyBorder="1" applyAlignment="1">
      <alignment vertical="center"/>
    </xf>
    <xf numFmtId="0" fontId="5" fillId="0" borderId="5" xfId="0" applyFont="1" applyBorder="1"/>
    <xf numFmtId="0" fontId="0" fillId="0" borderId="5" xfId="0" applyBorder="1" applyAlignment="1">
      <alignment horizontal="center" vertical="top" wrapText="1"/>
    </xf>
    <xf numFmtId="0" fontId="0" fillId="0" borderId="5" xfId="0" applyBorder="1" applyAlignment="1">
      <alignment vertical="top" wrapText="1"/>
    </xf>
    <xf numFmtId="0" fontId="0" fillId="0" borderId="5" xfId="0" applyBorder="1"/>
    <xf numFmtId="0" fontId="8" fillId="0" borderId="3" xfId="0" applyFont="1" applyBorder="1" applyAlignment="1">
      <alignment horizontal="center" vertical="top" wrapText="1"/>
    </xf>
    <xf numFmtId="0" fontId="0" fillId="0" borderId="1" xfId="0" applyBorder="1" applyAlignment="1">
      <alignment horizontal="center" vertical="top" wrapText="1"/>
    </xf>
    <xf numFmtId="14" fontId="5" fillId="0" borderId="5" xfId="0" applyNumberFormat="1" applyFont="1" applyBorder="1" applyAlignment="1">
      <alignment vertical="center"/>
    </xf>
    <xf numFmtId="0" fontId="8" fillId="0" borderId="5" xfId="0" applyFont="1" applyBorder="1" applyAlignment="1">
      <alignment horizontal="center" vertical="top" wrapText="1"/>
    </xf>
    <xf numFmtId="0" fontId="8" fillId="0" borderId="5" xfId="0" applyFont="1" applyBorder="1" applyAlignment="1">
      <alignment vertical="top" wrapText="1"/>
    </xf>
    <xf numFmtId="0" fontId="8" fillId="4" borderId="5" xfId="0" applyFont="1" applyFill="1" applyBorder="1" applyAlignment="1">
      <alignment vertical="top" wrapText="1"/>
    </xf>
    <xf numFmtId="0" fontId="8" fillId="0" borderId="2" xfId="0" applyFont="1" applyBorder="1" applyAlignment="1">
      <alignment vertical="top" wrapText="1"/>
    </xf>
    <xf numFmtId="0" fontId="0" fillId="0" borderId="2" xfId="0" applyBorder="1" applyAlignment="1">
      <alignment vertical="top" wrapText="1"/>
    </xf>
    <xf numFmtId="0" fontId="0" fillId="0" borderId="5" xfId="0" applyBorder="1" applyAlignment="1">
      <alignment horizontal="justify" vertical="top" wrapText="1"/>
    </xf>
    <xf numFmtId="0" fontId="0" fillId="0" borderId="5" xfId="0" applyBorder="1" applyAlignment="1">
      <alignment horizontal="left" vertical="top" wrapText="1"/>
    </xf>
    <xf numFmtId="0" fontId="8" fillId="0" borderId="5" xfId="0" applyFont="1" applyBorder="1" applyAlignment="1">
      <alignment horizontal="left" vertical="top" wrapText="1"/>
    </xf>
    <xf numFmtId="0" fontId="8" fillId="0" borderId="5" xfId="0" applyFont="1" applyBorder="1" applyAlignment="1">
      <alignment horizontal="justify" vertical="top" wrapText="1"/>
    </xf>
    <xf numFmtId="0" fontId="7" fillId="10"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2" borderId="4" xfId="0" applyFont="1" applyFill="1" applyBorder="1" applyAlignment="1">
      <alignment horizontal="center" vertical="top" wrapText="1"/>
    </xf>
    <xf numFmtId="0" fontId="15" fillId="0" borderId="5" xfId="1" applyFont="1" applyBorder="1" applyAlignment="1">
      <alignment vertical="top" wrapText="1"/>
    </xf>
    <xf numFmtId="14" fontId="15" fillId="0" borderId="5" xfId="1" applyNumberFormat="1" applyFont="1" applyBorder="1" applyAlignment="1">
      <alignment horizontal="center" vertical="top" wrapText="1"/>
    </xf>
    <xf numFmtId="0" fontId="15" fillId="0" borderId="1" xfId="1" applyFont="1" applyBorder="1" applyAlignment="1">
      <alignment horizontal="center" vertical="top" wrapText="1"/>
    </xf>
    <xf numFmtId="0" fontId="8" fillId="0" borderId="5" xfId="0" applyFont="1" applyBorder="1" applyAlignment="1">
      <alignment horizontal="center" vertical="top"/>
    </xf>
    <xf numFmtId="0" fontId="15" fillId="0" borderId="5" xfId="1" applyFont="1" applyBorder="1" applyAlignment="1">
      <alignment horizontal="center" vertical="top" wrapText="1"/>
    </xf>
    <xf numFmtId="164" fontId="15" fillId="0" borderId="5" xfId="1" applyNumberFormat="1" applyFont="1" applyBorder="1" applyAlignment="1">
      <alignment horizontal="center" vertical="top" wrapText="1"/>
    </xf>
    <xf numFmtId="0" fontId="0" fillId="0" borderId="5" xfId="0" applyBorder="1" applyAlignment="1">
      <alignment horizontal="center" vertical="top"/>
    </xf>
    <xf numFmtId="10" fontId="0" fillId="0" borderId="5" xfId="0" applyNumberFormat="1" applyBorder="1" applyAlignment="1">
      <alignment horizontal="left" vertical="top" wrapText="1"/>
    </xf>
    <xf numFmtId="164" fontId="0" fillId="0" borderId="5" xfId="0" applyNumberFormat="1" applyBorder="1" applyAlignment="1">
      <alignment horizontal="center" vertical="top" wrapText="1"/>
    </xf>
    <xf numFmtId="1" fontId="0" fillId="0" borderId="5" xfId="0" applyNumberFormat="1" applyBorder="1" applyAlignment="1">
      <alignment horizontal="center" vertical="top" wrapText="1"/>
    </xf>
    <xf numFmtId="0" fontId="0" fillId="0" borderId="14" xfId="0" applyBorder="1" applyAlignment="1">
      <alignment horizontal="center" vertical="top" wrapText="1"/>
    </xf>
    <xf numFmtId="164" fontId="0" fillId="0" borderId="16" xfId="0" applyNumberFormat="1" applyBorder="1" applyAlignment="1">
      <alignment horizontal="center" vertical="top" wrapText="1"/>
    </xf>
    <xf numFmtId="0" fontId="15" fillId="0" borderId="5" xfId="1" applyFont="1" applyFill="1" applyBorder="1" applyAlignment="1">
      <alignment horizontal="center" vertical="top" wrapText="1"/>
    </xf>
    <xf numFmtId="0" fontId="0" fillId="0" borderId="17" xfId="0" applyBorder="1" applyAlignment="1">
      <alignment horizontal="center" vertical="top" wrapText="1"/>
    </xf>
    <xf numFmtId="0" fontId="0" fillId="0" borderId="14" xfId="0" applyBorder="1" applyAlignment="1">
      <alignment horizontal="justify" vertical="top" wrapText="1"/>
    </xf>
    <xf numFmtId="0" fontId="0" fillId="0" borderId="14" xfId="0" applyBorder="1" applyAlignment="1">
      <alignment horizontal="left" vertical="top" wrapText="1"/>
    </xf>
    <xf numFmtId="14" fontId="0" fillId="0" borderId="2" xfId="0" applyNumberFormat="1" applyBorder="1" applyAlignment="1">
      <alignment horizontal="center" vertical="top" wrapText="1"/>
    </xf>
    <xf numFmtId="0" fontId="0" fillId="0" borderId="3" xfId="0" applyBorder="1" applyAlignment="1">
      <alignment horizontal="center" vertical="top" wrapText="1"/>
    </xf>
    <xf numFmtId="164" fontId="0" fillId="0" borderId="2" xfId="0" applyNumberFormat="1" applyBorder="1" applyAlignment="1">
      <alignment horizontal="center" vertical="top" wrapText="1"/>
    </xf>
    <xf numFmtId="0" fontId="0" fillId="0" borderId="5" xfId="0" applyBorder="1" applyAlignment="1">
      <alignment vertical="top"/>
    </xf>
    <xf numFmtId="0" fontId="5" fillId="0" borderId="5" xfId="0" applyFont="1" applyBorder="1" applyAlignment="1">
      <alignment horizontal="center" vertical="top"/>
    </xf>
    <xf numFmtId="0" fontId="0" fillId="0" borderId="1" xfId="0" applyBorder="1" applyAlignment="1">
      <alignment vertical="top"/>
    </xf>
    <xf numFmtId="0" fontId="17" fillId="0" borderId="5" xfId="0" applyFont="1" applyBorder="1" applyAlignment="1">
      <alignment vertical="top" wrapText="1"/>
    </xf>
    <xf numFmtId="0" fontId="17" fillId="0" borderId="4" xfId="0" applyFont="1" applyBorder="1" applyAlignment="1">
      <alignment vertical="top" wrapText="1"/>
    </xf>
    <xf numFmtId="0" fontId="17" fillId="0" borderId="5" xfId="0" applyFont="1" applyBorder="1" applyAlignment="1">
      <alignment horizontal="center" vertical="top" wrapText="1"/>
    </xf>
    <xf numFmtId="0" fontId="7" fillId="12" borderId="1" xfId="0" applyFont="1" applyFill="1" applyBorder="1" applyAlignment="1">
      <alignment vertical="top" wrapText="1"/>
    </xf>
    <xf numFmtId="0" fontId="7" fillId="10" borderId="1" xfId="0" applyFont="1" applyFill="1" applyBorder="1" applyAlignment="1">
      <alignment horizontal="center" vertical="top" wrapText="1"/>
    </xf>
    <xf numFmtId="0" fontId="0" fillId="0" borderId="2" xfId="0" applyBorder="1" applyAlignment="1">
      <alignment vertical="top"/>
    </xf>
    <xf numFmtId="0" fontId="0" fillId="0" borderId="6" xfId="0" applyBorder="1" applyAlignment="1">
      <alignment vertical="top"/>
    </xf>
    <xf numFmtId="0" fontId="17" fillId="0" borderId="5" xfId="0" applyFont="1" applyBorder="1" applyAlignment="1">
      <alignment horizontal="center" vertical="top"/>
    </xf>
    <xf numFmtId="0" fontId="17" fillId="0" borderId="5" xfId="0" applyFont="1" applyBorder="1" applyAlignment="1">
      <alignment horizontal="left" vertical="top" wrapText="1"/>
    </xf>
    <xf numFmtId="0" fontId="10" fillId="0" borderId="5" xfId="0" applyFont="1" applyBorder="1" applyAlignment="1">
      <alignment vertical="top"/>
    </xf>
    <xf numFmtId="0" fontId="2" fillId="0" borderId="14" xfId="0" applyFont="1" applyBorder="1" applyAlignment="1">
      <alignment horizontal="center" vertical="top"/>
    </xf>
    <xf numFmtId="0" fontId="2" fillId="0" borderId="5" xfId="0" applyFont="1" applyBorder="1" applyAlignment="1">
      <alignment horizontal="center" vertical="top" wrapText="1"/>
    </xf>
    <xf numFmtId="164" fontId="2" fillId="0" borderId="5" xfId="0" applyNumberFormat="1" applyFont="1" applyBorder="1" applyAlignment="1">
      <alignment horizontal="center" vertical="top" wrapText="1"/>
    </xf>
    <xf numFmtId="49" fontId="2" fillId="0" borderId="15" xfId="0" applyNumberFormat="1" applyFont="1" applyBorder="1" applyAlignment="1">
      <alignment horizontal="center" vertical="top" wrapText="1"/>
    </xf>
    <xf numFmtId="0" fontId="2" fillId="0" borderId="15" xfId="0" applyFont="1" applyBorder="1" applyAlignment="1">
      <alignment horizontal="left" vertical="top" wrapText="1"/>
    </xf>
    <xf numFmtId="0" fontId="2" fillId="0" borderId="5" xfId="0" applyFont="1" applyBorder="1" applyAlignment="1">
      <alignment vertical="top"/>
    </xf>
    <xf numFmtId="0" fontId="2" fillId="0" borderId="2" xfId="0" applyFont="1" applyBorder="1" applyAlignment="1">
      <alignment vertical="top"/>
    </xf>
    <xf numFmtId="0" fontId="2" fillId="0" borderId="5" xfId="0" applyFont="1" applyBorder="1" applyAlignment="1">
      <alignment horizontal="left" vertical="top" wrapText="1"/>
    </xf>
    <xf numFmtId="164" fontId="2" fillId="0" borderId="21" xfId="0" applyNumberFormat="1" applyFont="1" applyBorder="1" applyAlignment="1">
      <alignment horizontal="center" vertical="top" wrapText="1"/>
    </xf>
    <xf numFmtId="0" fontId="2" fillId="0" borderId="5" xfId="0" applyFont="1" applyBorder="1" applyAlignment="1">
      <alignment horizontal="center" vertical="top"/>
    </xf>
    <xf numFmtId="0" fontId="0" fillId="0" borderId="0" xfId="0" pivotButton="1"/>
    <xf numFmtId="0" fontId="0" fillId="0" borderId="0" xfId="0" applyAlignment="1">
      <alignment horizontal="left"/>
    </xf>
    <xf numFmtId="0" fontId="0" fillId="6" borderId="5" xfId="0" applyFill="1" applyBorder="1" applyAlignment="1">
      <alignment vertical="top" wrapText="1"/>
    </xf>
    <xf numFmtId="0" fontId="8" fillId="6" borderId="5" xfId="0" applyFont="1" applyFill="1" applyBorder="1" applyAlignment="1">
      <alignment vertical="top" wrapText="1"/>
    </xf>
    <xf numFmtId="0" fontId="8" fillId="13" borderId="5" xfId="0" applyFont="1" applyFill="1" applyBorder="1" applyAlignment="1">
      <alignment vertical="top" wrapText="1"/>
    </xf>
    <xf numFmtId="0" fontId="17" fillId="13" borderId="3" xfId="0" applyFont="1" applyFill="1" applyBorder="1" applyAlignment="1">
      <alignment vertical="top" wrapText="1"/>
    </xf>
    <xf numFmtId="0" fontId="17" fillId="13" borderId="9" xfId="0" applyFont="1" applyFill="1" applyBorder="1" applyAlignment="1">
      <alignment vertical="top" wrapText="1"/>
    </xf>
    <xf numFmtId="0" fontId="0" fillId="13" borderId="5" xfId="0" applyFill="1" applyBorder="1" applyAlignment="1">
      <alignment vertical="top" wrapText="1"/>
    </xf>
    <xf numFmtId="0" fontId="17" fillId="6" borderId="5" xfId="0" applyFont="1" applyFill="1" applyBorder="1" applyAlignment="1">
      <alignment vertical="top" wrapText="1"/>
    </xf>
    <xf numFmtId="0" fontId="0" fillId="0" borderId="4" xfId="0" applyBorder="1" applyAlignment="1">
      <alignment horizontal="center" vertical="top" wrapText="1"/>
    </xf>
    <xf numFmtId="0" fontId="0" fillId="6" borderId="5" xfId="0" applyFill="1" applyBorder="1" applyAlignment="1">
      <alignment horizontal="left" vertical="top" wrapText="1"/>
    </xf>
    <xf numFmtId="0" fontId="0" fillId="4" borderId="5" xfId="0" applyFill="1" applyBorder="1" applyAlignment="1">
      <alignment horizontal="left" vertical="top" wrapText="1"/>
    </xf>
    <xf numFmtId="0" fontId="5" fillId="0" borderId="3" xfId="0" applyFont="1" applyBorder="1" applyAlignment="1">
      <alignment vertical="center"/>
    </xf>
    <xf numFmtId="0" fontId="5" fillId="0" borderId="3" xfId="0" applyFont="1" applyBorder="1"/>
    <xf numFmtId="0" fontId="15" fillId="4" borderId="5" xfId="1" applyFont="1" applyFill="1" applyBorder="1" applyAlignment="1">
      <alignment vertical="top" wrapText="1"/>
    </xf>
    <xf numFmtId="14" fontId="15" fillId="0" borderId="5" xfId="1" applyNumberFormat="1" applyFont="1" applyBorder="1" applyAlignment="1">
      <alignment vertical="top" wrapText="1"/>
    </xf>
    <xf numFmtId="164" fontId="15" fillId="0" borderId="5" xfId="1" applyNumberFormat="1" applyFont="1" applyBorder="1" applyAlignment="1">
      <alignment vertical="top" wrapText="1"/>
    </xf>
    <xf numFmtId="0" fontId="0" fillId="0" borderId="0" xfId="0" applyAlignment="1">
      <alignment vertical="top"/>
    </xf>
    <xf numFmtId="0" fontId="0" fillId="0" borderId="15" xfId="0" applyBorder="1" applyAlignment="1">
      <alignment horizontal="left" vertical="top" wrapText="1"/>
    </xf>
    <xf numFmtId="0" fontId="2" fillId="0" borderId="19" xfId="0" applyFont="1" applyBorder="1" applyAlignment="1">
      <alignment horizontal="center" vertical="top" wrapText="1"/>
    </xf>
    <xf numFmtId="0" fontId="2" fillId="0" borderId="3" xfId="0" applyFont="1" applyBorder="1" applyAlignment="1">
      <alignment horizontal="center" vertical="top" wrapText="1"/>
    </xf>
    <xf numFmtId="0" fontId="2" fillId="0" borderId="14" xfId="0" applyFont="1" applyBorder="1" applyAlignment="1">
      <alignment horizontal="left" vertical="top" wrapText="1"/>
    </xf>
    <xf numFmtId="0" fontId="2" fillId="6" borderId="5" xfId="0" applyFont="1" applyFill="1" applyBorder="1" applyAlignment="1">
      <alignment horizontal="left" vertical="top" wrapText="1"/>
    </xf>
    <xf numFmtId="0" fontId="2" fillId="0" borderId="2" xfId="0" applyFont="1" applyBorder="1" applyAlignment="1">
      <alignment horizontal="left" vertical="top" wrapText="1"/>
    </xf>
    <xf numFmtId="0" fontId="2" fillId="0" borderId="5" xfId="0" applyFont="1" applyBorder="1" applyAlignment="1">
      <alignment horizontal="left" vertical="top"/>
    </xf>
    <xf numFmtId="0" fontId="2" fillId="0" borderId="17" xfId="0" applyFont="1" applyBorder="1" applyAlignment="1">
      <alignment horizontal="left" vertical="top" wrapText="1"/>
    </xf>
    <xf numFmtId="0" fontId="0" fillId="0" borderId="14" xfId="0" applyBorder="1"/>
    <xf numFmtId="0" fontId="5" fillId="0" borderId="1" xfId="0" applyFont="1" applyBorder="1" applyAlignment="1">
      <alignment vertical="center"/>
    </xf>
    <xf numFmtId="14" fontId="8" fillId="0" borderId="5" xfId="0" applyNumberFormat="1" applyFont="1" applyBorder="1" applyAlignment="1">
      <alignment horizontal="center" vertical="top" wrapText="1"/>
    </xf>
    <xf numFmtId="0" fontId="15" fillId="0" borderId="14" xfId="1" applyFont="1" applyBorder="1" applyAlignment="1">
      <alignment horizontal="center" vertical="top" wrapText="1"/>
    </xf>
    <xf numFmtId="0" fontId="17" fillId="0" borderId="14" xfId="0" applyFont="1" applyBorder="1" applyAlignment="1">
      <alignment vertical="top" wrapText="1"/>
    </xf>
    <xf numFmtId="164" fontId="0" fillId="0" borderId="1" xfId="0" applyNumberFormat="1" applyBorder="1" applyAlignment="1">
      <alignment horizontal="center" vertical="top" wrapText="1"/>
    </xf>
    <xf numFmtId="0" fontId="0" fillId="13" borderId="5" xfId="0" applyFill="1" applyBorder="1" applyAlignment="1">
      <alignment horizontal="left" vertical="top" wrapText="1"/>
    </xf>
    <xf numFmtId="0" fontId="17" fillId="0" borderId="14" xfId="0" applyFont="1" applyBorder="1" applyAlignment="1">
      <alignment horizontal="left" vertical="top" wrapText="1"/>
    </xf>
    <xf numFmtId="164" fontId="0" fillId="0" borderId="14" xfId="0" applyNumberFormat="1" applyBorder="1" applyAlignment="1">
      <alignment horizontal="center" vertical="top" wrapText="1"/>
    </xf>
    <xf numFmtId="0" fontId="15" fillId="0" borderId="4" xfId="1" applyFont="1" applyBorder="1" applyAlignment="1">
      <alignment horizontal="center" vertical="top" wrapText="1"/>
    </xf>
    <xf numFmtId="0" fontId="15" fillId="0" borderId="2" xfId="1" applyFont="1" applyBorder="1" applyAlignment="1">
      <alignment horizontal="center" vertical="top" wrapText="1"/>
    </xf>
    <xf numFmtId="0" fontId="15" fillId="0" borderId="25" xfId="1" applyFont="1" applyBorder="1" applyAlignment="1">
      <alignment horizontal="center" vertical="top" wrapText="1"/>
    </xf>
    <xf numFmtId="0" fontId="18" fillId="0" borderId="14" xfId="1" applyFont="1" applyBorder="1" applyAlignment="1">
      <alignment horizontal="center" vertical="top" wrapText="1"/>
    </xf>
    <xf numFmtId="0" fontId="18" fillId="0" borderId="4" xfId="1" applyFont="1" applyBorder="1" applyAlignment="1">
      <alignment horizontal="center" vertical="top" wrapText="1"/>
    </xf>
    <xf numFmtId="0" fontId="8" fillId="4" borderId="5" xfId="0" applyFont="1" applyFill="1" applyBorder="1" applyAlignment="1">
      <alignment horizontal="center" vertical="top" wrapText="1"/>
    </xf>
    <xf numFmtId="0" fontId="15" fillId="4" borderId="5" xfId="1" applyFont="1" applyFill="1" applyBorder="1" applyAlignment="1">
      <alignment horizontal="center" vertical="top" wrapText="1"/>
    </xf>
    <xf numFmtId="164" fontId="8" fillId="0" borderId="5" xfId="0" applyNumberFormat="1" applyFont="1" applyBorder="1" applyAlignment="1">
      <alignment horizontal="center" vertical="top" wrapText="1"/>
    </xf>
    <xf numFmtId="0" fontId="7" fillId="12" borderId="11" xfId="0" applyFont="1" applyFill="1" applyBorder="1" applyAlignment="1">
      <alignment horizontal="center" vertical="center" wrapText="1"/>
    </xf>
    <xf numFmtId="0" fontId="7" fillId="12" borderId="18"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11" borderId="18"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17" fillId="17" borderId="14" xfId="0" applyFont="1" applyFill="1" applyBorder="1" applyAlignment="1">
      <alignment vertical="top" wrapText="1"/>
    </xf>
    <xf numFmtId="0" fontId="17" fillId="15" borderId="14" xfId="0" applyFont="1" applyFill="1" applyBorder="1" applyAlignment="1">
      <alignment vertical="top" wrapText="1"/>
    </xf>
    <xf numFmtId="0" fontId="17" fillId="16" borderId="14" xfId="0" applyFont="1" applyFill="1" applyBorder="1" applyAlignment="1">
      <alignment vertical="top" wrapText="1"/>
    </xf>
    <xf numFmtId="0" fontId="18" fillId="0" borderId="14" xfId="2" applyFont="1" applyFill="1" applyBorder="1" applyAlignment="1">
      <alignment vertical="top" wrapText="1"/>
    </xf>
    <xf numFmtId="0" fontId="10" fillId="0" borderId="14" xfId="0" applyFont="1" applyBorder="1" applyAlignment="1">
      <alignment vertical="top" wrapText="1"/>
    </xf>
    <xf numFmtId="0" fontId="11" fillId="13" borderId="14" xfId="0" applyFont="1" applyFill="1" applyBorder="1" applyAlignment="1">
      <alignment horizontal="left" vertical="top" wrapText="1"/>
    </xf>
    <xf numFmtId="0" fontId="10" fillId="0" borderId="14" xfId="0" applyFont="1" applyBorder="1" applyAlignment="1">
      <alignment horizontal="left" vertical="top" wrapText="1"/>
    </xf>
    <xf numFmtId="0" fontId="10" fillId="3" borderId="14" xfId="0" applyFont="1" applyFill="1" applyBorder="1" applyAlignment="1">
      <alignment horizontal="center" vertical="top" wrapText="1"/>
    </xf>
    <xf numFmtId="0" fontId="9" fillId="13" borderId="5" xfId="0" applyFont="1" applyFill="1" applyBorder="1" applyAlignment="1">
      <alignment horizontal="justify" vertical="top" wrapText="1"/>
    </xf>
    <xf numFmtId="0" fontId="9" fillId="13" borderId="5" xfId="0" applyFont="1" applyFill="1" applyBorder="1" applyAlignment="1">
      <alignment vertical="top" wrapText="1"/>
    </xf>
    <xf numFmtId="0" fontId="9" fillId="13" borderId="5" xfId="0" applyFont="1" applyFill="1" applyBorder="1" applyAlignment="1">
      <alignment vertical="top"/>
    </xf>
    <xf numFmtId="0" fontId="11" fillId="13" borderId="5" xfId="0" applyFont="1" applyFill="1" applyBorder="1" applyAlignment="1">
      <alignment vertical="top"/>
    </xf>
    <xf numFmtId="0" fontId="12" fillId="0" borderId="14" xfId="2" applyFill="1" applyBorder="1" applyAlignment="1">
      <alignment vertical="top" wrapText="1"/>
    </xf>
    <xf numFmtId="0" fontId="20" fillId="0" borderId="14" xfId="1" applyFont="1" applyFill="1" applyBorder="1" applyAlignment="1">
      <alignment horizontal="center" vertical="top" wrapText="1"/>
    </xf>
    <xf numFmtId="0" fontId="20" fillId="0" borderId="26" xfId="1" applyFont="1" applyFill="1" applyBorder="1" applyAlignment="1">
      <alignment horizontal="center" vertical="top" wrapText="1"/>
    </xf>
    <xf numFmtId="164" fontId="18" fillId="0" borderId="4" xfId="2" applyNumberFormat="1" applyFont="1" applyFill="1" applyBorder="1" applyAlignment="1">
      <alignment horizontal="center" vertical="top" wrapText="1"/>
    </xf>
    <xf numFmtId="164" fontId="20" fillId="0" borderId="5" xfId="1" applyNumberFormat="1" applyFont="1" applyFill="1" applyBorder="1" applyAlignment="1">
      <alignment horizontal="center" vertical="top" wrapText="1"/>
    </xf>
    <xf numFmtId="0" fontId="15" fillId="0" borderId="27" xfId="1" applyFont="1" applyBorder="1" applyAlignment="1">
      <alignment horizontal="center" vertical="top" wrapText="1"/>
    </xf>
    <xf numFmtId="0" fontId="15" fillId="0" borderId="5" xfId="2" applyFont="1" applyBorder="1" applyAlignment="1">
      <alignment horizontal="center" vertical="top"/>
    </xf>
    <xf numFmtId="0" fontId="1" fillId="0" borderId="5" xfId="0" applyFont="1" applyBorder="1" applyAlignment="1">
      <alignment horizontal="center" vertical="top"/>
    </xf>
    <xf numFmtId="0" fontId="7" fillId="12" borderId="14" xfId="0" applyFont="1" applyFill="1" applyBorder="1" applyAlignment="1">
      <alignment horizontal="center" vertical="top" wrapText="1"/>
    </xf>
    <xf numFmtId="0" fontId="7" fillId="12" borderId="15" xfId="0" applyFont="1" applyFill="1" applyBorder="1" applyAlignment="1">
      <alignment horizontal="center" vertical="top" wrapText="1"/>
    </xf>
    <xf numFmtId="0" fontId="21" fillId="0" borderId="1" xfId="1" applyFont="1" applyBorder="1" applyAlignment="1">
      <alignment horizontal="center" vertical="top" wrapText="1"/>
    </xf>
    <xf numFmtId="0" fontId="22" fillId="0" borderId="1" xfId="0" applyFont="1" applyBorder="1" applyAlignment="1">
      <alignment horizontal="center" vertical="top" wrapText="1"/>
    </xf>
    <xf numFmtId="0" fontId="22" fillId="0" borderId="0" xfId="0" applyFont="1"/>
    <xf numFmtId="0" fontId="21" fillId="0" borderId="5" xfId="1" applyFont="1" applyFill="1" applyBorder="1" applyAlignment="1">
      <alignment horizontal="center" vertical="top" wrapText="1"/>
    </xf>
    <xf numFmtId="0" fontId="22" fillId="0" borderId="3" xfId="0" applyFont="1" applyBorder="1" applyAlignment="1">
      <alignment horizontal="center" vertical="top" wrapText="1"/>
    </xf>
    <xf numFmtId="0" fontId="21" fillId="0" borderId="14" xfId="1" applyFont="1" applyBorder="1" applyAlignment="1">
      <alignment horizontal="center" vertical="top" wrapText="1"/>
    </xf>
    <xf numFmtId="164" fontId="22" fillId="0" borderId="14" xfId="0" applyNumberFormat="1" applyFont="1" applyBorder="1" applyAlignment="1">
      <alignment horizontal="center" vertical="top" wrapText="1"/>
    </xf>
    <xf numFmtId="0" fontId="21" fillId="0" borderId="2" xfId="1" applyFont="1" applyBorder="1" applyAlignment="1">
      <alignment horizontal="center" vertical="top" wrapText="1"/>
    </xf>
    <xf numFmtId="14" fontId="22" fillId="0" borderId="14" xfId="0" applyNumberFormat="1" applyFont="1" applyBorder="1" applyAlignment="1">
      <alignment horizontal="center" vertical="top" wrapText="1"/>
    </xf>
    <xf numFmtId="164" fontId="21" fillId="0" borderId="5" xfId="1" applyNumberFormat="1" applyFont="1" applyFill="1" applyBorder="1" applyAlignment="1">
      <alignment horizontal="center" vertical="top" wrapText="1"/>
    </xf>
    <xf numFmtId="164" fontId="22" fillId="0" borderId="5" xfId="0" applyNumberFormat="1" applyFont="1" applyBorder="1" applyAlignment="1">
      <alignment horizontal="center" vertical="top" wrapText="1"/>
    </xf>
    <xf numFmtId="14" fontId="8" fillId="0" borderId="5" xfId="0" applyNumberFormat="1" applyFont="1" applyBorder="1" applyAlignment="1">
      <alignment vertical="top" wrapText="1"/>
    </xf>
    <xf numFmtId="164" fontId="21" fillId="0" borderId="4" xfId="1" applyNumberFormat="1" applyFont="1" applyBorder="1" applyAlignment="1">
      <alignment horizontal="center" vertical="top" wrapText="1"/>
    </xf>
    <xf numFmtId="164" fontId="22" fillId="0" borderId="4" xfId="0" applyNumberFormat="1" applyFont="1" applyBorder="1" applyAlignment="1">
      <alignment horizontal="center" vertical="top" wrapText="1"/>
    </xf>
    <xf numFmtId="164" fontId="21" fillId="0" borderId="5" xfId="1" applyNumberFormat="1" applyFont="1" applyBorder="1" applyAlignment="1">
      <alignment horizontal="center" vertical="top" wrapText="1"/>
    </xf>
    <xf numFmtId="164" fontId="8" fillId="0" borderId="5" xfId="0" applyNumberFormat="1" applyFont="1" applyBorder="1" applyAlignment="1">
      <alignment vertical="top" wrapText="1"/>
    </xf>
    <xf numFmtId="0" fontId="17" fillId="0" borderId="3" xfId="0" applyFont="1" applyBorder="1" applyAlignment="1">
      <alignment horizontal="center" vertical="top" wrapText="1"/>
    </xf>
    <xf numFmtId="0" fontId="0" fillId="0" borderId="1" xfId="0" applyBorder="1" applyAlignment="1">
      <alignment horizontal="left" vertical="top" wrapText="1"/>
    </xf>
    <xf numFmtId="0" fontId="6" fillId="8" borderId="13" xfId="0" applyFont="1" applyFill="1" applyBorder="1"/>
    <xf numFmtId="0" fontId="6" fillId="8" borderId="13" xfId="0" applyFont="1" applyFill="1" applyBorder="1" applyAlignment="1">
      <alignment vertical="top"/>
    </xf>
    <xf numFmtId="0" fontId="8" fillId="14" borderId="0" xfId="0" applyFont="1" applyFill="1" applyAlignment="1">
      <alignment horizontal="center" vertical="center"/>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wrapText="1"/>
    </xf>
    <xf numFmtId="0" fontId="23" fillId="12" borderId="18" xfId="2" applyFont="1" applyFill="1" applyBorder="1" applyAlignment="1">
      <alignment horizontal="center" vertical="center" wrapText="1"/>
    </xf>
    <xf numFmtId="0" fontId="0" fillId="0" borderId="16" xfId="0" applyBorder="1"/>
    <xf numFmtId="164" fontId="17" fillId="0" borderId="5" xfId="0" applyNumberFormat="1" applyFont="1" applyBorder="1" applyAlignment="1">
      <alignment horizontal="center" vertical="top" wrapText="1"/>
    </xf>
    <xf numFmtId="164" fontId="15" fillId="0" borderId="5" xfId="1" applyNumberFormat="1" applyFont="1" applyFill="1" applyBorder="1" applyAlignment="1">
      <alignment horizontal="center" vertical="top" wrapText="1"/>
    </xf>
    <xf numFmtId="0" fontId="0" fillId="4" borderId="2" xfId="0" applyFill="1" applyBorder="1" applyAlignment="1">
      <alignment horizontal="left" vertical="top" wrapText="1"/>
    </xf>
    <xf numFmtId="164" fontId="15" fillId="0" borderId="1" xfId="1" applyNumberFormat="1" applyFont="1" applyFill="1" applyBorder="1" applyAlignment="1">
      <alignment horizontal="center" vertical="top" wrapText="1"/>
    </xf>
    <xf numFmtId="0" fontId="15" fillId="0" borderId="1" xfId="1" applyFont="1" applyBorder="1" applyAlignment="1">
      <alignment horizontal="left" vertical="top" wrapText="1"/>
    </xf>
    <xf numFmtId="0" fontId="0" fillId="6" borderId="1" xfId="0" applyFill="1" applyBorder="1" applyAlignment="1">
      <alignment horizontal="left" vertical="top" wrapText="1"/>
    </xf>
    <xf numFmtId="0" fontId="0" fillId="4" borderId="6" xfId="0" applyFill="1" applyBorder="1" applyAlignment="1">
      <alignment horizontal="left" vertical="top" wrapText="1"/>
    </xf>
    <xf numFmtId="0" fontId="7" fillId="7" borderId="0" xfId="0" applyFont="1" applyFill="1" applyAlignment="1">
      <alignment horizontal="center" vertical="top" wrapText="1"/>
    </xf>
    <xf numFmtId="0" fontId="10" fillId="0" borderId="16" xfId="0" applyFont="1" applyBorder="1" applyAlignment="1">
      <alignment horizontal="left" vertical="top" wrapText="1"/>
    </xf>
    <xf numFmtId="0" fontId="10" fillId="0" borderId="5" xfId="0" applyFont="1" applyBorder="1" applyAlignment="1">
      <alignment horizontal="left" vertical="top" wrapText="1"/>
    </xf>
    <xf numFmtId="0" fontId="5" fillId="0" borderId="8" xfId="0" applyFont="1" applyBorder="1" applyAlignment="1">
      <alignment vertical="center"/>
    </xf>
    <xf numFmtId="0" fontId="0" fillId="0" borderId="17" xfId="0" applyBorder="1"/>
    <xf numFmtId="0" fontId="12" fillId="0" borderId="0" xfId="1"/>
    <xf numFmtId="0" fontId="8" fillId="18" borderId="5" xfId="0" applyFont="1" applyFill="1" applyBorder="1" applyAlignment="1">
      <alignment horizontal="center" vertical="top"/>
    </xf>
    <xf numFmtId="0" fontId="8" fillId="18" borderId="5" xfId="0" applyFont="1" applyFill="1" applyBorder="1" applyAlignment="1">
      <alignment horizontal="center" vertical="top" wrapText="1"/>
    </xf>
    <xf numFmtId="14" fontId="8" fillId="18" borderId="5" xfId="0" applyNumberFormat="1" applyFont="1" applyFill="1" applyBorder="1" applyAlignment="1">
      <alignment horizontal="center" vertical="top" wrapText="1"/>
    </xf>
    <xf numFmtId="14" fontId="15" fillId="18" borderId="5" xfId="1" applyNumberFormat="1" applyFont="1" applyFill="1" applyBorder="1" applyAlignment="1">
      <alignment horizontal="center" vertical="top" wrapText="1"/>
    </xf>
    <xf numFmtId="0" fontId="8" fillId="18" borderId="5" xfId="0" applyFont="1" applyFill="1" applyBorder="1" applyAlignment="1">
      <alignment vertical="top" wrapText="1"/>
    </xf>
    <xf numFmtId="0" fontId="8" fillId="18" borderId="2" xfId="0" applyFont="1" applyFill="1" applyBorder="1" applyAlignment="1">
      <alignment vertical="top" wrapText="1"/>
    </xf>
    <xf numFmtId="0" fontId="8" fillId="18" borderId="5" xfId="0" applyFont="1" applyFill="1" applyBorder="1" applyAlignment="1">
      <alignment horizontal="justify" vertical="top" wrapText="1"/>
    </xf>
    <xf numFmtId="0" fontId="0" fillId="18" borderId="5" xfId="0" applyFill="1" applyBorder="1" applyAlignment="1">
      <alignment vertical="top"/>
    </xf>
    <xf numFmtId="0" fontId="0" fillId="18" borderId="2" xfId="0" applyFill="1" applyBorder="1" applyAlignment="1">
      <alignment vertical="top"/>
    </xf>
    <xf numFmtId="0" fontId="10" fillId="18" borderId="16" xfId="0" applyFont="1" applyFill="1" applyBorder="1" applyAlignment="1">
      <alignment horizontal="left" vertical="top" wrapText="1"/>
    </xf>
    <xf numFmtId="0" fontId="10" fillId="18" borderId="14" xfId="0" applyFont="1" applyFill="1" applyBorder="1" applyAlignment="1">
      <alignment horizontal="left" vertical="top" wrapText="1"/>
    </xf>
    <xf numFmtId="0" fontId="17" fillId="18" borderId="14" xfId="0" applyFont="1" applyFill="1" applyBorder="1" applyAlignment="1">
      <alignment vertical="top" wrapText="1"/>
    </xf>
    <xf numFmtId="0" fontId="12" fillId="18" borderId="14" xfId="2" applyFill="1" applyBorder="1" applyAlignment="1">
      <alignment vertical="top" wrapText="1"/>
    </xf>
    <xf numFmtId="0" fontId="18" fillId="18" borderId="14" xfId="2" applyFont="1" applyFill="1" applyBorder="1" applyAlignment="1">
      <alignment vertical="top" wrapText="1"/>
    </xf>
    <xf numFmtId="0" fontId="17" fillId="19" borderId="14" xfId="0" applyFont="1" applyFill="1" applyBorder="1" applyAlignment="1">
      <alignment vertical="top" wrapText="1"/>
    </xf>
    <xf numFmtId="0" fontId="10" fillId="18" borderId="14" xfId="0" applyFont="1" applyFill="1" applyBorder="1" applyAlignment="1">
      <alignment vertical="top" wrapText="1"/>
    </xf>
    <xf numFmtId="0" fontId="11" fillId="18" borderId="14" xfId="0" applyFont="1" applyFill="1" applyBorder="1" applyAlignment="1">
      <alignment horizontal="left" vertical="top" wrapText="1"/>
    </xf>
    <xf numFmtId="0" fontId="0" fillId="9" borderId="0" xfId="0" applyFill="1"/>
    <xf numFmtId="0" fontId="0" fillId="10" borderId="0" xfId="0" applyFill="1"/>
    <xf numFmtId="0" fontId="0" fillId="6" borderId="0" xfId="0" applyFill="1"/>
    <xf numFmtId="0" fontId="0" fillId="8" borderId="0" xfId="0" applyFill="1"/>
    <xf numFmtId="0" fontId="0" fillId="20" borderId="0" xfId="0" applyFill="1"/>
    <xf numFmtId="0" fontId="0" fillId="14" borderId="0" xfId="0" applyFill="1"/>
    <xf numFmtId="0" fontId="13" fillId="14" borderId="0" xfId="0" applyFont="1" applyFill="1"/>
    <xf numFmtId="0" fontId="13" fillId="0" borderId="0" xfId="0" applyFont="1"/>
    <xf numFmtId="3" fontId="0" fillId="0" borderId="0" xfId="0" applyNumberFormat="1"/>
    <xf numFmtId="14" fontId="12" fillId="13" borderId="5" xfId="1" applyNumberFormat="1" applyFill="1" applyBorder="1" applyAlignment="1">
      <alignment horizontal="left" vertical="top" wrapText="1"/>
    </xf>
    <xf numFmtId="10" fontId="0" fillId="0" borderId="0" xfId="3" applyNumberFormat="1" applyFont="1" applyAlignment="1">
      <alignment horizontal="left"/>
    </xf>
    <xf numFmtId="10" fontId="0" fillId="0" borderId="0" xfId="3" applyNumberFormat="1" applyFont="1"/>
    <xf numFmtId="10" fontId="0" fillId="0" borderId="0" xfId="0" applyNumberFormat="1"/>
    <xf numFmtId="14" fontId="12" fillId="13" borderId="5" xfId="1" applyNumberFormat="1" applyFill="1" applyBorder="1" applyAlignment="1">
      <alignment vertical="top" wrapText="1"/>
    </xf>
    <xf numFmtId="14" fontId="0" fillId="13" borderId="5" xfId="0" applyNumberFormat="1" applyFill="1" applyBorder="1" applyAlignment="1">
      <alignment vertical="top" wrapText="1"/>
    </xf>
    <xf numFmtId="14" fontId="12" fillId="13" borderId="14" xfId="1" applyNumberFormat="1" applyFill="1" applyBorder="1" applyAlignment="1">
      <alignment horizontal="left" vertical="top" wrapText="1"/>
    </xf>
    <xf numFmtId="14" fontId="11" fillId="18" borderId="14" xfId="0" applyNumberFormat="1" applyFont="1" applyFill="1" applyBorder="1" applyAlignment="1">
      <alignment horizontal="left" vertical="top" wrapText="1"/>
    </xf>
    <xf numFmtId="14" fontId="12" fillId="18" borderId="14" xfId="1" applyNumberFormat="1" applyFill="1" applyBorder="1" applyAlignment="1">
      <alignment horizontal="left" vertical="top" wrapText="1"/>
    </xf>
    <xf numFmtId="14" fontId="0" fillId="18" borderId="5" xfId="0" applyNumberFormat="1" applyFill="1" applyBorder="1" applyAlignment="1">
      <alignment vertical="top"/>
    </xf>
    <xf numFmtId="14" fontId="12" fillId="13" borderId="5" xfId="1" applyNumberFormat="1" applyFill="1" applyBorder="1" applyAlignment="1">
      <alignment horizontal="justify" vertical="top" wrapText="1"/>
    </xf>
    <xf numFmtId="22" fontId="0" fillId="0" borderId="0" xfId="0" applyNumberFormat="1"/>
    <xf numFmtId="0" fontId="10" fillId="14" borderId="14" xfId="0" applyFont="1" applyFill="1" applyBorder="1" applyAlignment="1">
      <alignment horizontal="left" vertical="top" wrapText="1"/>
    </xf>
    <xf numFmtId="0" fontId="10" fillId="14" borderId="5" xfId="0" applyFont="1" applyFill="1" applyBorder="1" applyAlignment="1">
      <alignment horizontal="left" vertical="top" wrapText="1"/>
    </xf>
    <xf numFmtId="0" fontId="17" fillId="0" borderId="14" xfId="0" applyFont="1" applyBorder="1" applyAlignment="1">
      <alignment horizontal="center" vertical="top" wrapText="1"/>
    </xf>
    <xf numFmtId="0" fontId="18" fillId="0" borderId="14" xfId="2" applyFont="1" applyFill="1" applyBorder="1" applyAlignment="1">
      <alignment horizontal="center" vertical="top" wrapText="1"/>
    </xf>
    <xf numFmtId="0" fontId="10" fillId="0" borderId="14" xfId="1" applyFont="1" applyBorder="1" applyAlignment="1">
      <alignment vertical="top" wrapText="1"/>
    </xf>
    <xf numFmtId="0" fontId="8" fillId="14" borderId="26" xfId="0" applyFont="1" applyFill="1" applyBorder="1" applyAlignment="1">
      <alignment horizontal="center" vertical="center"/>
    </xf>
    <xf numFmtId="0" fontId="7" fillId="7" borderId="12" xfId="0" applyFont="1" applyFill="1" applyBorder="1" applyAlignment="1">
      <alignment horizontal="center" vertical="center" wrapText="1"/>
    </xf>
    <xf numFmtId="0" fontId="6" fillId="8" borderId="13" xfId="0" applyFont="1" applyFill="1" applyBorder="1"/>
    <xf numFmtId="0" fontId="7" fillId="9" borderId="12" xfId="0" applyFont="1" applyFill="1" applyBorder="1" applyAlignment="1">
      <alignment horizontal="center" vertical="center" wrapText="1"/>
    </xf>
    <xf numFmtId="0" fontId="6" fillId="9" borderId="13" xfId="0" applyFont="1" applyFill="1" applyBorder="1"/>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2" borderId="0" xfId="0" applyFont="1" applyFill="1" applyAlignment="1">
      <alignment horizontal="center"/>
    </xf>
    <xf numFmtId="0" fontId="7" fillId="6" borderId="6" xfId="0" applyFont="1" applyFill="1" applyBorder="1" applyAlignment="1">
      <alignment horizontal="center" vertical="center" wrapText="1"/>
    </xf>
    <xf numFmtId="0" fontId="7" fillId="6" borderId="7"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14" fillId="5" borderId="10" xfId="0" applyFont="1" applyFill="1" applyBorder="1" applyAlignment="1">
      <alignment horizontal="center" vertical="top" wrapText="1"/>
    </xf>
    <xf numFmtId="0" fontId="14" fillId="5" borderId="0" xfId="0" applyFont="1" applyFill="1" applyAlignment="1">
      <alignment horizontal="center" vertical="top" wrapText="1"/>
    </xf>
    <xf numFmtId="0" fontId="14" fillId="5" borderId="11" xfId="0" applyFont="1" applyFill="1" applyBorder="1" applyAlignment="1">
      <alignment horizontal="center" vertical="top" wrapText="1"/>
    </xf>
    <xf numFmtId="0" fontId="4" fillId="0" borderId="14" xfId="0" applyFont="1" applyBorder="1" applyAlignment="1">
      <alignment horizontal="center" vertical="center" wrapText="1"/>
    </xf>
    <xf numFmtId="0" fontId="8" fillId="14" borderId="14" xfId="0" applyFont="1" applyFill="1" applyBorder="1" applyAlignment="1">
      <alignment horizontal="center" vertical="center"/>
    </xf>
    <xf numFmtId="0" fontId="7" fillId="7" borderId="12" xfId="0" applyFont="1" applyFill="1" applyBorder="1" applyAlignment="1">
      <alignment horizontal="center" vertical="top" wrapText="1"/>
    </xf>
    <xf numFmtId="0" fontId="6" fillId="8" borderId="13" xfId="0" applyFont="1" applyFill="1" applyBorder="1" applyAlignment="1">
      <alignment vertical="top"/>
    </xf>
    <xf numFmtId="0" fontId="7" fillId="11" borderId="12" xfId="0" applyFont="1" applyFill="1" applyBorder="1" applyAlignment="1">
      <alignment horizontal="center" vertical="top" wrapText="1"/>
    </xf>
    <xf numFmtId="0" fontId="6" fillId="9" borderId="13" xfId="0" applyFont="1" applyFill="1" applyBorder="1" applyAlignment="1">
      <alignment vertical="top"/>
    </xf>
    <xf numFmtId="0" fontId="7" fillId="12" borderId="6" xfId="0" applyFont="1" applyFill="1" applyBorder="1" applyAlignment="1">
      <alignment horizontal="center" vertical="top" wrapText="1"/>
    </xf>
    <xf numFmtId="0" fontId="7" fillId="12" borderId="7" xfId="0" applyFont="1" applyFill="1" applyBorder="1" applyAlignment="1">
      <alignment horizontal="center" vertical="top" wrapText="1"/>
    </xf>
    <xf numFmtId="0" fontId="7" fillId="12" borderId="8" xfId="0" applyFont="1" applyFill="1" applyBorder="1" applyAlignment="1">
      <alignment horizontal="center" vertical="top"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0" xfId="0" applyFont="1" applyAlignment="1">
      <alignment horizontal="center" vertical="center" wrapText="1"/>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7" fillId="7" borderId="10" xfId="0" applyFont="1" applyFill="1" applyBorder="1" applyAlignment="1">
      <alignment horizontal="center" vertical="top" wrapText="1"/>
    </xf>
    <xf numFmtId="0" fontId="7" fillId="7" borderId="0" xfId="0" applyFont="1" applyFill="1" applyAlignment="1">
      <alignment horizontal="center" vertical="top" wrapText="1"/>
    </xf>
    <xf numFmtId="0" fontId="7" fillId="7" borderId="20" xfId="0" applyFont="1" applyFill="1" applyBorder="1" applyAlignment="1">
      <alignment horizontal="center" vertical="top" wrapText="1"/>
    </xf>
    <xf numFmtId="0" fontId="4" fillId="0" borderId="5" xfId="0" applyFont="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0" xfId="0" applyFill="1"/>
    <xf numFmtId="0" fontId="17" fillId="0" borderId="16" xfId="0" applyFont="1" applyBorder="1" applyAlignment="1">
      <alignment vertical="top" wrapText="1"/>
    </xf>
    <xf numFmtId="0" fontId="17" fillId="0" borderId="17" xfId="0" applyFont="1" applyBorder="1" applyAlignment="1">
      <alignment vertical="top" wrapText="1"/>
    </xf>
    <xf numFmtId="0" fontId="12" fillId="0" borderId="26" xfId="2" applyFill="1" applyBorder="1" applyAlignment="1">
      <alignment vertical="top" wrapText="1"/>
    </xf>
    <xf numFmtId="0" fontId="0" fillId="0" borderId="5" xfId="0" applyFill="1" applyBorder="1"/>
    <xf numFmtId="0" fontId="12" fillId="0" borderId="5" xfId="2" applyFill="1" applyBorder="1" applyAlignment="1">
      <alignment vertical="top" wrapText="1"/>
    </xf>
    <xf numFmtId="0" fontId="17" fillId="0" borderId="26" xfId="0" applyFont="1" applyBorder="1" applyAlignment="1">
      <alignment vertical="top" wrapText="1"/>
    </xf>
    <xf numFmtId="0" fontId="17" fillId="0" borderId="21" xfId="0" applyFont="1" applyBorder="1" applyAlignment="1">
      <alignment vertical="top" wrapText="1"/>
    </xf>
    <xf numFmtId="0" fontId="0" fillId="0" borderId="4" xfId="0" applyFill="1" applyBorder="1"/>
    <xf numFmtId="0" fontId="17" fillId="0" borderId="24" xfId="0" applyFont="1" applyBorder="1" applyAlignment="1">
      <alignment vertical="top" wrapText="1"/>
    </xf>
    <xf numFmtId="0" fontId="8" fillId="0" borderId="4" xfId="0" applyFont="1" applyBorder="1" applyAlignment="1">
      <alignment horizontal="center" vertical="top" wrapText="1"/>
    </xf>
    <xf numFmtId="0" fontId="0" fillId="0" borderId="0" xfId="0" applyNumberFormat="1"/>
  </cellXfs>
  <cellStyles count="4">
    <cellStyle name="Hipervínculo" xfId="1" builtinId="8"/>
    <cellStyle name="Hyperlink" xfId="2" xr:uid="{00000000-000B-0000-0000-000008000000}"/>
    <cellStyle name="Normal" xfId="0" builtinId="0"/>
    <cellStyle name="Porcentaje" xfId="3" builtinId="5"/>
  </cellStyles>
  <dxfs count="293">
    <dxf>
      <numFmt numFmtId="27" formatCode="d/mm/yyyy\ hh:mm"/>
    </dxf>
    <dxf>
      <font>
        <strike val="0"/>
        <outline val="0"/>
        <shadow val="0"/>
        <u/>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vertAlign val="baseline"/>
        <sz val="11"/>
        <color theme="1"/>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vertical="top"/>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rgb="FF000000"/>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8" tint="0.5999938962981048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fill>
        <patternFill patternType="solid">
          <fgColor indexed="64"/>
          <bgColor theme="8" tint="0.59999389629810485"/>
        </patternFill>
      </fill>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vertical="top"/>
    </dxf>
    <dxf>
      <border>
        <bottom style="thin">
          <color indexed="64"/>
        </bottom>
      </border>
    </dxf>
    <dxf>
      <alignment horizontal="center" vertical="top"/>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1"/>
        <color theme="1"/>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vertical="top"/>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rgb="FF000000"/>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8" tint="0.5999938962981048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fill>
        <patternFill patternType="solid">
          <fgColor indexed="64"/>
          <bgColor theme="8" tint="0.59999389629810485"/>
        </patternFill>
      </fill>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rgb="FFF7F4F3"/>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Arial"/>
        <family val="2"/>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Arial"/>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ertAlign val="baseline"/>
        <sz val="11"/>
        <color theme="1"/>
        <name val="Arial"/>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name val="Calibri"/>
        <scheme val="minor"/>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1"/>
        <color theme="1"/>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outline val="0"/>
        <shadow val="0"/>
        <vertAlign val="baseline"/>
        <sz val="11"/>
        <color rgb="FF000000"/>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vertical="top"/>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vertAlign val="baseline"/>
        <sz val="11"/>
        <color rgb="FF000000"/>
        <name val="Calibri"/>
        <family val="2"/>
      </font>
      <alignment horizontal="left" vertical="top" textRotation="0" wrapText="1" indent="0" justifyLastLine="0" shrinkToFit="0" readingOrder="0"/>
      <border diagonalUp="0" diagonalDown="0" outline="0">
        <left style="thin">
          <color rgb="FF000000"/>
        </left>
        <right style="thin">
          <color indexed="64"/>
        </right>
        <top style="thin">
          <color rgb="FF000000"/>
        </top>
        <bottom style="thin">
          <color rgb="FF000000"/>
        </bottom>
      </border>
    </dxf>
    <dxf>
      <fill>
        <patternFill patternType="solid">
          <fgColor indexed="64"/>
          <bgColor theme="8" tint="0.5999938962981048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000000"/>
        <name val="Calibri"/>
        <family val="2"/>
        <scheme val="minor"/>
      </font>
      <fill>
        <patternFill patternType="solid">
          <fgColor indexed="64"/>
          <bgColor theme="8" tint="0.59999389629810485"/>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outline val="0"/>
        <shadow val="0"/>
        <vertAlign val="baseline"/>
        <sz val="11"/>
        <color rgb="FF000000"/>
        <name val="Calibri"/>
        <family val="2"/>
      </font>
      <fill>
        <patternFill patternType="solid">
          <fgColor indexed="64"/>
          <bgColor theme="8" tint="0.59999389629810485"/>
        </patternFill>
      </fill>
      <alignment vertical="top"/>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fill>
        <patternFill patternType="solid">
          <fgColor indexed="64"/>
          <bgColor rgb="FFF7F4F3"/>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u/>
        <vertAlign val="baseline"/>
        <sz val="11"/>
        <color rgb="FF000000"/>
        <name val="Calibri"/>
        <family val="2"/>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outline val="0"/>
        <shadow val="0"/>
        <vertAlign val="baseline"/>
        <sz val="11"/>
        <color rgb="FF000000"/>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vertAlign val="baseline"/>
        <sz val="11"/>
        <color rgb="FF000000"/>
        <name val="Calibri"/>
        <family val="2"/>
      </font>
      <alignment vertical="top"/>
    </dxf>
    <dxf>
      <border>
        <bottom style="thin">
          <color indexed="64"/>
        </bottom>
      </border>
    </dxf>
    <dxf>
      <alignment horizontal="center" vertical="top"/>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color theme="1"/>
        <name val="Calibri"/>
        <scheme val="minor"/>
      </font>
      <border diagonalUp="0" diagonalDown="0">
        <left style="thin">
          <color indexed="64"/>
        </left>
        <right/>
        <top style="thin">
          <color indexed="64"/>
        </top>
        <bottom style="thin">
          <color indexed="64"/>
        </bottom>
      </border>
    </dxf>
    <dxf>
      <font>
        <strike val="0"/>
        <outline val="0"/>
        <shadow val="0"/>
        <vertAlign val="baseline"/>
        <color theme="1"/>
        <name val="Calibri"/>
        <scheme val="minor"/>
      </font>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color rgb="FF000000"/>
        <name val="Calibri"/>
        <scheme val="minor"/>
      </font>
      <alignment horizontal="left" vertical="top" textRotation="0" wrapText="1" indent="0" justifyLastLine="0" shrinkToFit="0" readingOrder="0"/>
      <border diagonalUp="0" diagonalDown="0" outline="0">
        <left style="thin">
          <color rgb="FF000000"/>
        </left>
        <right style="thin">
          <color indexed="64"/>
        </right>
        <top style="thin">
          <color rgb="FF000000"/>
        </top>
        <bottom style="thin">
          <color rgb="FF000000"/>
        </bottom>
      </border>
    </dxf>
    <dxf>
      <fill>
        <patternFill patternType="solid">
          <fgColor indexed="64"/>
          <bgColor theme="8" tint="0.5999938962981048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8" tint="0.59999389629810485"/>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font>
        <b/>
        <strike val="0"/>
        <outline val="0"/>
        <shadow val="0"/>
        <vertAlign val="baseline"/>
        <color theme="1"/>
        <name val="Calibri"/>
        <scheme val="minor"/>
      </font>
      <fill>
        <patternFill patternType="solid">
          <fgColor indexed="64"/>
          <bgColor theme="8" tint="0.59999389629810485"/>
        </patternFill>
      </fill>
      <border diagonalUp="0" diagonalDown="0" outline="0">
        <left style="thin">
          <color indexed="64"/>
        </left>
        <right/>
        <top style="thin">
          <color indexed="64"/>
        </top>
        <bottom style="thin">
          <color indexed="64"/>
        </bottom>
      </border>
    </dxf>
    <dxf>
      <font>
        <strike val="0"/>
        <outline val="0"/>
        <shadow val="0"/>
        <vertAlign val="baseline"/>
        <color theme="1"/>
        <name val="Calibri"/>
        <scheme val="minor"/>
      </font>
      <alignment horizontal="left"/>
      <border diagonalUp="0" diagonalDown="0" outline="0">
        <left style="thin">
          <color indexed="64"/>
        </left>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fill>
        <patternFill patternType="solid">
          <fgColor indexed="64"/>
          <bgColor rgb="FFF7F4F3"/>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color theme="1"/>
        <name val="Calibri"/>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vertAlign val="baseline"/>
        <color theme="1"/>
        <name val="Calibri"/>
        <scheme val="minor"/>
      </font>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1"/>
        <color theme="1"/>
        <name val="Calibri"/>
        <family val="2"/>
      </font>
      <alignment vertical="top"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8" tint="0.5999938962981048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vertAlign val="baseline"/>
        <sz val="11"/>
        <color theme="1"/>
        <name val="Calibri"/>
        <family val="2"/>
      </font>
      <fill>
        <patternFill patternType="solid">
          <fgColor indexed="64"/>
          <bgColor theme="8" tint="0.59999389629810485"/>
        </patternFill>
      </fill>
      <alignment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ertAlign val="baseline"/>
        <sz val="11"/>
        <color theme="1"/>
        <name val="Calibri"/>
        <family val="2"/>
      </font>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font>
      <alignment vertical="top" textRotation="0" wrapText="1" indent="0" justifyLastLine="0" shrinkToFit="0" readingOrder="0"/>
    </dxf>
    <dxf>
      <border>
        <bottom style="thin">
          <color indexed="64"/>
        </bottom>
      </border>
    </dxf>
    <dxf>
      <alignment horizontal="center" vertical="top"/>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1"/>
        <color theme="1"/>
        <name val="Calibri"/>
        <family val="2"/>
        <scheme val="minor"/>
      </font>
      <alignment vertical="top"/>
      <border diagonalUp="0" diagonalDown="0">
        <left style="thin">
          <color indexed="64"/>
        </left>
        <right/>
        <top style="thin">
          <color indexed="64"/>
        </top>
        <bottom style="thin">
          <color indexed="64"/>
        </bottom>
      </border>
    </dxf>
    <dxf>
      <font>
        <strike val="0"/>
        <outline val="0"/>
        <shadow val="0"/>
        <vertAlign val="baseline"/>
        <sz val="11"/>
        <color theme="1"/>
        <name val="Calibri"/>
        <family val="2"/>
        <scheme val="minor"/>
      </font>
      <alignment vertical="top"/>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vertical="top"/>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vertical="top"/>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vertical="top"/>
      <border diagonalUp="0" diagonalDown="0" outline="0">
        <left style="thin">
          <color indexed="64"/>
        </left>
        <right style="thin">
          <color indexed="64"/>
        </right>
        <top style="thin">
          <color indexed="64"/>
        </top>
        <bottom style="thin">
          <color indexed="64"/>
        </bottom>
      </border>
    </dxf>
    <dxf>
      <fill>
        <patternFill patternType="solid">
          <fgColor indexed="64"/>
          <bgColor theme="8" tint="0.59999389629810485"/>
        </patternFill>
      </fill>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justify" vertical="top"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vertAlign val="baseline"/>
        <sz val="11"/>
        <color theme="1"/>
        <name val="Calibri"/>
        <family val="2"/>
        <scheme val="minor"/>
      </font>
      <fill>
        <patternFill patternType="solid">
          <fgColor indexed="64"/>
          <bgColor theme="8" tint="0.59999389629810485"/>
        </patternFill>
      </fill>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fill>
        <patternFill patternType="solid">
          <fgColor indexed="64"/>
          <bgColor rgb="FFF7F4F3"/>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theme="1"/>
        <name val="Calibri"/>
        <family val="2"/>
        <scheme val="minor"/>
      </font>
    </dxf>
    <dxf>
      <border>
        <bottom style="thin">
          <color indexed="64"/>
        </bottom>
      </border>
    </dxf>
    <dxf>
      <alignment horizontal="center" vertical="top"/>
      <border diagonalUp="0" diagonalDown="0">
        <left style="thin">
          <color indexed="64"/>
        </left>
        <right style="thin">
          <color indexed="64"/>
        </right>
        <top/>
        <bottom/>
        <vertical style="thin">
          <color indexed="64"/>
        </vertical>
        <horizontal style="thin">
          <color indexed="64"/>
        </horizontal>
      </border>
    </dxf>
    <dxf>
      <font>
        <outline val="0"/>
        <shadow val="0"/>
        <vertAlign val="baseline"/>
        <sz val="11"/>
        <color theme="1"/>
        <name val="Calibri"/>
        <family val="2"/>
      </font>
      <alignment vertical="top"/>
      <border diagonalUp="0" diagonalDown="0">
        <left style="thin">
          <color indexed="64"/>
        </left>
        <right/>
        <top style="thin">
          <color indexed="64"/>
        </top>
        <bottom style="thin">
          <color indexed="64"/>
        </bottom>
      </border>
    </dxf>
    <dxf>
      <font>
        <outline val="0"/>
        <shadow val="0"/>
        <vertAlign val="baseline"/>
        <sz val="11"/>
        <color theme="1"/>
        <name val="Calibri"/>
        <family val="2"/>
      </font>
      <alignment vertical="top"/>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vertical="top"/>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vertical="top"/>
      <border diagonalUp="0" diagonalDown="0" outline="0">
        <left style="thin">
          <color rgb="FF000000"/>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vertical="top"/>
      <border diagonalUp="0" diagonalDown="0" outline="0">
        <left style="thin">
          <color indexed="64"/>
        </left>
        <right style="thin">
          <color rgb="FF000000"/>
        </right>
        <top style="thin">
          <color indexed="64"/>
        </top>
        <bottom style="thin">
          <color indexed="64"/>
        </bottom>
      </border>
    </dxf>
    <dxf>
      <fill>
        <patternFill patternType="solid">
          <fgColor indexed="64"/>
          <bgColor theme="8" tint="0.5999938962981048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8" tint="0.59999389629810485"/>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vertAlign val="baseline"/>
        <sz val="11"/>
        <color theme="1"/>
        <name val="Calibri"/>
        <family val="2"/>
      </font>
      <fill>
        <patternFill patternType="solid">
          <fgColor indexed="64"/>
          <bgColor theme="8" tint="0.59999389629810485"/>
        </patternFill>
      </fill>
      <alignment vertical="top"/>
      <border diagonalUp="0" diagonalDown="0" outline="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u/>
        <vertAlign val="baseline"/>
        <sz val="11"/>
        <color theme="1"/>
        <name val="Calibri"/>
        <family val="2"/>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outline val="0"/>
        <shadow val="0"/>
        <vertAlign val="baseline"/>
        <sz val="11"/>
        <color theme="1"/>
        <name val="Calibri"/>
        <family val="2"/>
      </font>
      <numFmt numFmtId="164" formatCode="d/m/yyyy"/>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outline val="0"/>
        <shadow val="0"/>
        <vertAlign val="baseline"/>
        <sz val="11"/>
        <color theme="1"/>
        <name val="Calibri"/>
        <family val="2"/>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vertAlign val="baseline"/>
        <sz val="11"/>
        <color theme="1"/>
        <name val="Calibri"/>
        <family val="2"/>
      </font>
      <alignment vertical="top"/>
    </dxf>
    <dxf>
      <border>
        <bottom style="thin">
          <color indexed="64"/>
        </bottom>
      </border>
    </dxf>
    <dxf>
      <alignment horizontal="center" vertical="top"/>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1"/>
        <color rgb="FF000000"/>
        <name val="Calibri"/>
        <family val="2"/>
      </font>
      <alignmen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vertAlign val="baseline"/>
        <sz val="11"/>
        <color rgb="FF000000"/>
        <name val="Calibri"/>
        <family val="2"/>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solid">
          <fgColor indexed="64"/>
          <bgColor theme="8" tint="0.59999389629810485"/>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00000"/>
        <name val="Calibri"/>
        <family val="2"/>
        <scheme val="minor"/>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strike val="0"/>
        <outline val="0"/>
        <shadow val="0"/>
        <u val="none"/>
        <vertAlign val="baseline"/>
        <sz val="11"/>
        <color rgb="FF000000"/>
        <name val="Calibri"/>
        <family val="2"/>
        <scheme val="minor"/>
      </font>
      <fill>
        <patternFill patternType="solid">
          <fgColor indexed="64"/>
          <bgColor theme="8" tint="0.59999389629810485"/>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strike val="0"/>
        <outline val="0"/>
        <shadow val="0"/>
        <vertAlign val="baseline"/>
        <sz val="11"/>
        <color rgb="FF000000"/>
        <name val="Calibri"/>
        <family val="2"/>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rgb="FF000000"/>
        <name val="Calibri"/>
        <family val="2"/>
      </font>
      <alignment vertical="top" textRotation="0" wrapText="1" indent="0" justifyLastLine="0" shrinkToFit="0" readingOrder="0"/>
    </dxf>
    <dxf>
      <border>
        <bottom style="thin">
          <color indexed="64"/>
        </bottom>
      </border>
    </dxf>
    <dxf>
      <alignment horizontal="center"/>
      <border diagonalUp="0" diagonalDown="0">
        <left style="thin">
          <color indexed="64"/>
        </left>
        <right style="thin">
          <color indexed="64"/>
        </right>
        <top/>
        <bottom/>
        <vertical style="thin">
          <color indexed="64"/>
        </vertical>
        <horizontal style="thin">
          <color indexed="64"/>
        </horizontal>
      </border>
    </dxf>
    <dxf>
      <font>
        <sz val="5"/>
        <color theme="1"/>
        <name val="Segoe UI Historic"/>
        <family val="2"/>
        <scheme val="none"/>
      </font>
      <fill>
        <patternFill patternType="solid">
          <bgColor theme="0" tint="-4.9989318521683403E-2"/>
        </patternFill>
      </fill>
      <border diagonalUp="0" diagonalDown="0">
        <left/>
        <right/>
        <top/>
        <bottom/>
        <vertical/>
        <horizontal/>
      </border>
    </dxf>
    <dxf>
      <font>
        <sz val="4"/>
        <color theme="0"/>
        <name val="Segoe UI Historic"/>
        <family val="2"/>
        <scheme val="none"/>
      </font>
      <fill>
        <patternFill>
          <bgColor rgb="FFF2F2F2"/>
        </patternFill>
      </fill>
      <border diagonalUp="0" diagonalDown="0">
        <left/>
        <right/>
        <top/>
        <bottom/>
        <vertical/>
        <horizontal/>
      </border>
    </dxf>
    <dxf>
      <font>
        <sz val="5"/>
        <color theme="1"/>
        <name val="Segoe UI Historic"/>
        <family val="2"/>
        <scheme val="none"/>
      </font>
      <fill>
        <patternFill patternType="solid">
          <bgColor rgb="FF0E4947"/>
        </patternFill>
      </fill>
      <border diagonalUp="0" diagonalDown="0">
        <left/>
        <right/>
        <top/>
        <bottom/>
        <vertical/>
        <horizontal/>
      </border>
    </dxf>
    <dxf>
      <font>
        <sz val="4"/>
        <color theme="0"/>
        <name val="Segoe UI Historic"/>
        <family val="2"/>
        <scheme val="none"/>
      </font>
      <fill>
        <patternFill>
          <bgColor rgb="FF0E4749"/>
        </patternFill>
      </fill>
      <border diagonalUp="0" diagonalDown="0">
        <left/>
        <right/>
        <top/>
        <bottom/>
        <vertical/>
        <horizontal/>
      </border>
    </dxf>
    <dxf>
      <font>
        <sz val="8"/>
        <color theme="1"/>
        <name val="Segoe UI Black"/>
        <family val="2"/>
        <scheme val="none"/>
      </font>
      <border diagonalUp="0" diagonalDown="0">
        <left/>
        <right/>
        <top/>
        <bottom/>
        <vertical/>
        <horizontal/>
      </border>
    </dxf>
    <dxf>
      <font>
        <b val="0"/>
        <i val="0"/>
        <sz val="4"/>
        <color theme="1"/>
        <name val="Segoe UI Historic"/>
        <family val="2"/>
      </font>
      <fill>
        <patternFill>
          <bgColor rgb="FFF2F2F2"/>
        </patternFill>
      </fill>
      <border diagonalUp="0" diagonalDown="0">
        <left/>
        <right/>
        <top/>
        <bottom/>
        <vertical/>
        <horizontal/>
      </border>
    </dxf>
  </dxfs>
  <tableStyles count="3" defaultTableStyle="TableStyleMedium2" defaultPivotStyle="PivotStyleLight16">
    <tableStyle name="fecha 2" pivot="0" table="0" count="9" xr9:uid="{9EAD2A56-FE8C-4306-B6B8-EFB942E72E5B}">
      <tableStyleElement type="wholeTable" dxfId="292"/>
      <tableStyleElement type="headerRow" dxfId="291"/>
    </tableStyle>
    <tableStyle name="Mi estilo 1" pivot="0" table="0" count="10" xr9:uid="{137F3D65-CFFF-4E6D-8617-3316625B4ED9}">
      <tableStyleElement type="wholeTable" dxfId="290"/>
      <tableStyleElement type="headerRow" dxfId="289"/>
    </tableStyle>
    <tableStyle name="Mi estilo 2" pivot="0" table="0" count="10" xr9:uid="{E01F3630-9DD1-42AB-A6F8-DC397FD0CA26}">
      <tableStyleElement type="wholeTable" dxfId="288"/>
      <tableStyleElement type="headerRow" dxfId="287"/>
    </tableStyle>
  </tableStyles>
  <colors>
    <mruColors>
      <color rgb="FF0E4749"/>
      <color rgb="FFDB504A"/>
      <color rgb="FFFFD966"/>
      <color rgb="FFADB9CA"/>
      <color rgb="FF60992D"/>
      <color rgb="FFF2F2F2"/>
      <color rgb="FFFFFFFF"/>
      <color rgb="FF0E4947"/>
      <color rgb="FFF7F4F3"/>
      <color rgb="FF5D5179"/>
    </mruColors>
  </colors>
  <extLst>
    <ext xmlns:x14="http://schemas.microsoft.com/office/spreadsheetml/2009/9/main" uri="{46F421CA-312F-682f-3DD2-61675219B42D}">
      <x14:dxfs count="16">
        <dxf>
          <font>
            <b/>
            <i val="0"/>
            <sz val="6"/>
            <color theme="0" tint="-0.499984740745262"/>
            <name val="Segoe UI Light"/>
            <family val="2"/>
          </font>
          <fill>
            <patternFill patternType="solid">
              <fgColor auto="1"/>
              <bgColor rgb="FF4F759B"/>
            </patternFill>
          </fill>
          <border diagonalUp="0" diagonalDown="0">
            <left/>
            <right/>
            <top/>
            <bottom/>
            <vertical/>
            <horizontal/>
          </border>
        </dxf>
        <dxf>
          <font>
            <b/>
            <i val="0"/>
            <sz val="6"/>
            <color theme="0" tint="-0.499984740745262"/>
            <name val="Segoe UI Light"/>
            <family val="2"/>
          </font>
          <fill>
            <patternFill patternType="solid">
              <fgColor auto="1"/>
              <bgColor rgb="FF4F759B"/>
            </patternFill>
          </fill>
          <border diagonalUp="0" diagonalDown="0">
            <left/>
            <right/>
            <top/>
            <bottom/>
            <vertical/>
            <horizontal/>
          </border>
        </dxf>
        <dxf>
          <font>
            <b/>
            <i val="0"/>
            <sz val="6"/>
            <color theme="0"/>
            <name val="Segoe UI Light"/>
            <family val="2"/>
          </font>
          <fill>
            <patternFill patternType="solid">
              <fgColor auto="1"/>
              <bgColor rgb="FF4F759B"/>
            </patternFill>
          </fill>
          <border diagonalUp="0" diagonalDown="0">
            <left/>
            <right/>
            <top/>
            <bottom/>
            <vertical/>
            <horizontal/>
          </border>
        </dxf>
        <dxf>
          <font>
            <b/>
            <i val="0"/>
            <sz val="6"/>
            <color theme="0"/>
            <name val="Segoe UI Light"/>
            <family val="2"/>
          </font>
          <fill>
            <patternFill patternType="solid">
              <fgColor auto="1"/>
              <bgColor rgb="FF4F759B"/>
            </patternFill>
          </fill>
          <border diagonalUp="0" diagonalDown="0">
            <left/>
            <right/>
            <top/>
            <bottom/>
            <vertical/>
            <horizontal/>
          </border>
        </dxf>
        <dxf>
          <font>
            <b/>
            <i val="0"/>
            <sz val="6"/>
            <color theme="0" tint="-0.499984740745262"/>
            <name val="Segoe UI Light"/>
            <family val="2"/>
          </font>
          <fill>
            <patternFill patternType="solid">
              <fgColor theme="4" tint="0.79992065187536243"/>
              <bgColor rgb="FFDB504A"/>
            </patternFill>
          </fill>
          <border diagonalUp="0" diagonalDown="0">
            <left/>
            <right/>
            <top/>
            <bottom/>
            <vertical/>
            <horizontal/>
          </border>
        </dxf>
        <dxf>
          <font>
            <b/>
            <i val="0"/>
            <sz val="6"/>
            <color theme="0"/>
            <name val="Segoe UI Light"/>
            <family val="2"/>
            <scheme val="none"/>
          </font>
          <fill>
            <patternFill patternType="solid">
              <fgColor theme="4" tint="0.59999389629810485"/>
              <bgColor rgb="FFDB504A"/>
            </patternFill>
          </fill>
          <border diagonalUp="0" diagonalDown="0">
            <left/>
            <right/>
            <top/>
            <bottom/>
            <vertical/>
            <horizontal/>
          </border>
        </dxf>
        <dxf>
          <font>
            <b/>
            <i val="0"/>
            <sz val="6"/>
            <color theme="0" tint="-0.499984740745262"/>
            <name val="Segoe UI Light"/>
            <family val="2"/>
          </font>
          <fill>
            <patternFill patternType="solid">
              <fgColor rgb="FFFFFFFF"/>
              <bgColor rgb="FFF7F4F3"/>
            </patternFill>
          </fill>
          <border diagonalUp="0" diagonalDown="0">
            <left/>
            <right/>
            <top/>
            <bottom/>
            <vertical/>
            <horizontal/>
          </border>
        </dxf>
        <dxf>
          <font>
            <b/>
            <i val="0"/>
            <sz val="6"/>
            <color theme="0" tint="-0.499984740745262"/>
            <name val="Segoe UI Light"/>
            <family val="2"/>
          </font>
          <fill>
            <patternFill patternType="solid">
              <fgColor rgb="FFFFFFFF"/>
              <bgColor rgb="FFF7F4F3"/>
            </patternFill>
          </fill>
          <border diagonalUp="0" diagonalDown="0">
            <left/>
            <right/>
            <top/>
            <bottom/>
            <vertical/>
            <horizontal/>
          </border>
        </dxf>
        <dxf>
          <font>
            <b/>
            <i val="0"/>
            <sz val="6"/>
            <color theme="0" tint="-0.499984740745262"/>
            <name val="Segoe UI Light"/>
            <family val="2"/>
          </font>
          <fill>
            <patternFill patternType="solid">
              <fgColor auto="1"/>
              <bgColor rgb="FF4F759B"/>
            </patternFill>
          </fill>
          <border diagonalUp="0" diagonalDown="0">
            <left/>
            <right/>
            <top/>
            <bottom/>
            <vertical/>
            <horizontal/>
          </border>
        </dxf>
        <dxf>
          <font>
            <b/>
            <i val="0"/>
            <sz val="6"/>
            <color theme="0" tint="-0.499984740745262"/>
            <name val="Segoe UI Light"/>
            <family val="2"/>
          </font>
          <fill>
            <patternFill patternType="solid">
              <fgColor auto="1"/>
              <bgColor rgb="FF4F759B"/>
            </patternFill>
          </fill>
          <border diagonalUp="0" diagonalDown="0">
            <left/>
            <right/>
            <top/>
            <bottom/>
            <vertical/>
            <horizontal/>
          </border>
        </dxf>
        <dxf>
          <font>
            <b/>
            <i val="0"/>
            <sz val="6"/>
            <color theme="0"/>
            <name val="Segoe UI Light"/>
            <family val="2"/>
          </font>
          <fill>
            <patternFill patternType="solid">
              <fgColor auto="1"/>
              <bgColor rgb="FF4F759B"/>
            </patternFill>
          </fill>
          <border diagonalUp="0" diagonalDown="0">
            <left/>
            <right/>
            <top/>
            <bottom/>
            <vertical/>
            <horizontal/>
          </border>
        </dxf>
        <dxf>
          <font>
            <b/>
            <i val="0"/>
            <sz val="6"/>
            <color theme="0"/>
            <name val="Segoe UI Light"/>
            <family val="2"/>
          </font>
          <fill>
            <patternFill patternType="solid">
              <fgColor auto="1"/>
              <bgColor rgb="FF4F759B"/>
            </patternFill>
          </fill>
          <border diagonalUp="0" diagonalDown="0">
            <left/>
            <right/>
            <top/>
            <bottom/>
            <vertical/>
            <horizontal/>
          </border>
        </dxf>
        <dxf>
          <font>
            <b/>
            <i val="0"/>
            <sz val="6"/>
            <color theme="0" tint="-0.499984740745262"/>
            <name val="Segoe UI Light"/>
            <family val="2"/>
          </font>
          <fill>
            <patternFill patternType="solid">
              <fgColor theme="4" tint="0.79992065187536243"/>
              <bgColor rgb="FFDB504A"/>
            </patternFill>
          </fill>
          <border diagonalUp="0" diagonalDown="0">
            <left/>
            <right/>
            <top/>
            <bottom/>
            <vertical/>
            <horizontal/>
          </border>
        </dxf>
        <dxf>
          <font>
            <b/>
            <i val="0"/>
            <sz val="6"/>
            <color theme="0"/>
            <name val="Segoe UI Light"/>
            <family val="2"/>
            <scheme val="none"/>
          </font>
          <fill>
            <patternFill patternType="solid">
              <fgColor theme="4" tint="0.59999389629810485"/>
              <bgColor rgb="FFDB504A"/>
            </patternFill>
          </fill>
          <border diagonalUp="0" diagonalDown="0">
            <left/>
            <right/>
            <top/>
            <bottom/>
            <vertical/>
            <horizontal/>
          </border>
        </dxf>
        <dxf>
          <font>
            <b/>
            <i val="0"/>
            <sz val="6"/>
            <color theme="0" tint="-0.499984740745262"/>
            <name val="Segoe UI Light"/>
            <family val="2"/>
          </font>
          <fill>
            <patternFill patternType="solid">
              <fgColor rgb="FFFFFFFF"/>
              <bgColor rgb="FFF7F4F3"/>
            </patternFill>
          </fill>
          <border diagonalUp="0" diagonalDown="0">
            <left/>
            <right/>
            <top/>
            <bottom/>
            <vertical/>
            <horizontal/>
          </border>
        </dxf>
        <dxf>
          <font>
            <b/>
            <i val="0"/>
            <sz val="6"/>
            <color theme="0" tint="-0.499984740745262"/>
            <name val="Segoe UI Light"/>
            <family val="2"/>
          </font>
          <fill>
            <patternFill patternType="solid">
              <fgColor rgb="FFFFFFFF"/>
              <bgColor rgb="FFF7F4F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i estilo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i estilo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F2F2F2"/>
            </patternFill>
          </fill>
          <border>
            <vertical/>
            <horizontal/>
          </border>
        </dxf>
        <dxf>
          <fill>
            <gradientFill degree="90">
              <stop position="0">
                <color theme="0" tint="-0.14999847407452621"/>
              </stop>
              <stop position="1">
                <color theme="0" tint="-0.14999847407452621"/>
              </stop>
            </gradientFill>
          </fill>
          <border diagonalUp="0" diagonalDown="0">
            <left/>
            <right/>
            <top/>
            <bottom/>
            <vertical/>
            <horizontal/>
          </border>
        </dxf>
        <dxf>
          <fill>
            <patternFill patternType="solid">
              <fgColor auto="1"/>
              <bgColor rgb="FFDB504A"/>
            </patternFill>
          </fill>
          <border diagonalUp="0" diagonalDown="0">
            <left/>
            <right/>
            <top/>
            <bottom/>
            <vertical/>
            <horizontal/>
          </border>
        </dxf>
        <dxf>
          <font>
            <b val="0"/>
            <i val="0"/>
            <sz val="6"/>
            <color theme="1" tint="0.499984740745262"/>
            <name val="Segoe UI Historic"/>
            <family val="2"/>
          </font>
          <border>
            <left/>
            <right/>
            <top/>
            <bottom/>
            <vertical/>
            <horizontal/>
          </border>
        </dxf>
        <dxf>
          <font>
            <b val="0"/>
            <i val="0"/>
            <sz val="6"/>
            <color theme="1" tint="0.499984740745262"/>
            <name val="Segoe UI Historic"/>
            <family val="2"/>
          </font>
          <border>
            <left/>
            <right/>
            <top/>
            <bottom/>
            <vertical/>
            <horizontal/>
          </border>
        </dxf>
        <dxf>
          <font>
            <b/>
            <i val="0"/>
            <sz val="6"/>
            <color theme="1" tint="0.499984740745262"/>
            <name val="Segoe UI Light"/>
            <family val="2"/>
            <scheme val="none"/>
          </font>
          <border>
            <left/>
            <right/>
            <top/>
            <bottom/>
            <vertical/>
            <horizontal/>
          </border>
        </dxf>
        <dxf>
          <font>
            <b/>
            <i val="0"/>
            <sz val="6"/>
            <color auto="1"/>
            <name val="Segoe UI Light"/>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fecha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2.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03680981595093"/>
          <c:y val="0.10869565217391304"/>
          <c:w val="0.69325153374233128"/>
          <c:h val="0.8188405797101449"/>
        </c:manualLayout>
      </c:layout>
      <c:doughnutChart>
        <c:varyColors val="1"/>
        <c:ser>
          <c:idx val="0"/>
          <c:order val="0"/>
          <c:tx>
            <c:strRef>
              <c:f>Análisis!$C$20</c:f>
              <c:strCache>
                <c:ptCount val="1"/>
                <c:pt idx="0">
                  <c:v>Cumple</c:v>
                </c:pt>
              </c:strCache>
            </c:strRef>
          </c:tx>
          <c:spPr>
            <a:solidFill>
              <a:srgbClr val="60992D"/>
            </a:solidFill>
            <a:ln>
              <a:noFill/>
            </a:ln>
          </c:spPr>
          <c:dPt>
            <c:idx val="0"/>
            <c:bubble3D val="0"/>
            <c:spPr>
              <a:solidFill>
                <a:srgbClr val="60992D"/>
              </a:solidFill>
              <a:ln w="19050">
                <a:noFill/>
              </a:ln>
              <a:effectLst/>
            </c:spPr>
            <c:extLst>
              <c:ext xmlns:c16="http://schemas.microsoft.com/office/drawing/2014/chart" uri="{C3380CC4-5D6E-409C-BE32-E72D297353CC}">
                <c16:uniqueId val="{00000001-4D33-4B21-A6FC-E20DA1386EBC}"/>
              </c:ext>
            </c:extLst>
          </c:dPt>
          <c:dPt>
            <c:idx val="1"/>
            <c:bubble3D val="0"/>
            <c:spPr>
              <a:solidFill>
                <a:srgbClr val="0E4749"/>
              </a:solidFill>
              <a:ln w="19050">
                <a:noFill/>
              </a:ln>
              <a:effectLst/>
            </c:spPr>
            <c:extLst>
              <c:ext xmlns:c16="http://schemas.microsoft.com/office/drawing/2014/chart" uri="{C3380CC4-5D6E-409C-BE32-E72D297353CC}">
                <c16:uniqueId val="{00000003-4D33-4B21-A6FC-E20DA1386EBC}"/>
              </c:ext>
            </c:extLst>
          </c:dPt>
          <c:val>
            <c:numRef>
              <c:f>Análisis!$C$21:$C$22</c:f>
              <c:numCache>
                <c:formatCode>0.00%</c:formatCode>
                <c:ptCount val="2"/>
                <c:pt idx="0">
                  <c:v>0.11570247933884298</c:v>
                </c:pt>
                <c:pt idx="1">
                  <c:v>0.88429752066115697</c:v>
                </c:pt>
              </c:numCache>
            </c:numRef>
          </c:val>
          <c:extLst>
            <c:ext xmlns:c16="http://schemas.microsoft.com/office/drawing/2014/chart" uri="{C3380CC4-5D6E-409C-BE32-E72D297353CC}">
              <c16:uniqueId val="{00000004-4D33-4B21-A6FC-E20DA1386EB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10144927536232"/>
          <c:y val="9.0455840455840458E-2"/>
          <c:w val="0.72512077294685995"/>
          <c:h val="0.85527065527065527"/>
        </c:manualLayout>
      </c:layout>
      <c:doughnutChart>
        <c:varyColors val="1"/>
        <c:ser>
          <c:idx val="0"/>
          <c:order val="0"/>
          <c:tx>
            <c:strRef>
              <c:f>Análisis!$D$20</c:f>
              <c:strCache>
                <c:ptCount val="1"/>
                <c:pt idx="0">
                  <c:v>Dentro del plazo de verificación</c:v>
                </c:pt>
              </c:strCache>
            </c:strRef>
          </c:tx>
          <c:spPr>
            <a:solidFill>
              <a:srgbClr val="60992D"/>
            </a:solidFill>
            <a:ln>
              <a:noFill/>
            </a:ln>
          </c:spPr>
          <c:dPt>
            <c:idx val="0"/>
            <c:bubble3D val="0"/>
            <c:spPr>
              <a:solidFill>
                <a:schemeClr val="tx2">
                  <a:lumMod val="40000"/>
                  <a:lumOff val="60000"/>
                </a:schemeClr>
              </a:solidFill>
              <a:ln w="19050">
                <a:noFill/>
              </a:ln>
              <a:effectLst/>
            </c:spPr>
            <c:extLst>
              <c:ext xmlns:c16="http://schemas.microsoft.com/office/drawing/2014/chart" uri="{C3380CC4-5D6E-409C-BE32-E72D297353CC}">
                <c16:uniqueId val="{00000001-30BE-4BE7-BF49-6682BFB536BF}"/>
              </c:ext>
            </c:extLst>
          </c:dPt>
          <c:dPt>
            <c:idx val="1"/>
            <c:bubble3D val="0"/>
            <c:spPr>
              <a:solidFill>
                <a:srgbClr val="0E4947"/>
              </a:solidFill>
              <a:ln w="19050">
                <a:noFill/>
              </a:ln>
              <a:effectLst/>
            </c:spPr>
            <c:extLst>
              <c:ext xmlns:c16="http://schemas.microsoft.com/office/drawing/2014/chart" uri="{C3380CC4-5D6E-409C-BE32-E72D297353CC}">
                <c16:uniqueId val="{00000003-30BE-4BE7-BF49-6682BFB536BF}"/>
              </c:ext>
            </c:extLst>
          </c:dPt>
          <c:val>
            <c:numRef>
              <c:f>Análisis!$D$21:$D$22</c:f>
              <c:numCache>
                <c:formatCode>0.00%</c:formatCode>
                <c:ptCount val="2"/>
                <c:pt idx="0">
                  <c:v>0.22727272727272727</c:v>
                </c:pt>
                <c:pt idx="1">
                  <c:v>0.77272727272727271</c:v>
                </c:pt>
              </c:numCache>
            </c:numRef>
          </c:val>
          <c:extLst>
            <c:ext xmlns:c16="http://schemas.microsoft.com/office/drawing/2014/chart" uri="{C3380CC4-5D6E-409C-BE32-E72D297353CC}">
              <c16:uniqueId val="{00000004-30BE-4BE7-BF49-6682BFB536B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10144927536232"/>
          <c:y val="7.2364672364672367E-2"/>
          <c:w val="0.74045893719806766"/>
          <c:h val="0.87336182336182333"/>
        </c:manualLayout>
      </c:layout>
      <c:doughnutChart>
        <c:varyColors val="1"/>
        <c:ser>
          <c:idx val="0"/>
          <c:order val="0"/>
          <c:tx>
            <c:strRef>
              <c:f>Análisis!$E$20</c:f>
              <c:strCache>
                <c:ptCount val="1"/>
                <c:pt idx="0">
                  <c:v>Fuera del plazo de verificación</c:v>
                </c:pt>
              </c:strCache>
            </c:strRef>
          </c:tx>
          <c:spPr>
            <a:ln>
              <a:noFill/>
            </a:ln>
          </c:spPr>
          <c:dPt>
            <c:idx val="0"/>
            <c:bubble3D val="0"/>
            <c:spPr>
              <a:solidFill>
                <a:schemeClr val="accent4">
                  <a:lumMod val="60000"/>
                  <a:lumOff val="40000"/>
                </a:schemeClr>
              </a:solidFill>
              <a:ln w="19050">
                <a:noFill/>
              </a:ln>
              <a:effectLst/>
            </c:spPr>
            <c:extLst>
              <c:ext xmlns:c16="http://schemas.microsoft.com/office/drawing/2014/chart" uri="{C3380CC4-5D6E-409C-BE32-E72D297353CC}">
                <c16:uniqueId val="{00000001-1855-4E0F-9615-6D9281F88ADB}"/>
              </c:ext>
            </c:extLst>
          </c:dPt>
          <c:dPt>
            <c:idx val="1"/>
            <c:bubble3D val="0"/>
            <c:spPr>
              <a:solidFill>
                <a:srgbClr val="0E4947"/>
              </a:solidFill>
              <a:ln w="19050">
                <a:noFill/>
              </a:ln>
              <a:effectLst/>
            </c:spPr>
            <c:extLst>
              <c:ext xmlns:c16="http://schemas.microsoft.com/office/drawing/2014/chart" uri="{C3380CC4-5D6E-409C-BE32-E72D297353CC}">
                <c16:uniqueId val="{00000003-1855-4E0F-9615-6D9281F88ADB}"/>
              </c:ext>
            </c:extLst>
          </c:dPt>
          <c:val>
            <c:numRef>
              <c:f>Análisis!$E$21:$E$22</c:f>
              <c:numCache>
                <c:formatCode>0.00%</c:formatCode>
                <c:ptCount val="2"/>
                <c:pt idx="0">
                  <c:v>0.39669421487603307</c:v>
                </c:pt>
                <c:pt idx="1">
                  <c:v>0.60330578512396693</c:v>
                </c:pt>
              </c:numCache>
            </c:numRef>
          </c:val>
          <c:extLst>
            <c:ext xmlns:c16="http://schemas.microsoft.com/office/drawing/2014/chart" uri="{C3380CC4-5D6E-409C-BE32-E72D297353CC}">
              <c16:uniqueId val="{00000004-1855-4E0F-9615-6D9281F88AD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planta.xlsx]Análisis!TablaDinámica4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099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B50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Segoe UI Light" panose="020B0502040204020203" pitchFamily="34" charset="0"/>
                  <a:ea typeface="+mn-ea"/>
                  <a:cs typeface="Segoe UI Light" panose="020B0502040204020203" pitchFamily="34" charset="0"/>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DB50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spPr>
          <a:solidFill>
            <a:srgbClr val="6099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60992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ADB9C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D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B50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Análisis!$I$2:$I$3</c:f>
              <c:strCache>
                <c:ptCount val="1"/>
                <c:pt idx="0">
                  <c:v>Cumple</c:v>
                </c:pt>
              </c:strCache>
            </c:strRef>
          </c:tx>
          <c:spPr>
            <a:solidFill>
              <a:srgbClr val="60992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Análisis!$H$4:$H$15</c:f>
              <c:strCache>
                <c:ptCount val="11"/>
                <c:pt idx="0">
                  <c:v>Almacén</c:v>
                </c:pt>
                <c:pt idx="1">
                  <c:v>Ambiental</c:v>
                </c:pt>
                <c:pt idx="2">
                  <c:v>area_resp_generales</c:v>
                </c:pt>
                <c:pt idx="3">
                  <c:v>Calidad</c:v>
                </c:pt>
                <c:pt idx="4">
                  <c:v>Gestión Humana</c:v>
                </c:pt>
                <c:pt idx="5">
                  <c:v>Legal</c:v>
                </c:pt>
                <c:pt idx="6">
                  <c:v>Mantenimiento</c:v>
                </c:pt>
                <c:pt idx="7">
                  <c:v>Operaciones</c:v>
                </c:pt>
                <c:pt idx="8">
                  <c:v>Proyectos</c:v>
                </c:pt>
                <c:pt idx="9">
                  <c:v>Servicios Generales</c:v>
                </c:pt>
                <c:pt idx="10">
                  <c:v>SST</c:v>
                </c:pt>
              </c:strCache>
            </c:strRef>
          </c:cat>
          <c:val>
            <c:numRef>
              <c:f>Análisis!$I$4:$I$15</c:f>
              <c:numCache>
                <c:formatCode>General</c:formatCode>
                <c:ptCount val="11"/>
                <c:pt idx="0">
                  <c:v>3</c:v>
                </c:pt>
                <c:pt idx="1">
                  <c:v>23</c:v>
                </c:pt>
                <c:pt idx="5">
                  <c:v>3</c:v>
                </c:pt>
                <c:pt idx="8">
                  <c:v>2</c:v>
                </c:pt>
                <c:pt idx="9">
                  <c:v>3</c:v>
                </c:pt>
                <c:pt idx="10">
                  <c:v>1</c:v>
                </c:pt>
              </c:numCache>
            </c:numRef>
          </c:val>
          <c:extLst>
            <c:ext xmlns:c16="http://schemas.microsoft.com/office/drawing/2014/chart" uri="{C3380CC4-5D6E-409C-BE32-E72D297353CC}">
              <c16:uniqueId val="{00000010-D6DC-43E0-B472-90C47730F353}"/>
            </c:ext>
          </c:extLst>
        </c:ser>
        <c:ser>
          <c:idx val="1"/>
          <c:order val="1"/>
          <c:tx>
            <c:strRef>
              <c:f>Análisis!$J$2:$J$3</c:f>
              <c:strCache>
                <c:ptCount val="1"/>
                <c:pt idx="0">
                  <c:v>Dentro del plazo de verificación</c:v>
                </c:pt>
              </c:strCache>
            </c:strRef>
          </c:tx>
          <c:spPr>
            <a:solidFill>
              <a:srgbClr val="ADB9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Análisis!$H$4:$H$15</c:f>
              <c:strCache>
                <c:ptCount val="11"/>
                <c:pt idx="0">
                  <c:v>Almacén</c:v>
                </c:pt>
                <c:pt idx="1">
                  <c:v>Ambiental</c:v>
                </c:pt>
                <c:pt idx="2">
                  <c:v>area_resp_generales</c:v>
                </c:pt>
                <c:pt idx="3">
                  <c:v>Calidad</c:v>
                </c:pt>
                <c:pt idx="4">
                  <c:v>Gestión Humana</c:v>
                </c:pt>
                <c:pt idx="5">
                  <c:v>Legal</c:v>
                </c:pt>
                <c:pt idx="6">
                  <c:v>Mantenimiento</c:v>
                </c:pt>
                <c:pt idx="7">
                  <c:v>Operaciones</c:v>
                </c:pt>
                <c:pt idx="8">
                  <c:v>Proyectos</c:v>
                </c:pt>
                <c:pt idx="9">
                  <c:v>Servicios Generales</c:v>
                </c:pt>
                <c:pt idx="10">
                  <c:v>SST</c:v>
                </c:pt>
              </c:strCache>
            </c:strRef>
          </c:cat>
          <c:val>
            <c:numRef>
              <c:f>Análisis!$J$4:$J$15</c:f>
              <c:numCache>
                <c:formatCode>General</c:formatCode>
                <c:ptCount val="11"/>
                <c:pt idx="0">
                  <c:v>1</c:v>
                </c:pt>
                <c:pt idx="1">
                  <c:v>42</c:v>
                </c:pt>
                <c:pt idx="4">
                  <c:v>1</c:v>
                </c:pt>
                <c:pt idx="5">
                  <c:v>5</c:v>
                </c:pt>
                <c:pt idx="6">
                  <c:v>8</c:v>
                </c:pt>
                <c:pt idx="9">
                  <c:v>3</c:v>
                </c:pt>
                <c:pt idx="10">
                  <c:v>1</c:v>
                </c:pt>
              </c:numCache>
            </c:numRef>
          </c:val>
          <c:extLst>
            <c:ext xmlns:c16="http://schemas.microsoft.com/office/drawing/2014/chart" uri="{C3380CC4-5D6E-409C-BE32-E72D297353CC}">
              <c16:uniqueId val="{00000012-8A2A-4C31-B6C8-79461F671698}"/>
            </c:ext>
          </c:extLst>
        </c:ser>
        <c:ser>
          <c:idx val="2"/>
          <c:order val="2"/>
          <c:tx>
            <c:strRef>
              <c:f>Análisis!$K$2:$K$3</c:f>
              <c:strCache>
                <c:ptCount val="1"/>
                <c:pt idx="0">
                  <c:v>Fuera del plazo de verificación</c:v>
                </c:pt>
              </c:strCache>
            </c:strRef>
          </c:tx>
          <c:spPr>
            <a:solidFill>
              <a:srgbClr val="FFD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Análisis!$H$4:$H$15</c:f>
              <c:strCache>
                <c:ptCount val="11"/>
                <c:pt idx="0">
                  <c:v>Almacén</c:v>
                </c:pt>
                <c:pt idx="1">
                  <c:v>Ambiental</c:v>
                </c:pt>
                <c:pt idx="2">
                  <c:v>area_resp_generales</c:v>
                </c:pt>
                <c:pt idx="3">
                  <c:v>Calidad</c:v>
                </c:pt>
                <c:pt idx="4">
                  <c:v>Gestión Humana</c:v>
                </c:pt>
                <c:pt idx="5">
                  <c:v>Legal</c:v>
                </c:pt>
                <c:pt idx="6">
                  <c:v>Mantenimiento</c:v>
                </c:pt>
                <c:pt idx="7">
                  <c:v>Operaciones</c:v>
                </c:pt>
                <c:pt idx="8">
                  <c:v>Proyectos</c:v>
                </c:pt>
                <c:pt idx="9">
                  <c:v>Servicios Generales</c:v>
                </c:pt>
                <c:pt idx="10">
                  <c:v>SST</c:v>
                </c:pt>
              </c:strCache>
            </c:strRef>
          </c:cat>
          <c:val>
            <c:numRef>
              <c:f>Análisis!$K$4:$K$15</c:f>
              <c:numCache>
                <c:formatCode>General</c:formatCode>
                <c:ptCount val="11"/>
                <c:pt idx="0">
                  <c:v>4</c:v>
                </c:pt>
                <c:pt idx="1">
                  <c:v>71</c:v>
                </c:pt>
                <c:pt idx="2">
                  <c:v>1</c:v>
                </c:pt>
                <c:pt idx="3">
                  <c:v>1</c:v>
                </c:pt>
                <c:pt idx="4">
                  <c:v>5</c:v>
                </c:pt>
                <c:pt idx="5">
                  <c:v>17</c:v>
                </c:pt>
                <c:pt idx="6">
                  <c:v>7</c:v>
                </c:pt>
                <c:pt idx="7">
                  <c:v>1</c:v>
                </c:pt>
                <c:pt idx="8">
                  <c:v>2</c:v>
                </c:pt>
                <c:pt idx="9">
                  <c:v>6</c:v>
                </c:pt>
                <c:pt idx="10">
                  <c:v>1</c:v>
                </c:pt>
              </c:numCache>
            </c:numRef>
          </c:val>
          <c:extLst>
            <c:ext xmlns:c16="http://schemas.microsoft.com/office/drawing/2014/chart" uri="{C3380CC4-5D6E-409C-BE32-E72D297353CC}">
              <c16:uniqueId val="{00000013-8A2A-4C31-B6C8-79461F671698}"/>
            </c:ext>
          </c:extLst>
        </c:ser>
        <c:ser>
          <c:idx val="3"/>
          <c:order val="3"/>
          <c:tx>
            <c:strRef>
              <c:f>Análisis!$L$2:$L$3</c:f>
              <c:strCache>
                <c:ptCount val="1"/>
                <c:pt idx="0">
                  <c:v>Incumple</c:v>
                </c:pt>
              </c:strCache>
            </c:strRef>
          </c:tx>
          <c:spPr>
            <a:solidFill>
              <a:srgbClr val="DB504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Análisis!$H$4:$H$15</c:f>
              <c:strCache>
                <c:ptCount val="11"/>
                <c:pt idx="0">
                  <c:v>Almacén</c:v>
                </c:pt>
                <c:pt idx="1">
                  <c:v>Ambiental</c:v>
                </c:pt>
                <c:pt idx="2">
                  <c:v>area_resp_generales</c:v>
                </c:pt>
                <c:pt idx="3">
                  <c:v>Calidad</c:v>
                </c:pt>
                <c:pt idx="4">
                  <c:v>Gestión Humana</c:v>
                </c:pt>
                <c:pt idx="5">
                  <c:v>Legal</c:v>
                </c:pt>
                <c:pt idx="6">
                  <c:v>Mantenimiento</c:v>
                </c:pt>
                <c:pt idx="7">
                  <c:v>Operaciones</c:v>
                </c:pt>
                <c:pt idx="8">
                  <c:v>Proyectos</c:v>
                </c:pt>
                <c:pt idx="9">
                  <c:v>Servicios Generales</c:v>
                </c:pt>
                <c:pt idx="10">
                  <c:v>SST</c:v>
                </c:pt>
              </c:strCache>
            </c:strRef>
          </c:cat>
          <c:val>
            <c:numRef>
              <c:f>Análisis!$L$4:$L$15</c:f>
              <c:numCache>
                <c:formatCode>General</c:formatCode>
                <c:ptCount val="11"/>
                <c:pt idx="0">
                  <c:v>2</c:v>
                </c:pt>
                <c:pt idx="1">
                  <c:v>53</c:v>
                </c:pt>
                <c:pt idx="4">
                  <c:v>3</c:v>
                </c:pt>
                <c:pt idx="5">
                  <c:v>9</c:v>
                </c:pt>
                <c:pt idx="6">
                  <c:v>2</c:v>
                </c:pt>
                <c:pt idx="8">
                  <c:v>1</c:v>
                </c:pt>
                <c:pt idx="9">
                  <c:v>4</c:v>
                </c:pt>
              </c:numCache>
            </c:numRef>
          </c:val>
          <c:extLst>
            <c:ext xmlns:c16="http://schemas.microsoft.com/office/drawing/2014/chart" uri="{C3380CC4-5D6E-409C-BE32-E72D297353CC}">
              <c16:uniqueId val="{00000004-027B-470D-876F-D6CABA548BC0}"/>
            </c:ext>
          </c:extLst>
        </c:ser>
        <c:dLbls>
          <c:showLegendKey val="0"/>
          <c:showVal val="1"/>
          <c:showCatName val="0"/>
          <c:showSerName val="0"/>
          <c:showPercent val="0"/>
          <c:showBubbleSize val="0"/>
        </c:dLbls>
        <c:gapWidth val="80"/>
        <c:overlap val="100"/>
        <c:axId val="1073401120"/>
        <c:axId val="1739425679"/>
      </c:barChart>
      <c:catAx>
        <c:axId val="10734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s-PE"/>
          </a:p>
        </c:txPr>
        <c:crossAx val="1739425679"/>
        <c:crosses val="autoZero"/>
        <c:auto val="1"/>
        <c:lblAlgn val="ctr"/>
        <c:lblOffset val="100"/>
        <c:noMultiLvlLbl val="0"/>
      </c:catAx>
      <c:valAx>
        <c:axId val="1739425679"/>
        <c:scaling>
          <c:orientation val="minMax"/>
        </c:scaling>
        <c:delete val="1"/>
        <c:axPos val="l"/>
        <c:numFmt formatCode="0%" sourceLinked="1"/>
        <c:majorTickMark val="none"/>
        <c:minorTickMark val="none"/>
        <c:tickLblPos val="nextTo"/>
        <c:crossAx val="10734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planta.xlsx]Análisis!TablaDinámica5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E47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0E47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Análisis!$P$2</c:f>
              <c:strCache>
                <c:ptCount val="1"/>
                <c:pt idx="0">
                  <c:v>Total</c:v>
                </c:pt>
              </c:strCache>
            </c:strRef>
          </c:tx>
          <c:spPr>
            <a:solidFill>
              <a:srgbClr val="0E474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Análisis!$O$3:$O$11</c:f>
              <c:strCache>
                <c:ptCount val="8"/>
                <c:pt idx="0">
                  <c:v>AGUA Y EFLUENTES</c:v>
                </c:pt>
                <c:pt idx="1">
                  <c:v>AIRE Y EMISIONES</c:v>
                </c:pt>
                <c:pt idx="2">
                  <c:v>COMPROMISOS IGA</c:v>
                </c:pt>
                <c:pt idx="3">
                  <c:v>ENERGÍA</c:v>
                </c:pt>
                <c:pt idx="4">
                  <c:v>GENERAL</c:v>
                </c:pt>
                <c:pt idx="5">
                  <c:v>IQBF</c:v>
                </c:pt>
                <c:pt idx="6">
                  <c:v>RESIDUOS SÓLIDOS</c:v>
                </c:pt>
                <c:pt idx="7">
                  <c:v>SUELO</c:v>
                </c:pt>
              </c:strCache>
            </c:strRef>
          </c:cat>
          <c:val>
            <c:numRef>
              <c:f>Análisis!$P$3:$P$11</c:f>
              <c:numCache>
                <c:formatCode>General</c:formatCode>
                <c:ptCount val="8"/>
                <c:pt idx="0">
                  <c:v>42</c:v>
                </c:pt>
                <c:pt idx="1">
                  <c:v>10</c:v>
                </c:pt>
                <c:pt idx="2">
                  <c:v>59</c:v>
                </c:pt>
                <c:pt idx="3">
                  <c:v>3</c:v>
                </c:pt>
                <c:pt idx="4">
                  <c:v>65</c:v>
                </c:pt>
                <c:pt idx="5">
                  <c:v>10</c:v>
                </c:pt>
                <c:pt idx="6">
                  <c:v>46</c:v>
                </c:pt>
                <c:pt idx="7">
                  <c:v>7</c:v>
                </c:pt>
              </c:numCache>
            </c:numRef>
          </c:val>
          <c:extLst>
            <c:ext xmlns:c16="http://schemas.microsoft.com/office/drawing/2014/chart" uri="{C3380CC4-5D6E-409C-BE32-E72D297353CC}">
              <c16:uniqueId val="{00000002-BC86-4CD9-ACC8-7DF73C76433D}"/>
            </c:ext>
          </c:extLst>
        </c:ser>
        <c:dLbls>
          <c:dLblPos val="outEnd"/>
          <c:showLegendKey val="0"/>
          <c:showVal val="1"/>
          <c:showCatName val="0"/>
          <c:showSerName val="0"/>
          <c:showPercent val="0"/>
          <c:showBubbleSize val="0"/>
        </c:dLbls>
        <c:gapWidth val="90"/>
        <c:axId val="1215106912"/>
        <c:axId val="873012079"/>
      </c:barChart>
      <c:catAx>
        <c:axId val="121510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s-PE"/>
          </a:p>
        </c:txPr>
        <c:crossAx val="873012079"/>
        <c:crosses val="autoZero"/>
        <c:auto val="1"/>
        <c:lblAlgn val="ctr"/>
        <c:lblOffset val="100"/>
        <c:noMultiLvlLbl val="0"/>
      </c:catAx>
      <c:valAx>
        <c:axId val="873012079"/>
        <c:scaling>
          <c:orientation val="minMax"/>
        </c:scaling>
        <c:delete val="1"/>
        <c:axPos val="b"/>
        <c:numFmt formatCode="General" sourceLinked="1"/>
        <c:majorTickMark val="none"/>
        <c:minorTickMark val="none"/>
        <c:tickLblPos val="nextTo"/>
        <c:crossAx val="121510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54320987654319"/>
          <c:y val="0.10426929392446634"/>
          <c:w val="0.71676163342830013"/>
          <c:h val="0.82621784345922278"/>
        </c:manualLayout>
      </c:layout>
      <c:doughnutChart>
        <c:varyColors val="1"/>
        <c:ser>
          <c:idx val="0"/>
          <c:order val="0"/>
          <c:tx>
            <c:strRef>
              <c:f>Análisis!$F$20</c:f>
              <c:strCache>
                <c:ptCount val="1"/>
                <c:pt idx="0">
                  <c:v>Incumple</c:v>
                </c:pt>
              </c:strCache>
            </c:strRef>
          </c:tx>
          <c:spPr>
            <a:ln>
              <a:noFill/>
            </a:ln>
          </c:spPr>
          <c:dPt>
            <c:idx val="0"/>
            <c:bubble3D val="0"/>
            <c:spPr>
              <a:solidFill>
                <a:srgbClr val="DB504A"/>
              </a:solidFill>
              <a:ln w="19050">
                <a:noFill/>
              </a:ln>
              <a:effectLst/>
            </c:spPr>
            <c:extLst>
              <c:ext xmlns:c16="http://schemas.microsoft.com/office/drawing/2014/chart" uri="{C3380CC4-5D6E-409C-BE32-E72D297353CC}">
                <c16:uniqueId val="{00000001-EFFF-459F-BB47-E30B397F4D65}"/>
              </c:ext>
            </c:extLst>
          </c:dPt>
          <c:dPt>
            <c:idx val="1"/>
            <c:bubble3D val="0"/>
            <c:spPr>
              <a:solidFill>
                <a:srgbClr val="0E4947"/>
              </a:solidFill>
              <a:ln w="19050">
                <a:noFill/>
              </a:ln>
              <a:effectLst/>
            </c:spPr>
            <c:extLst>
              <c:ext xmlns:c16="http://schemas.microsoft.com/office/drawing/2014/chart" uri="{C3380CC4-5D6E-409C-BE32-E72D297353CC}">
                <c16:uniqueId val="{00000003-EFFF-459F-BB47-E30B397F4D65}"/>
              </c:ext>
            </c:extLst>
          </c:dPt>
          <c:val>
            <c:numRef>
              <c:f>Análisis!$F$21:$F$22</c:f>
              <c:numCache>
                <c:formatCode>0.00%</c:formatCode>
                <c:ptCount val="2"/>
                <c:pt idx="0">
                  <c:v>0.26033057851239672</c:v>
                </c:pt>
                <c:pt idx="1">
                  <c:v>0.73966942148760328</c:v>
                </c:pt>
              </c:numCache>
            </c:numRef>
          </c:val>
          <c:extLst>
            <c:ext xmlns:c16="http://schemas.microsoft.com/office/drawing/2014/chart" uri="{C3380CC4-5D6E-409C-BE32-E72D297353CC}">
              <c16:uniqueId val="{00000004-EFFF-459F-BB47-E30B397F4D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71120</xdr:colOff>
      <xdr:row>0</xdr:row>
      <xdr:rowOff>55880</xdr:rowOff>
    </xdr:from>
    <xdr:to>
      <xdr:col>12</xdr:col>
      <xdr:colOff>187960</xdr:colOff>
      <xdr:row>23</xdr:row>
      <xdr:rowOff>157480</xdr:rowOff>
    </xdr:to>
    <xdr:sp macro="" textlink="">
      <xdr:nvSpPr>
        <xdr:cNvPr id="2" name="Rectángulo: esquinas redondeadas 1">
          <a:extLst>
            <a:ext uri="{FF2B5EF4-FFF2-40B4-BE49-F238E27FC236}">
              <a16:creationId xmlns:a16="http://schemas.microsoft.com/office/drawing/2014/main" id="{A3414881-3B74-11C5-5160-D74BCB4A87D1}"/>
            </a:ext>
          </a:extLst>
        </xdr:cNvPr>
        <xdr:cNvSpPr/>
      </xdr:nvSpPr>
      <xdr:spPr>
        <a:xfrm>
          <a:off x="71120" y="55880"/>
          <a:ext cx="9194800" cy="4307840"/>
        </a:xfrm>
        <a:prstGeom prst="roundRect">
          <a:avLst>
            <a:gd name="adj" fmla="val 295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0</xdr:colOff>
      <xdr:row>0</xdr:row>
      <xdr:rowOff>55880</xdr:rowOff>
    </xdr:from>
    <xdr:to>
      <xdr:col>12</xdr:col>
      <xdr:colOff>0</xdr:colOff>
      <xdr:row>6</xdr:row>
      <xdr:rowOff>20320</xdr:rowOff>
    </xdr:to>
    <xdr:sp macro="" textlink="">
      <xdr:nvSpPr>
        <xdr:cNvPr id="3" name="Rectángulo 2">
          <a:extLst>
            <a:ext uri="{FF2B5EF4-FFF2-40B4-BE49-F238E27FC236}">
              <a16:creationId xmlns:a16="http://schemas.microsoft.com/office/drawing/2014/main" id="{4290F884-5F80-7A8C-E635-A08D983B9B06}"/>
            </a:ext>
          </a:extLst>
        </xdr:cNvPr>
        <xdr:cNvSpPr/>
      </xdr:nvSpPr>
      <xdr:spPr>
        <a:xfrm>
          <a:off x="193040" y="55880"/>
          <a:ext cx="8884920" cy="1061720"/>
        </a:xfrm>
        <a:prstGeom prst="rect">
          <a:avLst/>
        </a:prstGeom>
        <a:solidFill>
          <a:srgbClr val="0E47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403860</xdr:colOff>
      <xdr:row>9</xdr:row>
      <xdr:rowOff>0</xdr:rowOff>
    </xdr:from>
    <xdr:to>
      <xdr:col>6</xdr:col>
      <xdr:colOff>198120</xdr:colOff>
      <xdr:row>23</xdr:row>
      <xdr:rowOff>0</xdr:rowOff>
    </xdr:to>
    <xdr:sp macro="" textlink="">
      <xdr:nvSpPr>
        <xdr:cNvPr id="4" name="Rectángulo: esquinas redondeadas 3">
          <a:extLst>
            <a:ext uri="{FF2B5EF4-FFF2-40B4-BE49-F238E27FC236}">
              <a16:creationId xmlns:a16="http://schemas.microsoft.com/office/drawing/2014/main" id="{C0889C97-1580-6D62-A1EC-DE2FF13448BF}"/>
            </a:ext>
          </a:extLst>
        </xdr:cNvPr>
        <xdr:cNvSpPr/>
      </xdr:nvSpPr>
      <xdr:spPr>
        <a:xfrm>
          <a:off x="2212340" y="1645920"/>
          <a:ext cx="2217420" cy="2560320"/>
        </a:xfrm>
        <a:prstGeom prst="roundRect">
          <a:avLst>
            <a:gd name="adj" fmla="val 321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ysClr val="windowText" lastClr="000000"/>
            </a:solidFill>
          </a:endParaRPr>
        </a:p>
        <a:p>
          <a:pPr algn="l"/>
          <a:endParaRPr lang="es-PE" sz="1100">
            <a:solidFill>
              <a:sysClr val="windowText" lastClr="000000"/>
            </a:solidFill>
          </a:endParaRPr>
        </a:p>
      </xdr:txBody>
    </xdr:sp>
    <xdr:clientData/>
  </xdr:twoCellAnchor>
  <xdr:twoCellAnchor>
    <xdr:from>
      <xdr:col>5</xdr:col>
      <xdr:colOff>249180</xdr:colOff>
      <xdr:row>3</xdr:row>
      <xdr:rowOff>159430</xdr:rowOff>
    </xdr:from>
    <xdr:to>
      <xdr:col>7</xdr:col>
      <xdr:colOff>253740</xdr:colOff>
      <xdr:row>7</xdr:row>
      <xdr:rowOff>147910</xdr:rowOff>
    </xdr:to>
    <xdr:sp macro="" textlink="">
      <xdr:nvSpPr>
        <xdr:cNvPr id="7" name="Rectángulo: esquinas redondeadas 6">
          <a:extLst>
            <a:ext uri="{FF2B5EF4-FFF2-40B4-BE49-F238E27FC236}">
              <a16:creationId xmlns:a16="http://schemas.microsoft.com/office/drawing/2014/main" id="{9C49738C-A7E0-49D1-9553-2F3A68FC49E2}"/>
            </a:ext>
          </a:extLst>
        </xdr:cNvPr>
        <xdr:cNvSpPr/>
      </xdr:nvSpPr>
      <xdr:spPr>
        <a:xfrm>
          <a:off x="3673100" y="708070"/>
          <a:ext cx="1620000" cy="720000"/>
        </a:xfrm>
        <a:prstGeom prst="roundRect">
          <a:avLst>
            <a:gd name="adj" fmla="val 535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baseline="0">
            <a:solidFill>
              <a:sysClr val="windowText" lastClr="000000"/>
            </a:solidFill>
          </a:endParaRPr>
        </a:p>
        <a:p>
          <a:pPr algn="l"/>
          <a:endParaRPr lang="es-PE" sz="1100">
            <a:solidFill>
              <a:sysClr val="windowText" lastClr="000000"/>
            </a:solidFill>
          </a:endParaRPr>
        </a:p>
      </xdr:txBody>
    </xdr:sp>
    <xdr:clientData/>
  </xdr:twoCellAnchor>
  <xdr:twoCellAnchor>
    <xdr:from>
      <xdr:col>6</xdr:col>
      <xdr:colOff>365760</xdr:colOff>
      <xdr:row>9</xdr:row>
      <xdr:rowOff>0</xdr:rowOff>
    </xdr:from>
    <xdr:to>
      <xdr:col>12</xdr:col>
      <xdr:colOff>0</xdr:colOff>
      <xdr:row>23</xdr:row>
      <xdr:rowOff>0</xdr:rowOff>
    </xdr:to>
    <xdr:sp macro="" textlink="">
      <xdr:nvSpPr>
        <xdr:cNvPr id="11" name="Rectángulo: esquinas redondeadas 10">
          <a:extLst>
            <a:ext uri="{FF2B5EF4-FFF2-40B4-BE49-F238E27FC236}">
              <a16:creationId xmlns:a16="http://schemas.microsoft.com/office/drawing/2014/main" id="{16D74CCB-4694-4330-8F43-CD40798039F7}"/>
            </a:ext>
          </a:extLst>
        </xdr:cNvPr>
        <xdr:cNvSpPr/>
      </xdr:nvSpPr>
      <xdr:spPr>
        <a:xfrm>
          <a:off x="4597400" y="1645920"/>
          <a:ext cx="4480560" cy="2560320"/>
        </a:xfrm>
        <a:prstGeom prst="roundRect">
          <a:avLst>
            <a:gd name="adj" fmla="val 301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solidFill>
              <a:sysClr val="windowText" lastClr="000000"/>
            </a:solidFill>
          </a:endParaRPr>
        </a:p>
      </xdr:txBody>
    </xdr:sp>
    <xdr:clientData/>
  </xdr:twoCellAnchor>
  <xdr:twoCellAnchor>
    <xdr:from>
      <xdr:col>1</xdr:col>
      <xdr:colOff>44040</xdr:colOff>
      <xdr:row>3</xdr:row>
      <xdr:rowOff>159430</xdr:rowOff>
    </xdr:from>
    <xdr:to>
      <xdr:col>2</xdr:col>
      <xdr:colOff>552040</xdr:colOff>
      <xdr:row>7</xdr:row>
      <xdr:rowOff>147910</xdr:rowOff>
    </xdr:to>
    <xdr:sp macro="" textlink="">
      <xdr:nvSpPr>
        <xdr:cNvPr id="12" name="Rectángulo: esquinas redondeadas 11">
          <a:extLst>
            <a:ext uri="{FF2B5EF4-FFF2-40B4-BE49-F238E27FC236}">
              <a16:creationId xmlns:a16="http://schemas.microsoft.com/office/drawing/2014/main" id="{C08CA59A-0BC0-4000-B17D-943749284AF8}"/>
            </a:ext>
          </a:extLst>
        </xdr:cNvPr>
        <xdr:cNvSpPr/>
      </xdr:nvSpPr>
      <xdr:spPr>
        <a:xfrm>
          <a:off x="237080" y="708070"/>
          <a:ext cx="1315720" cy="720000"/>
        </a:xfrm>
        <a:prstGeom prst="roundRect">
          <a:avLst>
            <a:gd name="adj" fmla="val 914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baseline="0">
            <a:solidFill>
              <a:sysClr val="windowText" lastClr="000000"/>
            </a:solidFill>
          </a:endParaRPr>
        </a:p>
        <a:p>
          <a:pPr algn="l"/>
          <a:endParaRPr lang="es-PE" sz="1100">
            <a:solidFill>
              <a:sysClr val="windowText" lastClr="000000"/>
            </a:solidFill>
          </a:endParaRPr>
        </a:p>
      </xdr:txBody>
    </xdr:sp>
    <xdr:clientData/>
  </xdr:twoCellAnchor>
  <xdr:twoCellAnchor>
    <xdr:from>
      <xdr:col>2</xdr:col>
      <xdr:colOff>805310</xdr:colOff>
      <xdr:row>3</xdr:row>
      <xdr:rowOff>158750</xdr:rowOff>
    </xdr:from>
    <xdr:to>
      <xdr:col>5</xdr:col>
      <xdr:colOff>2670</xdr:colOff>
      <xdr:row>7</xdr:row>
      <xdr:rowOff>148590</xdr:rowOff>
    </xdr:to>
    <xdr:sp macro="" textlink="">
      <xdr:nvSpPr>
        <xdr:cNvPr id="13" name="Rectángulo: esquinas redondeadas 12">
          <a:extLst>
            <a:ext uri="{FF2B5EF4-FFF2-40B4-BE49-F238E27FC236}">
              <a16:creationId xmlns:a16="http://schemas.microsoft.com/office/drawing/2014/main" id="{82AA39E7-EA1E-44C2-AEC8-FE6EB02C393E}"/>
            </a:ext>
          </a:extLst>
        </xdr:cNvPr>
        <xdr:cNvSpPr/>
      </xdr:nvSpPr>
      <xdr:spPr>
        <a:xfrm>
          <a:off x="1806070" y="707390"/>
          <a:ext cx="1620520" cy="721360"/>
        </a:xfrm>
        <a:prstGeom prst="roundRect">
          <a:avLst>
            <a:gd name="adj" fmla="val 839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baseline="0">
            <a:solidFill>
              <a:sysClr val="windowText" lastClr="000000"/>
            </a:solidFill>
          </a:endParaRPr>
        </a:p>
        <a:p>
          <a:pPr algn="l"/>
          <a:endParaRPr lang="es-PE" sz="1100">
            <a:solidFill>
              <a:sysClr val="windowText" lastClr="000000"/>
            </a:solidFill>
          </a:endParaRPr>
        </a:p>
      </xdr:txBody>
    </xdr:sp>
    <xdr:clientData/>
  </xdr:twoCellAnchor>
  <xdr:twoCellAnchor>
    <xdr:from>
      <xdr:col>1</xdr:col>
      <xdr:colOff>81281</xdr:colOff>
      <xdr:row>0</xdr:row>
      <xdr:rowOff>132081</xdr:rowOff>
    </xdr:from>
    <xdr:to>
      <xdr:col>1</xdr:col>
      <xdr:colOff>502920</xdr:colOff>
      <xdr:row>3</xdr:row>
      <xdr:rowOff>5080</xdr:rowOff>
    </xdr:to>
    <xdr:sp macro="" textlink="">
      <xdr:nvSpPr>
        <xdr:cNvPr id="19" name="Elipse 18">
          <a:extLst>
            <a:ext uri="{FF2B5EF4-FFF2-40B4-BE49-F238E27FC236}">
              <a16:creationId xmlns:a16="http://schemas.microsoft.com/office/drawing/2014/main" id="{4172E71B-C2FF-A97A-DC4D-CD8DD65BD798}"/>
            </a:ext>
          </a:extLst>
        </xdr:cNvPr>
        <xdr:cNvSpPr/>
      </xdr:nvSpPr>
      <xdr:spPr>
        <a:xfrm>
          <a:off x="274321" y="132081"/>
          <a:ext cx="421639" cy="421639"/>
        </a:xfrm>
        <a:prstGeom prst="ellipse">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1</xdr:col>
      <xdr:colOff>76200</xdr:colOff>
      <xdr:row>0</xdr:row>
      <xdr:rowOff>132080</xdr:rowOff>
    </xdr:from>
    <xdr:to>
      <xdr:col>1</xdr:col>
      <xdr:colOff>497840</xdr:colOff>
      <xdr:row>3</xdr:row>
      <xdr:rowOff>5080</xdr:rowOff>
    </xdr:to>
    <xdr:pic>
      <xdr:nvPicPr>
        <xdr:cNvPr id="18" name="Gráfico 17" descr="Apertura con relleno sólido">
          <a:extLst>
            <a:ext uri="{FF2B5EF4-FFF2-40B4-BE49-F238E27FC236}">
              <a16:creationId xmlns:a16="http://schemas.microsoft.com/office/drawing/2014/main" id="{B3D3ADCD-0C33-6658-DD8B-A5E970302E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240" y="132080"/>
          <a:ext cx="421640" cy="421640"/>
        </a:xfrm>
        <a:prstGeom prst="rect">
          <a:avLst/>
        </a:prstGeom>
      </xdr:spPr>
    </xdr:pic>
    <xdr:clientData/>
  </xdr:twoCellAnchor>
  <xdr:twoCellAnchor>
    <xdr:from>
      <xdr:col>1</xdr:col>
      <xdr:colOff>579120</xdr:colOff>
      <xdr:row>0</xdr:row>
      <xdr:rowOff>152400</xdr:rowOff>
    </xdr:from>
    <xdr:to>
      <xdr:col>7</xdr:col>
      <xdr:colOff>127000</xdr:colOff>
      <xdr:row>2</xdr:row>
      <xdr:rowOff>0</xdr:rowOff>
    </xdr:to>
    <xdr:sp macro="" textlink="">
      <xdr:nvSpPr>
        <xdr:cNvPr id="20" name="CuadroTexto 19">
          <a:extLst>
            <a:ext uri="{FF2B5EF4-FFF2-40B4-BE49-F238E27FC236}">
              <a16:creationId xmlns:a16="http://schemas.microsoft.com/office/drawing/2014/main" id="{94A323C0-0795-27AB-ED3C-6D4B50C13E21}"/>
            </a:ext>
          </a:extLst>
        </xdr:cNvPr>
        <xdr:cNvSpPr txBox="1"/>
      </xdr:nvSpPr>
      <xdr:spPr>
        <a:xfrm>
          <a:off x="772160" y="152400"/>
          <a:ext cx="43942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000">
              <a:solidFill>
                <a:schemeClr val="bg1"/>
              </a:solidFill>
              <a:effectLst>
                <a:outerShdw blurRad="63500" dist="63500" dir="2700000" algn="tl" rotWithShape="0">
                  <a:prstClr val="black">
                    <a:alpha val="50000"/>
                  </a:prstClr>
                </a:outerShdw>
              </a:effectLst>
              <a:latin typeface="Segoe UI Black" panose="020B0A02040204020203" pitchFamily="34" charset="0"/>
              <a:ea typeface="Segoe UI Black" panose="020B0A02040204020203" pitchFamily="34" charset="0"/>
            </a:rPr>
            <a:t>Dashboard - Análisis</a:t>
          </a:r>
          <a:r>
            <a:rPr lang="es-PE" sz="1000" baseline="0">
              <a:solidFill>
                <a:schemeClr val="bg1"/>
              </a:solidFill>
              <a:effectLst>
                <a:outerShdw blurRad="63500" dist="63500" dir="2700000" algn="tl" rotWithShape="0">
                  <a:prstClr val="black">
                    <a:alpha val="50000"/>
                  </a:prstClr>
                </a:outerShdw>
              </a:effectLst>
              <a:latin typeface="Segoe UI Black" panose="020B0A02040204020203" pitchFamily="34" charset="0"/>
              <a:ea typeface="Segoe UI Black" panose="020B0A02040204020203" pitchFamily="34" charset="0"/>
            </a:rPr>
            <a:t> de cumplimiento de obligaciones ambientales</a:t>
          </a:r>
          <a:endParaRPr lang="es-PE" sz="1000">
            <a:solidFill>
              <a:schemeClr val="bg1"/>
            </a:solidFill>
            <a:effectLst>
              <a:outerShdw blurRad="63500" dist="63500" dir="2700000" algn="tl" rotWithShape="0">
                <a:prstClr val="black">
                  <a:alpha val="50000"/>
                </a:prstClr>
              </a:outerShdw>
            </a:effectLst>
            <a:latin typeface="Segoe UI Black" panose="020B0A02040204020203" pitchFamily="34" charset="0"/>
            <a:ea typeface="Segoe UI Black" panose="020B0A02040204020203" pitchFamily="34" charset="0"/>
          </a:endParaRPr>
        </a:p>
      </xdr:txBody>
    </xdr:sp>
    <xdr:clientData/>
  </xdr:twoCellAnchor>
  <xdr:twoCellAnchor>
    <xdr:from>
      <xdr:col>1</xdr:col>
      <xdr:colOff>601980</xdr:colOff>
      <xdr:row>1</xdr:row>
      <xdr:rowOff>162560</xdr:rowOff>
    </xdr:from>
    <xdr:to>
      <xdr:col>5</xdr:col>
      <xdr:colOff>254000</xdr:colOff>
      <xdr:row>3</xdr:row>
      <xdr:rowOff>10160</xdr:rowOff>
    </xdr:to>
    <xdr:sp macro="" textlink="">
      <xdr:nvSpPr>
        <xdr:cNvPr id="21" name="CuadroTexto 20">
          <a:extLst>
            <a:ext uri="{FF2B5EF4-FFF2-40B4-BE49-F238E27FC236}">
              <a16:creationId xmlns:a16="http://schemas.microsoft.com/office/drawing/2014/main" id="{C7960551-C1A7-4696-9069-E1CEB5B4F274}"/>
            </a:ext>
          </a:extLst>
        </xdr:cNvPr>
        <xdr:cNvSpPr txBox="1"/>
      </xdr:nvSpPr>
      <xdr:spPr>
        <a:xfrm>
          <a:off x="795020" y="345440"/>
          <a:ext cx="28829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80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Indicadores de cumplimiento ambiental</a:t>
          </a:r>
          <a:r>
            <a:rPr lang="es-PE" sz="800" baseline="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 Planta Lima</a:t>
          </a:r>
          <a:endParaRPr lang="es-PE" sz="80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1</xdr:col>
      <xdr:colOff>492760</xdr:colOff>
      <xdr:row>4</xdr:row>
      <xdr:rowOff>76200</xdr:rowOff>
    </xdr:from>
    <xdr:to>
      <xdr:col>2</xdr:col>
      <xdr:colOff>492760</xdr:colOff>
      <xdr:row>6</xdr:row>
      <xdr:rowOff>60960</xdr:rowOff>
    </xdr:to>
    <xdr:sp macro="" textlink="Análisis!$D$13">
      <xdr:nvSpPr>
        <xdr:cNvPr id="29" name="CuadroTexto 28">
          <a:extLst>
            <a:ext uri="{FF2B5EF4-FFF2-40B4-BE49-F238E27FC236}">
              <a16:creationId xmlns:a16="http://schemas.microsoft.com/office/drawing/2014/main" id="{2551F9FD-2FB9-B772-E05E-A0C6CB00BA9D}"/>
            </a:ext>
          </a:extLst>
        </xdr:cNvPr>
        <xdr:cNvSpPr txBox="1"/>
      </xdr:nvSpPr>
      <xdr:spPr>
        <a:xfrm>
          <a:off x="685800" y="807720"/>
          <a:ext cx="8077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998EE7-5343-4BD6-AF2C-EBF50817A4E3}"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242</a:t>
          </a:fld>
          <a:endParaRPr lang="es-PE"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xdr:col>
      <xdr:colOff>40640</xdr:colOff>
      <xdr:row>6</xdr:row>
      <xdr:rowOff>40640</xdr:rowOff>
    </xdr:from>
    <xdr:to>
      <xdr:col>2</xdr:col>
      <xdr:colOff>568960</xdr:colOff>
      <xdr:row>7</xdr:row>
      <xdr:rowOff>116840</xdr:rowOff>
    </xdr:to>
    <xdr:sp macro="" textlink="">
      <xdr:nvSpPr>
        <xdr:cNvPr id="31" name="CuadroTexto 30">
          <a:extLst>
            <a:ext uri="{FF2B5EF4-FFF2-40B4-BE49-F238E27FC236}">
              <a16:creationId xmlns:a16="http://schemas.microsoft.com/office/drawing/2014/main" id="{67C8D367-8A55-48AD-864C-6F3ADF828B64}"/>
            </a:ext>
          </a:extLst>
        </xdr:cNvPr>
        <xdr:cNvSpPr txBox="1"/>
      </xdr:nvSpPr>
      <xdr:spPr>
        <a:xfrm>
          <a:off x="233680" y="1137920"/>
          <a:ext cx="13360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PE" sz="800">
              <a:solidFill>
                <a:srgbClr val="0E4947"/>
              </a:solidFill>
              <a:effectLst/>
              <a:latin typeface="Segoe UI Black" panose="020B0A02040204020203" pitchFamily="34" charset="0"/>
              <a:ea typeface="Segoe UI Black" panose="020B0A02040204020203" pitchFamily="34" charset="0"/>
              <a:cs typeface="Segoe UI Historic" panose="020B0502040204020203" pitchFamily="34" charset="0"/>
            </a:rPr>
            <a:t>Obligaciones</a:t>
          </a:r>
          <a:r>
            <a:rPr lang="es-PE" sz="800" baseline="0">
              <a:solidFill>
                <a:srgbClr val="0E4947"/>
              </a:solidFill>
              <a:effectLst/>
              <a:latin typeface="Segoe UI Black" panose="020B0A02040204020203" pitchFamily="34" charset="0"/>
              <a:ea typeface="Segoe UI Black" panose="020B0A02040204020203" pitchFamily="34" charset="0"/>
              <a:cs typeface="Segoe UI Historic" panose="020B0502040204020203" pitchFamily="34" charset="0"/>
            </a:rPr>
            <a:t> Totales</a:t>
          </a:r>
          <a:endParaRPr lang="es-PE" sz="800">
            <a:solidFill>
              <a:srgbClr val="0E4947"/>
            </a:solidFill>
            <a:effectLst/>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2</xdr:col>
      <xdr:colOff>802640</xdr:colOff>
      <xdr:row>3</xdr:row>
      <xdr:rowOff>152400</xdr:rowOff>
    </xdr:from>
    <xdr:to>
      <xdr:col>4</xdr:col>
      <xdr:colOff>30480</xdr:colOff>
      <xdr:row>7</xdr:row>
      <xdr:rowOff>152400</xdr:rowOff>
    </xdr:to>
    <xdr:graphicFrame macro="">
      <xdr:nvGraphicFramePr>
        <xdr:cNvPr id="32" name="Gráfico 31">
          <a:extLst>
            <a:ext uri="{FF2B5EF4-FFF2-40B4-BE49-F238E27FC236}">
              <a16:creationId xmlns:a16="http://schemas.microsoft.com/office/drawing/2014/main" id="{97CED54F-FB14-4D8E-AAE9-4AB09FFB6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111760</xdr:colOff>
      <xdr:row>4</xdr:row>
      <xdr:rowOff>163830</xdr:rowOff>
    </xdr:from>
    <xdr:to>
      <xdr:col>3</xdr:col>
      <xdr:colOff>716280</xdr:colOff>
      <xdr:row>6</xdr:row>
      <xdr:rowOff>148590</xdr:rowOff>
    </xdr:to>
    <xdr:sp macro="" textlink="Análisis!$C$21">
      <xdr:nvSpPr>
        <xdr:cNvPr id="33" name="CuadroTexto 32">
          <a:extLst>
            <a:ext uri="{FF2B5EF4-FFF2-40B4-BE49-F238E27FC236}">
              <a16:creationId xmlns:a16="http://schemas.microsoft.com/office/drawing/2014/main" id="{667FF904-B0E9-4408-9B3D-E785BB5849DE}"/>
            </a:ext>
          </a:extLst>
        </xdr:cNvPr>
        <xdr:cNvSpPr txBox="1"/>
      </xdr:nvSpPr>
      <xdr:spPr>
        <a:xfrm>
          <a:off x="1920240" y="895350"/>
          <a:ext cx="6045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7F45F0-AAF8-433E-8519-65ACC5B3C0D9}" type="TxLink">
            <a:rPr lang="en-US"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rPr>
            <a:pPr marL="0" indent="0" algn="ctr"/>
            <a:t>11.57%</a:t>
          </a:fld>
          <a:endParaRPr lang="es-PE"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3</xdr:col>
      <xdr:colOff>632460</xdr:colOff>
      <xdr:row>3</xdr:row>
      <xdr:rowOff>158750</xdr:rowOff>
    </xdr:from>
    <xdr:to>
      <xdr:col>5</xdr:col>
      <xdr:colOff>0</xdr:colOff>
      <xdr:row>6</xdr:row>
      <xdr:rowOff>142910</xdr:rowOff>
    </xdr:to>
    <xdr:sp macro="" textlink="">
      <xdr:nvSpPr>
        <xdr:cNvPr id="34" name="CuadroTexto 33">
          <a:extLst>
            <a:ext uri="{FF2B5EF4-FFF2-40B4-BE49-F238E27FC236}">
              <a16:creationId xmlns:a16="http://schemas.microsoft.com/office/drawing/2014/main" id="{7D02893F-9CF7-48DD-8DE1-F77EE28D7D72}"/>
            </a:ext>
          </a:extLst>
        </xdr:cNvPr>
        <xdr:cNvSpPr txBox="1"/>
      </xdr:nvSpPr>
      <xdr:spPr>
        <a:xfrm>
          <a:off x="2440940" y="707390"/>
          <a:ext cx="982980" cy="53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PE" sz="850">
              <a:solidFill>
                <a:sysClr val="windowText" lastClr="000000"/>
              </a:solidFill>
              <a:effectLst/>
              <a:latin typeface="Segoe UI Black" panose="020B0A02040204020203" pitchFamily="34" charset="0"/>
              <a:ea typeface="Segoe UI Black" panose="020B0A02040204020203" pitchFamily="34" charset="0"/>
              <a:cs typeface="Segoe UI Historic" panose="020B0502040204020203" pitchFamily="34" charset="0"/>
            </a:rPr>
            <a:t>Obligaciones </a:t>
          </a:r>
          <a:r>
            <a:rPr lang="es-PE" sz="850">
              <a:solidFill>
                <a:srgbClr val="60992D"/>
              </a:solidFill>
              <a:effectLst/>
              <a:latin typeface="Segoe UI Black" panose="020B0A02040204020203" pitchFamily="34" charset="0"/>
              <a:ea typeface="Segoe UI Black" panose="020B0A02040204020203" pitchFamily="34" charset="0"/>
              <a:cs typeface="Segoe UI Historic" panose="020B0502040204020203" pitchFamily="34" charset="0"/>
            </a:rPr>
            <a:t>Cumplidas</a:t>
          </a:r>
        </a:p>
      </xdr:txBody>
    </xdr:sp>
    <xdr:clientData/>
  </xdr:twoCellAnchor>
  <xdr:twoCellAnchor>
    <xdr:from>
      <xdr:col>3</xdr:col>
      <xdr:colOff>763950</xdr:colOff>
      <xdr:row>6</xdr:row>
      <xdr:rowOff>82550</xdr:rowOff>
    </xdr:from>
    <xdr:to>
      <xdr:col>4</xdr:col>
      <xdr:colOff>676230</xdr:colOff>
      <xdr:row>7</xdr:row>
      <xdr:rowOff>148590</xdr:rowOff>
    </xdr:to>
    <xdr:sp macro="" textlink="Análisis!$D$9">
      <xdr:nvSpPr>
        <xdr:cNvPr id="36" name="CuadroTexto 35">
          <a:extLst>
            <a:ext uri="{FF2B5EF4-FFF2-40B4-BE49-F238E27FC236}">
              <a16:creationId xmlns:a16="http://schemas.microsoft.com/office/drawing/2014/main" id="{362BE1E3-C7E0-48D0-81BC-3D0E2150555E}"/>
            </a:ext>
          </a:extLst>
        </xdr:cNvPr>
        <xdr:cNvSpPr txBox="1"/>
      </xdr:nvSpPr>
      <xdr:spPr>
        <a:xfrm>
          <a:off x="2572430" y="1179830"/>
          <a:ext cx="720000" cy="248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1FCC16-E128-40CE-8ECF-9B255AAD6BBD}"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28</a:t>
          </a:fld>
          <a:endParaRPr lang="es-PE"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243840</xdr:colOff>
      <xdr:row>3</xdr:row>
      <xdr:rowOff>147320</xdr:rowOff>
    </xdr:from>
    <xdr:to>
      <xdr:col>6</xdr:col>
      <xdr:colOff>278520</xdr:colOff>
      <xdr:row>7</xdr:row>
      <xdr:rowOff>146600</xdr:rowOff>
    </xdr:to>
    <xdr:graphicFrame macro="">
      <xdr:nvGraphicFramePr>
        <xdr:cNvPr id="37" name="Gráfico 36">
          <a:extLst>
            <a:ext uri="{FF2B5EF4-FFF2-40B4-BE49-F238E27FC236}">
              <a16:creationId xmlns:a16="http://schemas.microsoft.com/office/drawing/2014/main" id="{839F7431-6572-4F9F-96FC-7FF9CDEFB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81100</xdr:colOff>
      <xdr:row>3</xdr:row>
      <xdr:rowOff>158750</xdr:rowOff>
    </xdr:from>
    <xdr:to>
      <xdr:col>7</xdr:col>
      <xdr:colOff>256360</xdr:colOff>
      <xdr:row>6</xdr:row>
      <xdr:rowOff>142910</xdr:rowOff>
    </xdr:to>
    <xdr:sp macro="" textlink="">
      <xdr:nvSpPr>
        <xdr:cNvPr id="38" name="CuadroTexto 37">
          <a:extLst>
            <a:ext uri="{FF2B5EF4-FFF2-40B4-BE49-F238E27FC236}">
              <a16:creationId xmlns:a16="http://schemas.microsoft.com/office/drawing/2014/main" id="{2FAA28E0-3607-44D4-80A6-60B03A1D8CEA}"/>
            </a:ext>
          </a:extLst>
        </xdr:cNvPr>
        <xdr:cNvSpPr txBox="1"/>
      </xdr:nvSpPr>
      <xdr:spPr>
        <a:xfrm>
          <a:off x="4312740" y="707390"/>
          <a:ext cx="982980" cy="53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PE" sz="850">
              <a:solidFill>
                <a:sysClr val="windowText" lastClr="000000"/>
              </a:solidFill>
              <a:effectLst/>
              <a:latin typeface="Segoe UI Black" panose="020B0A02040204020203" pitchFamily="34" charset="0"/>
              <a:ea typeface="Segoe UI Black" panose="020B0A02040204020203" pitchFamily="34" charset="0"/>
              <a:cs typeface="Segoe UI Historic" panose="020B0502040204020203" pitchFamily="34" charset="0"/>
            </a:rPr>
            <a:t>Obligaciones </a:t>
          </a:r>
          <a:r>
            <a:rPr lang="es-PE" sz="850">
              <a:solidFill>
                <a:schemeClr val="tx2">
                  <a:lumMod val="40000"/>
                  <a:lumOff val="60000"/>
                </a:schemeClr>
              </a:solidFill>
              <a:effectLst/>
              <a:latin typeface="Segoe UI Black" panose="020B0A02040204020203" pitchFamily="34" charset="0"/>
              <a:ea typeface="Segoe UI Black" panose="020B0A02040204020203" pitchFamily="34" charset="0"/>
              <a:cs typeface="Segoe UI Historic" panose="020B0502040204020203" pitchFamily="34" charset="0"/>
            </a:rPr>
            <a:t>Dentro</a:t>
          </a:r>
          <a:r>
            <a:rPr lang="es-PE" sz="850" baseline="0">
              <a:solidFill>
                <a:schemeClr val="tx2">
                  <a:lumMod val="40000"/>
                  <a:lumOff val="60000"/>
                </a:schemeClr>
              </a:solidFill>
              <a:effectLst/>
              <a:latin typeface="Segoe UI Black" panose="020B0A02040204020203" pitchFamily="34" charset="0"/>
              <a:ea typeface="Segoe UI Black" panose="020B0A02040204020203" pitchFamily="34" charset="0"/>
              <a:cs typeface="Segoe UI Historic" panose="020B0502040204020203" pitchFamily="34" charset="0"/>
            </a:rPr>
            <a:t> del plazo</a:t>
          </a:r>
          <a:endParaRPr lang="es-PE" sz="850">
            <a:solidFill>
              <a:schemeClr val="tx2">
                <a:lumMod val="40000"/>
                <a:lumOff val="60000"/>
              </a:schemeClr>
            </a:solidFill>
            <a:effectLst/>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5</xdr:col>
      <xdr:colOff>355600</xdr:colOff>
      <xdr:row>4</xdr:row>
      <xdr:rowOff>163830</xdr:rowOff>
    </xdr:from>
    <xdr:to>
      <xdr:col>6</xdr:col>
      <xdr:colOff>152400</xdr:colOff>
      <xdr:row>6</xdr:row>
      <xdr:rowOff>148590</xdr:rowOff>
    </xdr:to>
    <xdr:sp macro="" textlink="Análisis!$D$21">
      <xdr:nvSpPr>
        <xdr:cNvPr id="40" name="CuadroTexto 39">
          <a:extLst>
            <a:ext uri="{FF2B5EF4-FFF2-40B4-BE49-F238E27FC236}">
              <a16:creationId xmlns:a16="http://schemas.microsoft.com/office/drawing/2014/main" id="{D7C77D01-BE31-4EFA-816C-4EE57A6C762F}"/>
            </a:ext>
          </a:extLst>
        </xdr:cNvPr>
        <xdr:cNvSpPr txBox="1"/>
      </xdr:nvSpPr>
      <xdr:spPr>
        <a:xfrm>
          <a:off x="3779520" y="895350"/>
          <a:ext cx="6045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8068BD-CDA7-44A2-AB4E-00962BC24783}" type="TxLink">
            <a:rPr lang="en-US"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rPr>
            <a:pPr marL="0" indent="0" algn="ctr"/>
            <a:t>22.73%</a:t>
          </a:fld>
          <a:endParaRPr lang="es-PE"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6</xdr:col>
      <xdr:colOff>212590</xdr:colOff>
      <xdr:row>6</xdr:row>
      <xdr:rowOff>82550</xdr:rowOff>
    </xdr:from>
    <xdr:to>
      <xdr:col>7</xdr:col>
      <xdr:colOff>124870</xdr:colOff>
      <xdr:row>7</xdr:row>
      <xdr:rowOff>148590</xdr:rowOff>
    </xdr:to>
    <xdr:sp macro="" textlink="Análisis!$D$10">
      <xdr:nvSpPr>
        <xdr:cNvPr id="41" name="CuadroTexto 40">
          <a:extLst>
            <a:ext uri="{FF2B5EF4-FFF2-40B4-BE49-F238E27FC236}">
              <a16:creationId xmlns:a16="http://schemas.microsoft.com/office/drawing/2014/main" id="{A4FFCFA7-9711-4C94-A1E5-D2FBEF508782}"/>
            </a:ext>
          </a:extLst>
        </xdr:cNvPr>
        <xdr:cNvSpPr txBox="1"/>
      </xdr:nvSpPr>
      <xdr:spPr>
        <a:xfrm>
          <a:off x="4444230" y="1179830"/>
          <a:ext cx="720000" cy="248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3D0B1F-9A3A-4523-8174-7046B7C0FD50}"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55</a:t>
          </a:fld>
          <a:endParaRPr lang="es-PE"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500250</xdr:colOff>
      <xdr:row>3</xdr:row>
      <xdr:rowOff>158750</xdr:rowOff>
    </xdr:from>
    <xdr:to>
      <xdr:col>9</xdr:col>
      <xdr:colOff>505330</xdr:colOff>
      <xdr:row>7</xdr:row>
      <xdr:rowOff>148590</xdr:rowOff>
    </xdr:to>
    <xdr:sp macro="" textlink="">
      <xdr:nvSpPr>
        <xdr:cNvPr id="43" name="Rectángulo: esquinas redondeadas 42">
          <a:extLst>
            <a:ext uri="{FF2B5EF4-FFF2-40B4-BE49-F238E27FC236}">
              <a16:creationId xmlns:a16="http://schemas.microsoft.com/office/drawing/2014/main" id="{D068E2FA-8ED8-4A01-80DE-41B833D5903F}"/>
            </a:ext>
          </a:extLst>
        </xdr:cNvPr>
        <xdr:cNvSpPr/>
      </xdr:nvSpPr>
      <xdr:spPr>
        <a:xfrm>
          <a:off x="5539610" y="707390"/>
          <a:ext cx="1620520" cy="721360"/>
        </a:xfrm>
        <a:prstGeom prst="roundRect">
          <a:avLst>
            <a:gd name="adj" fmla="val 839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baseline="0">
            <a:solidFill>
              <a:sysClr val="windowText" lastClr="000000"/>
            </a:solidFill>
          </a:endParaRPr>
        </a:p>
        <a:p>
          <a:pPr algn="l"/>
          <a:endParaRPr lang="es-PE" sz="1100">
            <a:solidFill>
              <a:sysClr val="windowText" lastClr="000000"/>
            </a:solidFill>
          </a:endParaRPr>
        </a:p>
      </xdr:txBody>
    </xdr:sp>
    <xdr:clientData/>
  </xdr:twoCellAnchor>
  <xdr:twoCellAnchor>
    <xdr:from>
      <xdr:col>7</xdr:col>
      <xdr:colOff>492760</xdr:colOff>
      <xdr:row>3</xdr:row>
      <xdr:rowOff>142240</xdr:rowOff>
    </xdr:from>
    <xdr:to>
      <xdr:col>8</xdr:col>
      <xdr:colOff>527440</xdr:colOff>
      <xdr:row>7</xdr:row>
      <xdr:rowOff>141520</xdr:rowOff>
    </xdr:to>
    <xdr:graphicFrame macro="">
      <xdr:nvGraphicFramePr>
        <xdr:cNvPr id="42" name="Gráfico 41">
          <a:extLst>
            <a:ext uri="{FF2B5EF4-FFF2-40B4-BE49-F238E27FC236}">
              <a16:creationId xmlns:a16="http://schemas.microsoft.com/office/drawing/2014/main" id="{CADDED41-1268-461A-9419-F4420615C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325120</xdr:colOff>
      <xdr:row>3</xdr:row>
      <xdr:rowOff>158750</xdr:rowOff>
    </xdr:from>
    <xdr:to>
      <xdr:col>9</xdr:col>
      <xdr:colOff>500200</xdr:colOff>
      <xdr:row>6</xdr:row>
      <xdr:rowOff>142910</xdr:rowOff>
    </xdr:to>
    <xdr:sp macro="" textlink="">
      <xdr:nvSpPr>
        <xdr:cNvPr id="44" name="CuadroTexto 43">
          <a:extLst>
            <a:ext uri="{FF2B5EF4-FFF2-40B4-BE49-F238E27FC236}">
              <a16:creationId xmlns:a16="http://schemas.microsoft.com/office/drawing/2014/main" id="{D74B2E2D-C88F-4613-9DBD-6A07E52E95A7}"/>
            </a:ext>
          </a:extLst>
        </xdr:cNvPr>
        <xdr:cNvSpPr txBox="1"/>
      </xdr:nvSpPr>
      <xdr:spPr>
        <a:xfrm>
          <a:off x="6172200" y="707390"/>
          <a:ext cx="982800" cy="53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PE" sz="850">
              <a:solidFill>
                <a:sysClr val="windowText" lastClr="000000"/>
              </a:solidFill>
              <a:effectLst/>
              <a:latin typeface="Segoe UI Black" panose="020B0A02040204020203" pitchFamily="34" charset="0"/>
              <a:ea typeface="Segoe UI Black" panose="020B0A02040204020203" pitchFamily="34" charset="0"/>
              <a:cs typeface="Segoe UI Historic" panose="020B0502040204020203" pitchFamily="34" charset="0"/>
            </a:rPr>
            <a:t>Obligaciones </a:t>
          </a:r>
          <a:r>
            <a:rPr lang="es-PE" sz="850">
              <a:solidFill>
                <a:schemeClr val="accent4">
                  <a:lumMod val="60000"/>
                  <a:lumOff val="40000"/>
                </a:schemeClr>
              </a:solidFill>
              <a:effectLst/>
              <a:latin typeface="Segoe UI Black" panose="020B0A02040204020203" pitchFamily="34" charset="0"/>
              <a:ea typeface="Segoe UI Black" panose="020B0A02040204020203" pitchFamily="34" charset="0"/>
              <a:cs typeface="Segoe UI Historic" panose="020B0502040204020203" pitchFamily="34" charset="0"/>
            </a:rPr>
            <a:t>Fuera del plazo</a:t>
          </a:r>
        </a:p>
      </xdr:txBody>
    </xdr:sp>
    <xdr:clientData/>
  </xdr:twoCellAnchor>
  <xdr:twoCellAnchor>
    <xdr:from>
      <xdr:col>7</xdr:col>
      <xdr:colOff>609600</xdr:colOff>
      <xdr:row>4</xdr:row>
      <xdr:rowOff>163830</xdr:rowOff>
    </xdr:from>
    <xdr:to>
      <xdr:col>8</xdr:col>
      <xdr:colOff>406400</xdr:colOff>
      <xdr:row>6</xdr:row>
      <xdr:rowOff>148590</xdr:rowOff>
    </xdr:to>
    <xdr:sp macro="" textlink="Análisis!$E$21">
      <xdr:nvSpPr>
        <xdr:cNvPr id="46" name="CuadroTexto 45">
          <a:extLst>
            <a:ext uri="{FF2B5EF4-FFF2-40B4-BE49-F238E27FC236}">
              <a16:creationId xmlns:a16="http://schemas.microsoft.com/office/drawing/2014/main" id="{828C059C-EBEB-4BFF-9DB4-BC606071D70B}"/>
            </a:ext>
          </a:extLst>
        </xdr:cNvPr>
        <xdr:cNvSpPr txBox="1"/>
      </xdr:nvSpPr>
      <xdr:spPr>
        <a:xfrm>
          <a:off x="5648960" y="895350"/>
          <a:ext cx="6045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C51408-F732-4D1E-9C5B-39DA04F4C7B6}" type="TxLink">
            <a:rPr lang="en-US"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rPr>
            <a:pPr marL="0" indent="0" algn="ctr"/>
            <a:t>39.67%</a:t>
          </a:fld>
          <a:endParaRPr lang="es-PE"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8</xdr:col>
      <xdr:colOff>456520</xdr:colOff>
      <xdr:row>6</xdr:row>
      <xdr:rowOff>82550</xdr:rowOff>
    </xdr:from>
    <xdr:to>
      <xdr:col>9</xdr:col>
      <xdr:colOff>368800</xdr:colOff>
      <xdr:row>7</xdr:row>
      <xdr:rowOff>148590</xdr:rowOff>
    </xdr:to>
    <xdr:sp macro="" textlink="Análisis!$D$11">
      <xdr:nvSpPr>
        <xdr:cNvPr id="47" name="CuadroTexto 46">
          <a:extLst>
            <a:ext uri="{FF2B5EF4-FFF2-40B4-BE49-F238E27FC236}">
              <a16:creationId xmlns:a16="http://schemas.microsoft.com/office/drawing/2014/main" id="{6EDEB495-3939-40A8-8B79-6CD28C9CB18E}"/>
            </a:ext>
          </a:extLst>
        </xdr:cNvPr>
        <xdr:cNvSpPr txBox="1"/>
      </xdr:nvSpPr>
      <xdr:spPr>
        <a:xfrm>
          <a:off x="6303600" y="1179830"/>
          <a:ext cx="720000" cy="248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A26847-CAF0-45D9-A190-8552D777E0A1}"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96</a:t>
          </a:fld>
          <a:endParaRPr lang="es-PE"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482600</xdr:colOff>
      <xdr:row>11</xdr:row>
      <xdr:rowOff>60960</xdr:rowOff>
    </xdr:from>
    <xdr:to>
      <xdr:col>11</xdr:col>
      <xdr:colOff>746760</xdr:colOff>
      <xdr:row>22</xdr:row>
      <xdr:rowOff>132080</xdr:rowOff>
    </xdr:to>
    <xdr:graphicFrame macro="">
      <xdr:nvGraphicFramePr>
        <xdr:cNvPr id="50" name="Gráfico 49">
          <a:extLst>
            <a:ext uri="{FF2B5EF4-FFF2-40B4-BE49-F238E27FC236}">
              <a16:creationId xmlns:a16="http://schemas.microsoft.com/office/drawing/2014/main" id="{8B415D61-E97A-44B2-B085-5D5DED6E9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426720</xdr:colOff>
      <xdr:row>9</xdr:row>
      <xdr:rowOff>15240</xdr:rowOff>
    </xdr:from>
    <xdr:to>
      <xdr:col>8</xdr:col>
      <xdr:colOff>624840</xdr:colOff>
      <xdr:row>10</xdr:row>
      <xdr:rowOff>45720</xdr:rowOff>
    </xdr:to>
    <xdr:sp macro="" textlink="">
      <xdr:nvSpPr>
        <xdr:cNvPr id="51" name="CuadroTexto 50">
          <a:extLst>
            <a:ext uri="{FF2B5EF4-FFF2-40B4-BE49-F238E27FC236}">
              <a16:creationId xmlns:a16="http://schemas.microsoft.com/office/drawing/2014/main" id="{79F5C47B-0D02-4B3A-8B4C-EFCF4667CD5C}"/>
            </a:ext>
          </a:extLst>
        </xdr:cNvPr>
        <xdr:cNvSpPr txBox="1"/>
      </xdr:nvSpPr>
      <xdr:spPr>
        <a:xfrm>
          <a:off x="4658360" y="1661160"/>
          <a:ext cx="18135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000" b="1">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rPr>
            <a:t>Número</a:t>
          </a:r>
          <a:r>
            <a:rPr lang="es-PE" sz="1000" b="1" baseline="0">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rPr>
            <a:t> de obligaciones</a:t>
          </a:r>
          <a:endParaRPr lang="es-PE" sz="1000" b="1">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6</xdr:col>
      <xdr:colOff>426720</xdr:colOff>
      <xdr:row>10</xdr:row>
      <xdr:rowOff>0</xdr:rowOff>
    </xdr:from>
    <xdr:to>
      <xdr:col>8</xdr:col>
      <xdr:colOff>609600</xdr:colOff>
      <xdr:row>11</xdr:row>
      <xdr:rowOff>30480</xdr:rowOff>
    </xdr:to>
    <xdr:sp macro="" textlink="">
      <xdr:nvSpPr>
        <xdr:cNvPr id="52" name="CuadroTexto 51">
          <a:extLst>
            <a:ext uri="{FF2B5EF4-FFF2-40B4-BE49-F238E27FC236}">
              <a16:creationId xmlns:a16="http://schemas.microsoft.com/office/drawing/2014/main" id="{FE840ACA-0C38-4D0F-856B-FF3324295E57}"/>
            </a:ext>
          </a:extLst>
        </xdr:cNvPr>
        <xdr:cNvSpPr txBox="1"/>
      </xdr:nvSpPr>
      <xdr:spPr>
        <a:xfrm>
          <a:off x="4658360" y="1828800"/>
          <a:ext cx="17983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80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rPr>
            <a:t>Por</a:t>
          </a:r>
          <a:r>
            <a:rPr lang="es-PE" sz="800" baseline="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rPr>
            <a:t> área y estado de cumplimiento </a:t>
          </a:r>
          <a:endParaRPr lang="es-PE" sz="80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6</xdr:col>
      <xdr:colOff>482600</xdr:colOff>
      <xdr:row>9</xdr:row>
      <xdr:rowOff>91440</xdr:rowOff>
    </xdr:from>
    <xdr:to>
      <xdr:col>6</xdr:col>
      <xdr:colOff>482600</xdr:colOff>
      <xdr:row>10</xdr:row>
      <xdr:rowOff>157480</xdr:rowOff>
    </xdr:to>
    <xdr:cxnSp macro="">
      <xdr:nvCxnSpPr>
        <xdr:cNvPr id="54" name="Conector recto 53">
          <a:extLst>
            <a:ext uri="{FF2B5EF4-FFF2-40B4-BE49-F238E27FC236}">
              <a16:creationId xmlns:a16="http://schemas.microsoft.com/office/drawing/2014/main" id="{5D6EE26F-AF35-8D11-1F75-ED167E5216CD}"/>
            </a:ext>
          </a:extLst>
        </xdr:cNvPr>
        <xdr:cNvCxnSpPr/>
      </xdr:nvCxnSpPr>
      <xdr:spPr>
        <a:xfrm>
          <a:off x="4714240" y="1737360"/>
          <a:ext cx="0" cy="248920"/>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474980</xdr:colOff>
      <xdr:row>10</xdr:row>
      <xdr:rowOff>0</xdr:rowOff>
    </xdr:from>
    <xdr:to>
      <xdr:col>9</xdr:col>
      <xdr:colOff>423260</xdr:colOff>
      <xdr:row>11</xdr:row>
      <xdr:rowOff>30480</xdr:rowOff>
    </xdr:to>
    <xdr:sp macro="" textlink="">
      <xdr:nvSpPr>
        <xdr:cNvPr id="66" name="CuadroTexto 65">
          <a:extLst>
            <a:ext uri="{FF2B5EF4-FFF2-40B4-BE49-F238E27FC236}">
              <a16:creationId xmlns:a16="http://schemas.microsoft.com/office/drawing/2014/main" id="{CF275EAE-E49E-4906-B4DE-5AB61E76ED11}"/>
            </a:ext>
          </a:extLst>
        </xdr:cNvPr>
        <xdr:cNvSpPr txBox="1"/>
      </xdr:nvSpPr>
      <xdr:spPr>
        <a:xfrm>
          <a:off x="6322060" y="1828800"/>
          <a:ext cx="7560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700">
              <a:solidFill>
                <a:srgbClr val="60992D"/>
              </a:solidFill>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7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Cumple</a:t>
          </a:r>
          <a:endParaRPr lang="es-PE" sz="6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9</xdr:col>
      <xdr:colOff>134620</xdr:colOff>
      <xdr:row>10</xdr:row>
      <xdr:rowOff>0</xdr:rowOff>
    </xdr:from>
    <xdr:to>
      <xdr:col>10</xdr:col>
      <xdr:colOff>327700</xdr:colOff>
      <xdr:row>11</xdr:row>
      <xdr:rowOff>30480</xdr:rowOff>
    </xdr:to>
    <xdr:sp macro="" textlink="">
      <xdr:nvSpPr>
        <xdr:cNvPr id="67" name="CuadroTexto 66">
          <a:extLst>
            <a:ext uri="{FF2B5EF4-FFF2-40B4-BE49-F238E27FC236}">
              <a16:creationId xmlns:a16="http://schemas.microsoft.com/office/drawing/2014/main" id="{030BA7C9-18B9-4B70-AC84-3C16114904E5}"/>
            </a:ext>
          </a:extLst>
        </xdr:cNvPr>
        <xdr:cNvSpPr txBox="1"/>
      </xdr:nvSpPr>
      <xdr:spPr>
        <a:xfrm>
          <a:off x="6789420" y="1828800"/>
          <a:ext cx="10008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700">
              <a:solidFill>
                <a:schemeClr val="tx2">
                  <a:lumMod val="40000"/>
                  <a:lumOff val="60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a:t>
          </a:r>
          <a:r>
            <a:rPr lang="es-PE" sz="700">
              <a:solidFill>
                <a:srgbClr val="60992D"/>
              </a:solidFill>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7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Dentro</a:t>
          </a:r>
          <a:r>
            <a:rPr lang="es-PE" sz="700" baseline="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 del plazo</a:t>
          </a:r>
        </a:p>
      </xdr:txBody>
    </xdr:sp>
    <xdr:clientData/>
  </xdr:twoCellAnchor>
  <xdr:twoCellAnchor>
    <xdr:from>
      <xdr:col>10</xdr:col>
      <xdr:colOff>144780</xdr:colOff>
      <xdr:row>10</xdr:row>
      <xdr:rowOff>0</xdr:rowOff>
    </xdr:from>
    <xdr:to>
      <xdr:col>11</xdr:col>
      <xdr:colOff>93060</xdr:colOff>
      <xdr:row>11</xdr:row>
      <xdr:rowOff>30480</xdr:rowOff>
    </xdr:to>
    <xdr:sp macro="" textlink="">
      <xdr:nvSpPr>
        <xdr:cNvPr id="68" name="CuadroTexto 67">
          <a:extLst>
            <a:ext uri="{FF2B5EF4-FFF2-40B4-BE49-F238E27FC236}">
              <a16:creationId xmlns:a16="http://schemas.microsoft.com/office/drawing/2014/main" id="{128F2E90-097C-41C6-8638-7A90C409E5BF}"/>
            </a:ext>
          </a:extLst>
        </xdr:cNvPr>
        <xdr:cNvSpPr txBox="1"/>
      </xdr:nvSpPr>
      <xdr:spPr>
        <a:xfrm>
          <a:off x="7607300" y="1828800"/>
          <a:ext cx="7560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700">
              <a:solidFill>
                <a:srgbClr val="DB504A"/>
              </a:solidFill>
              <a:effectLst/>
              <a:latin typeface="Segoe UI Historic" panose="020B0502040204020203" pitchFamily="34" charset="0"/>
              <a:ea typeface="Segoe UI Historic" panose="020B0502040204020203" pitchFamily="34" charset="0"/>
              <a:cs typeface="Segoe UI Historic" panose="020B0502040204020203" pitchFamily="34" charset="0"/>
            </a:rPr>
            <a:t>◼</a:t>
          </a:r>
          <a:r>
            <a:rPr lang="es-PE" sz="700">
              <a:solidFill>
                <a:srgbClr val="60992D"/>
              </a:solidFill>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7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Incumple</a:t>
          </a:r>
          <a:endParaRPr lang="es-PE" sz="6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3</xdr:col>
      <xdr:colOff>469900</xdr:colOff>
      <xdr:row>10</xdr:row>
      <xdr:rowOff>181440</xdr:rowOff>
    </xdr:from>
    <xdr:to>
      <xdr:col>6</xdr:col>
      <xdr:colOff>259080</xdr:colOff>
      <xdr:row>23</xdr:row>
      <xdr:rowOff>0</xdr:rowOff>
    </xdr:to>
    <xdr:graphicFrame macro="">
      <xdr:nvGraphicFramePr>
        <xdr:cNvPr id="69" name="Gráfico 68">
          <a:extLst>
            <a:ext uri="{FF2B5EF4-FFF2-40B4-BE49-F238E27FC236}">
              <a16:creationId xmlns:a16="http://schemas.microsoft.com/office/drawing/2014/main" id="{E5A415B3-ECE2-4EB9-B8FA-FFFFDB1CF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525780</xdr:colOff>
      <xdr:row>9</xdr:row>
      <xdr:rowOff>15240</xdr:rowOff>
    </xdr:from>
    <xdr:to>
      <xdr:col>5</xdr:col>
      <xdr:colOff>723900</xdr:colOff>
      <xdr:row>10</xdr:row>
      <xdr:rowOff>45720</xdr:rowOff>
    </xdr:to>
    <xdr:sp macro="" textlink="">
      <xdr:nvSpPr>
        <xdr:cNvPr id="70" name="CuadroTexto 69">
          <a:extLst>
            <a:ext uri="{FF2B5EF4-FFF2-40B4-BE49-F238E27FC236}">
              <a16:creationId xmlns:a16="http://schemas.microsoft.com/office/drawing/2014/main" id="{7B2B239E-1BC1-4D0C-A346-AE3A753425A9}"/>
            </a:ext>
          </a:extLst>
        </xdr:cNvPr>
        <xdr:cNvSpPr txBox="1"/>
      </xdr:nvSpPr>
      <xdr:spPr>
        <a:xfrm>
          <a:off x="2334260" y="1661160"/>
          <a:ext cx="18135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000" b="1">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rPr>
            <a:t>Total</a:t>
          </a:r>
          <a:r>
            <a:rPr lang="es-PE" sz="1000" b="1" baseline="0">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rPr>
            <a:t> de Obligaciones</a:t>
          </a:r>
          <a:endParaRPr lang="es-PE" sz="1000" b="1">
            <a:solidFill>
              <a:srgbClr val="0E4749"/>
            </a:solidFill>
            <a:effectLst/>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xdr:from>
      <xdr:col>3</xdr:col>
      <xdr:colOff>525780</xdr:colOff>
      <xdr:row>10</xdr:row>
      <xdr:rowOff>0</xdr:rowOff>
    </xdr:from>
    <xdr:to>
      <xdr:col>5</xdr:col>
      <xdr:colOff>708660</xdr:colOff>
      <xdr:row>11</xdr:row>
      <xdr:rowOff>30480</xdr:rowOff>
    </xdr:to>
    <xdr:sp macro="" textlink="">
      <xdr:nvSpPr>
        <xdr:cNvPr id="71" name="CuadroTexto 70">
          <a:extLst>
            <a:ext uri="{FF2B5EF4-FFF2-40B4-BE49-F238E27FC236}">
              <a16:creationId xmlns:a16="http://schemas.microsoft.com/office/drawing/2014/main" id="{8963D3D9-2C87-497F-A6B3-1C544FEC7127}"/>
            </a:ext>
          </a:extLst>
        </xdr:cNvPr>
        <xdr:cNvSpPr txBox="1"/>
      </xdr:nvSpPr>
      <xdr:spPr>
        <a:xfrm>
          <a:off x="2334260" y="1828800"/>
          <a:ext cx="17983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PE" sz="80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rPr>
            <a:t>Por</a:t>
          </a:r>
          <a:r>
            <a:rPr lang="es-PE" sz="800" baseline="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rPr>
            <a:t> tema </a:t>
          </a:r>
          <a:endParaRPr lang="es-PE" sz="800">
            <a:solidFill>
              <a:sysClr val="windowText" lastClr="000000"/>
            </a:solidFill>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3</xdr:col>
      <xdr:colOff>581660</xdr:colOff>
      <xdr:row>9</xdr:row>
      <xdr:rowOff>91440</xdr:rowOff>
    </xdr:from>
    <xdr:to>
      <xdr:col>3</xdr:col>
      <xdr:colOff>581660</xdr:colOff>
      <xdr:row>10</xdr:row>
      <xdr:rowOff>157480</xdr:rowOff>
    </xdr:to>
    <xdr:cxnSp macro="">
      <xdr:nvCxnSpPr>
        <xdr:cNvPr id="72" name="Conector recto 71">
          <a:extLst>
            <a:ext uri="{FF2B5EF4-FFF2-40B4-BE49-F238E27FC236}">
              <a16:creationId xmlns:a16="http://schemas.microsoft.com/office/drawing/2014/main" id="{7BB6AFB3-CCCE-4049-8610-FDF9E4063B9B}"/>
            </a:ext>
          </a:extLst>
        </xdr:cNvPr>
        <xdr:cNvCxnSpPr/>
      </xdr:nvCxnSpPr>
      <xdr:spPr>
        <a:xfrm>
          <a:off x="2390140" y="1737360"/>
          <a:ext cx="0" cy="248920"/>
        </a:xfrm>
        <a:prstGeom prst="line">
          <a:avLst/>
        </a:prstGeom>
        <a:ln w="1905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218440</xdr:colOff>
      <xdr:row>3</xdr:row>
      <xdr:rowOff>177800</xdr:rowOff>
    </xdr:from>
    <xdr:to>
      <xdr:col>1</xdr:col>
      <xdr:colOff>685800</xdr:colOff>
      <xdr:row>6</xdr:row>
      <xdr:rowOff>96520</xdr:rowOff>
    </xdr:to>
    <xdr:pic>
      <xdr:nvPicPr>
        <xdr:cNvPr id="74" name="Gráfico 73" descr="Portapapeles comprobado con relleno sólido">
          <a:extLst>
            <a:ext uri="{FF2B5EF4-FFF2-40B4-BE49-F238E27FC236}">
              <a16:creationId xmlns:a16="http://schemas.microsoft.com/office/drawing/2014/main" id="{3C69EBDC-B7DD-9731-42A0-0A1CD8C75B4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11480" y="726440"/>
          <a:ext cx="467360" cy="467360"/>
        </a:xfrm>
        <a:prstGeom prst="rect">
          <a:avLst/>
        </a:prstGeom>
      </xdr:spPr>
    </xdr:pic>
    <xdr:clientData/>
  </xdr:twoCellAnchor>
  <xdr:twoCellAnchor>
    <xdr:from>
      <xdr:col>10</xdr:col>
      <xdr:colOff>670560</xdr:colOff>
      <xdr:row>10</xdr:row>
      <xdr:rowOff>0</xdr:rowOff>
    </xdr:from>
    <xdr:to>
      <xdr:col>12</xdr:col>
      <xdr:colOff>55920</xdr:colOff>
      <xdr:row>11</xdr:row>
      <xdr:rowOff>30480</xdr:rowOff>
    </xdr:to>
    <xdr:sp macro="" textlink="">
      <xdr:nvSpPr>
        <xdr:cNvPr id="8" name="CuadroTexto 7">
          <a:extLst>
            <a:ext uri="{FF2B5EF4-FFF2-40B4-BE49-F238E27FC236}">
              <a16:creationId xmlns:a16="http://schemas.microsoft.com/office/drawing/2014/main" id="{414584D8-D81E-491A-BD0E-5623AA13A4EA}"/>
            </a:ext>
          </a:extLst>
        </xdr:cNvPr>
        <xdr:cNvSpPr txBox="1"/>
      </xdr:nvSpPr>
      <xdr:spPr>
        <a:xfrm>
          <a:off x="8133080" y="1828800"/>
          <a:ext cx="10008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700">
              <a:solidFill>
                <a:schemeClr val="accent4">
                  <a:lumMod val="60000"/>
                  <a:lumOff val="40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a:t>
          </a:r>
          <a:r>
            <a:rPr lang="es-PE" sz="700">
              <a:solidFill>
                <a:srgbClr val="60992D"/>
              </a:solidFill>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70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Fuera</a:t>
          </a:r>
          <a:r>
            <a:rPr lang="es-PE" sz="700" baseline="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rPr>
            <a:t> del plazo</a:t>
          </a:r>
          <a:endParaRPr lang="es-PE" sz="600" baseline="0">
            <a:solidFill>
              <a:schemeClr val="tx1">
                <a:lumMod val="65000"/>
                <a:lumOff val="35000"/>
              </a:schemeClr>
            </a:solidFill>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xdr:from>
      <xdr:col>9</xdr:col>
      <xdr:colOff>751840</xdr:colOff>
      <xdr:row>3</xdr:row>
      <xdr:rowOff>158750</xdr:rowOff>
    </xdr:from>
    <xdr:to>
      <xdr:col>11</xdr:col>
      <xdr:colOff>756920</xdr:colOff>
      <xdr:row>7</xdr:row>
      <xdr:rowOff>148590</xdr:rowOff>
    </xdr:to>
    <xdr:sp macro="" textlink="">
      <xdr:nvSpPr>
        <xdr:cNvPr id="9" name="Rectángulo: esquinas redondeadas 8">
          <a:extLst>
            <a:ext uri="{FF2B5EF4-FFF2-40B4-BE49-F238E27FC236}">
              <a16:creationId xmlns:a16="http://schemas.microsoft.com/office/drawing/2014/main" id="{E92C6D50-B976-4620-B8DB-C78EF95E35EF}"/>
            </a:ext>
          </a:extLst>
        </xdr:cNvPr>
        <xdr:cNvSpPr/>
      </xdr:nvSpPr>
      <xdr:spPr>
        <a:xfrm>
          <a:off x="7406640" y="707390"/>
          <a:ext cx="1620520" cy="721360"/>
        </a:xfrm>
        <a:prstGeom prst="roundRect">
          <a:avLst>
            <a:gd name="adj" fmla="val 839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baseline="0">
            <a:solidFill>
              <a:sysClr val="windowText" lastClr="000000"/>
            </a:solidFill>
          </a:endParaRPr>
        </a:p>
        <a:p>
          <a:pPr algn="l"/>
          <a:endParaRPr lang="es-PE" sz="1100">
            <a:solidFill>
              <a:sysClr val="windowText" lastClr="000000"/>
            </a:solidFill>
          </a:endParaRPr>
        </a:p>
      </xdr:txBody>
    </xdr:sp>
    <xdr:clientData/>
  </xdr:twoCellAnchor>
  <xdr:twoCellAnchor>
    <xdr:from>
      <xdr:col>10</xdr:col>
      <xdr:colOff>574040</xdr:colOff>
      <xdr:row>3</xdr:row>
      <xdr:rowOff>158750</xdr:rowOff>
    </xdr:from>
    <xdr:to>
      <xdr:col>11</xdr:col>
      <xdr:colOff>749120</xdr:colOff>
      <xdr:row>6</xdr:row>
      <xdr:rowOff>142910</xdr:rowOff>
    </xdr:to>
    <xdr:sp macro="" textlink="">
      <xdr:nvSpPr>
        <xdr:cNvPr id="10" name="CuadroTexto 9">
          <a:extLst>
            <a:ext uri="{FF2B5EF4-FFF2-40B4-BE49-F238E27FC236}">
              <a16:creationId xmlns:a16="http://schemas.microsoft.com/office/drawing/2014/main" id="{72FE3436-932C-45B3-B8C6-D558D863BBD9}"/>
            </a:ext>
          </a:extLst>
        </xdr:cNvPr>
        <xdr:cNvSpPr txBox="1"/>
      </xdr:nvSpPr>
      <xdr:spPr>
        <a:xfrm>
          <a:off x="8036560" y="707390"/>
          <a:ext cx="982800" cy="53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s-PE" sz="850">
              <a:solidFill>
                <a:sysClr val="windowText" lastClr="000000"/>
              </a:solidFill>
              <a:effectLst/>
              <a:latin typeface="Segoe UI Black" panose="020B0A02040204020203" pitchFamily="34" charset="0"/>
              <a:ea typeface="Segoe UI Black" panose="020B0A02040204020203" pitchFamily="34" charset="0"/>
              <a:cs typeface="Segoe UI Historic" panose="020B0502040204020203" pitchFamily="34" charset="0"/>
            </a:rPr>
            <a:t>Obligaciones </a:t>
          </a:r>
          <a:r>
            <a:rPr lang="es-PE" sz="850">
              <a:solidFill>
                <a:srgbClr val="DB504A"/>
              </a:solidFill>
              <a:effectLst/>
              <a:latin typeface="Segoe UI Black" panose="020B0A02040204020203" pitchFamily="34" charset="0"/>
              <a:ea typeface="Segoe UI Black" panose="020B0A02040204020203" pitchFamily="34" charset="0"/>
              <a:cs typeface="Segoe UI Historic" panose="020B0502040204020203" pitchFamily="34" charset="0"/>
            </a:rPr>
            <a:t>Incumplimidas</a:t>
          </a:r>
        </a:p>
      </xdr:txBody>
    </xdr:sp>
    <xdr:clientData/>
  </xdr:twoCellAnchor>
  <xdr:twoCellAnchor>
    <xdr:from>
      <xdr:col>10</xdr:col>
      <xdr:colOff>705440</xdr:colOff>
      <xdr:row>6</xdr:row>
      <xdr:rowOff>82550</xdr:rowOff>
    </xdr:from>
    <xdr:to>
      <xdr:col>11</xdr:col>
      <xdr:colOff>617720</xdr:colOff>
      <xdr:row>7</xdr:row>
      <xdr:rowOff>148590</xdr:rowOff>
    </xdr:to>
    <xdr:sp macro="" textlink="Análisis!$D$12">
      <xdr:nvSpPr>
        <xdr:cNvPr id="15" name="CuadroTexto 14">
          <a:extLst>
            <a:ext uri="{FF2B5EF4-FFF2-40B4-BE49-F238E27FC236}">
              <a16:creationId xmlns:a16="http://schemas.microsoft.com/office/drawing/2014/main" id="{411A5372-CABE-4DA6-ABAD-AB86DB4DBC36}"/>
            </a:ext>
          </a:extLst>
        </xdr:cNvPr>
        <xdr:cNvSpPr txBox="1"/>
      </xdr:nvSpPr>
      <xdr:spPr>
        <a:xfrm>
          <a:off x="8167960" y="1179830"/>
          <a:ext cx="720000" cy="248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3E320F6-D79C-40BE-8269-B6C7F09DE51A}" type="TxLink">
            <a:rPr lang="en-US" sz="16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63</a:t>
          </a:fld>
          <a:endParaRPr lang="es-PE"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736600</xdr:colOff>
      <xdr:row>3</xdr:row>
      <xdr:rowOff>152400</xdr:rowOff>
    </xdr:from>
    <xdr:to>
      <xdr:col>10</xdr:col>
      <xdr:colOff>771280</xdr:colOff>
      <xdr:row>7</xdr:row>
      <xdr:rowOff>151680</xdr:rowOff>
    </xdr:to>
    <xdr:graphicFrame macro="">
      <xdr:nvGraphicFramePr>
        <xdr:cNvPr id="16" name="Gráfico 15">
          <a:extLst>
            <a:ext uri="{FF2B5EF4-FFF2-40B4-BE49-F238E27FC236}">
              <a16:creationId xmlns:a16="http://schemas.microsoft.com/office/drawing/2014/main" id="{D858AA5F-776E-4FE5-BC2F-B3FB18A36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50800</xdr:colOff>
      <xdr:row>4</xdr:row>
      <xdr:rowOff>163830</xdr:rowOff>
    </xdr:from>
    <xdr:to>
      <xdr:col>10</xdr:col>
      <xdr:colOff>655320</xdr:colOff>
      <xdr:row>6</xdr:row>
      <xdr:rowOff>148590</xdr:rowOff>
    </xdr:to>
    <xdr:sp macro="" textlink="Análisis!$F$21">
      <xdr:nvSpPr>
        <xdr:cNvPr id="17" name="CuadroTexto 16">
          <a:extLst>
            <a:ext uri="{FF2B5EF4-FFF2-40B4-BE49-F238E27FC236}">
              <a16:creationId xmlns:a16="http://schemas.microsoft.com/office/drawing/2014/main" id="{32B08C1E-896F-4F8A-B375-C9061F310A68}"/>
            </a:ext>
          </a:extLst>
        </xdr:cNvPr>
        <xdr:cNvSpPr txBox="1"/>
      </xdr:nvSpPr>
      <xdr:spPr>
        <a:xfrm>
          <a:off x="7513320" y="895350"/>
          <a:ext cx="6045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9E0968-B3BF-4B53-92B7-882606DAA648}" type="TxLink">
            <a:rPr lang="en-US"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rPr>
            <a:pPr marL="0" indent="0" algn="ctr"/>
            <a:t>26.03%</a:t>
          </a:fld>
          <a:endParaRPr lang="es-PE" sz="900" b="0" i="0" u="none" strike="noStrike">
            <a:solidFill>
              <a:srgbClr val="000000"/>
            </a:solidFill>
            <a:latin typeface="Segoe UI Black" panose="020B0A02040204020203" pitchFamily="34" charset="0"/>
            <a:ea typeface="Segoe UI Black" panose="020B0A02040204020203" pitchFamily="34" charset="0"/>
            <a:cs typeface="Segoe UI Historic" panose="020B0502040204020203" pitchFamily="34" charset="0"/>
          </a:endParaRPr>
        </a:p>
      </xdr:txBody>
    </xdr:sp>
    <xdr:clientData/>
  </xdr:twoCellAnchor>
  <xdr:twoCellAnchor editAs="oneCell">
    <xdr:from>
      <xdr:col>7</xdr:col>
      <xdr:colOff>305400</xdr:colOff>
      <xdr:row>0</xdr:row>
      <xdr:rowOff>55880</xdr:rowOff>
    </xdr:from>
    <xdr:to>
      <xdr:col>12</xdr:col>
      <xdr:colOff>0</xdr:colOff>
      <xdr:row>3</xdr:row>
      <xdr:rowOff>137240</xdr:rowOff>
    </xdr:to>
    <mc:AlternateContent xmlns:mc="http://schemas.openxmlformats.org/markup-compatibility/2006" xmlns:a14="http://schemas.microsoft.com/office/drawing/2010/main">
      <mc:Choice Requires="a14">
        <xdr:graphicFrame macro="">
          <xdr:nvGraphicFramePr>
            <xdr:cNvPr id="6" name="Tema">
              <a:extLst>
                <a:ext uri="{FF2B5EF4-FFF2-40B4-BE49-F238E27FC236}">
                  <a16:creationId xmlns:a16="http://schemas.microsoft.com/office/drawing/2014/main" id="{2FD4F72D-88A4-4179-A2EA-CA4379FDFA44}"/>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5344760" y="55880"/>
              <a:ext cx="3733200" cy="630000"/>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7</xdr:col>
      <xdr:colOff>401320</xdr:colOff>
      <xdr:row>0</xdr:row>
      <xdr:rowOff>86360</xdr:rowOff>
    </xdr:from>
    <xdr:to>
      <xdr:col>9</xdr:col>
      <xdr:colOff>91440</xdr:colOff>
      <xdr:row>1</xdr:row>
      <xdr:rowOff>116840</xdr:rowOff>
    </xdr:to>
    <xdr:sp macro="" textlink="">
      <xdr:nvSpPr>
        <xdr:cNvPr id="24" name="CuadroTexto 23">
          <a:extLst>
            <a:ext uri="{FF2B5EF4-FFF2-40B4-BE49-F238E27FC236}">
              <a16:creationId xmlns:a16="http://schemas.microsoft.com/office/drawing/2014/main" id="{6B2A53B9-61CE-45AC-BD4E-A195BDB0349B}"/>
            </a:ext>
          </a:extLst>
        </xdr:cNvPr>
        <xdr:cNvSpPr txBox="1"/>
      </xdr:nvSpPr>
      <xdr:spPr>
        <a:xfrm>
          <a:off x="5440680" y="86360"/>
          <a:ext cx="13055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1000">
              <a:solidFill>
                <a:srgbClr val="DB504A"/>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90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Filtro por</a:t>
          </a:r>
          <a:r>
            <a:rPr lang="es-PE" sz="900" baseline="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Tema</a:t>
          </a:r>
          <a:endParaRPr lang="es-PE" sz="800">
            <a:solidFill>
              <a:schemeClr val="bg1"/>
            </a:solidFill>
            <a:effectLst>
              <a:outerShdw blurRad="63500" dist="63500" dir="2700000" algn="tl" rotWithShape="0">
                <a:prstClr val="black">
                  <a:alpha val="5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editAs="oneCell">
    <xdr:from>
      <xdr:col>1</xdr:col>
      <xdr:colOff>44040</xdr:colOff>
      <xdr:row>9</xdr:row>
      <xdr:rowOff>0</xdr:rowOff>
    </xdr:from>
    <xdr:to>
      <xdr:col>3</xdr:col>
      <xdr:colOff>372600</xdr:colOff>
      <xdr:row>13</xdr:row>
      <xdr:rowOff>96480</xdr:rowOff>
    </xdr:to>
    <mc:AlternateContent xmlns:mc="http://schemas.openxmlformats.org/markup-compatibility/2006" xmlns:a14="http://schemas.microsoft.com/office/drawing/2010/main">
      <mc:Choice Requires="a14">
        <xdr:graphicFrame macro="">
          <xdr:nvGraphicFramePr>
            <xdr:cNvPr id="14" name="area_responsable 1">
              <a:extLst>
                <a:ext uri="{FF2B5EF4-FFF2-40B4-BE49-F238E27FC236}">
                  <a16:creationId xmlns:a16="http://schemas.microsoft.com/office/drawing/2014/main" id="{84FEE2CB-E56C-4FD9-AC99-C30160128D29}"/>
                </a:ext>
              </a:extLst>
            </xdr:cNvPr>
            <xdr:cNvGraphicFramePr/>
          </xdr:nvGraphicFramePr>
          <xdr:xfrm>
            <a:off x="0" y="0"/>
            <a:ext cx="0" cy="0"/>
          </xdr:xfrm>
          <a:graphic>
            <a:graphicData uri="http://schemas.microsoft.com/office/drawing/2010/slicer">
              <sle:slicer xmlns:sle="http://schemas.microsoft.com/office/drawing/2010/slicer" name="area_responsable 1"/>
            </a:graphicData>
          </a:graphic>
        </xdr:graphicFrame>
      </mc:Choice>
      <mc:Fallback xmlns="">
        <xdr:sp macro="" textlink="">
          <xdr:nvSpPr>
            <xdr:cNvPr id="0" name=""/>
            <xdr:cNvSpPr>
              <a:spLocks noTextEdit="1"/>
            </xdr:cNvSpPr>
          </xdr:nvSpPr>
          <xdr:spPr>
            <a:xfrm>
              <a:off x="237080" y="1645920"/>
              <a:ext cx="1944000" cy="828000"/>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44040</xdr:colOff>
      <xdr:row>9</xdr:row>
      <xdr:rowOff>0</xdr:rowOff>
    </xdr:from>
    <xdr:to>
      <xdr:col>2</xdr:col>
      <xdr:colOff>69440</xdr:colOff>
      <xdr:row>10</xdr:row>
      <xdr:rowOff>30480</xdr:rowOff>
    </xdr:to>
    <xdr:sp macro="" textlink="">
      <xdr:nvSpPr>
        <xdr:cNvPr id="26" name="CuadroTexto 25">
          <a:extLst>
            <a:ext uri="{FF2B5EF4-FFF2-40B4-BE49-F238E27FC236}">
              <a16:creationId xmlns:a16="http://schemas.microsoft.com/office/drawing/2014/main" id="{8EDDAE53-FDCB-4010-87A1-3D8C48522ADD}"/>
            </a:ext>
          </a:extLst>
        </xdr:cNvPr>
        <xdr:cNvSpPr txBox="1"/>
      </xdr:nvSpPr>
      <xdr:spPr>
        <a:xfrm>
          <a:off x="237080" y="1645920"/>
          <a:ext cx="83312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900">
              <a:solidFill>
                <a:srgbClr val="DB504A"/>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80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Área</a:t>
          </a:r>
          <a:endParaRPr lang="es-PE" sz="70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editAs="oneCell">
    <xdr:from>
      <xdr:col>1</xdr:col>
      <xdr:colOff>44040</xdr:colOff>
      <xdr:row>13</xdr:row>
      <xdr:rowOff>134640</xdr:rowOff>
    </xdr:from>
    <xdr:to>
      <xdr:col>3</xdr:col>
      <xdr:colOff>372600</xdr:colOff>
      <xdr:row>18</xdr:row>
      <xdr:rowOff>48240</xdr:rowOff>
    </xdr:to>
    <mc:AlternateContent xmlns:mc="http://schemas.openxmlformats.org/markup-compatibility/2006" xmlns:a14="http://schemas.microsoft.com/office/drawing/2010/main">
      <mc:Choice Requires="a14">
        <xdr:graphicFrame macro="">
          <xdr:nvGraphicFramePr>
            <xdr:cNvPr id="30" name="reponsables_corregido">
              <a:extLst>
                <a:ext uri="{FF2B5EF4-FFF2-40B4-BE49-F238E27FC236}">
                  <a16:creationId xmlns:a16="http://schemas.microsoft.com/office/drawing/2014/main" id="{C8E19499-319D-42D2-87D3-EC65E804F04E}"/>
                </a:ext>
              </a:extLst>
            </xdr:cNvPr>
            <xdr:cNvGraphicFramePr/>
          </xdr:nvGraphicFramePr>
          <xdr:xfrm>
            <a:off x="0" y="0"/>
            <a:ext cx="0" cy="0"/>
          </xdr:xfrm>
          <a:graphic>
            <a:graphicData uri="http://schemas.microsoft.com/office/drawing/2010/slicer">
              <sle:slicer xmlns:sle="http://schemas.microsoft.com/office/drawing/2010/slicer" name="reponsables_corregido"/>
            </a:graphicData>
          </a:graphic>
        </xdr:graphicFrame>
      </mc:Choice>
      <mc:Fallback xmlns="">
        <xdr:sp macro="" textlink="">
          <xdr:nvSpPr>
            <xdr:cNvPr id="0" name=""/>
            <xdr:cNvSpPr>
              <a:spLocks noTextEdit="1"/>
            </xdr:cNvSpPr>
          </xdr:nvSpPr>
          <xdr:spPr>
            <a:xfrm>
              <a:off x="237080" y="2512080"/>
              <a:ext cx="1944000" cy="828000"/>
            </a:xfrm>
            <a:prstGeom prst="rect">
              <a:avLst/>
            </a:prstGeom>
            <a:solidFill>
              <a:prstClr val="white"/>
            </a:solidFill>
            <a:ln w="1">
              <a:solidFill>
                <a:prstClr val="green"/>
              </a:solidFill>
            </a:ln>
          </xdr:spPr>
          <xdr:txBody>
            <a:bodyPr vertOverflow="clip" horzOverflow="clip"/>
            <a:lstStyle/>
            <a:p>
              <a:r>
                <a:rPr lang="es-PE"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44040</xdr:colOff>
      <xdr:row>13</xdr:row>
      <xdr:rowOff>134640</xdr:rowOff>
    </xdr:from>
    <xdr:to>
      <xdr:col>2</xdr:col>
      <xdr:colOff>67920</xdr:colOff>
      <xdr:row>14</xdr:row>
      <xdr:rowOff>165120</xdr:rowOff>
    </xdr:to>
    <xdr:sp macro="" textlink="">
      <xdr:nvSpPr>
        <xdr:cNvPr id="28" name="CuadroTexto 27">
          <a:extLst>
            <a:ext uri="{FF2B5EF4-FFF2-40B4-BE49-F238E27FC236}">
              <a16:creationId xmlns:a16="http://schemas.microsoft.com/office/drawing/2014/main" id="{D81ADBAF-4E22-4541-8B2B-199468B8D86C}"/>
            </a:ext>
          </a:extLst>
        </xdr:cNvPr>
        <xdr:cNvSpPr txBox="1"/>
      </xdr:nvSpPr>
      <xdr:spPr>
        <a:xfrm>
          <a:off x="237080" y="2512080"/>
          <a:ext cx="83160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900">
              <a:solidFill>
                <a:srgbClr val="DB504A"/>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80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Responsable</a:t>
          </a:r>
          <a:endParaRPr lang="es-PE" sz="70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endParaRPr>
        </a:p>
      </xdr:txBody>
    </xdr:sp>
    <xdr:clientData/>
  </xdr:twoCellAnchor>
  <xdr:twoCellAnchor editAs="oneCell">
    <xdr:from>
      <xdr:col>1</xdr:col>
      <xdr:colOff>44040</xdr:colOff>
      <xdr:row>18</xdr:row>
      <xdr:rowOff>86400</xdr:rowOff>
    </xdr:from>
    <xdr:to>
      <xdr:col>3</xdr:col>
      <xdr:colOff>372600</xdr:colOff>
      <xdr:row>23</xdr:row>
      <xdr:rowOff>0</xdr:rowOff>
    </xdr:to>
    <mc:AlternateContent xmlns:mc="http://schemas.openxmlformats.org/markup-compatibility/2006" xmlns:tsle="http://schemas.microsoft.com/office/drawing/2012/timeslicer">
      <mc:Choice Requires="tsle">
        <xdr:graphicFrame macro="">
          <xdr:nvGraphicFramePr>
            <xdr:cNvPr id="35" name="Fecha de Verificación">
              <a:extLst>
                <a:ext uri="{FF2B5EF4-FFF2-40B4-BE49-F238E27FC236}">
                  <a16:creationId xmlns:a16="http://schemas.microsoft.com/office/drawing/2014/main" id="{C1A60D90-64E2-4491-A05F-4D4779A0148B}"/>
                </a:ext>
              </a:extLst>
            </xdr:cNvPr>
            <xdr:cNvGraphicFramePr/>
          </xdr:nvGraphicFramePr>
          <xdr:xfrm>
            <a:off x="0" y="0"/>
            <a:ext cx="0" cy="0"/>
          </xdr:xfrm>
          <a:graphic>
            <a:graphicData uri="http://schemas.microsoft.com/office/drawing/2012/timeslicer">
              <tsle:timeslicer name="Fecha de Verificación"/>
            </a:graphicData>
          </a:graphic>
        </xdr:graphicFrame>
      </mc:Choice>
      <mc:Fallback xmlns="">
        <xdr:sp macro="" textlink="">
          <xdr:nvSpPr>
            <xdr:cNvPr id="0" name=""/>
            <xdr:cNvSpPr>
              <a:spLocks noTextEdit="1"/>
            </xdr:cNvSpPr>
          </xdr:nvSpPr>
          <xdr:spPr>
            <a:xfrm>
              <a:off x="237080" y="3378240"/>
              <a:ext cx="1944000" cy="828000"/>
            </a:xfrm>
            <a:prstGeom prst="rect">
              <a:avLst/>
            </a:prstGeom>
            <a:solidFill>
              <a:prstClr val="white"/>
            </a:solidFill>
            <a:ln w="1">
              <a:solidFill>
                <a:prstClr val="green"/>
              </a:solidFill>
            </a:ln>
          </xdr:spPr>
          <xdr:txBody>
            <a:bodyPr vertOverflow="clip" horzOverflow="clip"/>
            <a:lstStyle/>
            <a:p>
              <a:r>
                <a:rPr lang="es-PE" sz="1100"/>
                <a:t>Línea de tiempo: Funciona en Excel 2013 o superior. No mover ni cambiar el tamaño.</a:t>
              </a:r>
            </a:p>
          </xdr:txBody>
        </xdr:sp>
      </mc:Fallback>
    </mc:AlternateContent>
    <xdr:clientData/>
  </xdr:twoCellAnchor>
  <xdr:twoCellAnchor>
    <xdr:from>
      <xdr:col>1</xdr:col>
      <xdr:colOff>44040</xdr:colOff>
      <xdr:row>18</xdr:row>
      <xdr:rowOff>86400</xdr:rowOff>
    </xdr:from>
    <xdr:to>
      <xdr:col>2</xdr:col>
      <xdr:colOff>508000</xdr:colOff>
      <xdr:row>19</xdr:row>
      <xdr:rowOff>116880</xdr:rowOff>
    </xdr:to>
    <xdr:sp macro="" textlink="">
      <xdr:nvSpPr>
        <xdr:cNvPr id="22" name="CuadroTexto 21">
          <a:extLst>
            <a:ext uri="{FF2B5EF4-FFF2-40B4-BE49-F238E27FC236}">
              <a16:creationId xmlns:a16="http://schemas.microsoft.com/office/drawing/2014/main" id="{B21FE677-7F83-4B5D-80BD-29148DEFF981}"/>
            </a:ext>
          </a:extLst>
        </xdr:cNvPr>
        <xdr:cNvSpPr txBox="1"/>
      </xdr:nvSpPr>
      <xdr:spPr>
        <a:xfrm>
          <a:off x="237080" y="3378240"/>
          <a:ext cx="1271680" cy="21336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PE" sz="900">
              <a:solidFill>
                <a:srgbClr val="DB504A"/>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a:t>
          </a:r>
          <a:r>
            <a:rPr lang="es-PE" sz="80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Fecha de</a:t>
          </a:r>
          <a:r>
            <a:rPr lang="es-PE" sz="800" baseline="0">
              <a:solidFill>
                <a:srgbClr val="0E4947"/>
              </a:solidFill>
              <a:effectLst>
                <a:outerShdw blurRad="50800" dist="38100" dir="2700000" algn="tl" rotWithShape="0">
                  <a:prstClr val="black">
                    <a:alpha val="40000"/>
                  </a:prstClr>
                </a:outerShdw>
              </a:effectLst>
              <a:latin typeface="Segoe UI Historic" panose="020B0502040204020203" pitchFamily="34" charset="0"/>
              <a:ea typeface="Segoe UI Historic" panose="020B0502040204020203" pitchFamily="34" charset="0"/>
              <a:cs typeface="Segoe UI Historic" panose="020B0502040204020203" pitchFamily="34" charset="0"/>
            </a:rPr>
            <a:t> Verificación</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99.807674305557" backgroundQuery="1" createdVersion="8" refreshedVersion="8" minRefreshableVersion="3" recordCount="0" supportSubquery="1" supportAdvancedDrill="1" xr:uid="{66FF19A6-D35F-41B1-A217-33103A4EE2F5}">
  <cacheSource type="external" connectionId="11"/>
  <cacheFields count="5">
    <cacheField name="[bd_obligaciones_lima].[area_responsable].[area_responsable]" caption="area_responsable" numFmtId="0" hierarchy="28" level="1">
      <sharedItems count="11">
        <s v="Almacén"/>
        <s v="Ambiental"/>
        <s v="area_resp_generales"/>
        <s v="Calidad"/>
        <s v="Gestión Humana"/>
        <s v="Legal"/>
        <s v="Mantenimiento"/>
        <s v="Operaciones"/>
        <s v="Proyectos"/>
        <s v="Servicios Generales"/>
        <s v="SST"/>
      </sharedItems>
    </cacheField>
    <cacheField name="[bd_obligaciones_lima].[Estado de Verificación].[Estado de Verificación]" caption="Estado de Verificación" numFmtId="0" hierarchy="21" level="1">
      <sharedItems count="4">
        <s v="Cumple"/>
        <s v="Dentro del plazo de verificación"/>
        <s v="Fuera del plazo de verificación"/>
        <s v="Incumple"/>
      </sharedItems>
    </cacheField>
    <cacheField name="[Measures].[Recuento distinto de id_obligacion 2]" caption="Recuento distinto de id_obligacion 2" numFmtId="0" hierarchy="38" level="32767"/>
    <cacheField name="[bd_obligaciones_lima].[Tema].[Tema]" caption="Tema" numFmtId="0" hierarchy="3" level="1">
      <sharedItems containsSemiMixedTypes="0" containsNonDate="0" containsString="0"/>
    </cacheField>
    <cacheField name="[bd_obligaciones_lima].[reponsables_corregido].[reponsables_corregido]" caption="reponsables_corregido" numFmtId="0" hierarchy="26" level="1">
      <sharedItems containsSemiMixedTypes="0" containsNonDate="0" containsString="0"/>
    </cacheField>
  </cacheFields>
  <cacheHierarchies count="39">
    <cacheHierarchy uniqueName="[bd_obligaciones_lima].[N°]" caption="N°" attribute="1" defaultMemberUniqueName="[bd_obligaciones_lima].[N°].[All]" allUniqueName="[bd_obligaciones_lima].[N°].[All]" dimensionUniqueName="[bd_obligaciones_lima]" displayFolder="" count="0" memberValueDatatype="20" unbalanced="0"/>
    <cacheHierarchy uniqueName="[bd_obligaciones_lima].[Ámbito de aplicación]" caption="Ámbito de aplicación" attribute="1" defaultMemberUniqueName="[bd_obligaciones_lima].[Ámbito de aplicación].[All]" allUniqueName="[bd_obligaciones_lima].[Ámbito de aplicación].[All]" dimensionUniqueName="[bd_obligaciones_lima]" displayFolder="" count="0" memberValueDatatype="130" unbalanced="0"/>
    <cacheHierarchy uniqueName="[bd_obligaciones_lima].[Materia]" caption="Materia" attribute="1" defaultMemberUniqueName="[bd_obligaciones_lima].[Materia].[All]" allUniqueName="[bd_obligaciones_lima].[Materia].[All]" dimensionUniqueName="[bd_obligaciones_lima]" displayFolder="" count="0" memberValueDatatype="130" unbalanced="0"/>
    <cacheHierarchy uniqueName="[bd_obligaciones_lima].[Tema]" caption="Tema" attribute="1" defaultMemberUniqueName="[bd_obligaciones_lima].[Tema].[All]" allUniqueName="[bd_obligaciones_lima].[Tema].[All]" dimensionUniqueName="[bd_obligaciones_lima]" displayFolder="" count="2" memberValueDatatype="130" unbalanced="0">
      <fieldsUsage count="2">
        <fieldUsage x="-1"/>
        <fieldUsage x="3"/>
      </fieldsUsage>
    </cacheHierarchy>
    <cacheHierarchy uniqueName="[bd_obligaciones_lima].[Etapa]" caption="Etapa" attribute="1" defaultMemberUniqueName="[bd_obligaciones_lima].[Etapa].[All]" allUniqueName="[bd_obligaciones_lima].[Etapa].[All]" dimensionUniqueName="[bd_obligaciones_lima]" displayFolder="" count="0" memberValueDatatype="130" unbalanced="0"/>
    <cacheHierarchy uniqueName="[bd_obligaciones_lima].[Fecha de notificación]" caption="Fecha de notificación" attribute="1" defaultMemberUniqueName="[bd_obligaciones_lima].[Fecha de notificación].[All]" allUniqueName="[bd_obligaciones_lima].[Fecha de notificación].[All]" dimensionUniqueName="[bd_obligaciones_lima]" displayFolder="" count="0" memberValueDatatype="130" unbalanced="0"/>
    <cacheHierarchy uniqueName="[bd_obligaciones_lima].[Resolución de aprobación]" caption="Resolución de aprobación" attribute="1" defaultMemberUniqueName="[bd_obligaciones_lima].[Resolución de aprobación].[All]" allUniqueName="[bd_obligaciones_lima].[Resolución de aprobación].[All]" dimensionUniqueName="[bd_obligaciones_lima]" displayFolder="" count="0" memberValueDatatype="130" unbalanced="0"/>
    <cacheHierarchy uniqueName="[bd_obligaciones_lima].[Nombre]" caption="Nombre" attribute="1" defaultMemberUniqueName="[bd_obligaciones_lima].[Nombre].[All]" allUniqueName="[bd_obligaciones_lima].[Nombre].[All]" dimensionUniqueName="[bd_obligaciones_lima]" displayFolder="" count="0" memberValueDatatype="130" unbalanced="0"/>
    <cacheHierarchy uniqueName="[bd_obligaciones_lima].[Ítem]" caption="Ítem" attribute="1" defaultMemberUniqueName="[bd_obligaciones_lima].[Ítem].[All]" allUniqueName="[bd_obligaciones_lima].[Ítem].[All]" dimensionUniqueName="[bd_obligaciones_lima]" displayFolder="" count="0" memberValueDatatype="130" unbalanced="0"/>
    <cacheHierarchy uniqueName="[bd_obligaciones_lima].[Descripción literal]" caption="Descripción literal" attribute="1" defaultMemberUniqueName="[bd_obligaciones_lima].[Descripción literal].[All]" allUniqueName="[bd_obligaciones_lima].[Descripción literal].[All]" dimensionUniqueName="[bd_obligaciones_lima]" displayFolder="" count="0" memberValueDatatype="130" unbalanced="0"/>
    <cacheHierarchy uniqueName="[bd_obligaciones_lima].[Obligaciones]" caption="Obligaciones" attribute="1" defaultMemberUniqueName="[bd_obligaciones_lima].[Obligaciones].[All]" allUniqueName="[bd_obligaciones_lima].[Obligaciones].[All]" dimensionUniqueName="[bd_obligaciones_lima]" displayFolder="" count="0" memberValueDatatype="130" unbalanced="0"/>
    <cacheHierarchy uniqueName="[bd_obligaciones_lima].[Frecuencia]" caption="Frecuencia" attribute="1" defaultMemberUniqueName="[bd_obligaciones_lima].[Frecuencia].[All]" allUniqueName="[bd_obligaciones_lima].[Frecuencia].[All]" dimensionUniqueName="[bd_obligaciones_lima]" displayFolder="" count="0" memberValueDatatype="130" unbalanced="0"/>
    <cacheHierarchy uniqueName="[bd_obligaciones_lima].[Autoridades competentes]" caption="Autoridades competentes" attribute="1" defaultMemberUniqueName="[bd_obligaciones_lima].[Autoridades competentes].[All]" allUniqueName="[bd_obligaciones_lima].[Autoridades competentes].[All]" dimensionUniqueName="[bd_obligaciones_lima]" displayFolder="" count="0" memberValueDatatype="130" unbalanced="0"/>
    <cacheHierarchy uniqueName="[bd_obligaciones_lima].[Consecuencias de incumplimiento]" caption="Consecuencias de incumplimiento" attribute="1" defaultMemberUniqueName="[bd_obligaciones_lima].[Consecuencias de incumplimiento].[All]" allUniqueName="[bd_obligaciones_lima].[Consecuencias de incumplimiento].[All]" dimensionUniqueName="[bd_obligaciones_lima]" displayFolder="" count="0" memberValueDatatype="130" unbalanced="0"/>
    <cacheHierarchy uniqueName="[bd_obligaciones_lima].[Base Legal]" caption="Base Legal" attribute="1" defaultMemberUniqueName="[bd_obligaciones_lima].[Base Legal].[All]" allUniqueName="[bd_obligaciones_lima].[Base Legal].[All]" dimensionUniqueName="[bd_obligaciones_lima]" displayFolder="" count="0" memberValueDatatype="130" unbalanced="0"/>
    <cacheHierarchy uniqueName="[bd_obligaciones_lima].[Relación con otras obligaciones]" caption="Relación con otras obligaciones" attribute="1" defaultMemberUniqueName="[bd_obligaciones_lima].[Relación con otras obligaciones].[All]" allUniqueName="[bd_obligaciones_lima].[Relación con otras obligaciones].[All]" dimensionUniqueName="[bd_obligaciones_lima]" displayFolder="" count="0" memberValueDatatype="130" unbalanced="0"/>
    <cacheHierarchy uniqueName="[bd_obligaciones_lima].[Evidencia]" caption="Evidencia" attribute="1" defaultMemberUniqueName="[bd_obligaciones_lima].[Evidencia].[All]" allUniqueName="[bd_obligaciones_lima].[Evidencia].[All]" dimensionUniqueName="[bd_obligaciones_lima]" displayFolder="" count="0" memberValueDatatype="130" unbalanced="0"/>
    <cacheHierarchy uniqueName="[bd_obligaciones_lima].[Area Responsable]" caption="Area Responsable" attribute="1" defaultMemberUniqueName="[bd_obligaciones_lima].[Area Responsable].[All]" allUniqueName="[bd_obligaciones_lima].[Area Responsable].[All]" dimensionUniqueName="[bd_obligaciones_lima]" displayFolder="" count="0" memberValueDatatype="130" unbalanced="0"/>
    <cacheHierarchy uniqueName="[bd_obligaciones_lima].[Responsable de cumplimiento]" caption="Responsable de cumplimiento" attribute="1" defaultMemberUniqueName="[bd_obligaciones_lima].[Responsable de cumplimiento].[All]" allUniqueName="[bd_obligaciones_lima].[Responsable de cumplimiento].[All]" dimensionUniqueName="[bd_obligaciones_lima]" displayFolder="" count="0" memberValueDatatype="130" unbalanced="0"/>
    <cacheHierarchy uniqueName="[bd_obligaciones_lima].[Fecha de Verificación]" caption="Fecha de Verificación" attribute="1" time="1" defaultMemberUniqueName="[bd_obligaciones_lima].[Fecha de Verificación].[All]" allUniqueName="[bd_obligaciones_lima].[Fecha de Verificación].[All]" dimensionUniqueName="[bd_obligaciones_lima]" displayFolder="" count="2" memberValueDatatype="7" unbalanced="0"/>
    <cacheHierarchy uniqueName="[bd_obligaciones_lima].[Cumple]" caption="Cumple" attribute="1" defaultMemberUniqueName="[bd_obligaciones_lima].[Cumple].[All]" allUniqueName="[bd_obligaciones_lima].[Cumple].[All]" dimensionUniqueName="[bd_obligaciones_lima]" displayFolder="" count="0" memberValueDatatype="130" unbalanced="0"/>
    <cacheHierarchy uniqueName="[bd_obligaciones_lima].[Estado de Verificación]" caption="Estado de Verificación" attribute="1" defaultMemberUniqueName="[bd_obligaciones_lima].[Estado de Verificación].[All]" allUniqueName="[bd_obligaciones_lima].[Estado de Verificación].[All]" dimensionUniqueName="[bd_obligaciones_lima]" displayFolder="" count="2" memberValueDatatype="130" unbalanced="0">
      <fieldsUsage count="2">
        <fieldUsage x="-1"/>
        <fieldUsage x="1"/>
      </fieldsUsage>
    </cacheHierarchy>
    <cacheHierarchy uniqueName="[bd_obligaciones_lima].[Plan de acción]" caption="Plan de acción" attribute="1" defaultMemberUniqueName="[bd_obligaciones_lima].[Plan de acción].[All]" allUniqueName="[bd_obligaciones_lima].[Plan de acción].[All]" dimensionUniqueName="[bd_obligaciones_lima]" displayFolder="" count="0" memberValueDatatype="130" unbalanced="0"/>
    <cacheHierarchy uniqueName="[bd_obligaciones_lima].[Responsable]" caption="Responsable" attribute="1" defaultMemberUniqueName="[bd_obligaciones_lima].[Responsable].[All]" allUniqueName="[bd_obligaciones_lima].[Responsable].[All]" dimensionUniqueName="[bd_obligaciones_lima]" displayFolder="" count="0" memberValueDatatype="130" unbalanced="0"/>
    <cacheHierarchy uniqueName="[bd_obligaciones_lima].[Fecha de implementación]" caption="Fecha de implementación" attribute="1" defaultMemberUniqueName="[bd_obligaciones_lima].[Fecha de implementación].[All]" allUniqueName="[bd_obligaciones_lima].[Fecha de implementación].[All]" dimensionUniqueName="[bd_obligaciones_lima]" displayFolder="" count="0" memberValueDatatype="130" unbalanced="0"/>
    <cacheHierarchy uniqueName="[bd_obligaciones_lima].[Observaciones]" caption="Observaciones" attribute="1" defaultMemberUniqueName="[bd_obligaciones_lima].[Observaciones].[All]" allUniqueName="[bd_obligaciones_lima].[Observaciones].[All]" dimensionUniqueName="[bd_obligaciones_lima]" displayFolder="" count="0" memberValueDatatype="130" unbalanced="0"/>
    <cacheHierarchy uniqueName="[bd_obligaciones_lima].[reponsables_corregido]" caption="reponsables_corregido" attribute="1" defaultMemberUniqueName="[bd_obligaciones_lima].[reponsables_corregido].[All]" allUniqueName="[bd_obligaciones_lima].[reponsables_corregido].[All]" dimensionUniqueName="[bd_obligaciones_lima]" displayFolder="" count="2" memberValueDatatype="130" unbalanced="0">
      <fieldsUsage count="2">
        <fieldUsage x="-1"/>
        <fieldUsage x="4"/>
      </fieldsUsage>
    </cacheHierarchy>
    <cacheHierarchy uniqueName="[bd_obligaciones_lima].[correos]" caption="correos" attribute="1" defaultMemberUniqueName="[bd_obligaciones_lima].[correos].[All]" allUniqueName="[bd_obligaciones_lima].[correos].[All]" dimensionUniqueName="[bd_obligaciones_lima]" displayFolder="" count="0" memberValueDatatype="130" unbalanced="0"/>
    <cacheHierarchy uniqueName="[bd_obligaciones_lima].[area_responsable]" caption="area_responsable" attribute="1" defaultMemberUniqueName="[bd_obligaciones_lima].[area_responsable].[All]" allUniqueName="[bd_obligaciones_lima].[area_responsable].[All]" dimensionUniqueName="[bd_obligaciones_lima]" displayFolder="" count="2" memberValueDatatype="130" unbalanced="0">
      <fieldsUsage count="2">
        <fieldUsage x="-1"/>
        <fieldUsage x="0"/>
      </fieldsUsage>
    </cacheHierarchy>
    <cacheHierarchy uniqueName="[bd_obligaciones_lima].[id_obligacion]" caption="id_obligacion" attribute="1" defaultMemberUniqueName="[bd_obligaciones_lima].[id_obligacion].[All]" allUniqueName="[bd_obligaciones_lima].[id_obligacion].[All]" dimensionUniqueName="[bd_obligaciones_lima]" displayFolder="" count="0" memberValueDatatype="130" unbalanced="0"/>
    <cacheHierarchy uniqueName="[responsables].[nombre_responsable]" caption="nombre_responsable" attribute="1" defaultMemberUniqueName="[responsables].[nombre_responsable].[All]" allUniqueName="[responsables].[nombre_responsable].[All]" dimensionUniqueName="[responsables]" displayFolder="" count="0" memberValueDatatype="130" unbalanced="0"/>
    <cacheHierarchy uniqueName="[responsables].[correo]" caption="correo" attribute="1" defaultMemberUniqueName="[responsables].[correo].[All]" allUniqueName="[responsables].[correo].[All]" dimensionUniqueName="[responsables]" displayFolder="" count="0" memberValueDatatype="130" unbalanced="0"/>
    <cacheHierarchy uniqueName="[responsables].[área]" caption="área" attribute="1" defaultMemberUniqueName="[responsables].[área].[All]" allUniqueName="[responsables].[área].[All]" dimensionUniqueName="[responsables]" displayFolder="" count="0" memberValueDatatype="130" unbalanced="0"/>
    <cacheHierarchy uniqueName="[Measures].[__XL_Count responsables]" caption="__XL_Count responsables" measure="1" displayFolder="" measureGroup="responsables" count="0" hidden="1"/>
    <cacheHierarchy uniqueName="[Measures].[__XL_Count bd_obligaciones_lima]" caption="__XL_Count bd_obligaciones_lima" measure="1" displayFolder="" measureGroup="bd_obligaciones_lima" count="0" hidden="1"/>
    <cacheHierarchy uniqueName="[Measures].[__No hay medidas definidas]" caption="__No hay medidas definidas" measure="1" displayFolder="" count="0" hidden="1"/>
    <cacheHierarchy uniqueName="[Measures].[Recuento de correo]" caption="Recuento de correo" measure="1" displayFolder="" measureGroup="responsables" count="0" hidden="1">
      <extLst>
        <ext xmlns:x15="http://schemas.microsoft.com/office/spreadsheetml/2010/11/main" uri="{B97F6D7D-B522-45F9-BDA1-12C45D357490}">
          <x15:cacheHierarchy aggregatedColumn="31"/>
        </ext>
      </extLst>
    </cacheHierarchy>
    <cacheHierarchy uniqueName="[Measures].[Recuento de id_obligacion 2]" caption="Recuento de id_obligacion 2" measure="1" displayFolder="" measureGroup="bd_obligaciones_lima" count="0" hidden="1">
      <extLst>
        <ext xmlns:x15="http://schemas.microsoft.com/office/spreadsheetml/2010/11/main" uri="{B97F6D7D-B522-45F9-BDA1-12C45D357490}">
          <x15:cacheHierarchy aggregatedColumn="29"/>
        </ext>
      </extLst>
    </cacheHierarchy>
    <cacheHierarchy uniqueName="[Measures].[Recuento distinto de id_obligacion 2]" caption="Recuento distinto de id_obligacion 2" measure="1" displayFolder="" measureGroup="bd_obligaciones_lima" count="0" oneField="1" hidden="1">
      <fieldsUsage count="1">
        <fieldUsage x="2"/>
      </fieldsUsage>
      <extLst>
        <ext xmlns:x15="http://schemas.microsoft.com/office/spreadsheetml/2010/11/main" uri="{B97F6D7D-B522-45F9-BDA1-12C45D357490}">
          <x15:cacheHierarchy aggregatedColumn="29"/>
        </ext>
      </extLst>
    </cacheHierarchy>
  </cacheHierarchies>
  <kpis count="0"/>
  <dimensions count="3">
    <dimension name="bd_obligaciones_lima" uniqueName="[bd_obligaciones_lima]" caption="bd_obligaciones_lima"/>
    <dimension measure="1" name="Measures" uniqueName="[Measures]" caption="Measures"/>
    <dimension name="responsables" uniqueName="[responsables]" caption="responsables"/>
  </dimensions>
  <measureGroups count="2">
    <measureGroup name="bd_obligaciones_lima" caption="bd_obligaciones_lima"/>
    <measureGroup name="responsables" caption="responsable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99.807675810189" backgroundQuery="1" createdVersion="8" refreshedVersion="8" minRefreshableVersion="3" recordCount="0" supportSubquery="1" supportAdvancedDrill="1" xr:uid="{BF5FF030-753E-4D9D-B257-C06931F2F52A}">
  <cacheSource type="external" connectionId="11"/>
  <cacheFields count="4">
    <cacheField name="[Measures].[Recuento distinto de id_obligacion 2]" caption="Recuento distinto de id_obligacion 2" numFmtId="0" hierarchy="38" level="32767"/>
    <cacheField name="[bd_obligaciones_lima].[Tema].[Tema]" caption="Tema" numFmtId="0" hierarchy="3" level="1">
      <sharedItems count="8">
        <s v="AGUA Y EFLUENTES"/>
        <s v="AIRE Y EMISIONES"/>
        <s v="COMPROMISOS IGA"/>
        <s v="ENERGÍA"/>
        <s v="GENERAL"/>
        <s v="IQBF"/>
        <s v="RESIDUOS SÓLIDOS"/>
        <s v="SUELO"/>
      </sharedItems>
    </cacheField>
    <cacheField name="[bd_obligaciones_lima].[area_responsable].[area_responsable]" caption="area_responsable" numFmtId="0" hierarchy="28" level="1">
      <sharedItems containsSemiMixedTypes="0" containsNonDate="0" containsString="0"/>
    </cacheField>
    <cacheField name="[bd_obligaciones_lima].[reponsables_corregido].[reponsables_corregido]" caption="reponsables_corregido" numFmtId="0" hierarchy="26" level="1">
      <sharedItems containsSemiMixedTypes="0" containsNonDate="0" containsString="0"/>
    </cacheField>
  </cacheFields>
  <cacheHierarchies count="39">
    <cacheHierarchy uniqueName="[bd_obligaciones_lima].[N°]" caption="N°" attribute="1" defaultMemberUniqueName="[bd_obligaciones_lima].[N°].[All]" allUniqueName="[bd_obligaciones_lima].[N°].[All]" dimensionUniqueName="[bd_obligaciones_lima]" displayFolder="" count="0" memberValueDatatype="20" unbalanced="0"/>
    <cacheHierarchy uniqueName="[bd_obligaciones_lima].[Ámbito de aplicación]" caption="Ámbito de aplicación" attribute="1" defaultMemberUniqueName="[bd_obligaciones_lima].[Ámbito de aplicación].[All]" allUniqueName="[bd_obligaciones_lima].[Ámbito de aplicación].[All]" dimensionUniqueName="[bd_obligaciones_lima]" displayFolder="" count="0" memberValueDatatype="130" unbalanced="0"/>
    <cacheHierarchy uniqueName="[bd_obligaciones_lima].[Materia]" caption="Materia" attribute="1" defaultMemberUniqueName="[bd_obligaciones_lima].[Materia].[All]" allUniqueName="[bd_obligaciones_lima].[Materia].[All]" dimensionUniqueName="[bd_obligaciones_lima]" displayFolder="" count="0" memberValueDatatype="130" unbalanced="0"/>
    <cacheHierarchy uniqueName="[bd_obligaciones_lima].[Tema]" caption="Tema" attribute="1" defaultMemberUniqueName="[bd_obligaciones_lima].[Tema].[All]" allUniqueName="[bd_obligaciones_lima].[Tema].[All]" dimensionUniqueName="[bd_obligaciones_lima]" displayFolder="" count="2" memberValueDatatype="130" unbalanced="0">
      <fieldsUsage count="2">
        <fieldUsage x="-1"/>
        <fieldUsage x="1"/>
      </fieldsUsage>
    </cacheHierarchy>
    <cacheHierarchy uniqueName="[bd_obligaciones_lima].[Etapa]" caption="Etapa" attribute="1" defaultMemberUniqueName="[bd_obligaciones_lima].[Etapa].[All]" allUniqueName="[bd_obligaciones_lima].[Etapa].[All]" dimensionUniqueName="[bd_obligaciones_lima]" displayFolder="" count="0" memberValueDatatype="130" unbalanced="0"/>
    <cacheHierarchy uniqueName="[bd_obligaciones_lima].[Fecha de notificación]" caption="Fecha de notificación" attribute="1" defaultMemberUniqueName="[bd_obligaciones_lima].[Fecha de notificación].[All]" allUniqueName="[bd_obligaciones_lima].[Fecha de notificación].[All]" dimensionUniqueName="[bd_obligaciones_lima]" displayFolder="" count="0" memberValueDatatype="130" unbalanced="0"/>
    <cacheHierarchy uniqueName="[bd_obligaciones_lima].[Resolución de aprobación]" caption="Resolución de aprobación" attribute="1" defaultMemberUniqueName="[bd_obligaciones_lima].[Resolución de aprobación].[All]" allUniqueName="[bd_obligaciones_lima].[Resolución de aprobación].[All]" dimensionUniqueName="[bd_obligaciones_lima]" displayFolder="" count="0" memberValueDatatype="130" unbalanced="0"/>
    <cacheHierarchy uniqueName="[bd_obligaciones_lima].[Nombre]" caption="Nombre" attribute="1" defaultMemberUniqueName="[bd_obligaciones_lima].[Nombre].[All]" allUniqueName="[bd_obligaciones_lima].[Nombre].[All]" dimensionUniqueName="[bd_obligaciones_lima]" displayFolder="" count="0" memberValueDatatype="130" unbalanced="0"/>
    <cacheHierarchy uniqueName="[bd_obligaciones_lima].[Ítem]" caption="Ítem" attribute="1" defaultMemberUniqueName="[bd_obligaciones_lima].[Ítem].[All]" allUniqueName="[bd_obligaciones_lima].[Ítem].[All]" dimensionUniqueName="[bd_obligaciones_lima]" displayFolder="" count="0" memberValueDatatype="130" unbalanced="0"/>
    <cacheHierarchy uniqueName="[bd_obligaciones_lima].[Descripción literal]" caption="Descripción literal" attribute="1" defaultMemberUniqueName="[bd_obligaciones_lima].[Descripción literal].[All]" allUniqueName="[bd_obligaciones_lima].[Descripción literal].[All]" dimensionUniqueName="[bd_obligaciones_lima]" displayFolder="" count="0" memberValueDatatype="130" unbalanced="0"/>
    <cacheHierarchy uniqueName="[bd_obligaciones_lima].[Obligaciones]" caption="Obligaciones" attribute="1" defaultMemberUniqueName="[bd_obligaciones_lima].[Obligaciones].[All]" allUniqueName="[bd_obligaciones_lima].[Obligaciones].[All]" dimensionUniqueName="[bd_obligaciones_lima]" displayFolder="" count="0" memberValueDatatype="130" unbalanced="0"/>
    <cacheHierarchy uniqueName="[bd_obligaciones_lima].[Frecuencia]" caption="Frecuencia" attribute="1" defaultMemberUniqueName="[bd_obligaciones_lima].[Frecuencia].[All]" allUniqueName="[bd_obligaciones_lima].[Frecuencia].[All]" dimensionUniqueName="[bd_obligaciones_lima]" displayFolder="" count="0" memberValueDatatype="130" unbalanced="0"/>
    <cacheHierarchy uniqueName="[bd_obligaciones_lima].[Autoridades competentes]" caption="Autoridades competentes" attribute="1" defaultMemberUniqueName="[bd_obligaciones_lima].[Autoridades competentes].[All]" allUniqueName="[bd_obligaciones_lima].[Autoridades competentes].[All]" dimensionUniqueName="[bd_obligaciones_lima]" displayFolder="" count="0" memberValueDatatype="130" unbalanced="0"/>
    <cacheHierarchy uniqueName="[bd_obligaciones_lima].[Consecuencias de incumplimiento]" caption="Consecuencias de incumplimiento" attribute="1" defaultMemberUniqueName="[bd_obligaciones_lima].[Consecuencias de incumplimiento].[All]" allUniqueName="[bd_obligaciones_lima].[Consecuencias de incumplimiento].[All]" dimensionUniqueName="[bd_obligaciones_lima]" displayFolder="" count="0" memberValueDatatype="130" unbalanced="0"/>
    <cacheHierarchy uniqueName="[bd_obligaciones_lima].[Base Legal]" caption="Base Legal" attribute="1" defaultMemberUniqueName="[bd_obligaciones_lima].[Base Legal].[All]" allUniqueName="[bd_obligaciones_lima].[Base Legal].[All]" dimensionUniqueName="[bd_obligaciones_lima]" displayFolder="" count="0" memberValueDatatype="130" unbalanced="0"/>
    <cacheHierarchy uniqueName="[bd_obligaciones_lima].[Relación con otras obligaciones]" caption="Relación con otras obligaciones" attribute="1" defaultMemberUniqueName="[bd_obligaciones_lima].[Relación con otras obligaciones].[All]" allUniqueName="[bd_obligaciones_lima].[Relación con otras obligaciones].[All]" dimensionUniqueName="[bd_obligaciones_lima]" displayFolder="" count="0" memberValueDatatype="130" unbalanced="0"/>
    <cacheHierarchy uniqueName="[bd_obligaciones_lima].[Evidencia]" caption="Evidencia" attribute="1" defaultMemberUniqueName="[bd_obligaciones_lima].[Evidencia].[All]" allUniqueName="[bd_obligaciones_lima].[Evidencia].[All]" dimensionUniqueName="[bd_obligaciones_lima]" displayFolder="" count="0" memberValueDatatype="130" unbalanced="0"/>
    <cacheHierarchy uniqueName="[bd_obligaciones_lima].[Area Responsable]" caption="Area Responsable" attribute="1" defaultMemberUniqueName="[bd_obligaciones_lima].[Area Responsable].[All]" allUniqueName="[bd_obligaciones_lima].[Area Responsable].[All]" dimensionUniqueName="[bd_obligaciones_lima]" displayFolder="" count="0" memberValueDatatype="130" unbalanced="0"/>
    <cacheHierarchy uniqueName="[bd_obligaciones_lima].[Responsable de cumplimiento]" caption="Responsable de cumplimiento" attribute="1" defaultMemberUniqueName="[bd_obligaciones_lima].[Responsable de cumplimiento].[All]" allUniqueName="[bd_obligaciones_lima].[Responsable de cumplimiento].[All]" dimensionUniqueName="[bd_obligaciones_lima]" displayFolder="" count="0" memberValueDatatype="130" unbalanced="0"/>
    <cacheHierarchy uniqueName="[bd_obligaciones_lima].[Fecha de Verificación]" caption="Fecha de Verificación" attribute="1" time="1" defaultMemberUniqueName="[bd_obligaciones_lima].[Fecha de Verificación].[All]" allUniqueName="[bd_obligaciones_lima].[Fecha de Verificación].[All]" dimensionUniqueName="[bd_obligaciones_lima]" displayFolder="" count="2" memberValueDatatype="7" unbalanced="0"/>
    <cacheHierarchy uniqueName="[bd_obligaciones_lima].[Cumple]" caption="Cumple" attribute="1" defaultMemberUniqueName="[bd_obligaciones_lima].[Cumple].[All]" allUniqueName="[bd_obligaciones_lima].[Cumple].[All]" dimensionUniqueName="[bd_obligaciones_lima]" displayFolder="" count="0" memberValueDatatype="130" unbalanced="0"/>
    <cacheHierarchy uniqueName="[bd_obligaciones_lima].[Estado de Verificación]" caption="Estado de Verificación" attribute="1" defaultMemberUniqueName="[bd_obligaciones_lima].[Estado de Verificación].[All]" allUniqueName="[bd_obligaciones_lima].[Estado de Verificación].[All]" dimensionUniqueName="[bd_obligaciones_lima]" displayFolder="" count="0" memberValueDatatype="130" unbalanced="0"/>
    <cacheHierarchy uniqueName="[bd_obligaciones_lima].[Plan de acción]" caption="Plan de acción" attribute="1" defaultMemberUniqueName="[bd_obligaciones_lima].[Plan de acción].[All]" allUniqueName="[bd_obligaciones_lima].[Plan de acción].[All]" dimensionUniqueName="[bd_obligaciones_lima]" displayFolder="" count="0" memberValueDatatype="130" unbalanced="0"/>
    <cacheHierarchy uniqueName="[bd_obligaciones_lima].[Responsable]" caption="Responsable" attribute="1" defaultMemberUniqueName="[bd_obligaciones_lima].[Responsable].[All]" allUniqueName="[bd_obligaciones_lima].[Responsable].[All]" dimensionUniqueName="[bd_obligaciones_lima]" displayFolder="" count="0" memberValueDatatype="130" unbalanced="0"/>
    <cacheHierarchy uniqueName="[bd_obligaciones_lima].[Fecha de implementación]" caption="Fecha de implementación" attribute="1" defaultMemberUniqueName="[bd_obligaciones_lima].[Fecha de implementación].[All]" allUniqueName="[bd_obligaciones_lima].[Fecha de implementación].[All]" dimensionUniqueName="[bd_obligaciones_lima]" displayFolder="" count="0" memberValueDatatype="130" unbalanced="0"/>
    <cacheHierarchy uniqueName="[bd_obligaciones_lima].[Observaciones]" caption="Observaciones" attribute="1" defaultMemberUniqueName="[bd_obligaciones_lima].[Observaciones].[All]" allUniqueName="[bd_obligaciones_lima].[Observaciones].[All]" dimensionUniqueName="[bd_obligaciones_lima]" displayFolder="" count="0" memberValueDatatype="130" unbalanced="0"/>
    <cacheHierarchy uniqueName="[bd_obligaciones_lima].[reponsables_corregido]" caption="reponsables_corregido" attribute="1" defaultMemberUniqueName="[bd_obligaciones_lima].[reponsables_corregido].[All]" allUniqueName="[bd_obligaciones_lima].[reponsables_corregido].[All]" dimensionUniqueName="[bd_obligaciones_lima]" displayFolder="" count="2" memberValueDatatype="130" unbalanced="0">
      <fieldsUsage count="2">
        <fieldUsage x="-1"/>
        <fieldUsage x="3"/>
      </fieldsUsage>
    </cacheHierarchy>
    <cacheHierarchy uniqueName="[bd_obligaciones_lima].[correos]" caption="correos" attribute="1" defaultMemberUniqueName="[bd_obligaciones_lima].[correos].[All]" allUniqueName="[bd_obligaciones_lima].[correos].[All]" dimensionUniqueName="[bd_obligaciones_lima]" displayFolder="" count="0" memberValueDatatype="130" unbalanced="0"/>
    <cacheHierarchy uniqueName="[bd_obligaciones_lima].[area_responsable]" caption="area_responsable" attribute="1" defaultMemberUniqueName="[bd_obligaciones_lima].[area_responsable].[All]" allUniqueName="[bd_obligaciones_lima].[area_responsable].[All]" dimensionUniqueName="[bd_obligaciones_lima]" displayFolder="" count="2" memberValueDatatype="130" unbalanced="0">
      <fieldsUsage count="2">
        <fieldUsage x="-1"/>
        <fieldUsage x="2"/>
      </fieldsUsage>
    </cacheHierarchy>
    <cacheHierarchy uniqueName="[bd_obligaciones_lima].[id_obligacion]" caption="id_obligacion" attribute="1" defaultMemberUniqueName="[bd_obligaciones_lima].[id_obligacion].[All]" allUniqueName="[bd_obligaciones_lima].[id_obligacion].[All]" dimensionUniqueName="[bd_obligaciones_lima]" displayFolder="" count="0" memberValueDatatype="130" unbalanced="0"/>
    <cacheHierarchy uniqueName="[responsables].[nombre_responsable]" caption="nombre_responsable" attribute="1" defaultMemberUniqueName="[responsables].[nombre_responsable].[All]" allUniqueName="[responsables].[nombre_responsable].[All]" dimensionUniqueName="[responsables]" displayFolder="" count="0" memberValueDatatype="130" unbalanced="0"/>
    <cacheHierarchy uniqueName="[responsables].[correo]" caption="correo" attribute="1" defaultMemberUniqueName="[responsables].[correo].[All]" allUniqueName="[responsables].[correo].[All]" dimensionUniqueName="[responsables]" displayFolder="" count="0" memberValueDatatype="130" unbalanced="0"/>
    <cacheHierarchy uniqueName="[responsables].[área]" caption="área" attribute="1" defaultMemberUniqueName="[responsables].[área].[All]" allUniqueName="[responsables].[área].[All]" dimensionUniqueName="[responsables]" displayFolder="" count="0" memberValueDatatype="130" unbalanced="0"/>
    <cacheHierarchy uniqueName="[Measures].[__XL_Count responsables]" caption="__XL_Count responsables" measure="1" displayFolder="" measureGroup="responsables" count="0" hidden="1"/>
    <cacheHierarchy uniqueName="[Measures].[__XL_Count bd_obligaciones_lima]" caption="__XL_Count bd_obligaciones_lima" measure="1" displayFolder="" measureGroup="bd_obligaciones_lima" count="0" hidden="1"/>
    <cacheHierarchy uniqueName="[Measures].[__No hay medidas definidas]" caption="__No hay medidas definidas" measure="1" displayFolder="" count="0" hidden="1"/>
    <cacheHierarchy uniqueName="[Measures].[Recuento de correo]" caption="Recuento de correo" measure="1" displayFolder="" measureGroup="responsables" count="0" hidden="1">
      <extLst>
        <ext xmlns:x15="http://schemas.microsoft.com/office/spreadsheetml/2010/11/main" uri="{B97F6D7D-B522-45F9-BDA1-12C45D357490}">
          <x15:cacheHierarchy aggregatedColumn="31"/>
        </ext>
      </extLst>
    </cacheHierarchy>
    <cacheHierarchy uniqueName="[Measures].[Recuento de id_obligacion 2]" caption="Recuento de id_obligacion 2" measure="1" displayFolder="" measureGroup="bd_obligaciones_lima" count="0" hidden="1">
      <extLst>
        <ext xmlns:x15="http://schemas.microsoft.com/office/spreadsheetml/2010/11/main" uri="{B97F6D7D-B522-45F9-BDA1-12C45D357490}">
          <x15:cacheHierarchy aggregatedColumn="29"/>
        </ext>
      </extLst>
    </cacheHierarchy>
    <cacheHierarchy uniqueName="[Measures].[Recuento distinto de id_obligacion 2]" caption="Recuento distinto de id_obligacion 2" measure="1" displayFolder="" measureGroup="bd_obligaciones_lima"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3">
    <dimension name="bd_obligaciones_lima" uniqueName="[bd_obligaciones_lima]" caption="bd_obligaciones_lima"/>
    <dimension measure="1" name="Measures" uniqueName="[Measures]" caption="Measures"/>
    <dimension name="responsables" uniqueName="[responsables]" caption="responsables"/>
  </dimensions>
  <measureGroups count="2">
    <measureGroup name="bd_obligaciones_lima" caption="bd_obligaciones_lima"/>
    <measureGroup name="responsables" caption="responsable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99.807677314813" backgroundQuery="1" createdVersion="8" refreshedVersion="8" minRefreshableVersion="3" recordCount="0" supportSubquery="1" supportAdvancedDrill="1" xr:uid="{7E81B6D2-1DFC-427A-B457-2887F258549F}">
  <cacheSource type="external" connectionId="11"/>
  <cacheFields count="5">
    <cacheField name="[bd_obligaciones_lima].[Estado de Verificación].[Estado de Verificación]" caption="Estado de Verificación" numFmtId="0" hierarchy="21" level="1">
      <sharedItems count="4">
        <s v="Cumple"/>
        <s v="Dentro del plazo de verificación"/>
        <s v="Fuera del plazo de verificación"/>
        <s v="Incumple"/>
      </sharedItems>
    </cacheField>
    <cacheField name="[Measures].[Recuento distinto de id_obligacion 2]" caption="Recuento distinto de id_obligacion 2" numFmtId="0" hierarchy="38" level="32767"/>
    <cacheField name="[bd_obligaciones_lima].[Tema].[Tema]" caption="Tema" numFmtId="0" hierarchy="3" level="1">
      <sharedItems containsSemiMixedTypes="0" containsNonDate="0" containsString="0"/>
    </cacheField>
    <cacheField name="[bd_obligaciones_lima].[area_responsable].[area_responsable]" caption="area_responsable" numFmtId="0" hierarchy="28" level="1">
      <sharedItems containsSemiMixedTypes="0" containsNonDate="0" containsString="0"/>
    </cacheField>
    <cacheField name="[bd_obligaciones_lima].[reponsables_corregido].[reponsables_corregido]" caption="reponsables_corregido" numFmtId="0" hierarchy="26" level="1">
      <sharedItems containsSemiMixedTypes="0" containsNonDate="0" containsString="0"/>
    </cacheField>
  </cacheFields>
  <cacheHierarchies count="39">
    <cacheHierarchy uniqueName="[bd_obligaciones_lima].[N°]" caption="N°" attribute="1" defaultMemberUniqueName="[bd_obligaciones_lima].[N°].[All]" allUniqueName="[bd_obligaciones_lima].[N°].[All]" dimensionUniqueName="[bd_obligaciones_lima]" displayFolder="" count="0" memberValueDatatype="20" unbalanced="0"/>
    <cacheHierarchy uniqueName="[bd_obligaciones_lima].[Ámbito de aplicación]" caption="Ámbito de aplicación" attribute="1" defaultMemberUniqueName="[bd_obligaciones_lima].[Ámbito de aplicación].[All]" allUniqueName="[bd_obligaciones_lima].[Ámbito de aplicación].[All]" dimensionUniqueName="[bd_obligaciones_lima]" displayFolder="" count="0" memberValueDatatype="130" unbalanced="0"/>
    <cacheHierarchy uniqueName="[bd_obligaciones_lima].[Materia]" caption="Materia" attribute="1" defaultMemberUniqueName="[bd_obligaciones_lima].[Materia].[All]" allUniqueName="[bd_obligaciones_lima].[Materia].[All]" dimensionUniqueName="[bd_obligaciones_lima]" displayFolder="" count="0" memberValueDatatype="130" unbalanced="0"/>
    <cacheHierarchy uniqueName="[bd_obligaciones_lima].[Tema]" caption="Tema" attribute="1" defaultMemberUniqueName="[bd_obligaciones_lima].[Tema].[All]" allUniqueName="[bd_obligaciones_lima].[Tema].[All]" dimensionUniqueName="[bd_obligaciones_lima]" displayFolder="" count="2" memberValueDatatype="130" unbalanced="0">
      <fieldsUsage count="2">
        <fieldUsage x="-1"/>
        <fieldUsage x="2"/>
      </fieldsUsage>
    </cacheHierarchy>
    <cacheHierarchy uniqueName="[bd_obligaciones_lima].[Etapa]" caption="Etapa" attribute="1" defaultMemberUniqueName="[bd_obligaciones_lima].[Etapa].[All]" allUniqueName="[bd_obligaciones_lima].[Etapa].[All]" dimensionUniqueName="[bd_obligaciones_lima]" displayFolder="" count="0" memberValueDatatype="130" unbalanced="0"/>
    <cacheHierarchy uniqueName="[bd_obligaciones_lima].[Fecha de notificación]" caption="Fecha de notificación" attribute="1" defaultMemberUniqueName="[bd_obligaciones_lima].[Fecha de notificación].[All]" allUniqueName="[bd_obligaciones_lima].[Fecha de notificación].[All]" dimensionUniqueName="[bd_obligaciones_lima]" displayFolder="" count="0" memberValueDatatype="130" unbalanced="0"/>
    <cacheHierarchy uniqueName="[bd_obligaciones_lima].[Resolución de aprobación]" caption="Resolución de aprobación" attribute="1" defaultMemberUniqueName="[bd_obligaciones_lima].[Resolución de aprobación].[All]" allUniqueName="[bd_obligaciones_lima].[Resolución de aprobación].[All]" dimensionUniqueName="[bd_obligaciones_lima]" displayFolder="" count="0" memberValueDatatype="130" unbalanced="0"/>
    <cacheHierarchy uniqueName="[bd_obligaciones_lima].[Nombre]" caption="Nombre" attribute="1" defaultMemberUniqueName="[bd_obligaciones_lima].[Nombre].[All]" allUniqueName="[bd_obligaciones_lima].[Nombre].[All]" dimensionUniqueName="[bd_obligaciones_lima]" displayFolder="" count="0" memberValueDatatype="130" unbalanced="0"/>
    <cacheHierarchy uniqueName="[bd_obligaciones_lima].[Ítem]" caption="Ítem" attribute="1" defaultMemberUniqueName="[bd_obligaciones_lima].[Ítem].[All]" allUniqueName="[bd_obligaciones_lima].[Ítem].[All]" dimensionUniqueName="[bd_obligaciones_lima]" displayFolder="" count="0" memberValueDatatype="130" unbalanced="0"/>
    <cacheHierarchy uniqueName="[bd_obligaciones_lima].[Descripción literal]" caption="Descripción literal" attribute="1" defaultMemberUniqueName="[bd_obligaciones_lima].[Descripción literal].[All]" allUniqueName="[bd_obligaciones_lima].[Descripción literal].[All]" dimensionUniqueName="[bd_obligaciones_lima]" displayFolder="" count="0" memberValueDatatype="130" unbalanced="0"/>
    <cacheHierarchy uniqueName="[bd_obligaciones_lima].[Obligaciones]" caption="Obligaciones" attribute="1" defaultMemberUniqueName="[bd_obligaciones_lima].[Obligaciones].[All]" allUniqueName="[bd_obligaciones_lima].[Obligaciones].[All]" dimensionUniqueName="[bd_obligaciones_lima]" displayFolder="" count="0" memberValueDatatype="130" unbalanced="0"/>
    <cacheHierarchy uniqueName="[bd_obligaciones_lima].[Frecuencia]" caption="Frecuencia" attribute="1" defaultMemberUniqueName="[bd_obligaciones_lima].[Frecuencia].[All]" allUniqueName="[bd_obligaciones_lima].[Frecuencia].[All]" dimensionUniqueName="[bd_obligaciones_lima]" displayFolder="" count="0" memberValueDatatype="130" unbalanced="0"/>
    <cacheHierarchy uniqueName="[bd_obligaciones_lima].[Autoridades competentes]" caption="Autoridades competentes" attribute="1" defaultMemberUniqueName="[bd_obligaciones_lima].[Autoridades competentes].[All]" allUniqueName="[bd_obligaciones_lima].[Autoridades competentes].[All]" dimensionUniqueName="[bd_obligaciones_lima]" displayFolder="" count="0" memberValueDatatype="130" unbalanced="0"/>
    <cacheHierarchy uniqueName="[bd_obligaciones_lima].[Consecuencias de incumplimiento]" caption="Consecuencias de incumplimiento" attribute="1" defaultMemberUniqueName="[bd_obligaciones_lima].[Consecuencias de incumplimiento].[All]" allUniqueName="[bd_obligaciones_lima].[Consecuencias de incumplimiento].[All]" dimensionUniqueName="[bd_obligaciones_lima]" displayFolder="" count="0" memberValueDatatype="130" unbalanced="0"/>
    <cacheHierarchy uniqueName="[bd_obligaciones_lima].[Base Legal]" caption="Base Legal" attribute="1" defaultMemberUniqueName="[bd_obligaciones_lima].[Base Legal].[All]" allUniqueName="[bd_obligaciones_lima].[Base Legal].[All]" dimensionUniqueName="[bd_obligaciones_lima]" displayFolder="" count="0" memberValueDatatype="130" unbalanced="0"/>
    <cacheHierarchy uniqueName="[bd_obligaciones_lima].[Relación con otras obligaciones]" caption="Relación con otras obligaciones" attribute="1" defaultMemberUniqueName="[bd_obligaciones_lima].[Relación con otras obligaciones].[All]" allUniqueName="[bd_obligaciones_lima].[Relación con otras obligaciones].[All]" dimensionUniqueName="[bd_obligaciones_lima]" displayFolder="" count="0" memberValueDatatype="130" unbalanced="0"/>
    <cacheHierarchy uniqueName="[bd_obligaciones_lima].[Evidencia]" caption="Evidencia" attribute="1" defaultMemberUniqueName="[bd_obligaciones_lima].[Evidencia].[All]" allUniqueName="[bd_obligaciones_lima].[Evidencia].[All]" dimensionUniqueName="[bd_obligaciones_lima]" displayFolder="" count="0" memberValueDatatype="130" unbalanced="0"/>
    <cacheHierarchy uniqueName="[bd_obligaciones_lima].[Area Responsable]" caption="Area Responsable" attribute="1" defaultMemberUniqueName="[bd_obligaciones_lima].[Area Responsable].[All]" allUniqueName="[bd_obligaciones_lima].[Area Responsable].[All]" dimensionUniqueName="[bd_obligaciones_lima]" displayFolder="" count="0" memberValueDatatype="130" unbalanced="0"/>
    <cacheHierarchy uniqueName="[bd_obligaciones_lima].[Responsable de cumplimiento]" caption="Responsable de cumplimiento" attribute="1" defaultMemberUniqueName="[bd_obligaciones_lima].[Responsable de cumplimiento].[All]" allUniqueName="[bd_obligaciones_lima].[Responsable de cumplimiento].[All]" dimensionUniqueName="[bd_obligaciones_lima]" displayFolder="" count="0" memberValueDatatype="130" unbalanced="0"/>
    <cacheHierarchy uniqueName="[bd_obligaciones_lima].[Fecha de Verificación]" caption="Fecha de Verificación" attribute="1" time="1" defaultMemberUniqueName="[bd_obligaciones_lima].[Fecha de Verificación].[All]" allUniqueName="[bd_obligaciones_lima].[Fecha de Verificación].[All]" dimensionUniqueName="[bd_obligaciones_lima]" displayFolder="" count="2" memberValueDatatype="7" unbalanced="0"/>
    <cacheHierarchy uniqueName="[bd_obligaciones_lima].[Cumple]" caption="Cumple" attribute="1" defaultMemberUniqueName="[bd_obligaciones_lima].[Cumple].[All]" allUniqueName="[bd_obligaciones_lima].[Cumple].[All]" dimensionUniqueName="[bd_obligaciones_lima]" displayFolder="" count="0" memberValueDatatype="130" unbalanced="0"/>
    <cacheHierarchy uniqueName="[bd_obligaciones_lima].[Estado de Verificación]" caption="Estado de Verificación" attribute="1" defaultMemberUniqueName="[bd_obligaciones_lima].[Estado de Verificación].[All]" allUniqueName="[bd_obligaciones_lima].[Estado de Verificación].[All]" dimensionUniqueName="[bd_obligaciones_lima]" displayFolder="" count="2" memberValueDatatype="130" unbalanced="0">
      <fieldsUsage count="2">
        <fieldUsage x="-1"/>
        <fieldUsage x="0"/>
      </fieldsUsage>
    </cacheHierarchy>
    <cacheHierarchy uniqueName="[bd_obligaciones_lima].[Plan de acción]" caption="Plan de acción" attribute="1" defaultMemberUniqueName="[bd_obligaciones_lima].[Plan de acción].[All]" allUniqueName="[bd_obligaciones_lima].[Plan de acción].[All]" dimensionUniqueName="[bd_obligaciones_lima]" displayFolder="" count="0" memberValueDatatype="130" unbalanced="0"/>
    <cacheHierarchy uniqueName="[bd_obligaciones_lima].[Responsable]" caption="Responsable" attribute="1" defaultMemberUniqueName="[bd_obligaciones_lima].[Responsable].[All]" allUniqueName="[bd_obligaciones_lima].[Responsable].[All]" dimensionUniqueName="[bd_obligaciones_lima]" displayFolder="" count="0" memberValueDatatype="130" unbalanced="0"/>
    <cacheHierarchy uniqueName="[bd_obligaciones_lima].[Fecha de implementación]" caption="Fecha de implementación" attribute="1" defaultMemberUniqueName="[bd_obligaciones_lima].[Fecha de implementación].[All]" allUniqueName="[bd_obligaciones_lima].[Fecha de implementación].[All]" dimensionUniqueName="[bd_obligaciones_lima]" displayFolder="" count="0" memberValueDatatype="130" unbalanced="0"/>
    <cacheHierarchy uniqueName="[bd_obligaciones_lima].[Observaciones]" caption="Observaciones" attribute="1" defaultMemberUniqueName="[bd_obligaciones_lima].[Observaciones].[All]" allUniqueName="[bd_obligaciones_lima].[Observaciones].[All]" dimensionUniqueName="[bd_obligaciones_lima]" displayFolder="" count="0" memberValueDatatype="130" unbalanced="0"/>
    <cacheHierarchy uniqueName="[bd_obligaciones_lima].[reponsables_corregido]" caption="reponsables_corregido" attribute="1" defaultMemberUniqueName="[bd_obligaciones_lima].[reponsables_corregido].[All]" allUniqueName="[bd_obligaciones_lima].[reponsables_corregido].[All]" dimensionUniqueName="[bd_obligaciones_lima]" displayFolder="" count="2" memberValueDatatype="130" unbalanced="0">
      <fieldsUsage count="2">
        <fieldUsage x="-1"/>
        <fieldUsage x="4"/>
      </fieldsUsage>
    </cacheHierarchy>
    <cacheHierarchy uniqueName="[bd_obligaciones_lima].[correos]" caption="correos" attribute="1" defaultMemberUniqueName="[bd_obligaciones_lima].[correos].[All]" allUniqueName="[bd_obligaciones_lima].[correos].[All]" dimensionUniqueName="[bd_obligaciones_lima]" displayFolder="" count="0" memberValueDatatype="130" unbalanced="0"/>
    <cacheHierarchy uniqueName="[bd_obligaciones_lima].[area_responsable]" caption="area_responsable" attribute="1" defaultMemberUniqueName="[bd_obligaciones_lima].[area_responsable].[All]" allUniqueName="[bd_obligaciones_lima].[area_responsable].[All]" dimensionUniqueName="[bd_obligaciones_lima]" displayFolder="" count="2" memberValueDatatype="130" unbalanced="0">
      <fieldsUsage count="2">
        <fieldUsage x="-1"/>
        <fieldUsage x="3"/>
      </fieldsUsage>
    </cacheHierarchy>
    <cacheHierarchy uniqueName="[bd_obligaciones_lima].[id_obligacion]" caption="id_obligacion" attribute="1" defaultMemberUniqueName="[bd_obligaciones_lima].[id_obligacion].[All]" allUniqueName="[bd_obligaciones_lima].[id_obligacion].[All]" dimensionUniqueName="[bd_obligaciones_lima]" displayFolder="" count="0" memberValueDatatype="130" unbalanced="0"/>
    <cacheHierarchy uniqueName="[responsables].[nombre_responsable]" caption="nombre_responsable" attribute="1" defaultMemberUniqueName="[responsables].[nombre_responsable].[All]" allUniqueName="[responsables].[nombre_responsable].[All]" dimensionUniqueName="[responsables]" displayFolder="" count="0" memberValueDatatype="130" unbalanced="0"/>
    <cacheHierarchy uniqueName="[responsables].[correo]" caption="correo" attribute="1" defaultMemberUniqueName="[responsables].[correo].[All]" allUniqueName="[responsables].[correo].[All]" dimensionUniqueName="[responsables]" displayFolder="" count="0" memberValueDatatype="130" unbalanced="0"/>
    <cacheHierarchy uniqueName="[responsables].[área]" caption="área" attribute="1" defaultMemberUniqueName="[responsables].[área].[All]" allUniqueName="[responsables].[área].[All]" dimensionUniqueName="[responsables]" displayFolder="" count="0" memberValueDatatype="130" unbalanced="0"/>
    <cacheHierarchy uniqueName="[Measures].[__XL_Count responsables]" caption="__XL_Count responsables" measure="1" displayFolder="" measureGroup="responsables" count="0" hidden="1"/>
    <cacheHierarchy uniqueName="[Measures].[__XL_Count bd_obligaciones_lima]" caption="__XL_Count bd_obligaciones_lima" measure="1" displayFolder="" measureGroup="bd_obligaciones_lima" count="0" hidden="1"/>
    <cacheHierarchy uniqueName="[Measures].[__No hay medidas definidas]" caption="__No hay medidas definidas" measure="1" displayFolder="" count="0" hidden="1"/>
    <cacheHierarchy uniqueName="[Measures].[Recuento de correo]" caption="Recuento de correo" measure="1" displayFolder="" measureGroup="responsables" count="0" hidden="1">
      <extLst>
        <ext xmlns:x15="http://schemas.microsoft.com/office/spreadsheetml/2010/11/main" uri="{B97F6D7D-B522-45F9-BDA1-12C45D357490}">
          <x15:cacheHierarchy aggregatedColumn="31"/>
        </ext>
      </extLst>
    </cacheHierarchy>
    <cacheHierarchy uniqueName="[Measures].[Recuento de id_obligacion 2]" caption="Recuento de id_obligacion 2" measure="1" displayFolder="" measureGroup="bd_obligaciones_lima" count="0" hidden="1">
      <extLst>
        <ext xmlns:x15="http://schemas.microsoft.com/office/spreadsheetml/2010/11/main" uri="{B97F6D7D-B522-45F9-BDA1-12C45D357490}">
          <x15:cacheHierarchy aggregatedColumn="29"/>
        </ext>
      </extLst>
    </cacheHierarchy>
    <cacheHierarchy uniqueName="[Measures].[Recuento distinto de id_obligacion 2]" caption="Recuento distinto de id_obligacion 2" measure="1" displayFolder="" measureGroup="bd_obligaciones_lima"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3">
    <dimension name="bd_obligaciones_lima" uniqueName="[bd_obligaciones_lima]" caption="bd_obligaciones_lima"/>
    <dimension measure="1" name="Measures" uniqueName="[Measures]" caption="Measures"/>
    <dimension name="responsables" uniqueName="[responsables]" caption="responsables"/>
  </dimensions>
  <measureGroups count="2">
    <measureGroup name="bd_obligaciones_lima" caption="bd_obligaciones_lima"/>
    <measureGroup name="responsables" caption="responsable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99.807671527778" backgroundQuery="1" createdVersion="3" refreshedVersion="8" minRefreshableVersion="3" recordCount="0" supportSubquery="1" supportAdvancedDrill="1" xr:uid="{E5D204F1-9258-4743-BFFA-B0249741989F}">
  <cacheSource type="external" connectionId="11">
    <extLst>
      <ext xmlns:x14="http://schemas.microsoft.com/office/spreadsheetml/2009/9/main" uri="{F057638F-6D5F-4e77-A914-E7F072B9BCA8}">
        <x14:sourceConnection name="ThisWorkbookDataModel"/>
      </ext>
    </extLst>
  </cacheSource>
  <cacheFields count="0"/>
  <cacheHierarchies count="39">
    <cacheHierarchy uniqueName="[bd_obligaciones_lima].[N°]" caption="N°" attribute="1" defaultMemberUniqueName="[bd_obligaciones_lima].[N°].[All]" allUniqueName="[bd_obligaciones_lima].[N°].[All]" dimensionUniqueName="[bd_obligaciones_lima]" displayFolder="" count="0" memberValueDatatype="20" unbalanced="0"/>
    <cacheHierarchy uniqueName="[bd_obligaciones_lima].[Ámbito de aplicación]" caption="Ámbito de aplicación" attribute="1" defaultMemberUniqueName="[bd_obligaciones_lima].[Ámbito de aplicación].[All]" allUniqueName="[bd_obligaciones_lima].[Ámbito de aplicación].[All]" dimensionUniqueName="[bd_obligaciones_lima]" displayFolder="" count="0" memberValueDatatype="130" unbalanced="0"/>
    <cacheHierarchy uniqueName="[bd_obligaciones_lima].[Materia]" caption="Materia" attribute="1" defaultMemberUniqueName="[bd_obligaciones_lima].[Materia].[All]" allUniqueName="[bd_obligaciones_lima].[Materia].[All]" dimensionUniqueName="[bd_obligaciones_lima]" displayFolder="" count="0" memberValueDatatype="130" unbalanced="0"/>
    <cacheHierarchy uniqueName="[bd_obligaciones_lima].[Tema]" caption="Tema" attribute="1" defaultMemberUniqueName="[bd_obligaciones_lima].[Tema].[All]" allUniqueName="[bd_obligaciones_lima].[Tema].[All]" dimensionUniqueName="[bd_obligaciones_lima]" displayFolder="" count="2" memberValueDatatype="130" unbalanced="0"/>
    <cacheHierarchy uniqueName="[bd_obligaciones_lima].[Etapa]" caption="Etapa" attribute="1" defaultMemberUniqueName="[bd_obligaciones_lima].[Etapa].[All]" allUniqueName="[bd_obligaciones_lima].[Etapa].[All]" dimensionUniqueName="[bd_obligaciones_lima]" displayFolder="" count="0" memberValueDatatype="130" unbalanced="0"/>
    <cacheHierarchy uniqueName="[bd_obligaciones_lima].[Fecha de notificación]" caption="Fecha de notificación" attribute="1" defaultMemberUniqueName="[bd_obligaciones_lima].[Fecha de notificación].[All]" allUniqueName="[bd_obligaciones_lima].[Fecha de notificación].[All]" dimensionUniqueName="[bd_obligaciones_lima]" displayFolder="" count="0" memberValueDatatype="130" unbalanced="0"/>
    <cacheHierarchy uniqueName="[bd_obligaciones_lima].[Resolución de aprobación]" caption="Resolución de aprobación" attribute="1" defaultMemberUniqueName="[bd_obligaciones_lima].[Resolución de aprobación].[All]" allUniqueName="[bd_obligaciones_lima].[Resolución de aprobación].[All]" dimensionUniqueName="[bd_obligaciones_lima]" displayFolder="" count="0" memberValueDatatype="130" unbalanced="0"/>
    <cacheHierarchy uniqueName="[bd_obligaciones_lima].[Nombre]" caption="Nombre" attribute="1" defaultMemberUniqueName="[bd_obligaciones_lima].[Nombre].[All]" allUniqueName="[bd_obligaciones_lima].[Nombre].[All]" dimensionUniqueName="[bd_obligaciones_lima]" displayFolder="" count="0" memberValueDatatype="130" unbalanced="0"/>
    <cacheHierarchy uniqueName="[bd_obligaciones_lima].[Ítem]" caption="Ítem" attribute="1" defaultMemberUniqueName="[bd_obligaciones_lima].[Ítem].[All]" allUniqueName="[bd_obligaciones_lima].[Ítem].[All]" dimensionUniqueName="[bd_obligaciones_lima]" displayFolder="" count="0" memberValueDatatype="130" unbalanced="0"/>
    <cacheHierarchy uniqueName="[bd_obligaciones_lima].[Descripción literal]" caption="Descripción literal" attribute="1" defaultMemberUniqueName="[bd_obligaciones_lima].[Descripción literal].[All]" allUniqueName="[bd_obligaciones_lima].[Descripción literal].[All]" dimensionUniqueName="[bd_obligaciones_lima]" displayFolder="" count="0" memberValueDatatype="130" unbalanced="0"/>
    <cacheHierarchy uniqueName="[bd_obligaciones_lima].[Obligaciones]" caption="Obligaciones" attribute="1" defaultMemberUniqueName="[bd_obligaciones_lima].[Obligaciones].[All]" allUniqueName="[bd_obligaciones_lima].[Obligaciones].[All]" dimensionUniqueName="[bd_obligaciones_lima]" displayFolder="" count="0" memberValueDatatype="130" unbalanced="0"/>
    <cacheHierarchy uniqueName="[bd_obligaciones_lima].[Frecuencia]" caption="Frecuencia" attribute="1" defaultMemberUniqueName="[bd_obligaciones_lima].[Frecuencia].[All]" allUniqueName="[bd_obligaciones_lima].[Frecuencia].[All]" dimensionUniqueName="[bd_obligaciones_lima]" displayFolder="" count="0" memberValueDatatype="130" unbalanced="0"/>
    <cacheHierarchy uniqueName="[bd_obligaciones_lima].[Autoridades competentes]" caption="Autoridades competentes" attribute="1" defaultMemberUniqueName="[bd_obligaciones_lima].[Autoridades competentes].[All]" allUniqueName="[bd_obligaciones_lima].[Autoridades competentes].[All]" dimensionUniqueName="[bd_obligaciones_lima]" displayFolder="" count="0" memberValueDatatype="130" unbalanced="0"/>
    <cacheHierarchy uniqueName="[bd_obligaciones_lima].[Consecuencias de incumplimiento]" caption="Consecuencias de incumplimiento" attribute="1" defaultMemberUniqueName="[bd_obligaciones_lima].[Consecuencias de incumplimiento].[All]" allUniqueName="[bd_obligaciones_lima].[Consecuencias de incumplimiento].[All]" dimensionUniqueName="[bd_obligaciones_lima]" displayFolder="" count="0" memberValueDatatype="130" unbalanced="0"/>
    <cacheHierarchy uniqueName="[bd_obligaciones_lima].[Base Legal]" caption="Base Legal" attribute="1" defaultMemberUniqueName="[bd_obligaciones_lima].[Base Legal].[All]" allUniqueName="[bd_obligaciones_lima].[Base Legal].[All]" dimensionUniqueName="[bd_obligaciones_lima]" displayFolder="" count="0" memberValueDatatype="130" unbalanced="0"/>
    <cacheHierarchy uniqueName="[bd_obligaciones_lima].[Relación con otras obligaciones]" caption="Relación con otras obligaciones" attribute="1" defaultMemberUniqueName="[bd_obligaciones_lima].[Relación con otras obligaciones].[All]" allUniqueName="[bd_obligaciones_lima].[Relación con otras obligaciones].[All]" dimensionUniqueName="[bd_obligaciones_lima]" displayFolder="" count="0" memberValueDatatype="130" unbalanced="0"/>
    <cacheHierarchy uniqueName="[bd_obligaciones_lima].[Evidencia]" caption="Evidencia" attribute="1" defaultMemberUniqueName="[bd_obligaciones_lima].[Evidencia].[All]" allUniqueName="[bd_obligaciones_lima].[Evidencia].[All]" dimensionUniqueName="[bd_obligaciones_lima]" displayFolder="" count="0" memberValueDatatype="130" unbalanced="0"/>
    <cacheHierarchy uniqueName="[bd_obligaciones_lima].[Area Responsable]" caption="Area Responsable" attribute="1" defaultMemberUniqueName="[bd_obligaciones_lima].[Area Responsable].[All]" allUniqueName="[bd_obligaciones_lima].[Area Responsable].[All]" dimensionUniqueName="[bd_obligaciones_lima]" displayFolder="" count="0" memberValueDatatype="130" unbalanced="0"/>
    <cacheHierarchy uniqueName="[bd_obligaciones_lima].[Responsable de cumplimiento]" caption="Responsable de cumplimiento" attribute="1" defaultMemberUniqueName="[bd_obligaciones_lima].[Responsable de cumplimiento].[All]" allUniqueName="[bd_obligaciones_lima].[Responsable de cumplimiento].[All]" dimensionUniqueName="[bd_obligaciones_lima]" displayFolder="" count="0" memberValueDatatype="130" unbalanced="0"/>
    <cacheHierarchy uniqueName="[bd_obligaciones_lima].[Fecha de Verificación]" caption="Fecha de Verificación" attribute="1" time="1" defaultMemberUniqueName="[bd_obligaciones_lima].[Fecha de Verificación].[All]" allUniqueName="[bd_obligaciones_lima].[Fecha de Verificación].[All]" dimensionUniqueName="[bd_obligaciones_lima]" displayFolder="" count="0" memberValueDatatype="7" unbalanced="0"/>
    <cacheHierarchy uniqueName="[bd_obligaciones_lima].[Cumple]" caption="Cumple" attribute="1" defaultMemberUniqueName="[bd_obligaciones_lima].[Cumple].[All]" allUniqueName="[bd_obligaciones_lima].[Cumple].[All]" dimensionUniqueName="[bd_obligaciones_lima]" displayFolder="" count="0" memberValueDatatype="130" unbalanced="0"/>
    <cacheHierarchy uniqueName="[bd_obligaciones_lima].[Estado de Verificación]" caption="Estado de Verificación" attribute="1" defaultMemberUniqueName="[bd_obligaciones_lima].[Estado de Verificación].[All]" allUniqueName="[bd_obligaciones_lima].[Estado de Verificación].[All]" dimensionUniqueName="[bd_obligaciones_lima]" displayFolder="" count="0" memberValueDatatype="130" unbalanced="0"/>
    <cacheHierarchy uniqueName="[bd_obligaciones_lima].[Plan de acción]" caption="Plan de acción" attribute="1" defaultMemberUniqueName="[bd_obligaciones_lima].[Plan de acción].[All]" allUniqueName="[bd_obligaciones_lima].[Plan de acción].[All]" dimensionUniqueName="[bd_obligaciones_lima]" displayFolder="" count="0" memberValueDatatype="130" unbalanced="0"/>
    <cacheHierarchy uniqueName="[bd_obligaciones_lima].[Responsable]" caption="Responsable" attribute="1" defaultMemberUniqueName="[bd_obligaciones_lima].[Responsable].[All]" allUniqueName="[bd_obligaciones_lima].[Responsable].[All]" dimensionUniqueName="[bd_obligaciones_lima]" displayFolder="" count="0" memberValueDatatype="130" unbalanced="0"/>
    <cacheHierarchy uniqueName="[bd_obligaciones_lima].[Fecha de implementación]" caption="Fecha de implementación" attribute="1" defaultMemberUniqueName="[bd_obligaciones_lima].[Fecha de implementación].[All]" allUniqueName="[bd_obligaciones_lima].[Fecha de implementación].[All]" dimensionUniqueName="[bd_obligaciones_lima]" displayFolder="" count="0" memberValueDatatype="130" unbalanced="0"/>
    <cacheHierarchy uniqueName="[bd_obligaciones_lima].[Observaciones]" caption="Observaciones" attribute="1" defaultMemberUniqueName="[bd_obligaciones_lima].[Observaciones].[All]" allUniqueName="[bd_obligaciones_lima].[Observaciones].[All]" dimensionUniqueName="[bd_obligaciones_lima]" displayFolder="" count="0" memberValueDatatype="130" unbalanced="0"/>
    <cacheHierarchy uniqueName="[bd_obligaciones_lima].[reponsables_corregido]" caption="reponsables_corregido" attribute="1" defaultMemberUniqueName="[bd_obligaciones_lima].[reponsables_corregido].[All]" allUniqueName="[bd_obligaciones_lima].[reponsables_corregido].[All]" dimensionUniqueName="[bd_obligaciones_lima]" displayFolder="" count="2" memberValueDatatype="130" unbalanced="0"/>
    <cacheHierarchy uniqueName="[bd_obligaciones_lima].[correos]" caption="correos" attribute="1" defaultMemberUniqueName="[bd_obligaciones_lima].[correos].[All]" allUniqueName="[bd_obligaciones_lima].[correos].[All]" dimensionUniqueName="[bd_obligaciones_lima]" displayFolder="" count="0" memberValueDatatype="130" unbalanced="0"/>
    <cacheHierarchy uniqueName="[bd_obligaciones_lima].[area_responsable]" caption="area_responsable" attribute="1" defaultMemberUniqueName="[bd_obligaciones_lima].[area_responsable].[All]" allUniqueName="[bd_obligaciones_lima].[area_responsable].[All]" dimensionUniqueName="[bd_obligaciones_lima]" displayFolder="" count="2" memberValueDatatype="130" unbalanced="0"/>
    <cacheHierarchy uniqueName="[bd_obligaciones_lima].[id_obligacion]" caption="id_obligacion" attribute="1" defaultMemberUniqueName="[bd_obligaciones_lima].[id_obligacion].[All]" allUniqueName="[bd_obligaciones_lima].[id_obligacion].[All]" dimensionUniqueName="[bd_obligaciones_lima]" displayFolder="" count="0" memberValueDatatype="130" unbalanced="0"/>
    <cacheHierarchy uniqueName="[responsables].[nombre_responsable]" caption="nombre_responsable" attribute="1" defaultMemberUniqueName="[responsables].[nombre_responsable].[All]" allUniqueName="[responsables].[nombre_responsable].[All]" dimensionUniqueName="[responsables]" displayFolder="" count="0" memberValueDatatype="130" unbalanced="0"/>
    <cacheHierarchy uniqueName="[responsables].[correo]" caption="correo" attribute="1" defaultMemberUniqueName="[responsables].[correo].[All]" allUniqueName="[responsables].[correo].[All]" dimensionUniqueName="[responsables]" displayFolder="" count="0" memberValueDatatype="130" unbalanced="0"/>
    <cacheHierarchy uniqueName="[responsables].[área]" caption="área" attribute="1" defaultMemberUniqueName="[responsables].[área].[All]" allUniqueName="[responsables].[área].[All]" dimensionUniqueName="[responsables]" displayFolder="" count="0" memberValueDatatype="130" unbalanced="0"/>
    <cacheHierarchy uniqueName="[Measures].[__XL_Count responsables]" caption="__XL_Count responsables" measure="1" displayFolder="" measureGroup="responsables" count="0" hidden="1"/>
    <cacheHierarchy uniqueName="[Measures].[__XL_Count bd_obligaciones_lima]" caption="__XL_Count bd_obligaciones_lima" measure="1" displayFolder="" measureGroup="bd_obligaciones_lima" count="0" hidden="1"/>
    <cacheHierarchy uniqueName="[Measures].[__No hay medidas definidas]" caption="__No hay medidas definidas" measure="1" displayFolder="" count="0" hidden="1"/>
    <cacheHierarchy uniqueName="[Measures].[Recuento de correo]" caption="Recuento de correo" measure="1" displayFolder="" measureGroup="responsables" count="0" hidden="1">
      <extLst>
        <ext xmlns:x15="http://schemas.microsoft.com/office/spreadsheetml/2010/11/main" uri="{B97F6D7D-B522-45F9-BDA1-12C45D357490}">
          <x15:cacheHierarchy aggregatedColumn="31"/>
        </ext>
      </extLst>
    </cacheHierarchy>
    <cacheHierarchy uniqueName="[Measures].[Recuento de id_obligacion 2]" caption="Recuento de id_obligacion 2" measure="1" displayFolder="" measureGroup="bd_obligaciones_lima" count="0" hidden="1">
      <extLst>
        <ext xmlns:x15="http://schemas.microsoft.com/office/spreadsheetml/2010/11/main" uri="{B97F6D7D-B522-45F9-BDA1-12C45D357490}">
          <x15:cacheHierarchy aggregatedColumn="29"/>
        </ext>
      </extLst>
    </cacheHierarchy>
    <cacheHierarchy uniqueName="[Measures].[Recuento distinto de id_obligacion 2]" caption="Recuento distinto de id_obligacion 2" measure="1" displayFolder="" measureGroup="bd_obligaciones_lima"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201544800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99.80767199074" backgroundQuery="1" createdVersion="3" refreshedVersion="8" minRefreshableVersion="3" recordCount="0" supportSubquery="1" supportAdvancedDrill="1" xr:uid="{9AA6B00F-578D-4846-9F38-D4E5F76EBBA4}">
  <cacheSource type="external" connectionId="11">
    <extLst>
      <ext xmlns:x14="http://schemas.microsoft.com/office/spreadsheetml/2009/9/main" uri="{F057638F-6D5F-4e77-A914-E7F072B9BCA8}">
        <x14:sourceConnection name="ThisWorkbookDataModel"/>
      </ext>
    </extLst>
  </cacheSource>
  <cacheFields count="0"/>
  <cacheHierarchies count="39">
    <cacheHierarchy uniqueName="[bd_obligaciones_lima].[N°]" caption="N°" attribute="1" defaultMemberUniqueName="[bd_obligaciones_lima].[N°].[All]" allUniqueName="[bd_obligaciones_lima].[N°].[All]" dimensionUniqueName="[bd_obligaciones_lima]" displayFolder="" count="0" memberValueDatatype="20" unbalanced="0"/>
    <cacheHierarchy uniqueName="[bd_obligaciones_lima].[Ámbito de aplicación]" caption="Ámbito de aplicación" attribute="1" defaultMemberUniqueName="[bd_obligaciones_lima].[Ámbito de aplicación].[All]" allUniqueName="[bd_obligaciones_lima].[Ámbito de aplicación].[All]" dimensionUniqueName="[bd_obligaciones_lima]" displayFolder="" count="0" memberValueDatatype="130" unbalanced="0"/>
    <cacheHierarchy uniqueName="[bd_obligaciones_lima].[Materia]" caption="Materia" attribute="1" defaultMemberUniqueName="[bd_obligaciones_lima].[Materia].[All]" allUniqueName="[bd_obligaciones_lima].[Materia].[All]" dimensionUniqueName="[bd_obligaciones_lima]" displayFolder="" count="0" memberValueDatatype="130" unbalanced="0"/>
    <cacheHierarchy uniqueName="[bd_obligaciones_lima].[Tema]" caption="Tema" attribute="1" defaultMemberUniqueName="[bd_obligaciones_lima].[Tema].[All]" allUniqueName="[bd_obligaciones_lima].[Tema].[All]" dimensionUniqueName="[bd_obligaciones_lima]" displayFolder="" count="0" memberValueDatatype="130" unbalanced="0"/>
    <cacheHierarchy uniqueName="[bd_obligaciones_lima].[Etapa]" caption="Etapa" attribute="1" defaultMemberUniqueName="[bd_obligaciones_lima].[Etapa].[All]" allUniqueName="[bd_obligaciones_lima].[Etapa].[All]" dimensionUniqueName="[bd_obligaciones_lima]" displayFolder="" count="0" memberValueDatatype="130" unbalanced="0"/>
    <cacheHierarchy uniqueName="[bd_obligaciones_lima].[Fecha de notificación]" caption="Fecha de notificación" attribute="1" defaultMemberUniqueName="[bd_obligaciones_lima].[Fecha de notificación].[All]" allUniqueName="[bd_obligaciones_lima].[Fecha de notificación].[All]" dimensionUniqueName="[bd_obligaciones_lima]" displayFolder="" count="0" memberValueDatatype="130" unbalanced="0"/>
    <cacheHierarchy uniqueName="[bd_obligaciones_lima].[Resolución de aprobación]" caption="Resolución de aprobación" attribute="1" defaultMemberUniqueName="[bd_obligaciones_lima].[Resolución de aprobación].[All]" allUniqueName="[bd_obligaciones_lima].[Resolución de aprobación].[All]" dimensionUniqueName="[bd_obligaciones_lima]" displayFolder="" count="0" memberValueDatatype="130" unbalanced="0"/>
    <cacheHierarchy uniqueName="[bd_obligaciones_lima].[Nombre]" caption="Nombre" attribute="1" defaultMemberUniqueName="[bd_obligaciones_lima].[Nombre].[All]" allUniqueName="[bd_obligaciones_lima].[Nombre].[All]" dimensionUniqueName="[bd_obligaciones_lima]" displayFolder="" count="0" memberValueDatatype="130" unbalanced="0"/>
    <cacheHierarchy uniqueName="[bd_obligaciones_lima].[Ítem]" caption="Ítem" attribute="1" defaultMemberUniqueName="[bd_obligaciones_lima].[Ítem].[All]" allUniqueName="[bd_obligaciones_lima].[Ítem].[All]" dimensionUniqueName="[bd_obligaciones_lima]" displayFolder="" count="0" memberValueDatatype="130" unbalanced="0"/>
    <cacheHierarchy uniqueName="[bd_obligaciones_lima].[Descripción literal]" caption="Descripción literal" attribute="1" defaultMemberUniqueName="[bd_obligaciones_lima].[Descripción literal].[All]" allUniqueName="[bd_obligaciones_lima].[Descripción literal].[All]" dimensionUniqueName="[bd_obligaciones_lima]" displayFolder="" count="0" memberValueDatatype="130" unbalanced="0"/>
    <cacheHierarchy uniqueName="[bd_obligaciones_lima].[Obligaciones]" caption="Obligaciones" attribute="1" defaultMemberUniqueName="[bd_obligaciones_lima].[Obligaciones].[All]" allUniqueName="[bd_obligaciones_lima].[Obligaciones].[All]" dimensionUniqueName="[bd_obligaciones_lima]" displayFolder="" count="0" memberValueDatatype="130" unbalanced="0"/>
    <cacheHierarchy uniqueName="[bd_obligaciones_lima].[Frecuencia]" caption="Frecuencia" attribute="1" defaultMemberUniqueName="[bd_obligaciones_lima].[Frecuencia].[All]" allUniqueName="[bd_obligaciones_lima].[Frecuencia].[All]" dimensionUniqueName="[bd_obligaciones_lima]" displayFolder="" count="0" memberValueDatatype="130" unbalanced="0"/>
    <cacheHierarchy uniqueName="[bd_obligaciones_lima].[Autoridades competentes]" caption="Autoridades competentes" attribute="1" defaultMemberUniqueName="[bd_obligaciones_lima].[Autoridades competentes].[All]" allUniqueName="[bd_obligaciones_lima].[Autoridades competentes].[All]" dimensionUniqueName="[bd_obligaciones_lima]" displayFolder="" count="0" memberValueDatatype="130" unbalanced="0"/>
    <cacheHierarchy uniqueName="[bd_obligaciones_lima].[Consecuencias de incumplimiento]" caption="Consecuencias de incumplimiento" attribute="1" defaultMemberUniqueName="[bd_obligaciones_lima].[Consecuencias de incumplimiento].[All]" allUniqueName="[bd_obligaciones_lima].[Consecuencias de incumplimiento].[All]" dimensionUniqueName="[bd_obligaciones_lima]" displayFolder="" count="0" memberValueDatatype="130" unbalanced="0"/>
    <cacheHierarchy uniqueName="[bd_obligaciones_lima].[Base Legal]" caption="Base Legal" attribute="1" defaultMemberUniqueName="[bd_obligaciones_lima].[Base Legal].[All]" allUniqueName="[bd_obligaciones_lima].[Base Legal].[All]" dimensionUniqueName="[bd_obligaciones_lima]" displayFolder="" count="0" memberValueDatatype="130" unbalanced="0"/>
    <cacheHierarchy uniqueName="[bd_obligaciones_lima].[Relación con otras obligaciones]" caption="Relación con otras obligaciones" attribute="1" defaultMemberUniqueName="[bd_obligaciones_lima].[Relación con otras obligaciones].[All]" allUniqueName="[bd_obligaciones_lima].[Relación con otras obligaciones].[All]" dimensionUniqueName="[bd_obligaciones_lima]" displayFolder="" count="0" memberValueDatatype="130" unbalanced="0"/>
    <cacheHierarchy uniqueName="[bd_obligaciones_lima].[Evidencia]" caption="Evidencia" attribute="1" defaultMemberUniqueName="[bd_obligaciones_lima].[Evidencia].[All]" allUniqueName="[bd_obligaciones_lima].[Evidencia].[All]" dimensionUniqueName="[bd_obligaciones_lima]" displayFolder="" count="0" memberValueDatatype="130" unbalanced="0"/>
    <cacheHierarchy uniqueName="[bd_obligaciones_lima].[Area Responsable]" caption="Area Responsable" attribute="1" defaultMemberUniqueName="[bd_obligaciones_lima].[Area Responsable].[All]" allUniqueName="[bd_obligaciones_lima].[Area Responsable].[All]" dimensionUniqueName="[bd_obligaciones_lima]" displayFolder="" count="0" memberValueDatatype="130" unbalanced="0"/>
    <cacheHierarchy uniqueName="[bd_obligaciones_lima].[Responsable de cumplimiento]" caption="Responsable de cumplimiento" attribute="1" defaultMemberUniqueName="[bd_obligaciones_lima].[Responsable de cumplimiento].[All]" allUniqueName="[bd_obligaciones_lima].[Responsable de cumplimiento].[All]" dimensionUniqueName="[bd_obligaciones_lima]" displayFolder="" count="0" memberValueDatatype="130" unbalanced="0"/>
    <cacheHierarchy uniqueName="[bd_obligaciones_lima].[Fecha de Verificación]" caption="Fecha de Verificación" attribute="1" time="1" defaultMemberUniqueName="[bd_obligaciones_lima].[Fecha de Verificación].[All]" allUniqueName="[bd_obligaciones_lima].[Fecha de Verificación].[All]" dimensionUniqueName="[bd_obligaciones_lima]" displayFolder="" count="2" memberValueDatatype="7" unbalanced="0"/>
    <cacheHierarchy uniqueName="[bd_obligaciones_lima].[Cumple]" caption="Cumple" attribute="1" defaultMemberUniqueName="[bd_obligaciones_lima].[Cumple].[All]" allUniqueName="[bd_obligaciones_lima].[Cumple].[All]" dimensionUniqueName="[bd_obligaciones_lima]" displayFolder="" count="0" memberValueDatatype="130" unbalanced="0"/>
    <cacheHierarchy uniqueName="[bd_obligaciones_lima].[Estado de Verificación]" caption="Estado de Verificación" attribute="1" defaultMemberUniqueName="[bd_obligaciones_lima].[Estado de Verificación].[All]" allUniqueName="[bd_obligaciones_lima].[Estado de Verificación].[All]" dimensionUniqueName="[bd_obligaciones_lima]" displayFolder="" count="0" memberValueDatatype="130" unbalanced="0"/>
    <cacheHierarchy uniqueName="[bd_obligaciones_lima].[Plan de acción]" caption="Plan de acción" attribute="1" defaultMemberUniqueName="[bd_obligaciones_lima].[Plan de acción].[All]" allUniqueName="[bd_obligaciones_lima].[Plan de acción].[All]" dimensionUniqueName="[bd_obligaciones_lima]" displayFolder="" count="0" memberValueDatatype="130" unbalanced="0"/>
    <cacheHierarchy uniqueName="[bd_obligaciones_lima].[Responsable]" caption="Responsable" attribute="1" defaultMemberUniqueName="[bd_obligaciones_lima].[Responsable].[All]" allUniqueName="[bd_obligaciones_lima].[Responsable].[All]" dimensionUniqueName="[bd_obligaciones_lima]" displayFolder="" count="0" memberValueDatatype="130" unbalanced="0"/>
    <cacheHierarchy uniqueName="[bd_obligaciones_lima].[Fecha de implementación]" caption="Fecha de implementación" attribute="1" defaultMemberUniqueName="[bd_obligaciones_lima].[Fecha de implementación].[All]" allUniqueName="[bd_obligaciones_lima].[Fecha de implementación].[All]" dimensionUniqueName="[bd_obligaciones_lima]" displayFolder="" count="0" memberValueDatatype="130" unbalanced="0"/>
    <cacheHierarchy uniqueName="[bd_obligaciones_lima].[Observaciones]" caption="Observaciones" attribute="1" defaultMemberUniqueName="[bd_obligaciones_lima].[Observaciones].[All]" allUniqueName="[bd_obligaciones_lima].[Observaciones].[All]" dimensionUniqueName="[bd_obligaciones_lima]" displayFolder="" count="0" memberValueDatatype="130" unbalanced="0"/>
    <cacheHierarchy uniqueName="[bd_obligaciones_lima].[reponsables_corregido]" caption="reponsables_corregido" attribute="1" defaultMemberUniqueName="[bd_obligaciones_lima].[reponsables_corregido].[All]" allUniqueName="[bd_obligaciones_lima].[reponsables_corregido].[All]" dimensionUniqueName="[bd_obligaciones_lima]" displayFolder="" count="0" memberValueDatatype="130" unbalanced="0"/>
    <cacheHierarchy uniqueName="[bd_obligaciones_lima].[correos]" caption="correos" attribute="1" defaultMemberUniqueName="[bd_obligaciones_lima].[correos].[All]" allUniqueName="[bd_obligaciones_lima].[correos].[All]" dimensionUniqueName="[bd_obligaciones_lima]" displayFolder="" count="0" memberValueDatatype="130" unbalanced="0"/>
    <cacheHierarchy uniqueName="[bd_obligaciones_lima].[area_responsable]" caption="area_responsable" attribute="1" defaultMemberUniqueName="[bd_obligaciones_lima].[area_responsable].[All]" allUniqueName="[bd_obligaciones_lima].[area_responsable].[All]" dimensionUniqueName="[bd_obligaciones_lima]" displayFolder="" count="0" memberValueDatatype="130" unbalanced="0"/>
    <cacheHierarchy uniqueName="[bd_obligaciones_lima].[id_obligacion]" caption="id_obligacion" attribute="1" defaultMemberUniqueName="[bd_obligaciones_lima].[id_obligacion].[All]" allUniqueName="[bd_obligaciones_lima].[id_obligacion].[All]" dimensionUniqueName="[bd_obligaciones_lima]" displayFolder="" count="0" memberValueDatatype="130" unbalanced="0"/>
    <cacheHierarchy uniqueName="[responsables].[nombre_responsable]" caption="nombre_responsable" attribute="1" defaultMemberUniqueName="[responsables].[nombre_responsable].[All]" allUniqueName="[responsables].[nombre_responsable].[All]" dimensionUniqueName="[responsables]" displayFolder="" count="0" memberValueDatatype="130" unbalanced="0"/>
    <cacheHierarchy uniqueName="[responsables].[correo]" caption="correo" attribute="1" defaultMemberUniqueName="[responsables].[correo].[All]" allUniqueName="[responsables].[correo].[All]" dimensionUniqueName="[responsables]" displayFolder="" count="0" memberValueDatatype="130" unbalanced="0"/>
    <cacheHierarchy uniqueName="[responsables].[área]" caption="área" attribute="1" defaultMemberUniqueName="[responsables].[área].[All]" allUniqueName="[responsables].[área].[All]" dimensionUniqueName="[responsables]" displayFolder="" count="0" memberValueDatatype="130" unbalanced="0"/>
    <cacheHierarchy uniqueName="[Measures].[__XL_Count responsables]" caption="__XL_Count responsables" measure="1" displayFolder="" measureGroup="responsables" count="0" hidden="1"/>
    <cacheHierarchy uniqueName="[Measures].[__XL_Count bd_obligaciones_lima]" caption="__XL_Count bd_obligaciones_lima" measure="1" displayFolder="" measureGroup="bd_obligaciones_lima" count="0" hidden="1"/>
    <cacheHierarchy uniqueName="[Measures].[__No hay medidas definidas]" caption="__No hay medidas definidas" measure="1" displayFolder="" count="0" hidden="1"/>
    <cacheHierarchy uniqueName="[Measures].[Recuento de correo]" caption="Recuento de correo" measure="1" displayFolder="" measureGroup="responsables" count="0" hidden="1">
      <extLst>
        <ext xmlns:x15="http://schemas.microsoft.com/office/spreadsheetml/2010/11/main" uri="{B97F6D7D-B522-45F9-BDA1-12C45D357490}">
          <x15:cacheHierarchy aggregatedColumn="31"/>
        </ext>
      </extLst>
    </cacheHierarchy>
    <cacheHierarchy uniqueName="[Measures].[Recuento de id_obligacion 2]" caption="Recuento de id_obligacion 2" measure="1" displayFolder="" measureGroup="bd_obligaciones_lima" count="0" hidden="1">
      <extLst>
        <ext xmlns:x15="http://schemas.microsoft.com/office/spreadsheetml/2010/11/main" uri="{B97F6D7D-B522-45F9-BDA1-12C45D357490}">
          <x15:cacheHierarchy aggregatedColumn="29"/>
        </ext>
      </extLst>
    </cacheHierarchy>
    <cacheHierarchy uniqueName="[Measures].[Recuento distinto de id_obligacion 2]" caption="Recuento distinto de id_obligacion 2" measure="1" displayFolder="" measureGroup="bd_obligaciones_lima"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8935842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E9960-F8D0-4AEE-A380-E6157100FD42}" name="TablaDinámica5" cacheId="12"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11">
  <location ref="O2:P11"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Recuento distinto de id_obligacion" fld="0" subtotal="count" baseField="0" baseItem="0">
      <extLst>
        <ext xmlns:x15="http://schemas.microsoft.com/office/spreadsheetml/2010/11/main" uri="{FABC7310-3BB5-11E1-824E-6D434824019B}">
          <x15:dataField isCountDistinct="1"/>
        </ext>
      </extLst>
    </dataField>
  </dataFields>
  <chartFormats count="1">
    <chartFormat chart="10" format="4"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cuento distinto de id_obligacion"/>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d_obligaciones__2]"/>
        <x15:activeTabTopLevelEntity name="[bd_obligaciones_lim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BD74D-CBC1-4D0C-B809-52BD1A1F9E1F}" name="TablaDinámica4" cacheId="9"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6">
  <location ref="H2:M15" firstHeaderRow="1" firstDataRow="2"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1"/>
  </colFields>
  <colItems count="5">
    <i>
      <x/>
    </i>
    <i>
      <x v="1"/>
    </i>
    <i>
      <x v="2"/>
    </i>
    <i>
      <x v="3"/>
    </i>
    <i t="grand">
      <x/>
    </i>
  </colItems>
  <dataFields count="1">
    <dataField name="Recuento distinto de id_obligacion" fld="2" subtotal="count" baseField="0" baseItem="7">
      <extLst>
        <ext xmlns:x15="http://schemas.microsoft.com/office/spreadsheetml/2010/11/main" uri="{FABC7310-3BB5-11E1-824E-6D434824019B}">
          <x15:dataField isCountDistinct="1"/>
        </ext>
      </extLst>
    </dataField>
  </dataFields>
  <chartFormats count="8">
    <chartFormat chart="4" format="21" series="1">
      <pivotArea type="data" outline="0" fieldPosition="0">
        <references count="1">
          <reference field="1" count="1" selected="0">
            <x v="0"/>
          </reference>
        </references>
      </pivotArea>
    </chartFormat>
    <chartFormat chart="4" format="22" series="1">
      <pivotArea type="data" outline="0" fieldPosition="0">
        <references count="1">
          <reference field="1" count="1" selected="0">
            <x v="1"/>
          </reference>
        </references>
      </pivotArea>
    </chartFormat>
    <chartFormat chart="4" format="23" series="1">
      <pivotArea type="data" outline="0" fieldPosition="0">
        <references count="1">
          <reference field="1" count="1" selected="0">
            <x v="2"/>
          </reference>
        </references>
      </pivotArea>
    </chartFormat>
    <chartFormat chart="4" format="24" series="1">
      <pivotArea type="data" outline="0" fieldPosition="0">
        <references count="1">
          <reference field="1" count="1" selected="0">
            <x v="3"/>
          </reference>
        </references>
      </pivotArea>
    </chartFormat>
    <chartFormat chart="4" format="25" series="1">
      <pivotArea type="data" outline="0" fieldPosition="0">
        <references count="2">
          <reference field="4294967294" count="1" selected="0">
            <x v="0"/>
          </reference>
          <reference field="1" count="1" selected="0">
            <x v="0"/>
          </reference>
        </references>
      </pivotArea>
    </chartFormat>
    <chartFormat chart="4" format="26" series="1">
      <pivotArea type="data" outline="0" fieldPosition="0">
        <references count="2">
          <reference field="4294967294" count="1" selected="0">
            <x v="0"/>
          </reference>
          <reference field="1" count="1" selected="0">
            <x v="1"/>
          </reference>
        </references>
      </pivotArea>
    </chartFormat>
    <chartFormat chart="4" format="27" series="1">
      <pivotArea type="data" outline="0" fieldPosition="0">
        <references count="2">
          <reference field="4294967294" count="1" selected="0">
            <x v="0"/>
          </reference>
          <reference field="1" count="1" selected="0">
            <x v="2"/>
          </reference>
        </references>
      </pivotArea>
    </chartFormat>
    <chartFormat chart="4" format="28" series="1">
      <pivotArea type="data" outline="0" fieldPosition="0">
        <references count="2">
          <reference field="4294967294" count="1" selected="0">
            <x v="0"/>
          </reference>
          <reference field="1" count="1" selected="0">
            <x v="3"/>
          </reference>
        </references>
      </pivotArea>
    </chartFormat>
  </chartFormat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cuento distinto de id_obligacion"/>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bd_obligaciones_lim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52E7E-CB2A-4115-9D70-E079EE8FBBE5}" name="TablaDinámica3" cacheId="15"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location ref="C2:D7"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Recuento distinto de id_obligacion" fld="1" subtotal="count" baseField="0" baseItem="0">
      <extLst>
        <ext xmlns:x15="http://schemas.microsoft.com/office/spreadsheetml/2010/11/main" uri="{FABC7310-3BB5-11E1-824E-6D434824019B}">
          <x15:dataField isCountDistinct="1"/>
        </ext>
      </extLst>
    </dataField>
  </dataField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Recuento distinto de id_obligacion"/>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d_obligaciones_lim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 xr16:uid="{DA87CAAF-0429-4BD6-BE38-37384D8E4FAC}" autoFormatId="16" applyNumberFormats="0" applyBorderFormats="0" applyFontFormats="0" applyPatternFormats="0" applyAlignmentFormats="0" applyWidthHeightFormats="0">
  <queryTableRefresh nextId="31" unboundColumnsRight="4">
    <queryTableFields count="30">
      <queryTableField id="1" name="N°" tableColumnId="1"/>
      <queryTableField id="2" name="Ámbito de aplicación" tableColumnId="2"/>
      <queryTableField id="3" name="Materia" tableColumnId="3"/>
      <queryTableField id="4" name="Tema" tableColumnId="4"/>
      <queryTableField id="5" name="Etapa" tableColumnId="5"/>
      <queryTableField id="6" name="Fecha de notificación" tableColumnId="6"/>
      <queryTableField id="7" name="Resolución de aprobación" tableColumnId="7"/>
      <queryTableField id="8" name="Nombre " tableColumnId="8"/>
      <queryTableField id="9" name="Ítem" tableColumnId="9"/>
      <queryTableField id="10" name="Descripción literal" tableColumnId="10"/>
      <queryTableField id="11" name="Obligaciones" tableColumnId="11"/>
      <queryTableField id="12" name="Frecuencia" tableColumnId="12"/>
      <queryTableField id="13" name="Autoridades competentes" tableColumnId="13"/>
      <queryTableField id="14" name="Consecuencias de incumplimiento" tableColumnId="14"/>
      <queryTableField id="15" name="Base Legal" tableColumnId="15"/>
      <queryTableField id="16" name="Relación con otras obligaciones" tableColumnId="16"/>
      <queryTableField id="17" name="Evidencia" tableColumnId="17"/>
      <queryTableField id="18" name="Area Responsable" tableColumnId="18"/>
      <queryTableField id="19" name="Responsable de cumplimiento" tableColumnId="19"/>
      <queryTableField id="20" name="Fecha de Verificación" tableColumnId="20"/>
      <queryTableField id="21" name="Cumple" tableColumnId="21"/>
      <queryTableField id="22" name="Estado de Verificación" tableColumnId="22"/>
      <queryTableField id="23" name="Plan de acción" tableColumnId="23"/>
      <queryTableField id="24" name="Responsable" tableColumnId="24"/>
      <queryTableField id="25" name="Fecha de implementación" tableColumnId="25"/>
      <queryTableField id="26" name="Observaciones" tableColumnId="26"/>
      <queryTableField id="27" dataBound="0" tableColumnId="27"/>
      <queryTableField id="28" dataBound="0" tableColumnId="28"/>
      <queryTableField id="29" dataBound="0" tableColumnId="29"/>
      <queryTableField id="30" dataBound="0"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1" xr10:uid="{AAF6B24B-29A0-49A2-B45F-E4C3AF09B44C}" sourceName="[bd_obligaciones_lima].[Tema]">
  <pivotTables>
    <pivotTable tabId="28" name="TablaDinámica3"/>
    <pivotTable tabId="28" name="TablaDinámica4"/>
  </pivotTables>
  <data>
    <olap pivotCacheId="2015448000">
      <levels count="2">
        <level uniqueName="[bd_obligaciones_lima].[Tema].[(All)]" sourceCaption="(All)" count="0"/>
        <level uniqueName="[bd_obligaciones_lima].[Tema].[Tema]" sourceCaption="Tema" count="8">
          <ranges>
            <range startItem="0">
              <i n="[bd_obligaciones_lima].[Tema].&amp;[AGUA Y EFLUENTES]" c="AGUA Y EFLUENTES"/>
              <i n="[bd_obligaciones_lima].[Tema].&amp;[AIRE Y EMISIONES]" c="AIRE Y EMISIONES"/>
              <i n="[bd_obligaciones_lima].[Tema].&amp;[COMPROMISOS IGA]" c="COMPROMISOS IGA"/>
              <i n="[bd_obligaciones_lima].[Tema].&amp;[ENERGÍA]" c="ENERGÍA"/>
              <i n="[bd_obligaciones_lima].[Tema].&amp;[GENERAL]" c="GENERAL"/>
              <i n="[bd_obligaciones_lima].[Tema].&amp;[IQBF]" c="IQBF"/>
              <i n="[bd_obligaciones_lima].[Tema].&amp;[RESIDUOS SÓLIDOS]" c="RESIDUOS SÓLIDOS"/>
              <i n="[bd_obligaciones_lima].[Tema].&amp;[SUELO]" c="SUELO"/>
            </range>
          </ranges>
        </level>
      </levels>
      <selections count="1">
        <selection n="[bd_obligaciones_lima].[Tema].[All]"/>
      </selections>
    </olap>
  </data>
  <extLst>
    <x:ext xmlns:x15="http://schemas.microsoft.com/office/spreadsheetml/2010/11/main" uri="{470722E0-AACD-4C17-9CDC-17EF765DBC7E}">
      <x15:slicerCacheHideItemsWithNoData count="1">
        <x15:slicerCacheOlapLevelName uniqueName="[bd_obligaciones_lima].[Tema].[Tema]"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ea_responsable1" xr10:uid="{AA86C6EB-A991-4ADB-B6E8-F11E4991CE56}" sourceName="[bd_obligaciones_lima].[area_responsable]">
  <pivotTables>
    <pivotTable tabId="28" name="TablaDinámica3"/>
    <pivotTable tabId="28" name="TablaDinámica4"/>
    <pivotTable tabId="28" name="TablaDinámica5"/>
  </pivotTables>
  <data>
    <olap pivotCacheId="2015448000">
      <levels count="2">
        <level uniqueName="[bd_obligaciones_lima].[area_responsable].[(All)]" sourceCaption="(All)" count="0"/>
        <level uniqueName="[bd_obligaciones_lima].[area_responsable].[area_responsable]" sourceCaption="area_responsable" count="11">
          <ranges>
            <range startItem="0">
              <i n="[bd_obligaciones_lima].[area_responsable].&amp;[Almacén]" c="Almacén"/>
              <i n="[bd_obligaciones_lima].[area_responsable].&amp;[Ambiental]" c="Ambiental"/>
              <i n="[bd_obligaciones_lima].[area_responsable].&amp;[area_resp_generales]" c="area_resp_generales"/>
              <i n="[bd_obligaciones_lima].[area_responsable].&amp;[Calidad]" c="Calidad"/>
              <i n="[bd_obligaciones_lima].[area_responsable].&amp;[Gestión Humana]" c="Gestión Humana"/>
              <i n="[bd_obligaciones_lima].[area_responsable].&amp;[Legal]" c="Legal"/>
              <i n="[bd_obligaciones_lima].[area_responsable].&amp;[Mantenimiento]" c="Mantenimiento"/>
              <i n="[bd_obligaciones_lima].[area_responsable].&amp;[Operaciones]" c="Operaciones"/>
              <i n="[bd_obligaciones_lima].[area_responsable].&amp;[Proyectos]" c="Proyectos"/>
              <i n="[bd_obligaciones_lima].[area_responsable].&amp;[Servicios Generales]" c="Servicios Generales"/>
              <i n="[bd_obligaciones_lima].[area_responsable].&amp;[SST]" c="SST"/>
            </range>
          </ranges>
        </level>
      </levels>
      <selections count="1">
        <selection n="[bd_obligaciones_lima].[area_responsable].[All]"/>
      </selections>
    </olap>
  </data>
  <extLst>
    <x:ext xmlns:x15="http://schemas.microsoft.com/office/spreadsheetml/2010/11/main" uri="{470722E0-AACD-4C17-9CDC-17EF765DBC7E}">
      <x15:slicerCacheHideItemsWithNoData count="1">
        <x15:slicerCacheOlapLevelName uniqueName="[bd_obligaciones_lima].[area_responsable].[area_responsabl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ponsables_corregido1" xr10:uid="{94523DA6-92EF-4434-93C3-55F21F41D69F}" sourceName="[bd_obligaciones_lima].[reponsables_corregido]">
  <pivotTables>
    <pivotTable tabId="28" name="TablaDinámica3"/>
    <pivotTable tabId="28" name="TablaDinámica4"/>
    <pivotTable tabId="28" name="TablaDinámica5"/>
  </pivotTables>
  <data>
    <olap pivotCacheId="2015448000">
      <levels count="2">
        <level uniqueName="[bd_obligaciones_lima].[reponsables_corregido].[(All)]" sourceCaption="(All)" count="0"/>
        <level uniqueName="[bd_obligaciones_lima].[reponsables_corregido].[reponsables_corregido]" sourceCaption="reponsables_corregido" count="15">
          <ranges>
            <range startItem="0">
              <i n="[bd_obligaciones_lima].[reponsables_corregido].&amp;[Carlos O´Hara]" c="Carlos O´Hara"/>
              <i n="[bd_obligaciones_lima].[reponsables_corregido].&amp;[Danielle Yepez]" c="Danielle Yepez"/>
              <i n="[bd_obligaciones_lima].[reponsables_corregido].&amp;[Frank Rengifo]" c="Frank Rengifo"/>
              <i n="[bd_obligaciones_lima].[reponsables_corregido].&amp;[Garynson Manrique]" c="Garynson Manrique"/>
              <i n="[bd_obligaciones_lima].[reponsables_corregido].&amp;[Guido Vilcatoma]" c="Guido Vilcatoma"/>
              <i n="[bd_obligaciones_lima].[reponsables_corregido].&amp;[José Crispín]" c="José Crispín"/>
              <i n="[bd_obligaciones_lima].[reponsables_corregido].&amp;[Juan Perez]" c="Juan Perez"/>
              <i n="[bd_obligaciones_lima].[reponsables_corregido].&amp;[Maria José Castañeda]" c="Maria José Castañeda"/>
              <i n="[bd_obligaciones_lima].[reponsables_corregido].&amp;[Martín Villavicencio]" c="Martín Villavicencio"/>
              <i n="[bd_obligaciones_lima].[reponsables_corregido].&amp;[reponsable_mantenimiento_IGA]" c="reponsable_mantenimiento_IGA"/>
              <i n="[bd_obligaciones_lima].[reponsables_corregido].&amp;[resp_generales1]" c="resp_generales1"/>
              <i n="[bd_obligaciones_lima].[reponsables_corregido].&amp;[responsable_calidad_IGA]" c="responsable_calidad_IGA"/>
              <i n="[bd_obligaciones_lima].[reponsables_corregido].&amp;[responsable_operaciones_IGA]" c="responsable_operaciones_IGA"/>
              <i n="[bd_obligaciones_lima].[reponsables_corregido].&amp;[William Cadillo]" c="William Cadillo"/>
              <i n="[bd_obligaciones_lima].[reponsables_corregido].&amp;[Yessenia Hidalgo]" c="Yessenia Hidalgo"/>
            </range>
          </ranges>
        </level>
      </levels>
      <selections count="1">
        <selection n="[bd_obligaciones_lima].[reponsables_corregido].[All]"/>
      </selections>
    </olap>
  </data>
  <extLst>
    <x:ext xmlns:x15="http://schemas.microsoft.com/office/spreadsheetml/2010/11/main" uri="{470722E0-AACD-4C17-9CDC-17EF765DBC7E}">
      <x15:slicerCacheHideItemsWithNoData count="1">
        <x15:slicerCacheOlapLevelName uniqueName="[bd_obligaciones_lima].[reponsables_corregido].[reponsables_corregido]"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xr10:uid="{E5D3379A-6E72-4B36-9F4C-DF94BD9AA6A1}" cache="SegmentaciónDeDatos_Tema1" columnCount="4" level="1" style="Mi estilo 1" rowHeight="108000"/>
  <slicer name="area_responsable 1" xr10:uid="{34498EA1-7F4E-47DA-83FA-6401FBCE71B2}" cache="SegmentaciónDeDatos_area_responsable1" startItem="2" columnCount="2" level="1" style="Mi estilo 2" rowHeight="180000"/>
  <slicer name="reponsables_corregido" xr10:uid="{17CA9690-DCD8-4566-8941-67339F58A1B8}" cache="SegmentaciónDeDatos_reponsables_corregido1" columnCount="2" level="1" style="Mi estilo 2" rowHeight="18000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088405-6778-4E13-83E3-21A64BCEDD64}" name="IGA" displayName="IGA" ref="B9:AA68" totalsRowShown="0" headerRowDxfId="286" dataDxfId="284" headerRowBorderDxfId="285" tableBorderDxfId="283" totalsRowBorderDxfId="282">
  <autoFilter ref="B9:AA68" xr:uid="{B7088405-6778-4E13-83E3-21A64BCEDD64}"/>
  <tableColumns count="26">
    <tableColumn id="1" xr3:uid="{0FABFE0D-0AD3-4CAD-9F04-17B102A1B443}" name="N°" dataDxfId="281"/>
    <tableColumn id="2" xr3:uid="{07228695-7CDB-4FCC-8C72-D1785C7B22FF}" name="Ámbito de aplicación" dataDxfId="280"/>
    <tableColumn id="3" xr3:uid="{3473A267-E6A6-483B-9E14-F2D0F7777232}" name="Materia" dataDxfId="279"/>
    <tableColumn id="4" xr3:uid="{AA97519B-9E65-4C18-BF54-EEB0B31F5760}" name="Tema" dataDxfId="278"/>
    <tableColumn id="24" xr3:uid="{0CB5039C-4C72-4CC6-8085-09D9BBD2925F}" name="Etapa" dataDxfId="277"/>
    <tableColumn id="5" xr3:uid="{ECD459E9-B985-456A-B22D-DA1530E472C4}" name="Fecha de notificación" dataDxfId="276"/>
    <tableColumn id="6" xr3:uid="{CC528D8E-ECD4-46F1-B15B-F2F7F63C58D4}" name="Resolución de aprobación" dataDxfId="275"/>
    <tableColumn id="7" xr3:uid="{F2BBB0EA-0E58-4E4F-83E5-5EF8D3649857}" name="Nombre " dataDxfId="274"/>
    <tableColumn id="8" xr3:uid="{B7B7CEB5-490A-40C7-87DE-D60388B1C3FC}" name="Ítem" dataDxfId="273"/>
    <tableColumn id="9" xr3:uid="{6BE7A50F-4774-4E78-A4F8-5DAB1C7F4915}" name="Descripción literal" dataDxfId="272"/>
    <tableColumn id="12" xr3:uid="{4022BF7F-41CF-4F70-BBCC-BBA8B9C0C39C}" name="Obligaciones" dataDxfId="271" dataCellStyle="Hipervínculo"/>
    <tableColumn id="10" xr3:uid="{DC6A56B6-F8EE-4DAA-AF35-A8AE8174DFD4}" name="Frecuencia" dataDxfId="270"/>
    <tableColumn id="11" xr3:uid="{CF206235-708F-4BFA-9691-622D0E453584}" name="Autoridades competentes" dataDxfId="269"/>
    <tableColumn id="13" xr3:uid="{9DB0F807-3D23-4847-A4A0-F100B040F91D}" name="Consecuencias de incumplimiento" dataDxfId="268"/>
    <tableColumn id="14" xr3:uid="{908133BE-85C8-4602-B46F-293488EA2DE7}" name="Base Legal" dataDxfId="267"/>
    <tableColumn id="15" xr3:uid="{1D905D1B-7E8C-4AED-A609-290EE1223435}" name="Relación con otras obligaciones" dataDxfId="266"/>
    <tableColumn id="16" xr3:uid="{CA84C421-12AD-497F-A511-7C62449F549D}" name="Evidencia" dataDxfId="265"/>
    <tableColumn id="18" xr3:uid="{59833BA7-397C-42F6-97C0-03BDBC80582D}" name="Area Responsable" dataDxfId="264"/>
    <tableColumn id="27" xr3:uid="{46069F08-AB3B-4317-9A23-CBE069ABAC62}" name="Responsable de cumplimiento" dataDxfId="263"/>
    <tableColumn id="17" xr3:uid="{6B1500BA-39BB-4D9F-8439-A7A58AE19743}" name="Fecha de Verificación" dataDxfId="262" dataCellStyle="Hipervínculo"/>
    <tableColumn id="19" xr3:uid="{080C5E7A-976B-4B97-B31B-B6CFF859DB9A}" name="Cumple" dataDxfId="261"/>
    <tableColumn id="25" xr3:uid="{09EF0250-49C8-4F9A-9C59-27A2705344A4}" name="Estado de Verificación" dataDxfId="260">
      <calculatedColumnFormula>IF(IGA[[#This Row],[Cumple]]="Sí","Cumple",IF(IGA[[#This Row],[Cumple]]="No","Incumple",IF(IGA[[#This Row],[Fecha de Verificación]]="","Dentro del plazo de verificación",IF(IGA[[#This Row],[Fecha de Verificación]]&gt;=TODAY(),"Dentro del plazo de verificación","Fuera del plazo de verificación"))))</calculatedColumnFormula>
    </tableColumn>
    <tableColumn id="20" xr3:uid="{8CB14B68-BA11-4033-9A4A-93736E1CCCE1}" name="Plan de acción" dataDxfId="259"/>
    <tableColumn id="21" xr3:uid="{33C53AC0-BCD2-4ACC-A400-088784AE9E75}" name="Responsable" dataDxfId="258"/>
    <tableColumn id="22" xr3:uid="{DAA271B8-AD86-4156-B2C8-24C4E38A0FB8}" name="Fecha de implementación" dataDxfId="257"/>
    <tableColumn id="23" xr3:uid="{2C3AACAE-0BF2-40C2-817B-CD6B1F8E9C03}" name="Observaciones" dataDxfId="256"/>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C08D544-FD80-4449-B4F9-2FA600CC6AD8}" name="bd_obligaciones_lima" displayName="bd_obligaciones_lima" ref="A1:AD289" tableType="queryTable" totalsRowShown="0">
  <autoFilter ref="A1:AD289" xr:uid="{FC08D544-FD80-4449-B4F9-2FA600CC6AD8}"/>
  <tableColumns count="30">
    <tableColumn id="1" xr3:uid="{9A71DCD1-E4E4-4109-875E-CF202DFB1F3E}" uniqueName="1" name="N°" queryTableFieldId="1"/>
    <tableColumn id="2" xr3:uid="{609A4641-B6CE-4422-AD25-F2235B0C0ED3}" uniqueName="2" name="Ámbito de aplicación" queryTableFieldId="2" dataDxfId="40"/>
    <tableColumn id="3" xr3:uid="{04873170-52E7-4BD6-9A68-7FE712621011}" uniqueName="3" name="Materia" queryTableFieldId="3" dataDxfId="39"/>
    <tableColumn id="4" xr3:uid="{6DBE0886-EF5C-4C1A-8B48-3C0FF2DB9172}" uniqueName="4" name="Tema" queryTableFieldId="4" dataDxfId="38"/>
    <tableColumn id="5" xr3:uid="{E8B51B6B-616C-47F9-950B-51D816E06093}" uniqueName="5" name="Etapa" queryTableFieldId="5"/>
    <tableColumn id="6" xr3:uid="{5389D3B9-9832-449B-8EC6-4FE1BE565ECF}" uniqueName="6" name="Fecha de notificación" queryTableFieldId="6"/>
    <tableColumn id="7" xr3:uid="{D3CB61F2-E768-496C-B8FE-DED8FC1C4ED8}" uniqueName="7" name="Resolución de aprobación" queryTableFieldId="7" dataDxfId="37"/>
    <tableColumn id="8" xr3:uid="{FA1BC15D-9E74-4343-9F81-B3CB8D1D8271}" uniqueName="8" name="Nombre " queryTableFieldId="8" dataDxfId="36"/>
    <tableColumn id="9" xr3:uid="{02F48017-3330-4C8B-B092-4256676E9347}" uniqueName="9" name="Ítem" queryTableFieldId="9"/>
    <tableColumn id="10" xr3:uid="{CDDF96EE-CA6E-4706-AE72-0AE1A1FAB1ED}" uniqueName="10" name="Descripción literal" queryTableFieldId="10" dataDxfId="35"/>
    <tableColumn id="11" xr3:uid="{58BC96F6-E129-446B-B806-D64E79A55E4F}" uniqueName="11" name="Obligaciones" queryTableFieldId="11" dataDxfId="34"/>
    <tableColumn id="12" xr3:uid="{63FC5EFA-B25A-4171-8684-DB235219C0D8}" uniqueName="12" name="Frecuencia" queryTableFieldId="12" dataDxfId="33"/>
    <tableColumn id="13" xr3:uid="{F84A3B19-AD6A-40AC-81BC-0D502CF410DD}" uniqueName="13" name="Autoridades competentes" queryTableFieldId="13" dataDxfId="32"/>
    <tableColumn id="14" xr3:uid="{C157C81B-63E6-4C69-99DC-B3E4A9155A67}" uniqueName="14" name="Consecuencias de incumplimiento" queryTableFieldId="14" dataDxfId="31"/>
    <tableColumn id="15" xr3:uid="{7F0F50AF-9CD1-428B-BFF1-963E44EE4555}" uniqueName="15" name="Base Legal" queryTableFieldId="15" dataDxfId="30"/>
    <tableColumn id="16" xr3:uid="{C617EFE0-CF90-4AE0-8588-1DD924A3E310}" uniqueName="16" name="Relación con otras obligaciones" queryTableFieldId="16" dataDxfId="29"/>
    <tableColumn id="17" xr3:uid="{12E9E3BE-D932-42F9-9A94-2419E19399D4}" uniqueName="17" name="Evidencia" queryTableFieldId="17" dataDxfId="28"/>
    <tableColumn id="18" xr3:uid="{36FC3997-5E0E-4174-A4B7-A1580AE9D050}" uniqueName="18" name="Area Responsable" queryTableFieldId="18" dataDxfId="27"/>
    <tableColumn id="19" xr3:uid="{EAFF8EB0-C5DC-4CE7-A904-3CF707755AD5}" uniqueName="19" name="Responsable de cumplimiento" queryTableFieldId="19" dataDxfId="26"/>
    <tableColumn id="20" xr3:uid="{740E50FF-C47B-4E72-B575-5779FAC4254A}" uniqueName="20" name="Fecha de Verificación" queryTableFieldId="20" dataDxfId="0"/>
    <tableColumn id="21" xr3:uid="{F08A1A1E-1F49-4A42-A88B-44B8EC08AF2D}" uniqueName="21" name="Cumple" queryTableFieldId="21" dataDxfId="25"/>
    <tableColumn id="22" xr3:uid="{6B16C88D-9F76-43AF-9DD9-770A984343EB}" uniqueName="22" name="Estado de Verificación" queryTableFieldId="22" dataDxfId="24"/>
    <tableColumn id="23" xr3:uid="{246041D5-3E77-4E4A-9653-95D8F80D63C1}" uniqueName="23" name="Plan de acción" queryTableFieldId="23"/>
    <tableColumn id="24" xr3:uid="{89283F29-B265-413A-A245-16243ABD4761}" uniqueName="24" name="Responsable" queryTableFieldId="24"/>
    <tableColumn id="25" xr3:uid="{0DC6E39B-86C3-4145-9D9E-4C1B4A23111F}" uniqueName="25" name="Fecha de implementación" queryTableFieldId="25"/>
    <tableColumn id="26" xr3:uid="{06731F08-D80A-4DDD-BD6C-B416395C3E96}" uniqueName="26" name="Observaciones" queryTableFieldId="26"/>
    <tableColumn id="27" xr3:uid="{82F7E7AA-9FEE-468E-AB74-D5875A97781E}" uniqueName="27" name="reponsables_corregido" queryTableFieldId="27">
      <calculatedColumnFormula>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calculatedColumnFormula>
    </tableColumn>
    <tableColumn id="28" xr3:uid="{8DD1FC2C-613F-4D1E-9DDB-112E385DC9EA}" uniqueName="28" name="correos" queryTableFieldId="28">
      <calculatedColumnFormula>IFERROR(VLOOKUP(bd_obligaciones_lima[[#This Row],[reponsables_corregido]],responsables[],2,FALSE),"")</calculatedColumnFormula>
    </tableColumn>
    <tableColumn id="29" xr3:uid="{CFBC3124-35FC-42D6-B956-0CE420C89531}" uniqueName="29" name="area_responsable" queryTableFieldId="29">
      <calculatedColumnFormula>IFERROR(VLOOKUP(bd_obligaciones_lima[[#This Row],[reponsables_corregido]],responsables[],3,FALSE),"")</calculatedColumnFormula>
    </tableColumn>
    <tableColumn id="30" xr3:uid="{D7EF1D3B-5EB9-4EB6-97A9-B50816CE073D}" uniqueName="30" name="id_obligacion" queryTableFieldId="30">
      <calculatedColumnFormula>bd_obligaciones_lima[[#This Row],[N°]]&amp;bd_obligaciones_lima[[#This Row],[Tema]]</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D0195E-F296-48EC-9D06-DE3955D93952}" name="generales" displayName="generales" ref="B9:AA74" totalsRowShown="0" headerRowDxfId="255" dataDxfId="253" headerRowBorderDxfId="254" tableBorderDxfId="252" totalsRowBorderDxfId="251">
  <autoFilter ref="B9:AA74" xr:uid="{15D0195E-F296-48EC-9D06-DE3955D93952}"/>
  <tableColumns count="26">
    <tableColumn id="1" xr3:uid="{1F0C7235-C254-4555-B377-F6F2468BBB25}" name="N°" dataDxfId="250"/>
    <tableColumn id="2" xr3:uid="{F28DB4A5-89FB-4139-855B-1FEBA4F2361B}" name="Ámbito de aplicación" dataDxfId="249"/>
    <tableColumn id="3" xr3:uid="{1919BB90-9929-4101-BFC6-CF78C0BEDC5A}" name="Materia" dataDxfId="248"/>
    <tableColumn id="4" xr3:uid="{BB723C3A-9A8D-4B44-ACBF-CB0BB3FB45D2}" name="Tema" dataDxfId="247"/>
    <tableColumn id="17" xr3:uid="{EFB95A6A-800B-48EF-B9CE-1CA699A0A54F}" name="Etapa" dataDxfId="246"/>
    <tableColumn id="5" xr3:uid="{7FC12F27-BCFB-4587-A16A-202D5B277A63}" name="Fecha de notificación" dataDxfId="245"/>
    <tableColumn id="6" xr3:uid="{14A5ADEC-DE5B-43B2-9475-2402BAE61B83}" name="Resolución de aprobación" dataDxfId="244" dataCellStyle="Hipervínculo"/>
    <tableColumn id="7" xr3:uid="{6232B915-32C7-4448-AB16-A946B058372E}" name="Nombre " dataDxfId="243"/>
    <tableColumn id="8" xr3:uid="{850FF267-E3F9-4D53-BF21-96582B1D5479}" name="Ítem" dataDxfId="242"/>
    <tableColumn id="9" xr3:uid="{4E5961BF-C719-4F75-BCC7-20E6AF583DED}" name="Descripción literal" dataDxfId="241"/>
    <tableColumn id="10" xr3:uid="{1373EC2D-5E3E-48CA-BC38-8D279A2E5764}" name="Obligaciones" dataDxfId="240"/>
    <tableColumn id="24" xr3:uid="{60CBC869-3D2E-41D2-8E5D-09C06156D443}" name="Frecuencia" dataDxfId="239"/>
    <tableColumn id="11" xr3:uid="{FB8C83AC-41D9-4F89-A096-EF76092B6667}" name="Autoridades competentes" dataDxfId="238"/>
    <tableColumn id="13" xr3:uid="{BE50E644-6944-406E-8900-D092E4550695}" name="Consecuencias de incumplimiento" dataDxfId="237"/>
    <tableColumn id="14" xr3:uid="{C94B59EB-4EB4-468D-B40D-73E31757425B}" name="Base Legal" dataDxfId="236"/>
    <tableColumn id="15" xr3:uid="{42EABF75-4F93-4C5E-88A0-5B1A3066C346}" name="Relación con otras obligaciones" dataDxfId="235"/>
    <tableColumn id="16" xr3:uid="{53ECF86A-4F91-4B5D-8A41-0C2F0B42B110}" name="Evidencia" dataDxfId="234"/>
    <tableColumn id="18" xr3:uid="{A65FB396-5C8C-4994-9B58-7257FCCAF3E1}" name="Area Responsable" dataDxfId="233"/>
    <tableColumn id="28" xr3:uid="{F4443462-DE25-4FEB-B2FF-605125531CD1}" name="Responsable de cumplimiento" dataDxfId="232"/>
    <tableColumn id="25" xr3:uid="{0C4C634D-7224-4CFC-AE37-90C551D50C21}" name="Fecha de Verificación" dataDxfId="231" dataCellStyle="Hipervínculo"/>
    <tableColumn id="19" xr3:uid="{76BC30D6-A893-43CC-B627-68A38993F6CC}" name="Cumple" dataDxfId="230"/>
    <tableColumn id="12" xr3:uid="{7D5DA846-B973-4C02-BC1B-5D078C841D8A}" name="Estado de Verificación" dataDxfId="229">
      <calculatedColumnFormula>IF(generales[[#This Row],[Cumple]]="Sí","Cumple",IF(generales[[#This Row],[Cumple]]="No","Incumple",IF(generales[[#This Row],[Fecha de Verificación]]="","Dentro del plazo de verificación",IF(generales[[#This Row],[Fecha de Verificación]]&gt;=TODAY(),"Dentro del plazo de verificación","Fuera del plazo de verificación"))))</calculatedColumnFormula>
    </tableColumn>
    <tableColumn id="20" xr3:uid="{43A637A2-B93D-4DBC-BF3A-AFB63A46A1DF}" name="Plan de acción" dataDxfId="228"/>
    <tableColumn id="21" xr3:uid="{B72844E7-3D49-40C4-BBCC-3F0745D0490D}" name="Responsable" dataDxfId="227"/>
    <tableColumn id="22" xr3:uid="{FC5CACAC-FA20-494A-A256-6A55C7E56660}" name="Fecha de implementación" dataDxfId="226"/>
    <tableColumn id="23" xr3:uid="{F899A2BB-A23F-48DB-B086-6ACB1F5356BC}" name="Observaciones" dataDxfId="22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E5A875-A52F-452D-ACBE-02DB4904F145}" name="agua_efluente" displayName="agua_efluente" ref="B9:AA51" totalsRowShown="0" headerRowDxfId="224" dataDxfId="222" headerRowBorderDxfId="223" tableBorderDxfId="221" totalsRowBorderDxfId="220">
  <autoFilter ref="B9:AA51" xr:uid="{E9E5A875-A52F-452D-ACBE-02DB4904F145}"/>
  <tableColumns count="26">
    <tableColumn id="1" xr3:uid="{943C43DA-4166-4983-AF31-C1715BDD3FB4}" name="N°" dataDxfId="219"/>
    <tableColumn id="2" xr3:uid="{9E80800F-C1D5-4DD0-8558-15FE421EDFF7}" name="Ámbito de aplicación" dataDxfId="218"/>
    <tableColumn id="3" xr3:uid="{F0BB130D-E0DE-4669-A7C6-C9CC32714C30}" name="Materia" dataDxfId="217"/>
    <tableColumn id="4" xr3:uid="{71714E5E-18A0-4C16-AA26-8FC92531DC40}" name="Tema" dataDxfId="216"/>
    <tableColumn id="12" xr3:uid="{1A9BB65A-74C1-4BDA-B84B-480CD74C36C5}" name="Etapa" dataDxfId="215"/>
    <tableColumn id="5" xr3:uid="{DC831F21-74E8-4604-BF38-FFBCB55F3510}" name="Fecha de notificación" dataDxfId="214"/>
    <tableColumn id="6" xr3:uid="{49BF0986-9607-4BD4-B3D2-731926BACD2F}" name="Resolución de aprobación" dataDxfId="213" dataCellStyle="Hipervínculo"/>
    <tableColumn id="7" xr3:uid="{7636814E-6888-4E4B-B984-670DBD50CCA0}" name="Nombre " dataDxfId="212"/>
    <tableColumn id="8" xr3:uid="{15D87DAB-440F-4543-BE74-88BA460269EC}" name="Ítem" dataDxfId="211"/>
    <tableColumn id="9" xr3:uid="{EDA6DC6D-C46A-4FB2-8D97-15BAE5AF2F17}" name="Descripción literal" dataDxfId="210"/>
    <tableColumn id="10" xr3:uid="{B0D1F205-F0EF-4535-9D95-DB56DD91F21B}" name="Obligaciones" dataDxfId="209"/>
    <tableColumn id="24" xr3:uid="{65C8A3B9-1162-44C4-B25F-C4983128B09D}" name="Frecuencia" dataDxfId="208"/>
    <tableColumn id="11" xr3:uid="{FF60D327-5399-45EB-BCFC-D0A77A9DD04D}" name="Autoridades competentes" dataDxfId="207"/>
    <tableColumn id="13" xr3:uid="{8248AC13-5304-4A9A-BE75-A4F42B5BFC01}" name="Consecuencias de incumplimiento" dataDxfId="206"/>
    <tableColumn id="14" xr3:uid="{E070FC1A-85BA-4D74-9C98-0703F28518AC}" name="Base Legal" dataDxfId="205"/>
    <tableColumn id="15" xr3:uid="{13271043-DD2F-4852-AE68-2A94D91E520E}" name="Relación con otras obligaciones" dataDxfId="204"/>
    <tableColumn id="17" xr3:uid="{9585E766-8567-429D-AC51-A80E47EB66C0}" name="Evidencia" dataDxfId="203"/>
    <tableColumn id="18" xr3:uid="{FA87752F-E443-41D8-BFC7-CCA0770C9512}" name="Area Responsable" dataDxfId="202"/>
    <tableColumn id="27" xr3:uid="{7978E1E5-538A-44AA-95B3-0AAEAB423F65}" name="Responsable de cumplimiento" dataDxfId="201"/>
    <tableColumn id="16" xr3:uid="{91B86F21-013A-447B-8748-DA6DBE2BE122}" name="Fecha de Verificación" dataDxfId="200" dataCellStyle="Hipervínculo"/>
    <tableColumn id="19" xr3:uid="{573F13A5-426F-48F3-AD77-C6136745B2AC}" name="Cumple" dataDxfId="199"/>
    <tableColumn id="25" xr3:uid="{9AFEB4C5-4D1B-4EB3-A4B7-6E05FA81B80A}" name="Estado de Verificación" dataDxfId="198">
      <calculatedColumnFormula>IF(agua_efluente[[#This Row],[Cumple]]="Sí","Cumple",IF(agua_efluente[[#This Row],[Cumple]]="No","Incumple",IF(agua_efluente[[#This Row],[Fecha de Verificación]]="","Dentro del plazo de verificación",IF(agua_efluente[[#This Row],[Fecha de Verificación]]&gt;=TODAY(),"Dentro del plazo de verificación","Fuera del plazo de verificación"))))</calculatedColumnFormula>
    </tableColumn>
    <tableColumn id="20" xr3:uid="{F4704D68-B3F7-46E7-A870-E6E112B50584}" name="Plan de acción" dataDxfId="197"/>
    <tableColumn id="21" xr3:uid="{331563AF-6C98-4151-810D-41712176EC9A}" name="Responsable" dataDxfId="196"/>
    <tableColumn id="22" xr3:uid="{E9971575-9078-4272-B2ED-2B5BA6E719E7}" name="Fecha de implementación" dataDxfId="195"/>
    <tableColumn id="23" xr3:uid="{3CE067A6-AB8F-491B-B02C-15F1EB4DEFE7}" name="Observaciones" dataDxfId="19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E18D1BC-CBE9-49DE-83A1-2A13D9DF6EC0}" name="aire_emisiones" displayName="aire_emisiones" ref="B9:AA19" totalsRowShown="0" headerRowDxfId="193" dataDxfId="191" headerRowBorderDxfId="192" tableBorderDxfId="190" totalsRowBorderDxfId="189">
  <autoFilter ref="B9:AA19" xr:uid="{AE18D1BC-CBE9-49DE-83A1-2A13D9DF6EC0}"/>
  <tableColumns count="26">
    <tableColumn id="1" xr3:uid="{5EEC02B9-2674-44F5-A267-28E8A4CCE78D}" name="N°" dataDxfId="188"/>
    <tableColumn id="2" xr3:uid="{D4180775-C0E1-4D1B-8438-C87858DC1199}" name="Ámbito de aplicación" dataDxfId="187"/>
    <tableColumn id="3" xr3:uid="{6FA03C63-1EE1-43E0-981C-FF44A1B90828}" name="Materia" dataDxfId="186"/>
    <tableColumn id="4" xr3:uid="{1E30FC4C-49A5-436B-AC9D-3AF6B08AEF2A}" name="Tema" dataDxfId="185"/>
    <tableColumn id="16" xr3:uid="{ECCEC84D-DA83-4E72-9A81-476796A03675}" name="Etapa" dataDxfId="184"/>
    <tableColumn id="5" xr3:uid="{5773BFE4-9753-41F8-A04A-EA6E4727C484}" name="Fecha de notificación" dataDxfId="183"/>
    <tableColumn id="6" xr3:uid="{7D43A897-3C87-4CBA-AA33-2B99AB804B75}" name="Resolución de aprobación" dataDxfId="182" dataCellStyle="Hipervínculo"/>
    <tableColumn id="7" xr3:uid="{0EF35F1F-F9C2-46B5-903B-430A620ECE47}" name="Nombre " dataDxfId="181"/>
    <tableColumn id="8" xr3:uid="{4D82D8A6-7A17-491B-8C80-9DEA465069F1}" name="Ítem" dataDxfId="180"/>
    <tableColumn id="9" xr3:uid="{8BA40688-8F6B-434A-9A37-FF68F5BD60D4}" name="Descripción literal" dataDxfId="179"/>
    <tableColumn id="10" xr3:uid="{42D15EB8-BE53-4CC0-9FFE-12B28C6E409D}" name="Obligaciones" dataDxfId="178"/>
    <tableColumn id="24" xr3:uid="{959B5305-DAA1-41CB-9253-000244A7A263}" name="Frecuencia" dataDxfId="177"/>
    <tableColumn id="11" xr3:uid="{6BDE6C5A-415F-4C98-9FB6-C6C604CE32DE}" name="Autoridades competentes" dataDxfId="176"/>
    <tableColumn id="13" xr3:uid="{7A000B58-E611-4AD9-8889-6657FA9212BD}" name="Consecuencias de incumplimiento" dataDxfId="175"/>
    <tableColumn id="14" xr3:uid="{3F6FE343-F75D-4F9C-955D-95E181A168D5}" name="Base Legal" dataDxfId="174"/>
    <tableColumn id="15" xr3:uid="{382DDDED-4F4A-4E98-BBBF-3E08A87C1F92}" name="Relación con otras obligaciones" dataDxfId="173"/>
    <tableColumn id="17" xr3:uid="{8703B484-050A-46AD-8F30-2BDCDECC635C}" name="Evidencia" dataDxfId="172"/>
    <tableColumn id="18" xr3:uid="{3995E89D-47C1-442E-90C8-1E047435B1B8}" name="Area Responsable" dataDxfId="171"/>
    <tableColumn id="28" xr3:uid="{8C159F2C-0CA6-4212-9F36-3B935D10A69D}" name="Responsable de cumplimiento" dataDxfId="170"/>
    <tableColumn id="25" xr3:uid="{B6C13F98-7F6A-451A-B22F-985015FAB3A9}" name="Fecha de Verificación" dataDxfId="169" dataCellStyle="Hipervínculo"/>
    <tableColumn id="19" xr3:uid="{66FBA2EF-9306-43C6-B509-C9594A0CAAC4}" name="Cumple" dataDxfId="168"/>
    <tableColumn id="12" xr3:uid="{510FC775-3115-4A50-8305-C89C26618C7F}" name="Estado de Verificación" dataDxfId="167">
      <calculatedColumnFormula>IF(aire_emisiones[[#This Row],[Cumple]]="Sí","Cumple",IF(aire_emisiones[[#This Row],[Cumple]]="No","Incumple",IF(aire_emisiones[[#This Row],[Fecha de Verificación]]="","Dentro del plazo de verificación",IF(aire_emisiones[[#This Row],[Fecha de Verificación]]&gt;=TODAY(),"Dentro del plazo de verificación","Fuera del plazo de verificación"))))</calculatedColumnFormula>
    </tableColumn>
    <tableColumn id="20" xr3:uid="{27D814CF-DBE7-4501-B6FC-155B22F3CAEA}" name="Plan de acción" dataDxfId="166"/>
    <tableColumn id="21" xr3:uid="{ECEDA6B5-FE4E-4CAA-89C4-77DB389BED4B}" name="Responsable" dataDxfId="165"/>
    <tableColumn id="22" xr3:uid="{B09EA7DF-0EB0-4D66-8D60-CA902541E498}" name="Fecha de implementación" dataDxfId="164"/>
    <tableColumn id="23" xr3:uid="{447A2B31-6073-4E22-A72E-474E9F31D0A9}" name="Observaciones" dataDxfId="16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AE596A-DE04-46BB-A2BE-CDD4BBDEDFBC}" name="ENERGIA" displayName="ENERGIA" ref="B9:AA12" totalsRowShown="0" headerRowDxfId="162" dataDxfId="160" headerRowBorderDxfId="161" tableBorderDxfId="159" totalsRowBorderDxfId="158">
  <autoFilter ref="B9:AA12" xr:uid="{F0ADCBC0-F5A9-4796-9325-4DFDB5A12FD1}"/>
  <tableColumns count="26">
    <tableColumn id="1" xr3:uid="{B016A9A1-D9E9-41E6-9412-25A29164D3DC}" name="N°" dataDxfId="157"/>
    <tableColumn id="2" xr3:uid="{69AFC67C-8004-47A9-8573-E4A7FECF898F}" name="Ámbito de aplicación" dataDxfId="156"/>
    <tableColumn id="3" xr3:uid="{7EDEFE51-9C8E-4AE5-8085-7995B8CB337D}" name="Materia" dataDxfId="155"/>
    <tableColumn id="4" xr3:uid="{0F69C8ED-DA5B-4226-9256-45738F8779E3}" name="Tema" dataDxfId="154"/>
    <tableColumn id="16" xr3:uid="{94DCED4C-ED81-45B7-9BC8-6088753D527E}" name="Etapa"/>
    <tableColumn id="5" xr3:uid="{8EAEB55B-70C1-432C-967D-FF9BC1DD51BA}" name="Fecha de notificación" dataDxfId="153"/>
    <tableColumn id="6" xr3:uid="{E6447344-A716-42E5-BEF6-A364767359A1}" name="Resolución de aprobación" dataDxfId="152"/>
    <tableColumn id="7" xr3:uid="{02BA71F2-4CAE-4510-A79F-FC447D31CFF2}" name="Nombre " dataDxfId="151"/>
    <tableColumn id="8" xr3:uid="{92617DC7-99B4-4920-BADD-C29244F6BDDA}" name="Ítem" dataDxfId="150"/>
    <tableColumn id="9" xr3:uid="{00A9066B-0410-4F3C-8C8B-6F8C96423174}" name="Descripción literal" dataDxfId="149"/>
    <tableColumn id="10" xr3:uid="{589D51EE-AA2F-41AD-A6FE-C0467C168447}" name="Obligaciones" dataDxfId="148"/>
    <tableColumn id="12" xr3:uid="{FFB7F7A5-4AA8-4609-9CD7-7829E0FD4586}" name="Frecuencia" dataDxfId="147"/>
    <tableColumn id="11" xr3:uid="{D3F183F9-EF68-46BD-80AC-B5B82F7711EC}" name="Autoridades competentes" dataDxfId="146"/>
    <tableColumn id="13" xr3:uid="{78B351F2-A7CC-4B8C-B7E2-27EA367FDC10}" name="Consecuencias de incumplimiento" dataDxfId="145"/>
    <tableColumn id="14" xr3:uid="{21091C3A-2928-4BAC-B3C2-2BC76C4D4461}" name="Base Legal" dataDxfId="144"/>
    <tableColumn id="15" xr3:uid="{6059C9B0-9660-4688-A944-11E666D1258A}" name="Relación con otras obligaciones" dataDxfId="143"/>
    <tableColumn id="17" xr3:uid="{B3DD42A5-8B98-4DE5-9B65-D643F296B721}" name="Evidencia" dataDxfId="142"/>
    <tableColumn id="18" xr3:uid="{8FE6ACE7-0DF9-48FE-AC67-800C16A8A0F2}" name="Area Responsable" dataDxfId="141"/>
    <tableColumn id="27" xr3:uid="{DEA3897E-4CCF-4AC7-AD78-77A300B730FF}" name="Responsable de cumplimiento" dataDxfId="140"/>
    <tableColumn id="24" xr3:uid="{7133E1E7-DD2A-4078-BA6F-F4F3309D912B}" name="Fecha de Verificación" dataDxfId="139" dataCellStyle="Hipervínculo"/>
    <tableColumn id="19" xr3:uid="{FB03BD0E-298F-4D9A-9F52-F60FD2BF1219}" name="Cumple" dataDxfId="138"/>
    <tableColumn id="25" xr3:uid="{E059975B-1D3D-42B0-B84B-1206706E1156}" name="Estado de Verificación" dataDxfId="137">
      <calculatedColumnFormula>IF(ENERGIA[[#This Row],[Cumple]]="Sí","Cumple",IF(ENERGIA[[#This Row],[Cumple]]="No","Incumple",IF(ENERGIA[[#This Row],[Fecha de Verificación]]="","Dentro del plazo de verificación",IF(ENERGIA[[#This Row],[Fecha de Verificación]]&gt;=TODAY(),"Dentro del plazo de verificación","Fuera del plazo de verificación"))))</calculatedColumnFormula>
    </tableColumn>
    <tableColumn id="20" xr3:uid="{E52BA1E0-DD0C-48A8-8F3D-AB047BAB7D7B}" name="Plan de acción" dataDxfId="136"/>
    <tableColumn id="21" xr3:uid="{FE4B28CB-914E-4918-992E-5C5213D83A15}" name="Responsable" dataDxfId="135"/>
    <tableColumn id="22" xr3:uid="{399A06CA-A317-481D-B989-58907CC72ED2}" name="Fecha de implementación" dataDxfId="134"/>
    <tableColumn id="23" xr3:uid="{412AF391-8219-48DC-83A7-BA1671ECEB1F}" name="Observaciones" dataDxfId="13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E4D93F0-E2C6-40FB-B53E-DB92E34C6FAA}" name="suelo" displayName="suelo" ref="B9:AA16" totalsRowShown="0" headerRowDxfId="132" dataDxfId="130" headerRowBorderDxfId="131" tableBorderDxfId="129" totalsRowBorderDxfId="128">
  <autoFilter ref="B9:AA16" xr:uid="{15D0195E-F296-48EC-9D06-DE3955D93952}"/>
  <tableColumns count="26">
    <tableColumn id="1" xr3:uid="{E32C678F-EDD3-4CF6-8D7C-E1A52FBB256E}" name="N°" dataDxfId="127"/>
    <tableColumn id="2" xr3:uid="{2270B0D8-1D2F-4BA4-B0FA-D84F3271AEF8}" name="Ámbito de aplicación" dataDxfId="126"/>
    <tableColumn id="3" xr3:uid="{94194B0C-B88C-4712-BB1A-34139CE5150B}" name="Materia" dataDxfId="125"/>
    <tableColumn id="4" xr3:uid="{21D49A88-9B48-445B-80EB-504A7376F229}" name="Tema" dataDxfId="124"/>
    <tableColumn id="17" xr3:uid="{64F7F839-5785-4AA3-8F20-D933604EDA54}" name="Etapa" dataDxfId="123"/>
    <tableColumn id="5" xr3:uid="{02C40CC9-7178-4064-8658-8DAA4B1B2950}" name="Fecha de notificación" dataDxfId="122"/>
    <tableColumn id="6" xr3:uid="{7C0FACC0-095F-4E33-9DE7-E56F5974E935}" name="Resolución de aprobación" dataDxfId="121" dataCellStyle="Hyperlink"/>
    <tableColumn id="7" xr3:uid="{2466EE67-4352-42DA-9B4C-143DE5A0720D}" name="Nombre " dataDxfId="120"/>
    <tableColumn id="8" xr3:uid="{21CF3CA6-361A-49A5-AFFD-1493648C8F33}" name="Ítem" dataDxfId="119"/>
    <tableColumn id="9" xr3:uid="{AF9F77F1-66EB-4EC4-82DE-86439108CBD7}" name="Descripción literal" dataDxfId="118"/>
    <tableColumn id="10" xr3:uid="{7B983BE2-A107-4434-AFF1-543680E885C6}" name="Obligaciones" dataDxfId="117"/>
    <tableColumn id="24" xr3:uid="{E0B972C8-CBAC-49DF-9BB7-0901C8224E58}" name="Frecuencia" dataDxfId="116"/>
    <tableColumn id="11" xr3:uid="{957D817F-9932-42EA-A302-F8C17CDA52A3}" name="Autoridades competentes" dataDxfId="115"/>
    <tableColumn id="13" xr3:uid="{B6170B2E-0DCB-4103-ADE1-8993F9445954}" name="Consecuencias de incumplimiento" dataDxfId="114"/>
    <tableColumn id="14" xr3:uid="{69DB7B6B-CC88-4441-99B9-115709221295}" name="Base Legal" dataDxfId="113"/>
    <tableColumn id="15" xr3:uid="{027D3348-64C8-44DD-B0C1-017D6BAF53E5}" name="Relación con otras obligaciones" dataDxfId="112"/>
    <tableColumn id="16" xr3:uid="{C36ECB9E-F910-48C5-B13A-A1F14F163219}" name="Evidencia" dataDxfId="111"/>
    <tableColumn id="18" xr3:uid="{1AD4AEB0-C20E-4B4A-8F5C-387B7F73B885}" name="Area Responsable" dataDxfId="110"/>
    <tableColumn id="28" xr3:uid="{A2BECA8F-C06B-4D23-8795-01D5A60C01F9}" name="Responsable de cumplimiento" dataDxfId="109"/>
    <tableColumn id="25" xr3:uid="{4D5A0198-F986-459D-B34E-F603C1CCCA77}" name="Fecha de Verificación" dataDxfId="108" dataCellStyle="Hipervínculo"/>
    <tableColumn id="19" xr3:uid="{58255A55-30B5-4DA6-B788-7C50E2373BE7}" name="Cumple" dataDxfId="107"/>
    <tableColumn id="12" xr3:uid="{7CD79A6E-3380-46D5-B82D-90E568EE93E9}" name="Estado de Verificación" dataDxfId="106">
      <calculatedColumnFormula>IF(suelo[[#This Row],[Cumple]]="Sí","Cumple",IF(suelo[[#This Row],[Cumple]]="No","Incumple",IF(suelo[[#This Row],[Fecha de Verificación]]="","Dentro del plazo de verificación",IF(suelo[[#This Row],[Fecha de Verificación]]&gt;=TODAY(),"Dentro del plazo de verificación","Fuera del plazo de verificación"))))</calculatedColumnFormula>
    </tableColumn>
    <tableColumn id="20" xr3:uid="{BA285954-2543-4ACF-A025-595F2C4A59E3}" name="Plan de acción" dataDxfId="105"/>
    <tableColumn id="21" xr3:uid="{46110A19-0D28-4A82-900B-0A4351C17286}" name="Responsable" dataDxfId="104"/>
    <tableColumn id="22" xr3:uid="{BFDE26F6-EE58-404A-9D6D-F7E0CDE8E6E2}" name="Fecha de implementación" dataDxfId="103"/>
    <tableColumn id="23" xr3:uid="{2FED60D0-F434-480B-B835-DBF085888CFA}" name="Observaciones" dataDxfId="10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ADCBC0-F5A9-4796-9325-4DFDB5A12FD1}" name="RRSS" displayName="RRSS" ref="B9:AA55" totalsRowShown="0" headerRowDxfId="101" dataDxfId="99" headerRowBorderDxfId="100" tableBorderDxfId="98" totalsRowBorderDxfId="97">
  <autoFilter ref="B9:AA55" xr:uid="{F0ADCBC0-F5A9-4796-9325-4DFDB5A12FD1}"/>
  <tableColumns count="26">
    <tableColumn id="1" xr3:uid="{8EB22019-5DD4-40AF-8D6B-276FEA21E9A3}" name="N°" dataDxfId="96"/>
    <tableColumn id="2" xr3:uid="{A9435DE7-A92A-4F12-AE7C-27D1C92AE035}" name="Ámbito de aplicación" dataDxfId="95"/>
    <tableColumn id="3" xr3:uid="{04419A77-60DA-4B0E-9D50-B0AB4F280ADE}" name="Materia" dataDxfId="94"/>
    <tableColumn id="4" xr3:uid="{1C4F5F2C-88CA-4335-8226-A03FD2DEDDEB}" name="Tema" dataDxfId="93"/>
    <tableColumn id="16" xr3:uid="{5EAA91C3-5716-4A23-96FD-716B9352DA5D}" name="Etapa" dataDxfId="92"/>
    <tableColumn id="5" xr3:uid="{0FA083C9-5D43-4AA7-9354-99B846C11745}" name="Fecha de notificación" dataDxfId="91"/>
    <tableColumn id="6" xr3:uid="{28CC67D9-0D67-4D8F-8ACA-DDD346F04B3D}" name="Resolución de aprobación" dataDxfId="90" dataCellStyle="Hipervínculo"/>
    <tableColumn id="7" xr3:uid="{EEF3BB14-7FFB-4595-9F3E-CB8D56E78A19}" name="Nombre " dataDxfId="89"/>
    <tableColumn id="8" xr3:uid="{153F691E-A132-4B4E-B4FA-EC5AEAB85B9E}" name="Ítem" dataDxfId="88"/>
    <tableColumn id="9" xr3:uid="{F5B284D1-FF93-49A6-8F7F-3C9C4BC8F5FA}" name="Descripción literal" dataDxfId="87"/>
    <tableColumn id="10" xr3:uid="{5667C737-E1AC-41E7-9019-58F2833F06CF}" name="Obligaciones" dataDxfId="86"/>
    <tableColumn id="11" xr3:uid="{EC7FE270-32E5-42AE-AEDB-70F82AF436FE}" name="Frecuencia" dataDxfId="85"/>
    <tableColumn id="12" xr3:uid="{E33B86C7-7184-496A-A72A-45D1372AD2AB}" name="Autoridades competentes" dataDxfId="84"/>
    <tableColumn id="13" xr3:uid="{0164165A-9F9F-4781-8735-89AEA70C6E80}" name="Consecuencias de incumplimiento" dataDxfId="83"/>
    <tableColumn id="14" xr3:uid="{5BC5E6A6-221D-44E3-89B3-16063C4EB126}" name="Base Legal" dataDxfId="82"/>
    <tableColumn id="15" xr3:uid="{3F8A1349-B9DE-46B3-8B8A-73BF3389B206}" name="Relación con otras obligaciones" dataDxfId="81"/>
    <tableColumn id="17" xr3:uid="{54A756E4-2B36-42A2-9138-BCB0BD3F0FB5}" name="Evidencia" dataDxfId="80"/>
    <tableColumn id="18" xr3:uid="{9AE38990-4C27-4D5E-99AA-AB6A7D078C43}" name="Area Responsable" dataDxfId="79"/>
    <tableColumn id="27" xr3:uid="{8DA388C7-3E8E-4122-9D71-DFEDC91275E4}" name="Responsable de cumplimiento" dataDxfId="78"/>
    <tableColumn id="24" xr3:uid="{1A7FE0D7-B1E3-45B2-B2A3-1EDF4BEC3077}" name="Fecha de Verificación" dataDxfId="77" dataCellStyle="Hipervínculo"/>
    <tableColumn id="19" xr3:uid="{13AF4AD9-ED2E-43B2-BB4A-536F4AE5E5AE}" name="Cumple" dataDxfId="76"/>
    <tableColumn id="25" xr3:uid="{C6E76465-6932-40F9-A9DF-5652B3F7ACDF}" name="Estado de Verificación" dataDxfId="75">
      <calculatedColumnFormula>IF(RRSS[[#This Row],[Cumple]]="Sí","Cumple",IF(RRSS[[#This Row],[Cumple]]="No","Incumple",IF(RRSS[[#This Row],[Fecha de Verificación]]="","Dentro del plazo de verificación",IF(RRSS[[#This Row],[Fecha de Verificación]]&gt;=TODAY(),"Dentro del plazo de verificación","Fuera del plazo de verificación"))))</calculatedColumnFormula>
    </tableColumn>
    <tableColumn id="20" xr3:uid="{05F4867B-1C68-4C12-AC33-E64574965A54}" name="Plan de acción" dataDxfId="74"/>
    <tableColumn id="21" xr3:uid="{2325D5CE-41BB-4154-982E-03A69FA744DA}" name="Responsable" dataDxfId="73"/>
    <tableColumn id="22" xr3:uid="{3A141DDB-CD9D-47BF-858A-0098FB85FCB0}" name="Fecha de implementación" dataDxfId="72"/>
    <tableColumn id="23" xr3:uid="{AA90CC7C-F4D4-4CD2-89FA-91F81695072A}" name="Observaciones" dataDxfId="7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7334CFA-D408-4B32-A442-DA9EE46631FA}" name="IQBF" displayName="IQBF" ref="B9:AA19" totalsRowShown="0" headerRowDxfId="70" dataDxfId="68" headerRowBorderDxfId="69" tableBorderDxfId="67" totalsRowBorderDxfId="66">
  <autoFilter ref="B9:AA19" xr:uid="{C7334CFA-D408-4B32-A442-DA9EE46631FA}"/>
  <tableColumns count="26">
    <tableColumn id="1" xr3:uid="{08EC4885-B0DB-4C74-BE15-B0BE90791193}" name="N°" dataDxfId="65"/>
    <tableColumn id="2" xr3:uid="{F9A9A5DF-E93B-4AEC-893C-CC74DF706EB1}" name="Ámbito de aplicación" dataDxfId="64"/>
    <tableColumn id="3" xr3:uid="{0041F9CF-FB4A-4F7E-B0F8-7FC711BB5959}" name="Materia" dataDxfId="63"/>
    <tableColumn id="4" xr3:uid="{DB51D5B0-A194-4817-A667-319AB91F3B24}" name="Tema" dataDxfId="62"/>
    <tableColumn id="16" xr3:uid="{4CDF71DB-9B98-4237-8953-6852C7DB00E5}" name="Etapa" dataDxfId="61"/>
    <tableColumn id="5" xr3:uid="{D432275D-1691-47D2-B72A-7DC615CA53BF}" name="Fecha de notificación" dataDxfId="60"/>
    <tableColumn id="6" xr3:uid="{9AE3029C-96B3-491E-81EB-F778D7C1A402}" name="Resolución de aprobación" dataDxfId="1" dataCellStyle="Hipervínculo"/>
    <tableColumn id="7" xr3:uid="{CFBE1710-8B6F-40D8-9CD9-F1F8B2B841E7}" name="Nombre " dataDxfId="59"/>
    <tableColumn id="8" xr3:uid="{CE519FA1-D1E0-4B83-B121-DD4D657DF49B}" name="Ítem" dataDxfId="58"/>
    <tableColumn id="9" xr3:uid="{E446CD43-C287-4164-87D8-5B88B74EC56F}" name="Descripción literal" dataDxfId="57"/>
    <tableColumn id="10" xr3:uid="{6D0273D8-B3D6-4C25-8A30-BD48E0AEBB17}" name="Obligaciones" dataDxfId="56"/>
    <tableColumn id="24" xr3:uid="{4DFF53C1-9D41-4329-B938-240A9365C228}" name="Frecuencia" dataDxfId="55"/>
    <tableColumn id="11" xr3:uid="{5C1796EC-6E8C-4ADC-A421-628FCCD7EEE6}" name="Autoridades competentes" dataDxfId="54"/>
    <tableColumn id="13" xr3:uid="{CF04996B-409A-42E5-A261-2F8E04782F98}" name="Consecuencias de incumplimiento" dataDxfId="53"/>
    <tableColumn id="14" xr3:uid="{5F99AD3C-0FF2-4DC5-833A-ABE2FE21A467}" name="Base Legal" dataDxfId="52"/>
    <tableColumn id="15" xr3:uid="{1847E1B8-0C76-453B-A956-BE8D1D9CAC37}" name="Relación con otras obligaciones" dataDxfId="51"/>
    <tableColumn id="17" xr3:uid="{BC0A1A0A-7BA3-44F1-9EF9-293CB47A8051}" name="Evidencia" dataDxfId="50"/>
    <tableColumn id="18" xr3:uid="{3C84CBD4-EC0F-4D39-B24D-A1D7C9C517EC}" name="Area Responsable" dataDxfId="49"/>
    <tableColumn id="28" xr3:uid="{98952FFE-3543-426D-B502-6E5B271C6DA1}" name="Responsable de cumplimiento" dataDxfId="48"/>
    <tableColumn id="25" xr3:uid="{6CCB69D7-2D8C-4721-8068-77C11F8EE86C}" name="Fecha de Verificación" dataDxfId="47"/>
    <tableColumn id="19" xr3:uid="{2B135061-5831-4F2C-BF30-8EE2BB27921E}" name="Cumple" dataDxfId="46"/>
    <tableColumn id="12" xr3:uid="{421D9A93-5050-4788-A81D-04AEAAE4BD10}" name="Estado de Verificación" dataDxfId="45">
      <calculatedColumnFormula>IF(IQBF[[#This Row],[Cumple]]="Sí","Cumple",IF(IQBF[[#This Row],[Cumple]]="No","Incumple",IF(IQBF[[#This Row],[Fecha de Verificación]]="","Dentro del plazo de verificación",IF(IQBF[[#This Row],[Fecha de Verificación]]&gt;=TODAY(),"Dentro del plazo de verificación","Fuera del plazo de verificación"))))</calculatedColumnFormula>
    </tableColumn>
    <tableColumn id="20" xr3:uid="{B2ED7198-4DB1-40A7-894D-405B9D37B6E2}" name="Plan de acción" dataDxfId="44"/>
    <tableColumn id="21" xr3:uid="{701EA0FE-7B57-4657-8C51-573E1CBC4936}" name="Responsable" dataDxfId="43"/>
    <tableColumn id="22" xr3:uid="{6A6620BC-226D-419A-BD98-5A8292C1447C}" name="Fecha de implementación" dataDxfId="42"/>
    <tableColumn id="23" xr3:uid="{D1EEE894-977B-42A3-8292-FC6F6E92FE9C}" name="Observaciones" dataDxfId="4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F874E42-E79E-4E46-809B-A13D1BA93CAB}" name="responsables" displayName="responsables" ref="A1:C16" totalsRowShown="0">
  <autoFilter ref="A1:C16" xr:uid="{1F874E42-E79E-4E46-809B-A13D1BA93CAB}"/>
  <tableColumns count="3">
    <tableColumn id="1" xr3:uid="{814268AF-7A2C-4382-999C-F54866592236}" name="nombre_responsable"/>
    <tableColumn id="2" xr3:uid="{1DFD4BAE-A14C-4850-933E-F9404DCBE0D7}" name="correo"/>
    <tableColumn id="3" xr3:uid="{69DF190E-9F0F-4677-B0D0-866D6828D622}" name="área"/>
  </tableColumns>
  <tableStyleInfo name="TableStyleLight1"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Fecha_de_Verificación" xr10:uid="{4CE7F4C7-5E0F-4B78-97F7-18C0E55EEA8A}" sourceName="[bd_obligaciones_lima].[Fecha de Verificación]">
  <pivotTables>
    <pivotTable tabId="28" name="TablaDinámica3"/>
    <pivotTable tabId="28" name="TablaDinámica4"/>
    <pivotTable tabId="28" name="TablaDinámica5"/>
  </pivotTables>
  <state minimalRefreshVersion="6" lastRefreshVersion="6" pivotCacheId="189358422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de Verificación" xr10:uid="{42845825-A1D6-4F32-A448-48F3A838BE34}" cache="Timeline_Fecha_de_Verificación" caption="" showSelectionLabel="0" showTimeLevel="0" showHorizontalScrollbar="0" level="2" selectionLevel="2" scrollPosition="2023-11-01T00:00:00" style="fecha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3" Type="http://schemas.openxmlformats.org/officeDocument/2006/relationships/hyperlink" Target="https://capurrope-my.sharepoint.com/:b:/g/personal/georgina_montesinos_capurro_pe/EVMmCsK7PHZOgwqjDuHp2FgBV0jj17OXWMtpZ46KFFI2rg?e=RDbwpC" TargetMode="External"/><Relationship Id="rId18" Type="http://schemas.openxmlformats.org/officeDocument/2006/relationships/hyperlink" Target="https://capurrope-my.sharepoint.com/:b:/g/personal/georgina_montesinos_capurro_pe/EWaY0hfwbGBAjVWVNoy111wBSALu3w0i_dv8xExE7Lc0aQ?e=Ognkbp" TargetMode="External"/><Relationship Id="rId26" Type="http://schemas.openxmlformats.org/officeDocument/2006/relationships/hyperlink" Target="https://capurrope-my.sharepoint.com/:b:/g/personal/georgina_montesinos_capurro_pe/EcYRuBO9d9RHpYqrD1HiQf0Bu6Ikbv47BWuAQ554dRMeRA?e=d9FXjE" TargetMode="External"/><Relationship Id="rId39" Type="http://schemas.openxmlformats.org/officeDocument/2006/relationships/hyperlink" Target="https://capurrope-my.sharepoint.com/:b:/g/personal/georgina_montesinos_capurro_pe/EXyBk3EW01ZAoqmww2SLvtABeII8Gp9Dm0p0h64HQZNVKA?e=LkK5gB" TargetMode="External"/><Relationship Id="rId21" Type="http://schemas.openxmlformats.org/officeDocument/2006/relationships/hyperlink" Target="https://capurrope-my.sharepoint.com/:b:/g/personal/georgina_montesinos_capurro_pe/EXrhKyeBHhRDlhv3h7NV6csBPefiVZXWBGuwEoE13gL00g?e=m0OLbo" TargetMode="External"/><Relationship Id="rId34" Type="http://schemas.openxmlformats.org/officeDocument/2006/relationships/hyperlink" Target="https://capurrope-my.sharepoint.com/:b:/g/personal/georgina_montesinos_capurro_pe/EWLF7nlf9KBAkdA4XRTBzyoB1pPPx-yVz_zrsikJEC-u6w?e=XsOHss" TargetMode="External"/><Relationship Id="rId42" Type="http://schemas.openxmlformats.org/officeDocument/2006/relationships/hyperlink" Target="https://capurrope-my.sharepoint.com/:b:/g/personal/georgina_montesinos_capurro_pe/EXkg2aWCW6RCnyBGglnduTcBDUM97kcmXraFmrZQFPeIVg?e=XpJk0b" TargetMode="External"/><Relationship Id="rId7" Type="http://schemas.openxmlformats.org/officeDocument/2006/relationships/hyperlink" Target="https://capurrope-my.sharepoint.com/:b:/g/personal/georgina_montesinos_capurro_pe/ESgL0mOMjKhMjbeAyy14rIUBBBw7K3u32-_ppm53Ixi27g?e=p4dKag" TargetMode="External"/><Relationship Id="rId2" Type="http://schemas.openxmlformats.org/officeDocument/2006/relationships/hyperlink" Target="https://capurrope-my.sharepoint.com/:b:/g/personal/georgina_montesinos_capurro_pe/EdCDFNyUL6hGry-8V3IKsXsBBePh2sUVUqsL4KvB0oRebA?e=p8anYT" TargetMode="External"/><Relationship Id="rId16" Type="http://schemas.openxmlformats.org/officeDocument/2006/relationships/hyperlink" Target="https://capurrope-my.sharepoint.com/:b:/g/personal/georgina_montesinos_capurro_pe/Edw96l2_1otBjZzGxAMVI1YBly6DWT3wx0T7jLEsIPZskw?e=VEpY8R" TargetMode="External"/><Relationship Id="rId20" Type="http://schemas.openxmlformats.org/officeDocument/2006/relationships/hyperlink" Target="https://capurrope-my.sharepoint.com/:b:/g/personal/georgina_montesinos_capurro_pe/EfuqdF8YwrtAkT7OfPstgMYB1y5I7jMJAXS2DNbmSR-xKg?e=Iu2Zhv" TargetMode="External"/><Relationship Id="rId29" Type="http://schemas.openxmlformats.org/officeDocument/2006/relationships/hyperlink" Target="https://capurrope-my.sharepoint.com/:b:/g/personal/georgina_montesinos_capurro_pe/EZb3T1taWXVNr7vBE9_aRg0BrXlRuAq2elkeej_4-0YsUw?e=EmgzpQ" TargetMode="External"/><Relationship Id="rId41" Type="http://schemas.openxmlformats.org/officeDocument/2006/relationships/hyperlink" Target="https://capurrope-my.sharepoint.com/:b:/g/personal/georgina_montesinos_capurro_pe/EXxNT1voyihPh23T8rGh5TQBCYO5Zp6JTDUEoJA8JZWl-Q?e=Q7shI3" TargetMode="External"/><Relationship Id="rId1" Type="http://schemas.openxmlformats.org/officeDocument/2006/relationships/hyperlink" Target="https://capurrope-my.sharepoint.com/:b:/g/personal/georgina_montesinos_capurro_pe/ERM-nWHxzIZEtY_E75crwYkBTsjtd53ocwDKR8jfOhaYaA?e=yqCfea" TargetMode="External"/><Relationship Id="rId6" Type="http://schemas.openxmlformats.org/officeDocument/2006/relationships/hyperlink" Target="https://capurrope-my.sharepoint.com/:b:/g/personal/georgina_montesinos_capurro_pe/EULxwXbKVqNHrlftLjHtSZIBwgAmYxXUy0K3xmZFCJkBjw?e=3yZm2u" TargetMode="External"/><Relationship Id="rId11" Type="http://schemas.openxmlformats.org/officeDocument/2006/relationships/hyperlink" Target="https://capurrope-my.sharepoint.com/:b:/g/personal/georgina_montesinos_capurro_pe/EQ8noS13_gZPsp9_xt74KM4BxPOMlz8BJzACH4Z7oPDyGw?e=bzjn5K" TargetMode="External"/><Relationship Id="rId24" Type="http://schemas.openxmlformats.org/officeDocument/2006/relationships/hyperlink" Target="https://capurrope-my.sharepoint.com/:b:/g/personal/georgina_montesinos_capurro_pe/Ec7YjifIjitHo5bFQo8e5kwBSn3JFmAdjFp1DfLM_gvRrA?e=wbXrF8" TargetMode="External"/><Relationship Id="rId32" Type="http://schemas.openxmlformats.org/officeDocument/2006/relationships/hyperlink" Target="https://capurrope-my.sharepoint.com/:b:/g/personal/georgina_montesinos_capurro_pe/ESQjesyA6_RBvl6Rm5ugk28ByGkEAoKOq8hZSG2hyqSegg?e=SJyniH" TargetMode="External"/><Relationship Id="rId37" Type="http://schemas.openxmlformats.org/officeDocument/2006/relationships/hyperlink" Target="https://capurrope-my.sharepoint.com/:b:/g/personal/georgina_montesinos_capurro_pe/EbMnD1BRzM1Go8FLvpO9mkYBNx4bbjDfpnDItaz9ScwNRQ?e=gJ7S9S" TargetMode="External"/><Relationship Id="rId40" Type="http://schemas.openxmlformats.org/officeDocument/2006/relationships/hyperlink" Target="https://capurrope-my.sharepoint.com/:b:/g/personal/georgina_montesinos_capurro_pe/ERKuRXkXJnpAnxe4eHa2vCwBOJfBtmqvHQVqIT8bC2iQzw?e=JYibjI" TargetMode="External"/><Relationship Id="rId5" Type="http://schemas.openxmlformats.org/officeDocument/2006/relationships/hyperlink" Target="https://capurrope-my.sharepoint.com/:b:/g/personal/georgina_montesinos_capurro_pe/EXpRwBC7I9BNlRX50BNccOwBC_wJ2pGnVszQOeTxzWZerw?e=XkQrnc" TargetMode="External"/><Relationship Id="rId15" Type="http://schemas.openxmlformats.org/officeDocument/2006/relationships/hyperlink" Target="https://capurrope-my.sharepoint.com/:b:/g/personal/georgina_montesinos_capurro_pe/Eb3exk16qGdPq7Ky2ZpSVmkBKl0exOSnqRz8hcHpx8qA1Q?e=ohbvla" TargetMode="External"/><Relationship Id="rId23" Type="http://schemas.openxmlformats.org/officeDocument/2006/relationships/hyperlink" Target="https://capurrope-my.sharepoint.com/:b:/g/personal/georgina_montesinos_capurro_pe/EY6zQpKxYC9EtGAvIE9EpBUBEYzYgwWl3Clcw5dQZIc-eA?e=QdroK6" TargetMode="External"/><Relationship Id="rId28" Type="http://schemas.openxmlformats.org/officeDocument/2006/relationships/hyperlink" Target="https://capurrope-my.sharepoint.com/:b:/g/personal/georgina_montesinos_capurro_pe/EWf36MGAqgdCgrdHLpPAAOYBFhkULaxQExNel2EBupWMRw?e=LtSxBa" TargetMode="External"/><Relationship Id="rId36" Type="http://schemas.openxmlformats.org/officeDocument/2006/relationships/hyperlink" Target="https://capurrope-my.sharepoint.com/:b:/g/personal/georgina_montesinos_capurro_pe/EaHrXPeKo6VAlqfy3AaRid0B2vmtT1tLlZ8CuXV5bqHvZA?e=FcSmtk" TargetMode="External"/><Relationship Id="rId10" Type="http://schemas.openxmlformats.org/officeDocument/2006/relationships/hyperlink" Target="https://capurrope-my.sharepoint.com/:b:/g/personal/georgina_montesinos_capurro_pe/EXnWV9uM-jBGiJwSqTtDBzEBstJRsobO29tIK3pybgYyhw?e=BDuaUj" TargetMode="External"/><Relationship Id="rId19" Type="http://schemas.openxmlformats.org/officeDocument/2006/relationships/hyperlink" Target="https://capurrope-my.sharepoint.com/:b:/g/personal/georgina_montesinos_capurro_pe/ERMLQCJ35qtLkLsnsHcSNMQBLvdhoSd-tJFd2giqgrEstA?e=C8CKNh" TargetMode="External"/><Relationship Id="rId31" Type="http://schemas.openxmlformats.org/officeDocument/2006/relationships/hyperlink" Target="https://capurrope-my.sharepoint.com/:b:/g/personal/georgina_montesinos_capurro_pe/EY5qVcuZEqtBidEP-HnYGyoB18N-2E31p74jz-DK8jJcQg?e=puwRsV" TargetMode="External"/><Relationship Id="rId4" Type="http://schemas.openxmlformats.org/officeDocument/2006/relationships/hyperlink" Target="https://capurrope-my.sharepoint.com/:b:/g/personal/georgina_montesinos_capurro_pe/EY6oNrJS9CtKvlSkrDlGt_YBn5J9FAM3zJp9Ho--lICqCA?e=voJs4i" TargetMode="External"/><Relationship Id="rId9" Type="http://schemas.openxmlformats.org/officeDocument/2006/relationships/hyperlink" Target="https://capurrope-my.sharepoint.com/:b:/g/personal/georgina_montesinos_capurro_pe/ESTOob-ztZ5DkFp14UP8q4EB5aaeOFyL8awWlbJMd8fNKQ?e=cj5uWI" TargetMode="External"/><Relationship Id="rId14" Type="http://schemas.openxmlformats.org/officeDocument/2006/relationships/hyperlink" Target="https://capurrope-my.sharepoint.com/:b:/g/personal/georgina_montesinos_capurro_pe/ERf8eOonhKpNs23HDD4ewUQB9p93ExQtc3Tao46u4uLI9w?e=40IPW9" TargetMode="External"/><Relationship Id="rId22" Type="http://schemas.openxmlformats.org/officeDocument/2006/relationships/hyperlink" Target="https://capurrope-my.sharepoint.com/:b:/g/personal/georgina_montesinos_capurro_pe/ETFOGSZvAZJOjRDc-4qfa3kBdRPPTY_as0TQ6T_7zHaTRA?e=vBVztq" TargetMode="External"/><Relationship Id="rId27" Type="http://schemas.openxmlformats.org/officeDocument/2006/relationships/hyperlink" Target="https://capurrope-my.sharepoint.com/:b:/g/personal/georgina_montesinos_capurro_pe/EWPhSossd6VOoCd17LPUIpEBJtKmNVNLb5ercEEBDtnDJA?e=D5uQAs" TargetMode="External"/><Relationship Id="rId30" Type="http://schemas.openxmlformats.org/officeDocument/2006/relationships/hyperlink" Target="https://capurrope-my.sharepoint.com/:b:/g/personal/georgina_montesinos_capurro_pe/Efc8jSlPf25LlGrbCom-5KwBkyOsr-8oUMRWcSdlv2GMqQ?e=Np1Txi" TargetMode="External"/><Relationship Id="rId35" Type="http://schemas.openxmlformats.org/officeDocument/2006/relationships/hyperlink" Target="https://capurrope-my.sharepoint.com/:b:/g/personal/georgina_montesinos_capurro_pe/EVbBxUf3K6JDjMZacoa8rXIBkGW5hgl4ozeEh_3DDb1-Ig?e=d1XhVZ" TargetMode="External"/><Relationship Id="rId8" Type="http://schemas.openxmlformats.org/officeDocument/2006/relationships/hyperlink" Target="https://capurrope-my.sharepoint.com/:b:/g/personal/georgina_montesinos_capurro_pe/EUL1vdsqI3hLoF5L7E3QNksBYmGXA9BJGnQzchNeAIBOLw?e=zbQlC7" TargetMode="External"/><Relationship Id="rId3" Type="http://schemas.openxmlformats.org/officeDocument/2006/relationships/hyperlink" Target="https://capurrope-my.sharepoint.com/:b:/g/personal/georgina_montesinos_capurro_pe/ERJvsO9VN6ZIgSywFaosQD4BpdgRsoq1jO69YJwFDXN0LQ?e=5CeHsl" TargetMode="External"/><Relationship Id="rId12" Type="http://schemas.openxmlformats.org/officeDocument/2006/relationships/hyperlink" Target="https://capurrope-my.sharepoint.com/:b:/g/personal/georgina_montesinos_capurro_pe/EbQ0KWV3n75GoijtwdJV3tABGgebbnJ9fhsjDTsPtYGCsg?e=w957a4" TargetMode="External"/><Relationship Id="rId17" Type="http://schemas.openxmlformats.org/officeDocument/2006/relationships/hyperlink" Target="https://capurrope-my.sharepoint.com/:b:/g/personal/georgina_montesinos_capurro_pe/EV0kQVgSQdJEm8a-P1BN92EBjAFp41-UvVyFtF0y-QOasQ?e=4hW5wc" TargetMode="External"/><Relationship Id="rId25" Type="http://schemas.openxmlformats.org/officeDocument/2006/relationships/hyperlink" Target="https://capurrope-my.sharepoint.com/:b:/g/personal/georgina_montesinos_capurro_pe/EakjcAj7DCZIrAcOdj8-hoYBlxmm1g-0jolpMC02x191lQ?e=lQEnmC" TargetMode="External"/><Relationship Id="rId33" Type="http://schemas.openxmlformats.org/officeDocument/2006/relationships/hyperlink" Target="https://capurrope-my.sharepoint.com/:b:/g/personal/georgina_montesinos_capurro_pe/ESfkB6Wx7mRNk2EzxIo1OrwBc24LywruXQaTEUdPfm81fw?e=kQPEdy" TargetMode="External"/><Relationship Id="rId38" Type="http://schemas.openxmlformats.org/officeDocument/2006/relationships/hyperlink" Target="https://capurrope-my.sharepoint.com/:b:/g/personal/georgina_montesinos_capurro_pe/EQRgBN6RYHZAvf0NfZVe1AIBb7gONfVWDv60VPZM7rjJGA?e=IHT4gd"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resp.cal.iga@laive.pe" TargetMode="External"/><Relationship Id="rId7" Type="http://schemas.openxmlformats.org/officeDocument/2006/relationships/table" Target="../tables/table9.xml"/><Relationship Id="rId2" Type="http://schemas.openxmlformats.org/officeDocument/2006/relationships/hyperlink" Target="mailto:resp.op.iga@laive.pe" TargetMode="External"/><Relationship Id="rId1" Type="http://schemas.openxmlformats.org/officeDocument/2006/relationships/hyperlink" Target="mailto:frank.rengifo@laive.pe" TargetMode="External"/><Relationship Id="rId6" Type="http://schemas.openxmlformats.org/officeDocument/2006/relationships/hyperlink" Target="mailto:juan.perez@laive.pe" TargetMode="External"/><Relationship Id="rId5" Type="http://schemas.openxmlformats.org/officeDocument/2006/relationships/hyperlink" Target="mailto:resp.generales@laive.pe" TargetMode="External"/><Relationship Id="rId4" Type="http://schemas.openxmlformats.org/officeDocument/2006/relationships/hyperlink" Target="mailto:resp.mant.iga@laive.pe"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BCC-32C4-4282-8283-32F142F5B1ED}">
  <sheetPr codeName="Hoja1">
    <tabColor theme="3"/>
  </sheetPr>
  <dimension ref="A1:N25"/>
  <sheetViews>
    <sheetView tabSelected="1" zoomScale="150" zoomScaleNormal="150" workbookViewId="0">
      <selection activeCell="A7" sqref="A7"/>
    </sheetView>
  </sheetViews>
  <sheetFormatPr baseColWidth="10" defaultRowHeight="14.4" x14ac:dyDescent="0.3"/>
  <cols>
    <col min="1" max="1" width="2.77734375" customWidth="1"/>
    <col min="2" max="12" width="11.77734375" customWidth="1"/>
    <col min="13" max="13" width="2.77734375" customWidth="1"/>
  </cols>
  <sheetData>
    <row r="1" spans="1:14" x14ac:dyDescent="0.3">
      <c r="A1" s="197"/>
      <c r="B1" s="197"/>
      <c r="C1" s="197"/>
      <c r="D1" s="197"/>
      <c r="E1" s="197"/>
      <c r="F1" s="197"/>
      <c r="G1" s="197"/>
      <c r="H1" s="197"/>
      <c r="I1" s="197"/>
      <c r="J1" s="197"/>
      <c r="K1" s="197"/>
      <c r="L1" s="197"/>
      <c r="M1" s="197"/>
      <c r="N1" s="197"/>
    </row>
    <row r="2" spans="1:14" x14ac:dyDescent="0.3">
      <c r="A2" s="197"/>
      <c r="B2" s="197"/>
      <c r="C2" s="197"/>
      <c r="D2" s="197"/>
      <c r="E2" s="197"/>
      <c r="F2" s="197"/>
      <c r="G2" s="197"/>
      <c r="H2" s="197"/>
      <c r="I2" s="197"/>
      <c r="J2" s="197"/>
      <c r="K2" s="197"/>
      <c r="L2" s="197"/>
      <c r="M2" s="197"/>
      <c r="N2" s="197"/>
    </row>
    <row r="3" spans="1:14" x14ac:dyDescent="0.3">
      <c r="A3" s="197"/>
      <c r="B3" s="197"/>
      <c r="C3" s="197"/>
      <c r="D3" s="197"/>
      <c r="E3" s="197"/>
      <c r="F3" s="197"/>
      <c r="G3" s="197"/>
      <c r="H3" s="197"/>
      <c r="I3" s="197"/>
      <c r="J3" s="197"/>
      <c r="K3" s="197"/>
      <c r="L3" s="197"/>
      <c r="M3" s="197"/>
      <c r="N3" s="197"/>
    </row>
    <row r="4" spans="1:14" x14ac:dyDescent="0.3">
      <c r="A4" s="197"/>
      <c r="B4" s="197"/>
      <c r="C4" s="197"/>
      <c r="D4" s="197"/>
      <c r="E4" s="197"/>
      <c r="F4" s="197"/>
      <c r="G4" s="197"/>
      <c r="H4" s="197"/>
      <c r="I4" s="197"/>
      <c r="J4" s="197"/>
      <c r="K4" s="197"/>
      <c r="L4" s="197"/>
      <c r="M4" s="197"/>
      <c r="N4" s="197"/>
    </row>
    <row r="5" spans="1:14" x14ac:dyDescent="0.3">
      <c r="A5" s="197"/>
      <c r="B5" s="197"/>
      <c r="C5" s="197"/>
      <c r="D5" s="197"/>
      <c r="E5" s="197"/>
      <c r="F5" s="197"/>
      <c r="G5" s="197"/>
      <c r="H5" s="197"/>
      <c r="I5" s="197"/>
      <c r="J5" s="197"/>
      <c r="K5" s="197"/>
      <c r="L5" s="197"/>
      <c r="M5" s="197"/>
      <c r="N5" s="197"/>
    </row>
    <row r="6" spans="1:14" x14ac:dyDescent="0.3">
      <c r="A6" s="197"/>
      <c r="B6" s="197"/>
      <c r="C6" s="197"/>
      <c r="D6" s="197"/>
      <c r="E6" s="197"/>
      <c r="F6" s="197"/>
      <c r="G6" s="197"/>
      <c r="H6" s="197"/>
      <c r="I6" s="197"/>
      <c r="J6" s="197"/>
      <c r="K6" s="197"/>
      <c r="L6" s="197"/>
      <c r="M6" s="197"/>
      <c r="N6" s="197"/>
    </row>
    <row r="7" spans="1:14" x14ac:dyDescent="0.3">
      <c r="A7" s="197"/>
      <c r="B7" s="197"/>
      <c r="C7" s="197"/>
      <c r="D7" s="197"/>
      <c r="E7" s="197"/>
      <c r="F7" s="197"/>
      <c r="G7" s="197"/>
      <c r="H7" s="197"/>
      <c r="I7" s="197"/>
      <c r="J7" s="197"/>
      <c r="K7" s="197"/>
      <c r="L7" s="197"/>
      <c r="M7" s="197"/>
      <c r="N7" s="197"/>
    </row>
    <row r="8" spans="1:14" x14ac:dyDescent="0.3">
      <c r="A8" s="197"/>
      <c r="B8" s="197"/>
      <c r="C8" s="197"/>
      <c r="D8" s="197"/>
      <c r="E8" s="197"/>
      <c r="F8" s="197"/>
      <c r="G8" s="197"/>
      <c r="H8" s="197"/>
      <c r="I8" s="197"/>
      <c r="J8" s="197"/>
      <c r="K8" s="197"/>
      <c r="L8" s="197"/>
      <c r="M8" s="197"/>
      <c r="N8" s="197"/>
    </row>
    <row r="9" spans="1:14" x14ac:dyDescent="0.3">
      <c r="A9" s="197"/>
      <c r="B9" s="197"/>
      <c r="C9" s="197"/>
      <c r="D9" s="197"/>
      <c r="E9" s="197"/>
      <c r="F9" s="197"/>
      <c r="G9" s="197"/>
      <c r="H9" s="197"/>
      <c r="I9" s="197"/>
      <c r="J9" s="197"/>
      <c r="K9" s="197"/>
      <c r="L9" s="197"/>
      <c r="M9" s="197"/>
      <c r="N9" s="197"/>
    </row>
    <row r="10" spans="1:14" x14ac:dyDescent="0.3">
      <c r="A10" s="197"/>
      <c r="B10" s="197"/>
      <c r="C10" s="197"/>
      <c r="D10" s="197"/>
      <c r="E10" s="197"/>
      <c r="F10" s="197"/>
      <c r="G10" s="197"/>
      <c r="H10" s="197"/>
      <c r="I10" s="197"/>
      <c r="J10" s="197"/>
      <c r="K10" s="197"/>
      <c r="L10" s="197"/>
      <c r="M10" s="197"/>
      <c r="N10" s="197"/>
    </row>
    <row r="11" spans="1:14" x14ac:dyDescent="0.3">
      <c r="A11" s="197"/>
      <c r="B11" s="197"/>
      <c r="C11" s="197"/>
      <c r="D11" s="197"/>
      <c r="E11" s="197"/>
      <c r="F11" s="197"/>
      <c r="G11" s="197"/>
      <c r="H11" s="197"/>
      <c r="I11" s="197"/>
      <c r="J11" s="197"/>
      <c r="K11" s="197"/>
      <c r="L11" s="197"/>
      <c r="M11" s="197"/>
      <c r="N11" s="197"/>
    </row>
    <row r="12" spans="1:14" x14ac:dyDescent="0.3">
      <c r="A12" s="197"/>
      <c r="B12" s="197"/>
      <c r="C12" s="197"/>
      <c r="D12" s="197"/>
      <c r="E12" s="197"/>
      <c r="F12" s="197"/>
      <c r="G12" s="197"/>
      <c r="H12" s="197"/>
      <c r="I12" s="197"/>
      <c r="J12" s="197"/>
      <c r="K12" s="197"/>
      <c r="L12" s="197"/>
      <c r="M12" s="197"/>
      <c r="N12" s="197"/>
    </row>
    <row r="13" spans="1:14" x14ac:dyDescent="0.3">
      <c r="A13" s="197"/>
      <c r="B13" s="197"/>
      <c r="C13" s="197"/>
      <c r="D13" s="197"/>
      <c r="E13" s="197"/>
      <c r="F13" s="197"/>
      <c r="G13" s="197"/>
      <c r="H13" s="197"/>
      <c r="I13" s="197"/>
      <c r="J13" s="197"/>
      <c r="K13" s="197"/>
      <c r="L13" s="197"/>
      <c r="M13" s="197"/>
      <c r="N13" s="197"/>
    </row>
    <row r="14" spans="1:14" x14ac:dyDescent="0.3">
      <c r="A14" s="197"/>
      <c r="B14" s="197"/>
      <c r="C14" s="197"/>
      <c r="D14" s="197"/>
      <c r="E14" s="197"/>
      <c r="F14" s="197"/>
      <c r="G14" s="197"/>
      <c r="H14" s="197"/>
      <c r="I14" s="197"/>
      <c r="J14" s="197"/>
      <c r="K14" s="197"/>
      <c r="L14" s="197"/>
      <c r="M14" s="197"/>
      <c r="N14" s="197"/>
    </row>
    <row r="15" spans="1:14" x14ac:dyDescent="0.3">
      <c r="A15" s="197"/>
      <c r="B15" s="197"/>
      <c r="C15" s="197"/>
      <c r="D15" s="197"/>
      <c r="E15" s="197"/>
      <c r="F15" s="197"/>
      <c r="G15" s="197"/>
      <c r="H15" s="197"/>
      <c r="I15" s="197"/>
      <c r="J15" s="197"/>
      <c r="K15" s="197"/>
      <c r="L15" s="197"/>
      <c r="M15" s="197"/>
      <c r="N15" s="197"/>
    </row>
    <row r="16" spans="1:14" x14ac:dyDescent="0.3">
      <c r="A16" s="197"/>
      <c r="B16" s="197"/>
      <c r="C16" s="197"/>
      <c r="D16" s="197"/>
      <c r="E16" s="197"/>
      <c r="F16" s="197"/>
      <c r="G16" s="197"/>
      <c r="H16" s="197"/>
      <c r="I16" s="197"/>
      <c r="J16" s="197"/>
      <c r="K16" s="197"/>
      <c r="L16" s="197"/>
      <c r="M16" s="197"/>
      <c r="N16" s="197"/>
    </row>
    <row r="17" spans="1:14" x14ac:dyDescent="0.3">
      <c r="A17" s="197"/>
      <c r="B17" s="197"/>
      <c r="C17" s="197"/>
      <c r="D17" s="197"/>
      <c r="E17" s="197"/>
      <c r="F17" s="197"/>
      <c r="G17" s="197"/>
      <c r="H17" s="197"/>
      <c r="I17" s="197"/>
      <c r="J17" s="197"/>
      <c r="K17" s="197"/>
      <c r="L17" s="197"/>
      <c r="M17" s="197"/>
      <c r="N17" s="197"/>
    </row>
    <row r="18" spans="1:14" x14ac:dyDescent="0.3">
      <c r="A18" s="197"/>
      <c r="B18" s="197"/>
      <c r="C18" s="197"/>
      <c r="D18" s="197"/>
      <c r="E18" s="197"/>
      <c r="F18" s="197"/>
      <c r="G18" s="197"/>
      <c r="H18" s="197"/>
      <c r="I18" s="197"/>
      <c r="J18" s="197"/>
      <c r="K18" s="197"/>
      <c r="L18" s="197"/>
      <c r="M18" s="197"/>
      <c r="N18" s="197"/>
    </row>
    <row r="19" spans="1:14" x14ac:dyDescent="0.3">
      <c r="A19" s="197"/>
      <c r="B19" s="197"/>
      <c r="C19" s="197"/>
      <c r="D19" s="197"/>
      <c r="E19" s="197"/>
      <c r="F19" s="197"/>
      <c r="G19" s="197"/>
      <c r="H19" s="197"/>
      <c r="I19" s="197"/>
      <c r="J19" s="197"/>
      <c r="K19" s="197"/>
      <c r="L19" s="197"/>
      <c r="M19" s="197"/>
      <c r="N19" s="197"/>
    </row>
    <row r="20" spans="1:14" x14ac:dyDescent="0.3">
      <c r="A20" s="197"/>
      <c r="B20" s="197"/>
      <c r="C20" s="197"/>
      <c r="D20" s="197"/>
      <c r="E20" s="197"/>
      <c r="F20" s="197"/>
      <c r="G20" s="197"/>
      <c r="H20" s="197"/>
      <c r="I20" s="197"/>
      <c r="J20" s="197"/>
      <c r="K20" s="197"/>
      <c r="L20" s="197"/>
      <c r="M20" s="197"/>
      <c r="N20" s="197"/>
    </row>
    <row r="21" spans="1:14" x14ac:dyDescent="0.3">
      <c r="A21" s="197"/>
      <c r="B21" s="197"/>
      <c r="C21" s="197"/>
      <c r="D21" s="197"/>
      <c r="E21" s="197"/>
      <c r="F21" s="197"/>
      <c r="G21" s="197"/>
      <c r="H21" s="197"/>
      <c r="I21" s="197"/>
      <c r="J21" s="197"/>
      <c r="K21" s="197"/>
      <c r="L21" s="197"/>
      <c r="M21" s="197"/>
      <c r="N21" s="197"/>
    </row>
    <row r="22" spans="1:14" x14ac:dyDescent="0.3">
      <c r="A22" s="197"/>
      <c r="B22" s="197"/>
      <c r="C22" s="197"/>
      <c r="D22" s="197"/>
      <c r="E22" s="197"/>
      <c r="F22" s="197"/>
      <c r="G22" s="197"/>
      <c r="H22" s="197"/>
      <c r="I22" s="197"/>
      <c r="J22" s="197"/>
      <c r="K22" s="197"/>
      <c r="L22" s="197"/>
      <c r="M22" s="197"/>
      <c r="N22" s="197"/>
    </row>
    <row r="23" spans="1:14" s="199" customFormat="1" x14ac:dyDescent="0.3">
      <c r="A23" s="198"/>
      <c r="B23" s="198"/>
      <c r="C23" s="198"/>
      <c r="D23" s="198"/>
      <c r="E23" s="198"/>
      <c r="F23" s="198"/>
      <c r="G23" s="198"/>
      <c r="H23" s="198"/>
      <c r="I23" s="198"/>
      <c r="J23" s="198"/>
      <c r="K23" s="198"/>
      <c r="L23" s="198"/>
      <c r="M23" s="198"/>
      <c r="N23" s="198"/>
    </row>
    <row r="24" spans="1:14" s="199" customFormat="1" x14ac:dyDescent="0.3">
      <c r="A24" s="198"/>
      <c r="B24" s="198"/>
      <c r="C24" s="198"/>
      <c r="D24" s="198"/>
      <c r="E24" s="198"/>
      <c r="F24" s="198"/>
      <c r="G24" s="198"/>
      <c r="H24" s="198"/>
      <c r="I24" s="198"/>
      <c r="J24" s="198"/>
      <c r="K24" s="198"/>
      <c r="L24" s="198"/>
      <c r="M24" s="198"/>
      <c r="N24" s="198"/>
    </row>
    <row r="25" spans="1:14" s="199" customFormat="1" x14ac:dyDescent="0.3">
      <c r="A25" s="198"/>
      <c r="B25" s="198"/>
      <c r="C25" s="198"/>
      <c r="D25" s="198"/>
      <c r="E25" s="198"/>
      <c r="F25" s="198"/>
      <c r="G25" s="198"/>
      <c r="H25" s="198"/>
      <c r="I25" s="198"/>
      <c r="J25" s="198"/>
      <c r="K25" s="198"/>
      <c r="L25" s="198"/>
      <c r="M25" s="198"/>
      <c r="N25" s="19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F38F9-EDFF-4F2E-9DF1-7454DFD8442B}">
  <sheetPr codeName="Hoja10"/>
  <dimension ref="A1:A3"/>
  <sheetViews>
    <sheetView workbookViewId="0">
      <selection activeCell="G9" sqref="G9"/>
    </sheetView>
  </sheetViews>
  <sheetFormatPr baseColWidth="10" defaultColWidth="11.44140625" defaultRowHeight="14.4" x14ac:dyDescent="0.3"/>
  <sheetData>
    <row r="1" spans="1:1" x14ac:dyDescent="0.3">
      <c r="A1" s="8" t="s">
        <v>230</v>
      </c>
    </row>
    <row r="2" spans="1:1" x14ac:dyDescent="0.3">
      <c r="A2" s="8" t="s">
        <v>243</v>
      </c>
    </row>
    <row r="3" spans="1:1" x14ac:dyDescent="0.3">
      <c r="A3" s="8" t="s">
        <v>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5F9E-827B-4AEC-BD1A-54E9C307D61D}">
  <sheetPr codeName="Hoja11"/>
  <dimension ref="B2:U15"/>
  <sheetViews>
    <sheetView workbookViewId="0">
      <selection activeCell="I5" sqref="I5"/>
    </sheetView>
  </sheetViews>
  <sheetFormatPr baseColWidth="10" defaultColWidth="9.109375" defaultRowHeight="14.4" x14ac:dyDescent="0.3"/>
  <cols>
    <col min="2" max="2" width="33.5546875" customWidth="1"/>
    <col min="3" max="3" width="28.6640625" customWidth="1"/>
    <col min="5" max="5" width="27.33203125" customWidth="1"/>
    <col min="6" max="6" width="14" customWidth="1"/>
    <col min="8" max="8" width="19.44140625" customWidth="1"/>
    <col min="9" max="9" width="24.44140625" customWidth="1"/>
    <col min="11" max="11" width="25.44140625" customWidth="1"/>
    <col min="12" max="12" width="17.109375" customWidth="1"/>
    <col min="14" max="14" width="24.44140625" customWidth="1"/>
    <col min="15" max="15" width="14.6640625" customWidth="1"/>
    <col min="17" max="17" width="25.88671875" customWidth="1"/>
    <col min="18" max="18" width="10.88671875" bestFit="1" customWidth="1"/>
    <col min="20" max="20" width="19.44140625" customWidth="1"/>
    <col min="21" max="21" width="21.6640625" customWidth="1"/>
  </cols>
  <sheetData>
    <row r="2" spans="2:21" x14ac:dyDescent="0.3">
      <c r="B2" s="254" t="s">
        <v>40</v>
      </c>
      <c r="C2" s="254"/>
      <c r="E2" s="254" t="s">
        <v>231</v>
      </c>
      <c r="F2" s="254"/>
      <c r="H2" s="254" t="s">
        <v>232</v>
      </c>
      <c r="I2" s="254"/>
      <c r="K2" s="254" t="s">
        <v>233</v>
      </c>
      <c r="L2" s="254"/>
      <c r="N2" s="254" t="s">
        <v>234</v>
      </c>
      <c r="O2" s="254"/>
      <c r="Q2" s="254" t="s">
        <v>235</v>
      </c>
      <c r="R2" s="254"/>
      <c r="T2" s="255" t="s">
        <v>236</v>
      </c>
      <c r="U2" s="255"/>
    </row>
    <row r="3" spans="2:21" ht="24" customHeight="1" x14ac:dyDescent="0.3">
      <c r="B3" s="23" t="s">
        <v>68</v>
      </c>
      <c r="C3" s="23" t="s">
        <v>67</v>
      </c>
      <c r="E3" s="134" t="s">
        <v>68</v>
      </c>
      <c r="F3" s="134" t="s">
        <v>67</v>
      </c>
      <c r="H3" s="134" t="s">
        <v>68</v>
      </c>
      <c r="I3" s="135" t="s">
        <v>67</v>
      </c>
      <c r="K3" s="134" t="s">
        <v>68</v>
      </c>
      <c r="L3" s="135" t="s">
        <v>67</v>
      </c>
      <c r="N3" s="135" t="s">
        <v>68</v>
      </c>
      <c r="O3" s="135" t="s">
        <v>67</v>
      </c>
      <c r="Q3" s="135" t="s">
        <v>68</v>
      </c>
      <c r="R3" s="135" t="s">
        <v>67</v>
      </c>
      <c r="T3" s="134" t="s">
        <v>68</v>
      </c>
      <c r="U3" s="134" t="s">
        <v>67</v>
      </c>
    </row>
    <row r="4" spans="2:21" ht="30" customHeight="1" x14ac:dyDescent="0.3">
      <c r="B4" s="24" t="s">
        <v>72</v>
      </c>
      <c r="C4" s="13" t="s">
        <v>71</v>
      </c>
      <c r="E4" s="101" t="s">
        <v>106</v>
      </c>
      <c r="F4" s="75" t="s">
        <v>105</v>
      </c>
      <c r="H4" s="102" t="s">
        <v>143</v>
      </c>
      <c r="I4" s="100" t="s">
        <v>142</v>
      </c>
      <c r="K4" s="132" t="s">
        <v>166</v>
      </c>
      <c r="L4" s="97" t="s">
        <v>173</v>
      </c>
      <c r="N4" s="104" t="s">
        <v>237</v>
      </c>
      <c r="O4" s="152" t="s">
        <v>176</v>
      </c>
      <c r="Q4" s="28" t="s">
        <v>187</v>
      </c>
      <c r="R4" s="32" t="s">
        <v>186</v>
      </c>
      <c r="T4" s="26" t="s">
        <v>216</v>
      </c>
      <c r="U4" s="97" t="s">
        <v>215</v>
      </c>
    </row>
    <row r="5" spans="2:21" ht="90" customHeight="1" x14ac:dyDescent="0.3">
      <c r="B5" s="80" t="s">
        <v>83</v>
      </c>
      <c r="C5" s="14" t="s">
        <v>71</v>
      </c>
      <c r="E5" s="136" t="s">
        <v>124</v>
      </c>
      <c r="F5" s="137" t="s">
        <v>123</v>
      </c>
      <c r="G5" s="138"/>
      <c r="H5" s="139" t="s">
        <v>153</v>
      </c>
      <c r="I5" s="140" t="s">
        <v>154</v>
      </c>
      <c r="K5" s="103" t="s">
        <v>238</v>
      </c>
      <c r="L5" s="100" t="s">
        <v>174</v>
      </c>
      <c r="N5" s="105" t="s">
        <v>177</v>
      </c>
      <c r="O5" s="48" t="s">
        <v>176</v>
      </c>
      <c r="Q5" s="28" t="s">
        <v>199</v>
      </c>
      <c r="R5" s="32" t="s">
        <v>198</v>
      </c>
      <c r="T5" s="95" t="s">
        <v>229</v>
      </c>
      <c r="U5" s="34" t="s">
        <v>228</v>
      </c>
    </row>
    <row r="6" spans="2:21" ht="30" customHeight="1" x14ac:dyDescent="0.3">
      <c r="B6" s="24" t="s">
        <v>85</v>
      </c>
      <c r="C6" s="13" t="s">
        <v>84</v>
      </c>
      <c r="E6" s="141" t="s">
        <v>126</v>
      </c>
      <c r="F6" s="142" t="s">
        <v>125</v>
      </c>
      <c r="G6" s="138"/>
      <c r="H6" s="143" t="s">
        <v>159</v>
      </c>
      <c r="I6" s="144" t="s">
        <v>158</v>
      </c>
      <c r="Q6" s="28" t="s">
        <v>201</v>
      </c>
      <c r="R6" s="32" t="s">
        <v>200</v>
      </c>
    </row>
    <row r="7" spans="2:21" ht="30" customHeight="1" x14ac:dyDescent="0.3">
      <c r="B7" s="24" t="s">
        <v>87</v>
      </c>
      <c r="C7" s="13" t="s">
        <v>86</v>
      </c>
      <c r="E7" s="145" t="s">
        <v>128</v>
      </c>
      <c r="F7" s="146" t="s">
        <v>127</v>
      </c>
      <c r="G7" s="138"/>
      <c r="H7" s="143" t="s">
        <v>161</v>
      </c>
      <c r="I7" s="142" t="s">
        <v>160</v>
      </c>
      <c r="Q7" s="28" t="s">
        <v>203</v>
      </c>
      <c r="R7" s="6" t="s">
        <v>202</v>
      </c>
    </row>
    <row r="8" spans="2:21" ht="30" customHeight="1" x14ac:dyDescent="0.3">
      <c r="B8" s="81" t="s">
        <v>89</v>
      </c>
      <c r="C8" s="147" t="s">
        <v>88</v>
      </c>
      <c r="E8" s="148" t="s">
        <v>130</v>
      </c>
      <c r="F8" s="149" t="s">
        <v>129</v>
      </c>
      <c r="G8" s="138"/>
      <c r="H8" s="143" t="s">
        <v>163</v>
      </c>
      <c r="I8" s="142" t="s">
        <v>162</v>
      </c>
      <c r="Q8" s="28" t="s">
        <v>205</v>
      </c>
      <c r="R8" s="32" t="s">
        <v>204</v>
      </c>
    </row>
    <row r="9" spans="2:21" ht="30" customHeight="1" x14ac:dyDescent="0.3">
      <c r="B9" s="81" t="s">
        <v>91</v>
      </c>
      <c r="C9" s="147" t="s">
        <v>90</v>
      </c>
      <c r="E9" s="150" t="s">
        <v>132</v>
      </c>
      <c r="F9" s="146" t="s">
        <v>131</v>
      </c>
      <c r="G9" s="138"/>
      <c r="H9" s="138"/>
      <c r="I9" s="138"/>
      <c r="Q9" s="28" t="s">
        <v>207</v>
      </c>
      <c r="R9" s="32" t="s">
        <v>206</v>
      </c>
    </row>
    <row r="10" spans="2:21" ht="34.5" customHeight="1" x14ac:dyDescent="0.3">
      <c r="B10" s="81" t="s">
        <v>93</v>
      </c>
      <c r="C10" s="147" t="s">
        <v>92</v>
      </c>
      <c r="E10" s="150" t="s">
        <v>134</v>
      </c>
      <c r="F10" s="146" t="s">
        <v>133</v>
      </c>
      <c r="G10" s="138"/>
      <c r="H10" s="138"/>
      <c r="I10" s="138"/>
      <c r="Q10" s="28" t="s">
        <v>209</v>
      </c>
      <c r="R10" s="32" t="s">
        <v>208</v>
      </c>
    </row>
    <row r="11" spans="2:21" ht="43.5" customHeight="1" x14ac:dyDescent="0.3">
      <c r="B11" s="81" t="s">
        <v>95</v>
      </c>
      <c r="C11" s="147" t="s">
        <v>94</v>
      </c>
      <c r="E11" s="150" t="s">
        <v>239</v>
      </c>
      <c r="F11" s="146" t="s">
        <v>135</v>
      </c>
      <c r="G11" s="138"/>
      <c r="H11" s="138"/>
      <c r="I11" s="138"/>
      <c r="Q11" s="28" t="s">
        <v>211</v>
      </c>
      <c r="R11" s="32" t="s">
        <v>210</v>
      </c>
    </row>
    <row r="12" spans="2:21" ht="42" customHeight="1" x14ac:dyDescent="0.3">
      <c r="B12" s="81" t="s">
        <v>96</v>
      </c>
      <c r="C12" s="147" t="s">
        <v>94</v>
      </c>
      <c r="E12" s="150" t="s">
        <v>137</v>
      </c>
      <c r="F12" s="32" t="s">
        <v>136</v>
      </c>
      <c r="Q12" s="28" t="s">
        <v>213</v>
      </c>
      <c r="R12" s="32" t="s">
        <v>212</v>
      </c>
    </row>
    <row r="13" spans="2:21" ht="39.75" customHeight="1" x14ac:dyDescent="0.3">
      <c r="B13" s="82" t="s">
        <v>98</v>
      </c>
      <c r="C13" s="151" t="s">
        <v>97</v>
      </c>
      <c r="E13" s="150" t="s">
        <v>139</v>
      </c>
      <c r="F13" s="32" t="s">
        <v>138</v>
      </c>
    </row>
    <row r="14" spans="2:21" ht="30" customHeight="1" x14ac:dyDescent="0.3">
      <c r="B14" s="81" t="s">
        <v>100</v>
      </c>
      <c r="C14" s="147" t="s">
        <v>99</v>
      </c>
    </row>
    <row r="15" spans="2:21" ht="36.75" customHeight="1" x14ac:dyDescent="0.3">
      <c r="B15" s="81" t="s">
        <v>102</v>
      </c>
      <c r="C15" s="147" t="s">
        <v>101</v>
      </c>
    </row>
  </sheetData>
  <mergeCells count="7">
    <mergeCell ref="Q2:R2"/>
    <mergeCell ref="T2:U2"/>
    <mergeCell ref="B2:C2"/>
    <mergeCell ref="E2:F2"/>
    <mergeCell ref="H2:I2"/>
    <mergeCell ref="K2:L2"/>
    <mergeCell ref="N2:O2"/>
  </mergeCells>
  <hyperlinks>
    <hyperlink ref="K4" r:id="rId1" xr:uid="{605D3E25-4C06-4252-AC8C-C85C601B3D41}"/>
    <hyperlink ref="B4" r:id="rId2" xr:uid="{99C7CE7A-7CE1-4085-BDBB-A89B25885721}"/>
    <hyperlink ref="B5" r:id="rId3" xr:uid="{290C5477-0EC9-4BCD-9566-DA2255328C69}"/>
    <hyperlink ref="B6" r:id="rId4" display="https://capurrope-my.sharepoint.com/:b:/g/personal/georgina_montesinos_capurro_pe/EY6oNrJS9CtKvlSkrDlGt_YBn5J9FAM3zJp9Ho--lICqCA?e=voJs4i" xr:uid="{120051C8-8B06-421E-82CF-FCA63304B0AF}"/>
    <hyperlink ref="B7" r:id="rId5" xr:uid="{A67F0D46-68A6-4EE8-8CF5-2348B68B962C}"/>
    <hyperlink ref="B8" r:id="rId6" xr:uid="{7C4C83A6-FCBD-472A-A4C3-EBCB6AC7ECDA}"/>
    <hyperlink ref="B9" r:id="rId7" xr:uid="{F6824467-11A0-48BA-B727-F858EC73A70C}"/>
    <hyperlink ref="B10" r:id="rId8" display="https://capurrope-my.sharepoint.com/:b:/g/personal/georgina_montesinos_capurro_pe/EUL1vdsqI3hLoF5L7E3QNksBYmGXA9BJGnQzchNeAIBOLw?e=zbQlC7" xr:uid="{3F0F8B3C-D4AB-4CF8-97AF-7C34A523E209}"/>
    <hyperlink ref="B11" r:id="rId9" xr:uid="{E3ED5FE9-1AC2-435C-B767-111EF632B50E}"/>
    <hyperlink ref="B12" r:id="rId10" display="https://capurrope-my.sharepoint.com/:b:/g/personal/georgina_montesinos_capurro_pe/EXnWV9uM-jBGiJwSqTtDBzEBstJRsobO29tIK3pybgYyhw?e=BDuaUj" xr:uid="{A0ADC18C-E81A-461E-B0B1-C0A413862090}"/>
    <hyperlink ref="B13" r:id="rId11" xr:uid="{C035030A-D013-46BC-A289-CC8054B74E07}"/>
    <hyperlink ref="B14" r:id="rId12" display="https://capurrope-my.sharepoint.com/:b:/g/personal/georgina_montesinos_capurro_pe/EbQ0KWV3n75GoijtwdJV3tABGgebbnJ9fhsjDTsPtYGCsg?e=w957a4" xr:uid="{16E9B419-4126-419B-8BF7-09B29BE32D23}"/>
    <hyperlink ref="B15" r:id="rId13" xr:uid="{E8D17CB4-C39D-4BDA-943F-E33E53EC0689}"/>
    <hyperlink ref="E4" r:id="rId14" xr:uid="{3B9F83B6-4A24-4664-8051-2B3717E83C0E}"/>
    <hyperlink ref="E5" r:id="rId15" xr:uid="{7F3F7CEC-4D74-4814-803F-2211A0533E2B}"/>
    <hyperlink ref="E6" r:id="rId16" xr:uid="{110913A8-23B6-4683-B9C7-E07F9F23E7E3}"/>
    <hyperlink ref="E8" r:id="rId17" xr:uid="{93A49769-F463-4C68-A3C2-1EEE8F3DB488}"/>
    <hyperlink ref="E9" r:id="rId18" xr:uid="{731DB5CC-C32D-4CEC-8D56-26A18A393B65}"/>
    <hyperlink ref="E10" r:id="rId19" xr:uid="{45ABD5E7-63AB-46CC-8C5D-A0533BCB29DA}"/>
    <hyperlink ref="E11" r:id="rId20" xr:uid="{A0456FF1-4068-486F-9A00-2DBA82F5157B}"/>
    <hyperlink ref="H8" r:id="rId21" xr:uid="{5ABBE192-5D35-42E1-90F8-F771864BA749}"/>
    <hyperlink ref="H4" r:id="rId22" xr:uid="{5B086042-B4A0-4A07-B424-4D23FA5CD784}"/>
    <hyperlink ref="H6" r:id="rId23" xr:uid="{DE5179BA-E52B-422B-95F8-1CD1918C7F71}"/>
    <hyperlink ref="H7" r:id="rId24" xr:uid="{1271DBFC-D001-48D6-A03A-29EF46FAF33A}"/>
    <hyperlink ref="H5" r:id="rId25" xr:uid="{9B716708-12CE-41CB-9AF7-A0A346F9759F}"/>
    <hyperlink ref="E7" r:id="rId26" xr:uid="{0643CB29-8322-4B7C-8832-7E853602F207}"/>
    <hyperlink ref="E12" r:id="rId27" xr:uid="{29282A25-D85C-4B47-96DC-3F332D3E30FB}"/>
    <hyperlink ref="E13" r:id="rId28" xr:uid="{7CDE35FB-77A6-4F90-A9C0-E500BB7DC4C4}"/>
    <hyperlink ref="K5" r:id="rId29" xr:uid="{1449D9C1-C442-4D3E-97BD-0ED22BF99980}"/>
    <hyperlink ref="N4" r:id="rId30" xr:uid="{4FC37785-6DAB-42D3-87E4-297F7247ADF3}"/>
    <hyperlink ref="N5" r:id="rId31" xr:uid="{0C658BA7-CE90-4DBD-9E1C-51FA8C0383A9}"/>
    <hyperlink ref="Q5" r:id="rId32" display="https://capurrope-my.sharepoint.com/:b:/g/personal/georgina_montesinos_capurro_pe/ESQjesyA6_RBvl6Rm5ugk28ByGkEAoKOq8hZSG2hyqSegg?e=SJyniH" xr:uid="{F322A348-2C40-4B6A-A4ED-F100D854E7B0}"/>
    <hyperlink ref="Q4" r:id="rId33" xr:uid="{BDD81EDE-D285-4250-A1AD-199D745D7CEE}"/>
    <hyperlink ref="Q6" r:id="rId34" xr:uid="{0EA18491-3071-4DF8-B124-702BF2FB2F1F}"/>
    <hyperlink ref="Q7" r:id="rId35" xr:uid="{2C92E5EA-779A-4F21-95A5-25B5CB822816}"/>
    <hyperlink ref="Q8" r:id="rId36" xr:uid="{0A1C42EC-A2F4-4F8D-A932-4A766BB317EC}"/>
    <hyperlink ref="Q9" r:id="rId37" xr:uid="{99391E38-3266-450B-9CE5-495C5009B469}"/>
    <hyperlink ref="Q10" r:id="rId38" xr:uid="{78EBCA31-3556-49D0-B721-F593B19D4DB2}"/>
    <hyperlink ref="Q11" r:id="rId39" xr:uid="{36C9C655-EC98-4B64-B7FE-5E448F10EC67}"/>
    <hyperlink ref="Q12" r:id="rId40" xr:uid="{5979158F-9428-4A07-814B-9061DA1E4E4C}"/>
    <hyperlink ref="T4" r:id="rId41" xr:uid="{F70F7DDE-7797-4769-8128-8CE255A96AD1}"/>
    <hyperlink ref="T5" r:id="rId42" xr:uid="{6A5E6B76-B42F-4743-AD76-CA0B04F7F3E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5D6D2-04D3-4170-9E2E-BC302379B1A3}">
  <sheetPr codeName="Hoja13">
    <tabColor theme="8"/>
  </sheetPr>
  <dimension ref="A1:C16"/>
  <sheetViews>
    <sheetView zoomScale="160" zoomScaleNormal="160" workbookViewId="0">
      <selection activeCell="E8" sqref="E8"/>
    </sheetView>
  </sheetViews>
  <sheetFormatPr baseColWidth="10" defaultRowHeight="14.4" x14ac:dyDescent="0.3"/>
  <cols>
    <col min="1" max="1" width="28.109375" customWidth="1"/>
    <col min="2" max="2" width="27.5546875" customWidth="1"/>
    <col min="3" max="3" width="18" customWidth="1"/>
  </cols>
  <sheetData>
    <row r="1" spans="1:3" x14ac:dyDescent="0.3">
      <c r="A1" t="s">
        <v>254</v>
      </c>
      <c r="B1" t="s">
        <v>255</v>
      </c>
      <c r="C1" t="s">
        <v>259</v>
      </c>
    </row>
    <row r="2" spans="1:3" x14ac:dyDescent="0.3">
      <c r="A2" t="s">
        <v>55</v>
      </c>
      <c r="B2" t="s">
        <v>286</v>
      </c>
      <c r="C2" t="s">
        <v>54</v>
      </c>
    </row>
    <row r="3" spans="1:3" x14ac:dyDescent="0.3">
      <c r="A3" t="s">
        <v>57</v>
      </c>
      <c r="B3" t="s">
        <v>287</v>
      </c>
      <c r="C3" t="s">
        <v>56</v>
      </c>
    </row>
    <row r="4" spans="1:3" x14ac:dyDescent="0.3">
      <c r="A4" t="s">
        <v>59</v>
      </c>
      <c r="B4" t="s">
        <v>288</v>
      </c>
      <c r="C4" t="s">
        <v>58</v>
      </c>
    </row>
    <row r="5" spans="1:3" x14ac:dyDescent="0.3">
      <c r="A5" t="s">
        <v>62</v>
      </c>
      <c r="B5" t="s">
        <v>289</v>
      </c>
      <c r="C5" t="s">
        <v>61</v>
      </c>
    </row>
    <row r="6" spans="1:3" x14ac:dyDescent="0.3">
      <c r="A6" t="s">
        <v>63</v>
      </c>
      <c r="B6" t="s">
        <v>290</v>
      </c>
      <c r="C6" t="s">
        <v>260</v>
      </c>
    </row>
    <row r="7" spans="1:3" x14ac:dyDescent="0.3">
      <c r="A7" t="s">
        <v>121</v>
      </c>
      <c r="B7" t="s">
        <v>291</v>
      </c>
      <c r="C7" t="s">
        <v>120</v>
      </c>
    </row>
    <row r="8" spans="1:3" x14ac:dyDescent="0.3">
      <c r="A8" t="s">
        <v>122</v>
      </c>
      <c r="B8" t="s">
        <v>292</v>
      </c>
      <c r="C8" t="s">
        <v>60</v>
      </c>
    </row>
    <row r="9" spans="1:3" x14ac:dyDescent="0.3">
      <c r="A9" t="s">
        <v>256</v>
      </c>
      <c r="B9" t="s">
        <v>293</v>
      </c>
      <c r="C9" t="s">
        <v>60</v>
      </c>
    </row>
    <row r="10" spans="1:3" x14ac:dyDescent="0.3">
      <c r="A10" t="s">
        <v>257</v>
      </c>
      <c r="B10" t="s">
        <v>294</v>
      </c>
      <c r="C10" t="s">
        <v>60</v>
      </c>
    </row>
    <row r="11" spans="1:3" x14ac:dyDescent="0.3">
      <c r="A11" t="s">
        <v>258</v>
      </c>
      <c r="B11" t="s">
        <v>295</v>
      </c>
      <c r="C11" t="s">
        <v>261</v>
      </c>
    </row>
    <row r="12" spans="1:3" x14ac:dyDescent="0.3">
      <c r="A12" t="s">
        <v>262</v>
      </c>
      <c r="B12" s="174" t="s">
        <v>296</v>
      </c>
      <c r="C12" t="s">
        <v>48</v>
      </c>
    </row>
    <row r="13" spans="1:3" x14ac:dyDescent="0.3">
      <c r="A13" t="s">
        <v>263</v>
      </c>
      <c r="B13" s="174" t="s">
        <v>297</v>
      </c>
      <c r="C13" t="s">
        <v>47</v>
      </c>
    </row>
    <row r="14" spans="1:3" x14ac:dyDescent="0.3">
      <c r="A14" t="s">
        <v>264</v>
      </c>
      <c r="B14" s="174" t="s">
        <v>298</v>
      </c>
      <c r="C14" t="s">
        <v>60</v>
      </c>
    </row>
    <row r="15" spans="1:3" x14ac:dyDescent="0.3">
      <c r="A15" t="s">
        <v>282</v>
      </c>
      <c r="B15" s="174" t="s">
        <v>299</v>
      </c>
      <c r="C15" t="s">
        <v>281</v>
      </c>
    </row>
    <row r="16" spans="1:3" x14ac:dyDescent="0.3">
      <c r="A16" t="s">
        <v>283</v>
      </c>
      <c r="B16" s="174" t="s">
        <v>300</v>
      </c>
      <c r="C16" t="s">
        <v>120</v>
      </c>
    </row>
  </sheetData>
  <hyperlinks>
    <hyperlink ref="B6" r:id="rId1" display="frank.rengifo@laive.pe" xr:uid="{96C9CC01-A609-47F1-BE69-5AB4D06BE688}"/>
    <hyperlink ref="B12" r:id="rId2" display="resp.op.iga@laive.pe" xr:uid="{C3E0DE24-EBCC-4D83-A12D-1D17721BA2CF}"/>
    <hyperlink ref="B13" r:id="rId3" display="resp.cal.iga@laive.pe" xr:uid="{E1E5F159-AB26-451C-8C7E-AEAD722FC9A9}"/>
    <hyperlink ref="B14" r:id="rId4" display="resp.mant.iga@laive.pe" xr:uid="{C9F747F4-BBD9-440E-B770-EFBB318E179E}"/>
    <hyperlink ref="B15" r:id="rId5" display="resp.generales@laive.pe" xr:uid="{DFC48FE8-ACB1-46C5-8A75-72015E7E3595}"/>
    <hyperlink ref="B16" r:id="rId6" display="juan.perez@laive.pe" xr:uid="{02436ECD-B93D-4B28-9DD6-3A218A49285D}"/>
  </hyperlinks>
  <pageMargins left="0.7" right="0.7" top="0.75" bottom="0.75" header="0.3" footer="0.3"/>
  <tableParts count="1">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FCBD-2BCD-4900-AA47-EA677DC5FCD7}">
  <sheetPr codeName="Hoja15">
    <tabColor rgb="FF0E4749"/>
  </sheetPr>
  <dimension ref="A1:AD289"/>
  <sheetViews>
    <sheetView topLeftCell="X1" workbookViewId="0">
      <selection activeCell="Z11" sqref="Z11"/>
    </sheetView>
  </sheetViews>
  <sheetFormatPr baseColWidth="10" defaultRowHeight="14.4" x14ac:dyDescent="0.3"/>
  <cols>
    <col min="1" max="1" width="5.21875" bestFit="1" customWidth="1"/>
    <col min="2" max="2" width="21" bestFit="1" customWidth="1"/>
    <col min="3" max="3" width="9.77734375" bestFit="1" customWidth="1"/>
    <col min="4" max="4" width="17.33203125" bestFit="1" customWidth="1"/>
    <col min="5" max="5" width="11.6640625" bestFit="1" customWidth="1"/>
    <col min="6" max="6" width="21.109375" bestFit="1" customWidth="1"/>
    <col min="7" max="7" width="64.77734375" bestFit="1" customWidth="1"/>
    <col min="8" max="11" width="80.88671875" bestFit="1" customWidth="1"/>
    <col min="12" max="12" width="55.44140625" bestFit="1" customWidth="1"/>
    <col min="13" max="13" width="65.44140625" bestFit="1" customWidth="1"/>
    <col min="14" max="17" width="80.88671875" bestFit="1" customWidth="1"/>
    <col min="18" max="18" width="24.33203125" bestFit="1" customWidth="1"/>
    <col min="19" max="19" width="28.77734375" bestFit="1" customWidth="1"/>
    <col min="20" max="20" width="21.109375" bestFit="1" customWidth="1"/>
    <col min="21" max="21" width="9.6640625" bestFit="1" customWidth="1"/>
    <col min="22" max="22" width="27" bestFit="1" customWidth="1"/>
    <col min="23" max="23" width="15.33203125" bestFit="1" customWidth="1"/>
    <col min="24" max="24" width="13.77734375" bestFit="1" customWidth="1"/>
    <col min="25" max="25" width="25" bestFit="1" customWidth="1"/>
    <col min="26" max="26" width="15.44140625" bestFit="1" customWidth="1"/>
    <col min="27" max="27" width="27.6640625" bestFit="1" customWidth="1"/>
    <col min="28" max="28" width="24" bestFit="1" customWidth="1"/>
    <col min="29" max="29" width="18" bestFit="1" customWidth="1"/>
    <col min="30" max="30" width="19.33203125" bestFit="1" customWidth="1"/>
  </cols>
  <sheetData>
    <row r="1" spans="1:30" x14ac:dyDescent="0.3">
      <c r="A1" t="s">
        <v>2</v>
      </c>
      <c r="B1" t="s">
        <v>240</v>
      </c>
      <c r="C1" t="s">
        <v>241</v>
      </c>
      <c r="D1" t="s">
        <v>242</v>
      </c>
      <c r="E1" t="s">
        <v>6</v>
      </c>
      <c r="F1" t="s">
        <v>7</v>
      </c>
      <c r="G1" t="s">
        <v>8</v>
      </c>
      <c r="H1" t="s">
        <v>9</v>
      </c>
      <c r="I1" t="s">
        <v>10</v>
      </c>
      <c r="J1" t="s">
        <v>11</v>
      </c>
      <c r="K1" t="s">
        <v>12</v>
      </c>
      <c r="L1" t="s">
        <v>13</v>
      </c>
      <c r="M1" t="s">
        <v>14</v>
      </c>
      <c r="N1" t="s">
        <v>15</v>
      </c>
      <c r="O1" t="s">
        <v>16</v>
      </c>
      <c r="P1" t="s">
        <v>17</v>
      </c>
      <c r="Q1" t="s">
        <v>18</v>
      </c>
      <c r="R1" t="s">
        <v>50</v>
      </c>
      <c r="S1" t="s">
        <v>51</v>
      </c>
      <c r="T1" t="s">
        <v>277</v>
      </c>
      <c r="U1" t="s">
        <v>19</v>
      </c>
      <c r="V1" t="s">
        <v>278</v>
      </c>
      <c r="W1" t="s">
        <v>20</v>
      </c>
      <c r="X1" t="s">
        <v>21</v>
      </c>
      <c r="Y1" t="s">
        <v>22</v>
      </c>
      <c r="Z1" t="s">
        <v>52</v>
      </c>
      <c r="AA1" s="195" t="s">
        <v>270</v>
      </c>
      <c r="AB1" s="195" t="s">
        <v>271</v>
      </c>
      <c r="AC1" s="195" t="s">
        <v>272</v>
      </c>
      <c r="AD1" s="195" t="s">
        <v>273</v>
      </c>
    </row>
    <row r="2" spans="1:30" x14ac:dyDescent="0.3">
      <c r="A2">
        <v>1</v>
      </c>
      <c r="B2" t="s">
        <v>24</v>
      </c>
      <c r="C2" t="s">
        <v>25</v>
      </c>
      <c r="D2" t="s">
        <v>23</v>
      </c>
      <c r="E2" t="s">
        <v>26</v>
      </c>
      <c r="F2">
        <v>43663</v>
      </c>
      <c r="G2" t="s">
        <v>27</v>
      </c>
      <c r="H2" t="s">
        <v>28</v>
      </c>
      <c r="I2" t="s">
        <v>29</v>
      </c>
      <c r="J2" t="s">
        <v>29</v>
      </c>
      <c r="K2" t="s">
        <v>30</v>
      </c>
      <c r="L2" t="s">
        <v>31</v>
      </c>
      <c r="M2" t="s">
        <v>249</v>
      </c>
      <c r="N2" t="s">
        <v>53</v>
      </c>
      <c r="O2" t="s">
        <v>32</v>
      </c>
      <c r="P2" t="s">
        <v>33</v>
      </c>
      <c r="Q2" t="s">
        <v>34</v>
      </c>
      <c r="R2" t="s">
        <v>250</v>
      </c>
      <c r="S2" t="s">
        <v>55</v>
      </c>
      <c r="T2" s="212">
        <v>45301</v>
      </c>
      <c r="V2" t="s">
        <v>280</v>
      </c>
      <c r="AA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 t="str">
        <f>IFERROR(VLOOKUP(bd_obligaciones_lima[[#This Row],[reponsables_corregido]],responsables[],2,FALSE),"")</f>
        <v>danielle.yepez@abc.pe</v>
      </c>
      <c r="AC2" t="str">
        <f>IFERROR(VLOOKUP(bd_obligaciones_lima[[#This Row],[reponsables_corregido]],responsables[],3,FALSE),"")</f>
        <v>Ambiental</v>
      </c>
      <c r="AD2" t="str">
        <f>bd_obligaciones_lima[[#This Row],[N°]]&amp;bd_obligaciones_lima[[#This Row],[Tema]]</f>
        <v>1COMPROMISOS IGA</v>
      </c>
    </row>
    <row r="3" spans="1:30" x14ac:dyDescent="0.3">
      <c r="A3">
        <v>1</v>
      </c>
      <c r="B3" t="s">
        <v>24</v>
      </c>
      <c r="C3" t="s">
        <v>25</v>
      </c>
      <c r="D3" t="s">
        <v>23</v>
      </c>
      <c r="E3" t="s">
        <v>26</v>
      </c>
      <c r="F3">
        <v>43663</v>
      </c>
      <c r="G3" t="s">
        <v>27</v>
      </c>
      <c r="H3" t="s">
        <v>28</v>
      </c>
      <c r="I3" t="s">
        <v>29</v>
      </c>
      <c r="J3" t="s">
        <v>29</v>
      </c>
      <c r="K3" t="s">
        <v>30</v>
      </c>
      <c r="L3" t="s">
        <v>31</v>
      </c>
      <c r="M3" t="s">
        <v>249</v>
      </c>
      <c r="N3" t="s">
        <v>53</v>
      </c>
      <c r="O3" t="s">
        <v>32</v>
      </c>
      <c r="P3" t="s">
        <v>33</v>
      </c>
      <c r="Q3" t="s">
        <v>34</v>
      </c>
      <c r="R3" t="s">
        <v>250</v>
      </c>
      <c r="S3" t="s">
        <v>285</v>
      </c>
      <c r="T3" s="212">
        <v>45301</v>
      </c>
      <c r="V3" t="s">
        <v>280</v>
      </c>
      <c r="AA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Juan Perez</v>
      </c>
      <c r="AB3" t="str">
        <f>IFERROR(VLOOKUP(bd_obligaciones_lima[[#This Row],[reponsables_corregido]],responsables[],2,FALSE),"")</f>
        <v>juan.perez@abc.pe</v>
      </c>
      <c r="AC3" t="str">
        <f>IFERROR(VLOOKUP(bd_obligaciones_lima[[#This Row],[reponsables_corregido]],responsables[],3,FALSE),"")</f>
        <v>Legal</v>
      </c>
      <c r="AD3" t="str">
        <f>bd_obligaciones_lima[[#This Row],[N°]]&amp;bd_obligaciones_lima[[#This Row],[Tema]]</f>
        <v>1COMPROMISOS IGA</v>
      </c>
    </row>
    <row r="4" spans="1:30" x14ac:dyDescent="0.3">
      <c r="A4">
        <v>2</v>
      </c>
      <c r="B4" t="s">
        <v>24</v>
      </c>
      <c r="C4" t="s">
        <v>25</v>
      </c>
      <c r="D4" t="s">
        <v>23</v>
      </c>
      <c r="E4" t="s">
        <v>26</v>
      </c>
      <c r="F4">
        <v>43663</v>
      </c>
      <c r="G4" t="s">
        <v>27</v>
      </c>
      <c r="H4" t="s">
        <v>28</v>
      </c>
      <c r="I4" t="s">
        <v>29</v>
      </c>
      <c r="J4" t="s">
        <v>29</v>
      </c>
      <c r="K4" t="s">
        <v>35</v>
      </c>
      <c r="L4" t="s">
        <v>31</v>
      </c>
      <c r="M4" t="s">
        <v>249</v>
      </c>
      <c r="N4" t="s">
        <v>53</v>
      </c>
      <c r="O4" t="s">
        <v>32</v>
      </c>
      <c r="P4" t="s">
        <v>36</v>
      </c>
      <c r="Q4" t="s">
        <v>37</v>
      </c>
      <c r="R4" t="s">
        <v>56</v>
      </c>
      <c r="S4" t="s">
        <v>57</v>
      </c>
      <c r="T4" s="212">
        <v>45170</v>
      </c>
      <c r="U4" t="s">
        <v>41</v>
      </c>
      <c r="V4" t="s">
        <v>276</v>
      </c>
      <c r="AA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Garynson Manrique</v>
      </c>
      <c r="AB4" t="str">
        <f>IFERROR(VLOOKUP(bd_obligaciones_lima[[#This Row],[reponsables_corregido]],responsables[],2,FALSE),"")</f>
        <v>garynson.manrique@abc.pe</v>
      </c>
      <c r="AC4" t="str">
        <f>IFERROR(VLOOKUP(bd_obligaciones_lima[[#This Row],[reponsables_corregido]],responsables[],3,FALSE),"")</f>
        <v>Proyectos</v>
      </c>
      <c r="AD4" t="str">
        <f>bd_obligaciones_lima[[#This Row],[N°]]&amp;bd_obligaciones_lima[[#This Row],[Tema]]</f>
        <v>2COMPROMISOS IGA</v>
      </c>
    </row>
    <row r="5" spans="1:30" x14ac:dyDescent="0.3">
      <c r="A5">
        <v>3</v>
      </c>
      <c r="B5" t="s">
        <v>24</v>
      </c>
      <c r="C5" t="s">
        <v>25</v>
      </c>
      <c r="D5" t="s">
        <v>23</v>
      </c>
      <c r="R5" t="s">
        <v>56</v>
      </c>
      <c r="S5" t="s">
        <v>57</v>
      </c>
      <c r="T5" s="212">
        <v>45209</v>
      </c>
      <c r="U5" t="s">
        <v>243</v>
      </c>
      <c r="V5" t="s">
        <v>19</v>
      </c>
      <c r="AA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Garynson Manrique</v>
      </c>
      <c r="AB5" t="str">
        <f>IFERROR(VLOOKUP(bd_obligaciones_lima[[#This Row],[reponsables_corregido]],responsables[],2,FALSE),"")</f>
        <v>garynson.manrique@abc.pe</v>
      </c>
      <c r="AC5" t="str">
        <f>IFERROR(VLOOKUP(bd_obligaciones_lima[[#This Row],[reponsables_corregido]],responsables[],3,FALSE),"")</f>
        <v>Proyectos</v>
      </c>
      <c r="AD5" t="str">
        <f>bd_obligaciones_lima[[#This Row],[N°]]&amp;bd_obligaciones_lima[[#This Row],[Tema]]</f>
        <v>3COMPROMISOS IGA</v>
      </c>
    </row>
    <row r="6" spans="1:30" x14ac:dyDescent="0.3">
      <c r="A6">
        <v>4</v>
      </c>
      <c r="B6" t="s">
        <v>24</v>
      </c>
      <c r="C6" t="s">
        <v>25</v>
      </c>
      <c r="D6" t="s">
        <v>23</v>
      </c>
      <c r="R6" t="s">
        <v>54</v>
      </c>
      <c r="S6" t="s">
        <v>55</v>
      </c>
      <c r="T6" s="212">
        <v>45143</v>
      </c>
      <c r="U6" t="s">
        <v>243</v>
      </c>
      <c r="V6" t="s">
        <v>19</v>
      </c>
      <c r="AA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 t="str">
        <f>IFERROR(VLOOKUP(bd_obligaciones_lima[[#This Row],[reponsables_corregido]],responsables[],2,FALSE),"")</f>
        <v>danielle.yepez@abc.pe</v>
      </c>
      <c r="AC6" t="str">
        <f>IFERROR(VLOOKUP(bd_obligaciones_lima[[#This Row],[reponsables_corregido]],responsables[],3,FALSE),"")</f>
        <v>Ambiental</v>
      </c>
      <c r="AD6" t="str">
        <f>bd_obligaciones_lima[[#This Row],[N°]]&amp;bd_obligaciones_lima[[#This Row],[Tema]]</f>
        <v>4COMPROMISOS IGA</v>
      </c>
    </row>
    <row r="7" spans="1:30" x14ac:dyDescent="0.3">
      <c r="A7">
        <v>5</v>
      </c>
      <c r="B7" t="s">
        <v>24</v>
      </c>
      <c r="C7" t="s">
        <v>25</v>
      </c>
      <c r="D7" t="s">
        <v>23</v>
      </c>
      <c r="R7" t="s">
        <v>54</v>
      </c>
      <c r="S7" t="s">
        <v>55</v>
      </c>
      <c r="T7" s="212">
        <v>45272</v>
      </c>
      <c r="V7" t="s">
        <v>279</v>
      </c>
      <c r="AA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 t="str">
        <f>IFERROR(VLOOKUP(bd_obligaciones_lima[[#This Row],[reponsables_corregido]],responsables[],2,FALSE),"")</f>
        <v>danielle.yepez@abc.pe</v>
      </c>
      <c r="AC7" t="str">
        <f>IFERROR(VLOOKUP(bd_obligaciones_lima[[#This Row],[reponsables_corregido]],responsables[],3,FALSE),"")</f>
        <v>Ambiental</v>
      </c>
      <c r="AD7" t="str">
        <f>bd_obligaciones_lima[[#This Row],[N°]]&amp;bd_obligaciones_lima[[#This Row],[Tema]]</f>
        <v>5COMPROMISOS IGA</v>
      </c>
    </row>
    <row r="8" spans="1:30" x14ac:dyDescent="0.3">
      <c r="A8">
        <v>6</v>
      </c>
      <c r="B8" t="s">
        <v>24</v>
      </c>
      <c r="C8" t="s">
        <v>25</v>
      </c>
      <c r="D8" t="s">
        <v>23</v>
      </c>
      <c r="R8" t="s">
        <v>54</v>
      </c>
      <c r="S8" t="s">
        <v>55</v>
      </c>
      <c r="T8" s="212">
        <v>45054</v>
      </c>
      <c r="U8" t="s">
        <v>243</v>
      </c>
      <c r="V8" t="s">
        <v>19</v>
      </c>
      <c r="AA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 t="str">
        <f>IFERROR(VLOOKUP(bd_obligaciones_lima[[#This Row],[reponsables_corregido]],responsables[],2,FALSE),"")</f>
        <v>danielle.yepez@abc.pe</v>
      </c>
      <c r="AC8" t="str">
        <f>IFERROR(VLOOKUP(bd_obligaciones_lima[[#This Row],[reponsables_corregido]],responsables[],3,FALSE),"")</f>
        <v>Ambiental</v>
      </c>
      <c r="AD8" t="str">
        <f>bd_obligaciones_lima[[#This Row],[N°]]&amp;bd_obligaciones_lima[[#This Row],[Tema]]</f>
        <v>6COMPROMISOS IGA</v>
      </c>
    </row>
    <row r="9" spans="1:30" x14ac:dyDescent="0.3">
      <c r="A9">
        <v>7</v>
      </c>
      <c r="B9" t="s">
        <v>24</v>
      </c>
      <c r="C9" t="s">
        <v>25</v>
      </c>
      <c r="D9" t="s">
        <v>23</v>
      </c>
      <c r="R9" t="s">
        <v>54</v>
      </c>
      <c r="S9" t="s">
        <v>55</v>
      </c>
      <c r="T9" s="212">
        <v>45301</v>
      </c>
      <c r="U9" t="s">
        <v>41</v>
      </c>
      <c r="V9" t="s">
        <v>276</v>
      </c>
      <c r="AA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 t="str">
        <f>IFERROR(VLOOKUP(bd_obligaciones_lima[[#This Row],[reponsables_corregido]],responsables[],2,FALSE),"")</f>
        <v>danielle.yepez@abc.pe</v>
      </c>
      <c r="AC9" t="str">
        <f>IFERROR(VLOOKUP(bd_obligaciones_lima[[#This Row],[reponsables_corregido]],responsables[],3,FALSE),"")</f>
        <v>Ambiental</v>
      </c>
      <c r="AD9" t="str">
        <f>bd_obligaciones_lima[[#This Row],[N°]]&amp;bd_obligaciones_lima[[#This Row],[Tema]]</f>
        <v>7COMPROMISOS IGA</v>
      </c>
    </row>
    <row r="10" spans="1:30" x14ac:dyDescent="0.3">
      <c r="A10">
        <v>8</v>
      </c>
      <c r="B10" t="s">
        <v>24</v>
      </c>
      <c r="C10" t="s">
        <v>25</v>
      </c>
      <c r="D10" t="s">
        <v>23</v>
      </c>
      <c r="R10" t="s">
        <v>54</v>
      </c>
      <c r="S10" t="s">
        <v>55</v>
      </c>
      <c r="T10" s="212">
        <v>45148</v>
      </c>
      <c r="U10" t="s">
        <v>243</v>
      </c>
      <c r="V10" t="s">
        <v>19</v>
      </c>
      <c r="AA1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 t="str">
        <f>IFERROR(VLOOKUP(bd_obligaciones_lima[[#This Row],[reponsables_corregido]],responsables[],2,FALSE),"")</f>
        <v>danielle.yepez@abc.pe</v>
      </c>
      <c r="AC10" t="str">
        <f>IFERROR(VLOOKUP(bd_obligaciones_lima[[#This Row],[reponsables_corregido]],responsables[],3,FALSE),"")</f>
        <v>Ambiental</v>
      </c>
      <c r="AD10" t="str">
        <f>bd_obligaciones_lima[[#This Row],[N°]]&amp;bd_obligaciones_lima[[#This Row],[Tema]]</f>
        <v>8COMPROMISOS IGA</v>
      </c>
    </row>
    <row r="11" spans="1:30" x14ac:dyDescent="0.3">
      <c r="A11">
        <v>9</v>
      </c>
      <c r="B11" t="s">
        <v>24</v>
      </c>
      <c r="C11" t="s">
        <v>25</v>
      </c>
      <c r="D11" t="s">
        <v>23</v>
      </c>
      <c r="R11" t="s">
        <v>48</v>
      </c>
      <c r="S11" t="s">
        <v>262</v>
      </c>
      <c r="T11" s="212">
        <v>45204</v>
      </c>
      <c r="V11" t="s">
        <v>279</v>
      </c>
      <c r="AA1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responsable_operaciones_IGA</v>
      </c>
      <c r="AB11" t="str">
        <f>IFERROR(VLOOKUP(bd_obligaciones_lima[[#This Row],[reponsables_corregido]],responsables[],2,FALSE),"")</f>
        <v>resp.op.iga@abc.pe</v>
      </c>
      <c r="AC11" t="str">
        <f>IFERROR(VLOOKUP(bd_obligaciones_lima[[#This Row],[reponsables_corregido]],responsables[],3,FALSE),"")</f>
        <v>Operaciones</v>
      </c>
      <c r="AD11" t="str">
        <f>bd_obligaciones_lima[[#This Row],[N°]]&amp;bd_obligaciones_lima[[#This Row],[Tema]]</f>
        <v>9COMPROMISOS IGA</v>
      </c>
    </row>
    <row r="12" spans="1:30" x14ac:dyDescent="0.3">
      <c r="A12">
        <v>10</v>
      </c>
      <c r="B12" t="s">
        <v>24</v>
      </c>
      <c r="C12" t="s">
        <v>25</v>
      </c>
      <c r="D12" t="s">
        <v>23</v>
      </c>
      <c r="R12" t="s">
        <v>47</v>
      </c>
      <c r="S12" t="s">
        <v>263</v>
      </c>
      <c r="T12" s="212">
        <v>45179</v>
      </c>
      <c r="V12" t="s">
        <v>279</v>
      </c>
      <c r="AA1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responsable_calidad_IGA</v>
      </c>
      <c r="AB12" t="str">
        <f>IFERROR(VLOOKUP(bd_obligaciones_lima[[#This Row],[reponsables_corregido]],responsables[],2,FALSE),"")</f>
        <v>resp.cal.iga@abc.pe</v>
      </c>
      <c r="AC12" t="str">
        <f>IFERROR(VLOOKUP(bd_obligaciones_lima[[#This Row],[reponsables_corregido]],responsables[],3,FALSE),"")</f>
        <v>Calidad</v>
      </c>
      <c r="AD12" t="str">
        <f>bd_obligaciones_lima[[#This Row],[N°]]&amp;bd_obligaciones_lima[[#This Row],[Tema]]</f>
        <v>10COMPROMISOS IGA</v>
      </c>
    </row>
    <row r="13" spans="1:30" x14ac:dyDescent="0.3">
      <c r="A13">
        <v>11</v>
      </c>
      <c r="B13" t="s">
        <v>24</v>
      </c>
      <c r="C13" t="s">
        <v>25</v>
      </c>
      <c r="D13" t="s">
        <v>23</v>
      </c>
      <c r="R13" t="s">
        <v>58</v>
      </c>
      <c r="S13" t="s">
        <v>59</v>
      </c>
      <c r="T13" s="212">
        <v>45204</v>
      </c>
      <c r="V13" t="s">
        <v>279</v>
      </c>
      <c r="AA1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3" t="str">
        <f>IFERROR(VLOOKUP(bd_obligaciones_lima[[#This Row],[reponsables_corregido]],responsables[],2,FALSE),"")</f>
        <v>yessenia.hidalgo@abc.pe</v>
      </c>
      <c r="AC13" t="str">
        <f>IFERROR(VLOOKUP(bd_obligaciones_lima[[#This Row],[reponsables_corregido]],responsables[],3,FALSE),"")</f>
        <v>Servicios Generales</v>
      </c>
      <c r="AD13" t="str">
        <f>bd_obligaciones_lima[[#This Row],[N°]]&amp;bd_obligaciones_lima[[#This Row],[Tema]]</f>
        <v>11COMPROMISOS IGA</v>
      </c>
    </row>
    <row r="14" spans="1:30" x14ac:dyDescent="0.3">
      <c r="A14">
        <v>12</v>
      </c>
      <c r="B14" t="s">
        <v>24</v>
      </c>
      <c r="C14" t="s">
        <v>25</v>
      </c>
      <c r="D14" t="s">
        <v>23</v>
      </c>
      <c r="R14" t="s">
        <v>60</v>
      </c>
      <c r="S14" t="s">
        <v>264</v>
      </c>
      <c r="T14" s="212">
        <v>45302</v>
      </c>
      <c r="V14" t="s">
        <v>280</v>
      </c>
      <c r="AA1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14" t="str">
        <f>IFERROR(VLOOKUP(bd_obligaciones_lima[[#This Row],[reponsables_corregido]],responsables[],2,FALSE),"")</f>
        <v>resp.mant.iga@abc.pe</v>
      </c>
      <c r="AC14" t="str">
        <f>IFERROR(VLOOKUP(bd_obligaciones_lima[[#This Row],[reponsables_corregido]],responsables[],3,FALSE),"")</f>
        <v>Mantenimiento</v>
      </c>
      <c r="AD14" t="str">
        <f>bd_obligaciones_lima[[#This Row],[N°]]&amp;bd_obligaciones_lima[[#This Row],[Tema]]</f>
        <v>12COMPROMISOS IGA</v>
      </c>
    </row>
    <row r="15" spans="1:30" x14ac:dyDescent="0.3">
      <c r="A15">
        <v>13</v>
      </c>
      <c r="B15" t="s">
        <v>24</v>
      </c>
      <c r="C15" t="s">
        <v>25</v>
      </c>
      <c r="D15" t="s">
        <v>23</v>
      </c>
      <c r="R15" t="s">
        <v>58</v>
      </c>
      <c r="S15" t="s">
        <v>59</v>
      </c>
      <c r="T15" s="212">
        <v>45204</v>
      </c>
      <c r="U15" t="s">
        <v>41</v>
      </c>
      <c r="V15" t="s">
        <v>276</v>
      </c>
      <c r="AA1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5" t="str">
        <f>IFERROR(VLOOKUP(bd_obligaciones_lima[[#This Row],[reponsables_corregido]],responsables[],2,FALSE),"")</f>
        <v>yessenia.hidalgo@abc.pe</v>
      </c>
      <c r="AC15" t="str">
        <f>IFERROR(VLOOKUP(bd_obligaciones_lima[[#This Row],[reponsables_corregido]],responsables[],3,FALSE),"")</f>
        <v>Servicios Generales</v>
      </c>
      <c r="AD15" t="str">
        <f>bd_obligaciones_lima[[#This Row],[N°]]&amp;bd_obligaciones_lima[[#This Row],[Tema]]</f>
        <v>13COMPROMISOS IGA</v>
      </c>
    </row>
    <row r="16" spans="1:30" x14ac:dyDescent="0.3">
      <c r="A16">
        <v>14</v>
      </c>
      <c r="B16" t="s">
        <v>24</v>
      </c>
      <c r="C16" t="s">
        <v>25</v>
      </c>
      <c r="D16" t="s">
        <v>23</v>
      </c>
      <c r="R16" t="s">
        <v>58</v>
      </c>
      <c r="S16" t="s">
        <v>59</v>
      </c>
      <c r="T16" s="212">
        <v>45204</v>
      </c>
      <c r="V16" t="s">
        <v>279</v>
      </c>
      <c r="AA1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6" t="str">
        <f>IFERROR(VLOOKUP(bd_obligaciones_lima[[#This Row],[reponsables_corregido]],responsables[],2,FALSE),"")</f>
        <v>yessenia.hidalgo@abc.pe</v>
      </c>
      <c r="AC16" t="str">
        <f>IFERROR(VLOOKUP(bd_obligaciones_lima[[#This Row],[reponsables_corregido]],responsables[],3,FALSE),"")</f>
        <v>Servicios Generales</v>
      </c>
      <c r="AD16" t="str">
        <f>bd_obligaciones_lima[[#This Row],[N°]]&amp;bd_obligaciones_lima[[#This Row],[Tema]]</f>
        <v>14COMPROMISOS IGA</v>
      </c>
    </row>
    <row r="17" spans="1:30" x14ac:dyDescent="0.3">
      <c r="A17">
        <v>15</v>
      </c>
      <c r="B17" t="s">
        <v>24</v>
      </c>
      <c r="C17" t="s">
        <v>25</v>
      </c>
      <c r="D17" t="s">
        <v>23</v>
      </c>
      <c r="R17" t="s">
        <v>54</v>
      </c>
      <c r="S17" t="s">
        <v>55</v>
      </c>
      <c r="T17" s="212">
        <v>45204</v>
      </c>
      <c r="U17" t="s">
        <v>41</v>
      </c>
      <c r="V17" t="s">
        <v>276</v>
      </c>
      <c r="AA1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 t="str">
        <f>IFERROR(VLOOKUP(bd_obligaciones_lima[[#This Row],[reponsables_corregido]],responsables[],2,FALSE),"")</f>
        <v>danielle.yepez@abc.pe</v>
      </c>
      <c r="AC17" t="str">
        <f>IFERROR(VLOOKUP(bd_obligaciones_lima[[#This Row],[reponsables_corregido]],responsables[],3,FALSE),"")</f>
        <v>Ambiental</v>
      </c>
      <c r="AD17" t="str">
        <f>bd_obligaciones_lima[[#This Row],[N°]]&amp;bd_obligaciones_lima[[#This Row],[Tema]]</f>
        <v>15COMPROMISOS IGA</v>
      </c>
    </row>
    <row r="18" spans="1:30" x14ac:dyDescent="0.3">
      <c r="A18">
        <v>16</v>
      </c>
      <c r="B18" t="s">
        <v>24</v>
      </c>
      <c r="C18" t="s">
        <v>25</v>
      </c>
      <c r="D18" t="s">
        <v>23</v>
      </c>
      <c r="R18" t="s">
        <v>54</v>
      </c>
      <c r="S18" t="s">
        <v>55</v>
      </c>
      <c r="T18" s="212">
        <v>45323</v>
      </c>
      <c r="V18" t="s">
        <v>280</v>
      </c>
      <c r="AA1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 t="str">
        <f>IFERROR(VLOOKUP(bd_obligaciones_lima[[#This Row],[reponsables_corregido]],responsables[],2,FALSE),"")</f>
        <v>danielle.yepez@abc.pe</v>
      </c>
      <c r="AC18" t="str">
        <f>IFERROR(VLOOKUP(bd_obligaciones_lima[[#This Row],[reponsables_corregido]],responsables[],3,FALSE),"")</f>
        <v>Ambiental</v>
      </c>
      <c r="AD18" t="str">
        <f>bd_obligaciones_lima[[#This Row],[N°]]&amp;bd_obligaciones_lima[[#This Row],[Tema]]</f>
        <v>16COMPROMISOS IGA</v>
      </c>
    </row>
    <row r="19" spans="1:30" x14ac:dyDescent="0.3">
      <c r="A19">
        <v>17</v>
      </c>
      <c r="B19" t="s">
        <v>24</v>
      </c>
      <c r="C19" t="s">
        <v>25</v>
      </c>
      <c r="D19" t="s">
        <v>23</v>
      </c>
      <c r="R19" t="s">
        <v>54</v>
      </c>
      <c r="S19" t="s">
        <v>55</v>
      </c>
      <c r="T19" s="212">
        <v>45327</v>
      </c>
      <c r="V19" t="s">
        <v>280</v>
      </c>
      <c r="AA1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9" t="str">
        <f>IFERROR(VLOOKUP(bd_obligaciones_lima[[#This Row],[reponsables_corregido]],responsables[],2,FALSE),"")</f>
        <v>danielle.yepez@abc.pe</v>
      </c>
      <c r="AC19" t="str">
        <f>IFERROR(VLOOKUP(bd_obligaciones_lima[[#This Row],[reponsables_corregido]],responsables[],3,FALSE),"")</f>
        <v>Ambiental</v>
      </c>
      <c r="AD19" t="str">
        <f>bd_obligaciones_lima[[#This Row],[N°]]&amp;bd_obligaciones_lima[[#This Row],[Tema]]</f>
        <v>17COMPROMISOS IGA</v>
      </c>
    </row>
    <row r="20" spans="1:30" x14ac:dyDescent="0.3">
      <c r="A20">
        <v>18</v>
      </c>
      <c r="B20" t="s">
        <v>24</v>
      </c>
      <c r="C20" t="s">
        <v>25</v>
      </c>
      <c r="D20" t="s">
        <v>23</v>
      </c>
      <c r="R20" t="s">
        <v>54</v>
      </c>
      <c r="S20" t="s">
        <v>55</v>
      </c>
      <c r="T20" s="212">
        <v>45361</v>
      </c>
      <c r="V20" t="s">
        <v>280</v>
      </c>
      <c r="AA2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 t="str">
        <f>IFERROR(VLOOKUP(bd_obligaciones_lima[[#This Row],[reponsables_corregido]],responsables[],2,FALSE),"")</f>
        <v>danielle.yepez@abc.pe</v>
      </c>
      <c r="AC20" t="str">
        <f>IFERROR(VLOOKUP(bd_obligaciones_lima[[#This Row],[reponsables_corregido]],responsables[],3,FALSE),"")</f>
        <v>Ambiental</v>
      </c>
      <c r="AD20" t="str">
        <f>bd_obligaciones_lima[[#This Row],[N°]]&amp;bd_obligaciones_lima[[#This Row],[Tema]]</f>
        <v>18COMPROMISOS IGA</v>
      </c>
    </row>
    <row r="21" spans="1:30" x14ac:dyDescent="0.3">
      <c r="A21">
        <v>19</v>
      </c>
      <c r="B21" t="s">
        <v>24</v>
      </c>
      <c r="C21" t="s">
        <v>25</v>
      </c>
      <c r="D21" t="s">
        <v>23</v>
      </c>
      <c r="R21" t="s">
        <v>54</v>
      </c>
      <c r="S21" t="s">
        <v>55</v>
      </c>
      <c r="T21" s="212">
        <v>45361</v>
      </c>
      <c r="U21" t="s">
        <v>41</v>
      </c>
      <c r="V21" t="s">
        <v>276</v>
      </c>
      <c r="AA2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 t="str">
        <f>IFERROR(VLOOKUP(bd_obligaciones_lima[[#This Row],[reponsables_corregido]],responsables[],2,FALSE),"")</f>
        <v>danielle.yepez@abc.pe</v>
      </c>
      <c r="AC21" t="str">
        <f>IFERROR(VLOOKUP(bd_obligaciones_lima[[#This Row],[reponsables_corregido]],responsables[],3,FALSE),"")</f>
        <v>Ambiental</v>
      </c>
      <c r="AD21" t="str">
        <f>bd_obligaciones_lima[[#This Row],[N°]]&amp;bd_obligaciones_lima[[#This Row],[Tema]]</f>
        <v>19COMPROMISOS IGA</v>
      </c>
    </row>
    <row r="22" spans="1:30" x14ac:dyDescent="0.3">
      <c r="A22">
        <v>20</v>
      </c>
      <c r="B22" t="s">
        <v>24</v>
      </c>
      <c r="C22" t="s">
        <v>25</v>
      </c>
      <c r="D22" t="s">
        <v>23</v>
      </c>
      <c r="R22" t="s">
        <v>54</v>
      </c>
      <c r="S22" t="s">
        <v>55</v>
      </c>
      <c r="T22" s="212">
        <v>45327</v>
      </c>
      <c r="V22" t="s">
        <v>280</v>
      </c>
      <c r="AA2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 t="str">
        <f>IFERROR(VLOOKUP(bd_obligaciones_lima[[#This Row],[reponsables_corregido]],responsables[],2,FALSE),"")</f>
        <v>danielle.yepez@abc.pe</v>
      </c>
      <c r="AC22" t="str">
        <f>IFERROR(VLOOKUP(bd_obligaciones_lima[[#This Row],[reponsables_corregido]],responsables[],3,FALSE),"")</f>
        <v>Ambiental</v>
      </c>
      <c r="AD22" t="str">
        <f>bd_obligaciones_lima[[#This Row],[N°]]&amp;bd_obligaciones_lima[[#This Row],[Tema]]</f>
        <v>20COMPROMISOS IGA</v>
      </c>
    </row>
    <row r="23" spans="1:30" x14ac:dyDescent="0.3">
      <c r="A23">
        <v>21</v>
      </c>
      <c r="B23" t="s">
        <v>24</v>
      </c>
      <c r="C23" t="s">
        <v>25</v>
      </c>
      <c r="D23" t="s">
        <v>23</v>
      </c>
      <c r="R23" t="s">
        <v>54</v>
      </c>
      <c r="S23" t="s">
        <v>55</v>
      </c>
      <c r="T23" s="212">
        <v>45361</v>
      </c>
      <c r="U23" t="s">
        <v>41</v>
      </c>
      <c r="V23" t="s">
        <v>276</v>
      </c>
      <c r="AA2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 t="str">
        <f>IFERROR(VLOOKUP(bd_obligaciones_lima[[#This Row],[reponsables_corregido]],responsables[],2,FALSE),"")</f>
        <v>danielle.yepez@abc.pe</v>
      </c>
      <c r="AC23" t="str">
        <f>IFERROR(VLOOKUP(bd_obligaciones_lima[[#This Row],[reponsables_corregido]],responsables[],3,FALSE),"")</f>
        <v>Ambiental</v>
      </c>
      <c r="AD23" t="str">
        <f>bd_obligaciones_lima[[#This Row],[N°]]&amp;bd_obligaciones_lima[[#This Row],[Tema]]</f>
        <v>21COMPROMISOS IGA</v>
      </c>
    </row>
    <row r="24" spans="1:30" x14ac:dyDescent="0.3">
      <c r="A24">
        <v>22</v>
      </c>
      <c r="B24" t="s">
        <v>24</v>
      </c>
      <c r="C24" t="s">
        <v>25</v>
      </c>
      <c r="D24" t="s">
        <v>23</v>
      </c>
      <c r="R24" t="s">
        <v>54</v>
      </c>
      <c r="S24" t="s">
        <v>55</v>
      </c>
      <c r="T24" s="212">
        <v>45327</v>
      </c>
      <c r="V24" t="s">
        <v>280</v>
      </c>
      <c r="AA2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 t="str">
        <f>IFERROR(VLOOKUP(bd_obligaciones_lima[[#This Row],[reponsables_corregido]],responsables[],2,FALSE),"")</f>
        <v>danielle.yepez@abc.pe</v>
      </c>
      <c r="AC24" t="str">
        <f>IFERROR(VLOOKUP(bd_obligaciones_lima[[#This Row],[reponsables_corregido]],responsables[],3,FALSE),"")</f>
        <v>Ambiental</v>
      </c>
      <c r="AD24" t="str">
        <f>bd_obligaciones_lima[[#This Row],[N°]]&amp;bd_obligaciones_lima[[#This Row],[Tema]]</f>
        <v>22COMPROMISOS IGA</v>
      </c>
    </row>
    <row r="25" spans="1:30" x14ac:dyDescent="0.3">
      <c r="A25">
        <v>23</v>
      </c>
      <c r="B25" t="s">
        <v>24</v>
      </c>
      <c r="C25" t="s">
        <v>25</v>
      </c>
      <c r="D25" t="s">
        <v>23</v>
      </c>
      <c r="R25" t="s">
        <v>54</v>
      </c>
      <c r="S25" t="s">
        <v>55</v>
      </c>
      <c r="T25" s="212">
        <v>45272</v>
      </c>
      <c r="V25" t="s">
        <v>279</v>
      </c>
      <c r="AA2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 t="str">
        <f>IFERROR(VLOOKUP(bd_obligaciones_lima[[#This Row],[reponsables_corregido]],responsables[],2,FALSE),"")</f>
        <v>danielle.yepez@abc.pe</v>
      </c>
      <c r="AC25" t="str">
        <f>IFERROR(VLOOKUP(bd_obligaciones_lima[[#This Row],[reponsables_corregido]],responsables[],3,FALSE),"")</f>
        <v>Ambiental</v>
      </c>
      <c r="AD25" t="str">
        <f>bd_obligaciones_lima[[#This Row],[N°]]&amp;bd_obligaciones_lima[[#This Row],[Tema]]</f>
        <v>23COMPROMISOS IGA</v>
      </c>
    </row>
    <row r="26" spans="1:30" x14ac:dyDescent="0.3">
      <c r="A26">
        <v>24</v>
      </c>
      <c r="B26" t="s">
        <v>24</v>
      </c>
      <c r="C26" t="s">
        <v>25</v>
      </c>
      <c r="D26" t="s">
        <v>23</v>
      </c>
      <c r="R26" t="s">
        <v>54</v>
      </c>
      <c r="S26" t="s">
        <v>55</v>
      </c>
      <c r="T26" s="212">
        <v>45204</v>
      </c>
      <c r="V26" t="s">
        <v>279</v>
      </c>
      <c r="AA2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 t="str">
        <f>IFERROR(VLOOKUP(bd_obligaciones_lima[[#This Row],[reponsables_corregido]],responsables[],2,FALSE),"")</f>
        <v>danielle.yepez@abc.pe</v>
      </c>
      <c r="AC26" t="str">
        <f>IFERROR(VLOOKUP(bd_obligaciones_lima[[#This Row],[reponsables_corregido]],responsables[],3,FALSE),"")</f>
        <v>Ambiental</v>
      </c>
      <c r="AD26" t="str">
        <f>bd_obligaciones_lima[[#This Row],[N°]]&amp;bd_obligaciones_lima[[#This Row],[Tema]]</f>
        <v>24COMPROMISOS IGA</v>
      </c>
    </row>
    <row r="27" spans="1:30" x14ac:dyDescent="0.3">
      <c r="A27">
        <v>25</v>
      </c>
      <c r="B27" t="s">
        <v>24</v>
      </c>
      <c r="C27" t="s">
        <v>25</v>
      </c>
      <c r="D27" t="s">
        <v>23</v>
      </c>
      <c r="R27" t="s">
        <v>54</v>
      </c>
      <c r="S27" t="s">
        <v>55</v>
      </c>
      <c r="T27" s="212">
        <v>45189</v>
      </c>
      <c r="U27" t="s">
        <v>41</v>
      </c>
      <c r="V27" t="s">
        <v>276</v>
      </c>
      <c r="AA2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7" t="str">
        <f>IFERROR(VLOOKUP(bd_obligaciones_lima[[#This Row],[reponsables_corregido]],responsables[],2,FALSE),"")</f>
        <v>danielle.yepez@abc.pe</v>
      </c>
      <c r="AC27" t="str">
        <f>IFERROR(VLOOKUP(bd_obligaciones_lima[[#This Row],[reponsables_corregido]],responsables[],3,FALSE),"")</f>
        <v>Ambiental</v>
      </c>
      <c r="AD27" t="str">
        <f>bd_obligaciones_lima[[#This Row],[N°]]&amp;bd_obligaciones_lima[[#This Row],[Tema]]</f>
        <v>25COMPROMISOS IGA</v>
      </c>
    </row>
    <row r="28" spans="1:30" x14ac:dyDescent="0.3">
      <c r="A28">
        <v>26</v>
      </c>
      <c r="B28" t="s">
        <v>24</v>
      </c>
      <c r="C28" t="s">
        <v>25</v>
      </c>
      <c r="D28" t="s">
        <v>23</v>
      </c>
      <c r="R28" t="s">
        <v>54</v>
      </c>
      <c r="S28" t="s">
        <v>55</v>
      </c>
      <c r="T28" s="212">
        <v>45209</v>
      </c>
      <c r="V28" t="s">
        <v>279</v>
      </c>
      <c r="AA2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8" t="str">
        <f>IFERROR(VLOOKUP(bd_obligaciones_lima[[#This Row],[reponsables_corregido]],responsables[],2,FALSE),"")</f>
        <v>danielle.yepez@abc.pe</v>
      </c>
      <c r="AC28" t="str">
        <f>IFERROR(VLOOKUP(bd_obligaciones_lima[[#This Row],[reponsables_corregido]],responsables[],3,FALSE),"")</f>
        <v>Ambiental</v>
      </c>
      <c r="AD28" t="str">
        <f>bd_obligaciones_lima[[#This Row],[N°]]&amp;bd_obligaciones_lima[[#This Row],[Tema]]</f>
        <v>26COMPROMISOS IGA</v>
      </c>
    </row>
    <row r="29" spans="1:30" x14ac:dyDescent="0.3">
      <c r="A29">
        <v>27</v>
      </c>
      <c r="B29" t="s">
        <v>24</v>
      </c>
      <c r="C29" t="s">
        <v>25</v>
      </c>
      <c r="D29" t="s">
        <v>23</v>
      </c>
      <c r="R29" t="s">
        <v>60</v>
      </c>
      <c r="S29" t="s">
        <v>264</v>
      </c>
      <c r="T29" s="212">
        <v>45296</v>
      </c>
      <c r="V29" t="s">
        <v>279</v>
      </c>
      <c r="AA2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29" t="str">
        <f>IFERROR(VLOOKUP(bd_obligaciones_lima[[#This Row],[reponsables_corregido]],responsables[],2,FALSE),"")</f>
        <v>resp.mant.iga@abc.pe</v>
      </c>
      <c r="AC29" t="str">
        <f>IFERROR(VLOOKUP(bd_obligaciones_lima[[#This Row],[reponsables_corregido]],responsables[],3,FALSE),"")</f>
        <v>Mantenimiento</v>
      </c>
      <c r="AD29" t="str">
        <f>bd_obligaciones_lima[[#This Row],[N°]]&amp;bd_obligaciones_lima[[#This Row],[Tema]]</f>
        <v>27COMPROMISOS IGA</v>
      </c>
    </row>
    <row r="30" spans="1:30" x14ac:dyDescent="0.3">
      <c r="A30">
        <v>28</v>
      </c>
      <c r="B30" t="s">
        <v>24</v>
      </c>
      <c r="C30" t="s">
        <v>25</v>
      </c>
      <c r="D30" t="s">
        <v>23</v>
      </c>
      <c r="R30" t="s">
        <v>60</v>
      </c>
      <c r="S30" t="s">
        <v>264</v>
      </c>
      <c r="T30" s="212">
        <v>45306</v>
      </c>
      <c r="V30" t="s">
        <v>280</v>
      </c>
      <c r="AA3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0" t="str">
        <f>IFERROR(VLOOKUP(bd_obligaciones_lima[[#This Row],[reponsables_corregido]],responsables[],2,FALSE),"")</f>
        <v>resp.mant.iga@abc.pe</v>
      </c>
      <c r="AC30" t="str">
        <f>IFERROR(VLOOKUP(bd_obligaciones_lima[[#This Row],[reponsables_corregido]],responsables[],3,FALSE),"")</f>
        <v>Mantenimiento</v>
      </c>
      <c r="AD30" t="str">
        <f>bd_obligaciones_lima[[#This Row],[N°]]&amp;bd_obligaciones_lima[[#This Row],[Tema]]</f>
        <v>28COMPROMISOS IGA</v>
      </c>
    </row>
    <row r="31" spans="1:30" x14ac:dyDescent="0.3">
      <c r="A31">
        <v>29</v>
      </c>
      <c r="B31" t="s">
        <v>24</v>
      </c>
      <c r="C31" t="s">
        <v>25</v>
      </c>
      <c r="D31" t="s">
        <v>23</v>
      </c>
      <c r="R31" t="s">
        <v>60</v>
      </c>
      <c r="S31" t="s">
        <v>264</v>
      </c>
      <c r="T31" s="212">
        <v>45301</v>
      </c>
      <c r="V31" t="s">
        <v>280</v>
      </c>
      <c r="AA3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1" t="str">
        <f>IFERROR(VLOOKUP(bd_obligaciones_lima[[#This Row],[reponsables_corregido]],responsables[],2,FALSE),"")</f>
        <v>resp.mant.iga@abc.pe</v>
      </c>
      <c r="AC31" t="str">
        <f>IFERROR(VLOOKUP(bd_obligaciones_lima[[#This Row],[reponsables_corregido]],responsables[],3,FALSE),"")</f>
        <v>Mantenimiento</v>
      </c>
      <c r="AD31" t="str">
        <f>bd_obligaciones_lima[[#This Row],[N°]]&amp;bd_obligaciones_lima[[#This Row],[Tema]]</f>
        <v>29COMPROMISOS IGA</v>
      </c>
    </row>
    <row r="32" spans="1:30" x14ac:dyDescent="0.3">
      <c r="A32">
        <v>30</v>
      </c>
      <c r="B32" t="s">
        <v>24</v>
      </c>
      <c r="C32" t="s">
        <v>25</v>
      </c>
      <c r="D32" t="s">
        <v>23</v>
      </c>
      <c r="R32" t="s">
        <v>60</v>
      </c>
      <c r="S32" t="s">
        <v>264</v>
      </c>
      <c r="T32" s="212">
        <v>45334</v>
      </c>
      <c r="V32" t="s">
        <v>280</v>
      </c>
      <c r="AA3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2" t="str">
        <f>IFERROR(VLOOKUP(bd_obligaciones_lima[[#This Row],[reponsables_corregido]],responsables[],2,FALSE),"")</f>
        <v>resp.mant.iga@abc.pe</v>
      </c>
      <c r="AC32" t="str">
        <f>IFERROR(VLOOKUP(bd_obligaciones_lima[[#This Row],[reponsables_corregido]],responsables[],3,FALSE),"")</f>
        <v>Mantenimiento</v>
      </c>
      <c r="AD32" t="str">
        <f>bd_obligaciones_lima[[#This Row],[N°]]&amp;bd_obligaciones_lima[[#This Row],[Tema]]</f>
        <v>30COMPROMISOS IGA</v>
      </c>
    </row>
    <row r="33" spans="1:30" x14ac:dyDescent="0.3">
      <c r="A33">
        <v>31</v>
      </c>
      <c r="B33" t="s">
        <v>24</v>
      </c>
      <c r="C33" t="s">
        <v>25</v>
      </c>
      <c r="D33" t="s">
        <v>23</v>
      </c>
      <c r="R33" t="s">
        <v>60</v>
      </c>
      <c r="S33" t="s">
        <v>264</v>
      </c>
      <c r="T33" s="212">
        <v>45200</v>
      </c>
      <c r="V33" t="s">
        <v>279</v>
      </c>
      <c r="AA3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3" t="str">
        <f>IFERROR(VLOOKUP(bd_obligaciones_lima[[#This Row],[reponsables_corregido]],responsables[],2,FALSE),"")</f>
        <v>resp.mant.iga@abc.pe</v>
      </c>
      <c r="AC33" t="str">
        <f>IFERROR(VLOOKUP(bd_obligaciones_lima[[#This Row],[reponsables_corregido]],responsables[],3,FALSE),"")</f>
        <v>Mantenimiento</v>
      </c>
      <c r="AD33" t="str">
        <f>bd_obligaciones_lima[[#This Row],[N°]]&amp;bd_obligaciones_lima[[#This Row],[Tema]]</f>
        <v>31COMPROMISOS IGA</v>
      </c>
    </row>
    <row r="34" spans="1:30" x14ac:dyDescent="0.3">
      <c r="A34">
        <v>32</v>
      </c>
      <c r="B34" t="s">
        <v>24</v>
      </c>
      <c r="C34" t="s">
        <v>25</v>
      </c>
      <c r="D34" t="s">
        <v>23</v>
      </c>
      <c r="R34" t="s">
        <v>60</v>
      </c>
      <c r="S34" t="s">
        <v>264</v>
      </c>
      <c r="T34" s="212">
        <v>45366</v>
      </c>
      <c r="V34" t="s">
        <v>280</v>
      </c>
      <c r="AA3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4" t="str">
        <f>IFERROR(VLOOKUP(bd_obligaciones_lima[[#This Row],[reponsables_corregido]],responsables[],2,FALSE),"")</f>
        <v>resp.mant.iga@abc.pe</v>
      </c>
      <c r="AC34" t="str">
        <f>IFERROR(VLOOKUP(bd_obligaciones_lima[[#This Row],[reponsables_corregido]],responsables[],3,FALSE),"")</f>
        <v>Mantenimiento</v>
      </c>
      <c r="AD34" t="str">
        <f>bd_obligaciones_lima[[#This Row],[N°]]&amp;bd_obligaciones_lima[[#This Row],[Tema]]</f>
        <v>32COMPROMISOS IGA</v>
      </c>
    </row>
    <row r="35" spans="1:30" x14ac:dyDescent="0.3">
      <c r="A35">
        <v>33</v>
      </c>
      <c r="B35" t="s">
        <v>24</v>
      </c>
      <c r="C35" t="s">
        <v>25</v>
      </c>
      <c r="D35" t="s">
        <v>23</v>
      </c>
      <c r="R35" t="s">
        <v>60</v>
      </c>
      <c r="S35" t="s">
        <v>264</v>
      </c>
      <c r="T35" s="212">
        <v>45361</v>
      </c>
      <c r="V35" t="s">
        <v>280</v>
      </c>
      <c r="AA3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5" t="str">
        <f>IFERROR(VLOOKUP(bd_obligaciones_lima[[#This Row],[reponsables_corregido]],responsables[],2,FALSE),"")</f>
        <v>resp.mant.iga@abc.pe</v>
      </c>
      <c r="AC35" t="str">
        <f>IFERROR(VLOOKUP(bd_obligaciones_lima[[#This Row],[reponsables_corregido]],responsables[],3,FALSE),"")</f>
        <v>Mantenimiento</v>
      </c>
      <c r="AD35" t="str">
        <f>bd_obligaciones_lima[[#This Row],[N°]]&amp;bd_obligaciones_lima[[#This Row],[Tema]]</f>
        <v>33COMPROMISOS IGA</v>
      </c>
    </row>
    <row r="36" spans="1:30" x14ac:dyDescent="0.3">
      <c r="A36">
        <v>34</v>
      </c>
      <c r="B36" t="s">
        <v>24</v>
      </c>
      <c r="C36" t="s">
        <v>25</v>
      </c>
      <c r="D36" t="s">
        <v>23</v>
      </c>
      <c r="R36" t="s">
        <v>60</v>
      </c>
      <c r="S36" t="s">
        <v>264</v>
      </c>
      <c r="T36" s="212">
        <v>45371</v>
      </c>
      <c r="V36" t="s">
        <v>280</v>
      </c>
      <c r="AA3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6" t="str">
        <f>IFERROR(VLOOKUP(bd_obligaciones_lima[[#This Row],[reponsables_corregido]],responsables[],2,FALSE),"")</f>
        <v>resp.mant.iga@abc.pe</v>
      </c>
      <c r="AC36" t="str">
        <f>IFERROR(VLOOKUP(bd_obligaciones_lima[[#This Row],[reponsables_corregido]],responsables[],3,FALSE),"")</f>
        <v>Mantenimiento</v>
      </c>
      <c r="AD36" t="str">
        <f>bd_obligaciones_lima[[#This Row],[N°]]&amp;bd_obligaciones_lima[[#This Row],[Tema]]</f>
        <v>34COMPROMISOS IGA</v>
      </c>
    </row>
    <row r="37" spans="1:30" x14ac:dyDescent="0.3">
      <c r="A37">
        <v>35</v>
      </c>
      <c r="B37" t="s">
        <v>24</v>
      </c>
      <c r="C37" t="s">
        <v>25</v>
      </c>
      <c r="D37" t="s">
        <v>23</v>
      </c>
      <c r="R37" t="s">
        <v>60</v>
      </c>
      <c r="S37" t="s">
        <v>264</v>
      </c>
      <c r="T37" s="212">
        <v>45337</v>
      </c>
      <c r="V37" t="s">
        <v>280</v>
      </c>
      <c r="AA3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37" t="str">
        <f>IFERROR(VLOOKUP(bd_obligaciones_lima[[#This Row],[reponsables_corregido]],responsables[],2,FALSE),"")</f>
        <v>resp.mant.iga@abc.pe</v>
      </c>
      <c r="AC37" t="str">
        <f>IFERROR(VLOOKUP(bd_obligaciones_lima[[#This Row],[reponsables_corregido]],responsables[],3,FALSE),"")</f>
        <v>Mantenimiento</v>
      </c>
      <c r="AD37" t="str">
        <f>bd_obligaciones_lima[[#This Row],[N°]]&amp;bd_obligaciones_lima[[#This Row],[Tema]]</f>
        <v>35COMPROMISOS IGA</v>
      </c>
    </row>
    <row r="38" spans="1:30" x14ac:dyDescent="0.3">
      <c r="A38">
        <v>36</v>
      </c>
      <c r="B38" t="s">
        <v>24</v>
      </c>
      <c r="C38" t="s">
        <v>25</v>
      </c>
      <c r="D38" t="s">
        <v>23</v>
      </c>
      <c r="R38" t="s">
        <v>54</v>
      </c>
      <c r="S38" t="s">
        <v>55</v>
      </c>
      <c r="T38" s="212">
        <v>45174</v>
      </c>
      <c r="V38" t="s">
        <v>279</v>
      </c>
      <c r="AA3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38" t="str">
        <f>IFERROR(VLOOKUP(bd_obligaciones_lima[[#This Row],[reponsables_corregido]],responsables[],2,FALSE),"")</f>
        <v>danielle.yepez@abc.pe</v>
      </c>
      <c r="AC38" t="str">
        <f>IFERROR(VLOOKUP(bd_obligaciones_lima[[#This Row],[reponsables_corregido]],responsables[],3,FALSE),"")</f>
        <v>Ambiental</v>
      </c>
      <c r="AD38" t="str">
        <f>bd_obligaciones_lima[[#This Row],[N°]]&amp;bd_obligaciones_lima[[#This Row],[Tema]]</f>
        <v>36COMPROMISOS IGA</v>
      </c>
    </row>
    <row r="39" spans="1:30" x14ac:dyDescent="0.3">
      <c r="A39">
        <v>37</v>
      </c>
      <c r="B39" t="s">
        <v>24</v>
      </c>
      <c r="C39" t="s">
        <v>25</v>
      </c>
      <c r="D39" t="s">
        <v>23</v>
      </c>
      <c r="R39" t="s">
        <v>54</v>
      </c>
      <c r="S39" t="s">
        <v>55</v>
      </c>
      <c r="T39" s="212">
        <v>45200</v>
      </c>
      <c r="U39" t="s">
        <v>41</v>
      </c>
      <c r="V39" t="s">
        <v>276</v>
      </c>
      <c r="AA3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39" t="str">
        <f>IFERROR(VLOOKUP(bd_obligaciones_lima[[#This Row],[reponsables_corregido]],responsables[],2,FALSE),"")</f>
        <v>danielle.yepez@abc.pe</v>
      </c>
      <c r="AC39" t="str">
        <f>IFERROR(VLOOKUP(bd_obligaciones_lima[[#This Row],[reponsables_corregido]],responsables[],3,FALSE),"")</f>
        <v>Ambiental</v>
      </c>
      <c r="AD39" t="str">
        <f>bd_obligaciones_lima[[#This Row],[N°]]&amp;bd_obligaciones_lima[[#This Row],[Tema]]</f>
        <v>37COMPROMISOS IGA</v>
      </c>
    </row>
    <row r="40" spans="1:30" x14ac:dyDescent="0.3">
      <c r="A40">
        <v>38</v>
      </c>
      <c r="B40" t="s">
        <v>24</v>
      </c>
      <c r="C40" t="s">
        <v>25</v>
      </c>
      <c r="D40" t="s">
        <v>23</v>
      </c>
      <c r="R40" t="s">
        <v>54</v>
      </c>
      <c r="S40" t="s">
        <v>55</v>
      </c>
      <c r="T40" s="212">
        <v>45275</v>
      </c>
      <c r="U40" t="s">
        <v>41</v>
      </c>
      <c r="V40" t="s">
        <v>276</v>
      </c>
      <c r="AA4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0" t="str">
        <f>IFERROR(VLOOKUP(bd_obligaciones_lima[[#This Row],[reponsables_corregido]],responsables[],2,FALSE),"")</f>
        <v>danielle.yepez@abc.pe</v>
      </c>
      <c r="AC40" t="str">
        <f>IFERROR(VLOOKUP(bd_obligaciones_lima[[#This Row],[reponsables_corregido]],responsables[],3,FALSE),"")</f>
        <v>Ambiental</v>
      </c>
      <c r="AD40" t="str">
        <f>bd_obligaciones_lima[[#This Row],[N°]]&amp;bd_obligaciones_lima[[#This Row],[Tema]]</f>
        <v>38COMPROMISOS IGA</v>
      </c>
    </row>
    <row r="41" spans="1:30" x14ac:dyDescent="0.3">
      <c r="A41">
        <v>39</v>
      </c>
      <c r="B41" t="s">
        <v>24</v>
      </c>
      <c r="C41" t="s">
        <v>25</v>
      </c>
      <c r="D41" t="s">
        <v>23</v>
      </c>
      <c r="R41" t="s">
        <v>60</v>
      </c>
      <c r="S41" t="s">
        <v>264</v>
      </c>
      <c r="T41" s="212">
        <v>45275</v>
      </c>
      <c r="V41" t="s">
        <v>279</v>
      </c>
      <c r="AA4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reponsable_mantenimiento_IGA</v>
      </c>
      <c r="AB41" t="str">
        <f>IFERROR(VLOOKUP(bd_obligaciones_lima[[#This Row],[reponsables_corregido]],responsables[],2,FALSE),"")</f>
        <v>resp.mant.iga@abc.pe</v>
      </c>
      <c r="AC41" t="str">
        <f>IFERROR(VLOOKUP(bd_obligaciones_lima[[#This Row],[reponsables_corregido]],responsables[],3,FALSE),"")</f>
        <v>Mantenimiento</v>
      </c>
      <c r="AD41" t="str">
        <f>bd_obligaciones_lima[[#This Row],[N°]]&amp;bd_obligaciones_lima[[#This Row],[Tema]]</f>
        <v>39COMPROMISOS IGA</v>
      </c>
    </row>
    <row r="42" spans="1:30" x14ac:dyDescent="0.3">
      <c r="A42">
        <v>40</v>
      </c>
      <c r="B42" t="s">
        <v>24</v>
      </c>
      <c r="C42" t="s">
        <v>25</v>
      </c>
      <c r="D42" t="s">
        <v>23</v>
      </c>
      <c r="R42" t="s">
        <v>61</v>
      </c>
      <c r="S42" t="s">
        <v>62</v>
      </c>
      <c r="T42" s="212">
        <v>45245</v>
      </c>
      <c r="V42" t="s">
        <v>279</v>
      </c>
      <c r="AA4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42" t="str">
        <f>IFERROR(VLOOKUP(bd_obligaciones_lima[[#This Row],[reponsables_corregido]],responsables[],2,FALSE),"")</f>
        <v>maria.castaneda@abc.pe</v>
      </c>
      <c r="AC42" t="str">
        <f>IFERROR(VLOOKUP(bd_obligaciones_lima[[#This Row],[reponsables_corregido]],responsables[],3,FALSE),"")</f>
        <v>Gestión Humana</v>
      </c>
      <c r="AD42" t="str">
        <f>bd_obligaciones_lima[[#This Row],[N°]]&amp;bd_obligaciones_lima[[#This Row],[Tema]]</f>
        <v>40COMPROMISOS IGA</v>
      </c>
    </row>
    <row r="43" spans="1:30" x14ac:dyDescent="0.3">
      <c r="A43">
        <v>41</v>
      </c>
      <c r="B43" t="s">
        <v>24</v>
      </c>
      <c r="C43" t="s">
        <v>25</v>
      </c>
      <c r="D43" t="s">
        <v>23</v>
      </c>
      <c r="R43" t="s">
        <v>61</v>
      </c>
      <c r="S43" t="s">
        <v>62</v>
      </c>
      <c r="T43" s="212">
        <v>45301</v>
      </c>
      <c r="U43" t="s">
        <v>41</v>
      </c>
      <c r="V43" t="s">
        <v>276</v>
      </c>
      <c r="AA4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43" t="str">
        <f>IFERROR(VLOOKUP(bd_obligaciones_lima[[#This Row],[reponsables_corregido]],responsables[],2,FALSE),"")</f>
        <v>maria.castaneda@abc.pe</v>
      </c>
      <c r="AC43" t="str">
        <f>IFERROR(VLOOKUP(bd_obligaciones_lima[[#This Row],[reponsables_corregido]],responsables[],3,FALSE),"")</f>
        <v>Gestión Humana</v>
      </c>
      <c r="AD43" t="str">
        <f>bd_obligaciones_lima[[#This Row],[N°]]&amp;bd_obligaciones_lima[[#This Row],[Tema]]</f>
        <v>41COMPROMISOS IGA</v>
      </c>
    </row>
    <row r="44" spans="1:30" x14ac:dyDescent="0.3">
      <c r="A44">
        <v>42</v>
      </c>
      <c r="B44" t="s">
        <v>24</v>
      </c>
      <c r="C44" t="s">
        <v>25</v>
      </c>
      <c r="D44" t="s">
        <v>23</v>
      </c>
      <c r="R44" t="s">
        <v>61</v>
      </c>
      <c r="S44" t="s">
        <v>62</v>
      </c>
      <c r="T44" s="212">
        <v>45301</v>
      </c>
      <c r="U44" t="s">
        <v>41</v>
      </c>
      <c r="V44" t="s">
        <v>276</v>
      </c>
      <c r="AA4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44" t="str">
        <f>IFERROR(VLOOKUP(bd_obligaciones_lima[[#This Row],[reponsables_corregido]],responsables[],2,FALSE),"")</f>
        <v>maria.castaneda@abc.pe</v>
      </c>
      <c r="AC44" t="str">
        <f>IFERROR(VLOOKUP(bd_obligaciones_lima[[#This Row],[reponsables_corregido]],responsables[],3,FALSE),"")</f>
        <v>Gestión Humana</v>
      </c>
      <c r="AD44" t="str">
        <f>bd_obligaciones_lima[[#This Row],[N°]]&amp;bd_obligaciones_lima[[#This Row],[Tema]]</f>
        <v>42COMPROMISOS IGA</v>
      </c>
    </row>
    <row r="45" spans="1:30" x14ac:dyDescent="0.3">
      <c r="A45">
        <v>43</v>
      </c>
      <c r="B45" t="s">
        <v>24</v>
      </c>
      <c r="C45" t="s">
        <v>25</v>
      </c>
      <c r="D45" t="s">
        <v>23</v>
      </c>
      <c r="R45" t="s">
        <v>54</v>
      </c>
      <c r="S45" t="s">
        <v>55</v>
      </c>
      <c r="T45" s="212">
        <v>45311</v>
      </c>
      <c r="V45" t="s">
        <v>280</v>
      </c>
      <c r="AA4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5" t="str">
        <f>IFERROR(VLOOKUP(bd_obligaciones_lima[[#This Row],[reponsables_corregido]],responsables[],2,FALSE),"")</f>
        <v>danielle.yepez@abc.pe</v>
      </c>
      <c r="AC45" t="str">
        <f>IFERROR(VLOOKUP(bd_obligaciones_lima[[#This Row],[reponsables_corregido]],responsables[],3,FALSE),"")</f>
        <v>Ambiental</v>
      </c>
      <c r="AD45" t="str">
        <f>bd_obligaciones_lima[[#This Row],[N°]]&amp;bd_obligaciones_lima[[#This Row],[Tema]]</f>
        <v>43COMPROMISOS IGA</v>
      </c>
    </row>
    <row r="46" spans="1:30" x14ac:dyDescent="0.3">
      <c r="A46">
        <v>44</v>
      </c>
      <c r="B46" t="s">
        <v>24</v>
      </c>
      <c r="C46" t="s">
        <v>25</v>
      </c>
      <c r="D46" t="s">
        <v>23</v>
      </c>
      <c r="R46" t="s">
        <v>54</v>
      </c>
      <c r="S46" t="s">
        <v>55</v>
      </c>
      <c r="T46" s="212">
        <v>45332</v>
      </c>
      <c r="U46" t="s">
        <v>41</v>
      </c>
      <c r="V46" t="s">
        <v>276</v>
      </c>
      <c r="AA4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6" t="str">
        <f>IFERROR(VLOOKUP(bd_obligaciones_lima[[#This Row],[reponsables_corregido]],responsables[],2,FALSE),"")</f>
        <v>danielle.yepez@abc.pe</v>
      </c>
      <c r="AC46" t="str">
        <f>IFERROR(VLOOKUP(bd_obligaciones_lima[[#This Row],[reponsables_corregido]],responsables[],3,FALSE),"")</f>
        <v>Ambiental</v>
      </c>
      <c r="AD46" t="str">
        <f>bd_obligaciones_lima[[#This Row],[N°]]&amp;bd_obligaciones_lima[[#This Row],[Tema]]</f>
        <v>44COMPROMISOS IGA</v>
      </c>
    </row>
    <row r="47" spans="1:30" x14ac:dyDescent="0.3">
      <c r="A47">
        <v>45</v>
      </c>
      <c r="B47" t="s">
        <v>24</v>
      </c>
      <c r="C47" t="s">
        <v>25</v>
      </c>
      <c r="D47" t="s">
        <v>23</v>
      </c>
      <c r="R47" t="s">
        <v>54</v>
      </c>
      <c r="S47" t="s">
        <v>55</v>
      </c>
      <c r="T47" s="212">
        <v>45337</v>
      </c>
      <c r="V47" t="s">
        <v>280</v>
      </c>
      <c r="AA4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7" t="str">
        <f>IFERROR(VLOOKUP(bd_obligaciones_lima[[#This Row],[reponsables_corregido]],responsables[],2,FALSE),"")</f>
        <v>danielle.yepez@abc.pe</v>
      </c>
      <c r="AC47" t="str">
        <f>IFERROR(VLOOKUP(bd_obligaciones_lima[[#This Row],[reponsables_corregido]],responsables[],3,FALSE),"")</f>
        <v>Ambiental</v>
      </c>
      <c r="AD47" t="str">
        <f>bd_obligaciones_lima[[#This Row],[N°]]&amp;bd_obligaciones_lima[[#This Row],[Tema]]</f>
        <v>45COMPROMISOS IGA</v>
      </c>
    </row>
    <row r="48" spans="1:30" x14ac:dyDescent="0.3">
      <c r="A48">
        <v>46</v>
      </c>
      <c r="B48" t="s">
        <v>24</v>
      </c>
      <c r="C48" t="s">
        <v>25</v>
      </c>
      <c r="D48" t="s">
        <v>23</v>
      </c>
      <c r="R48" t="s">
        <v>54</v>
      </c>
      <c r="S48" t="s">
        <v>55</v>
      </c>
      <c r="T48" s="212">
        <v>45337</v>
      </c>
      <c r="V48" t="s">
        <v>280</v>
      </c>
      <c r="AA4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8" t="str">
        <f>IFERROR(VLOOKUP(bd_obligaciones_lima[[#This Row],[reponsables_corregido]],responsables[],2,FALSE),"")</f>
        <v>danielle.yepez@abc.pe</v>
      </c>
      <c r="AC48" t="str">
        <f>IFERROR(VLOOKUP(bd_obligaciones_lima[[#This Row],[reponsables_corregido]],responsables[],3,FALSE),"")</f>
        <v>Ambiental</v>
      </c>
      <c r="AD48" t="str">
        <f>bd_obligaciones_lima[[#This Row],[N°]]&amp;bd_obligaciones_lima[[#This Row],[Tema]]</f>
        <v>46COMPROMISOS IGA</v>
      </c>
    </row>
    <row r="49" spans="1:30" x14ac:dyDescent="0.3">
      <c r="A49">
        <v>47</v>
      </c>
      <c r="B49" t="s">
        <v>24</v>
      </c>
      <c r="C49" t="s">
        <v>25</v>
      </c>
      <c r="D49" t="s">
        <v>23</v>
      </c>
      <c r="R49" t="s">
        <v>54</v>
      </c>
      <c r="S49" t="s">
        <v>55</v>
      </c>
      <c r="T49" s="212">
        <v>45311</v>
      </c>
      <c r="V49" t="s">
        <v>280</v>
      </c>
      <c r="AA4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49" t="str">
        <f>IFERROR(VLOOKUP(bd_obligaciones_lima[[#This Row],[reponsables_corregido]],responsables[],2,FALSE),"")</f>
        <v>danielle.yepez@abc.pe</v>
      </c>
      <c r="AC49" t="str">
        <f>IFERROR(VLOOKUP(bd_obligaciones_lima[[#This Row],[reponsables_corregido]],responsables[],3,FALSE),"")</f>
        <v>Ambiental</v>
      </c>
      <c r="AD49" t="str">
        <f>bd_obligaciones_lima[[#This Row],[N°]]&amp;bd_obligaciones_lima[[#This Row],[Tema]]</f>
        <v>47COMPROMISOS IGA</v>
      </c>
    </row>
    <row r="50" spans="1:30" x14ac:dyDescent="0.3">
      <c r="A50">
        <v>48</v>
      </c>
      <c r="B50" t="s">
        <v>24</v>
      </c>
      <c r="C50" t="s">
        <v>25</v>
      </c>
      <c r="D50" t="s">
        <v>23</v>
      </c>
      <c r="R50" t="s">
        <v>61</v>
      </c>
      <c r="S50" t="s">
        <v>62</v>
      </c>
      <c r="T50" s="212">
        <v>45197</v>
      </c>
      <c r="V50" t="s">
        <v>279</v>
      </c>
      <c r="AA5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0" t="str">
        <f>IFERROR(VLOOKUP(bd_obligaciones_lima[[#This Row],[reponsables_corregido]],responsables[],2,FALSE),"")</f>
        <v>maria.castaneda@abc.pe</v>
      </c>
      <c r="AC50" t="str">
        <f>IFERROR(VLOOKUP(bd_obligaciones_lima[[#This Row],[reponsables_corregido]],responsables[],3,FALSE),"")</f>
        <v>Gestión Humana</v>
      </c>
      <c r="AD50" t="str">
        <f>bd_obligaciones_lima[[#This Row],[N°]]&amp;bd_obligaciones_lima[[#This Row],[Tema]]</f>
        <v>48COMPROMISOS IGA</v>
      </c>
    </row>
    <row r="51" spans="1:30" x14ac:dyDescent="0.3">
      <c r="A51">
        <v>49</v>
      </c>
      <c r="B51" t="s">
        <v>24</v>
      </c>
      <c r="C51" t="s">
        <v>25</v>
      </c>
      <c r="D51" t="s">
        <v>23</v>
      </c>
      <c r="R51" t="s">
        <v>61</v>
      </c>
      <c r="S51" t="s">
        <v>62</v>
      </c>
      <c r="T51" s="212">
        <v>45189</v>
      </c>
      <c r="V51" t="s">
        <v>279</v>
      </c>
      <c r="AA5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1" t="str">
        <f>IFERROR(VLOOKUP(bd_obligaciones_lima[[#This Row],[reponsables_corregido]],responsables[],2,FALSE),"")</f>
        <v>maria.castaneda@abc.pe</v>
      </c>
      <c r="AC51" t="str">
        <f>IFERROR(VLOOKUP(bd_obligaciones_lima[[#This Row],[reponsables_corregido]],responsables[],3,FALSE),"")</f>
        <v>Gestión Humana</v>
      </c>
      <c r="AD51" t="str">
        <f>bd_obligaciones_lima[[#This Row],[N°]]&amp;bd_obligaciones_lima[[#This Row],[Tema]]</f>
        <v>49COMPROMISOS IGA</v>
      </c>
    </row>
    <row r="52" spans="1:30" x14ac:dyDescent="0.3">
      <c r="A52">
        <v>50</v>
      </c>
      <c r="B52" t="s">
        <v>24</v>
      </c>
      <c r="C52" t="s">
        <v>25</v>
      </c>
      <c r="D52" t="s">
        <v>23</v>
      </c>
      <c r="R52" t="s">
        <v>260</v>
      </c>
      <c r="S52" t="s">
        <v>63</v>
      </c>
      <c r="T52" s="212">
        <v>45184</v>
      </c>
      <c r="V52" t="s">
        <v>279</v>
      </c>
      <c r="AA5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Frank Rengifo</v>
      </c>
      <c r="AB52" t="str">
        <f>IFERROR(VLOOKUP(bd_obligaciones_lima[[#This Row],[reponsables_corregido]],responsables[],2,FALSE),"")</f>
        <v>frank.rengifo@abc.pe</v>
      </c>
      <c r="AC52" t="str">
        <f>IFERROR(VLOOKUP(bd_obligaciones_lima[[#This Row],[reponsables_corregido]],responsables[],3,FALSE),"")</f>
        <v>SST</v>
      </c>
      <c r="AD52" t="str">
        <f>bd_obligaciones_lima[[#This Row],[N°]]&amp;bd_obligaciones_lima[[#This Row],[Tema]]</f>
        <v>50COMPROMISOS IGA</v>
      </c>
    </row>
    <row r="53" spans="1:30" x14ac:dyDescent="0.3">
      <c r="A53">
        <v>51</v>
      </c>
      <c r="B53" t="s">
        <v>24</v>
      </c>
      <c r="C53" t="s">
        <v>25</v>
      </c>
      <c r="D53" t="s">
        <v>23</v>
      </c>
      <c r="R53" t="s">
        <v>260</v>
      </c>
      <c r="S53" t="s">
        <v>63</v>
      </c>
      <c r="T53" s="212">
        <v>45371</v>
      </c>
      <c r="V53" t="s">
        <v>280</v>
      </c>
      <c r="AA5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Frank Rengifo</v>
      </c>
      <c r="AB53" t="str">
        <f>IFERROR(VLOOKUP(bd_obligaciones_lima[[#This Row],[reponsables_corregido]],responsables[],2,FALSE),"")</f>
        <v>frank.rengifo@abc.pe</v>
      </c>
      <c r="AC53" t="str">
        <f>IFERROR(VLOOKUP(bd_obligaciones_lima[[#This Row],[reponsables_corregido]],responsables[],3,FALSE),"")</f>
        <v>SST</v>
      </c>
      <c r="AD53" t="str">
        <f>bd_obligaciones_lima[[#This Row],[N°]]&amp;bd_obligaciones_lima[[#This Row],[Tema]]</f>
        <v>51COMPROMISOS IGA</v>
      </c>
    </row>
    <row r="54" spans="1:30" x14ac:dyDescent="0.3">
      <c r="A54">
        <v>52</v>
      </c>
      <c r="B54" t="s">
        <v>24</v>
      </c>
      <c r="C54" t="s">
        <v>25</v>
      </c>
      <c r="D54" t="s">
        <v>23</v>
      </c>
      <c r="R54" t="s">
        <v>61</v>
      </c>
      <c r="S54" t="s">
        <v>62</v>
      </c>
      <c r="T54" s="212">
        <v>45366</v>
      </c>
      <c r="V54" t="s">
        <v>280</v>
      </c>
      <c r="AA5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4" t="str">
        <f>IFERROR(VLOOKUP(bd_obligaciones_lima[[#This Row],[reponsables_corregido]],responsables[],2,FALSE),"")</f>
        <v>maria.castaneda@abc.pe</v>
      </c>
      <c r="AC54" t="str">
        <f>IFERROR(VLOOKUP(bd_obligaciones_lima[[#This Row],[reponsables_corregido]],responsables[],3,FALSE),"")</f>
        <v>Gestión Humana</v>
      </c>
      <c r="AD54" t="str">
        <f>bd_obligaciones_lima[[#This Row],[N°]]&amp;bd_obligaciones_lima[[#This Row],[Tema]]</f>
        <v>52COMPROMISOS IGA</v>
      </c>
    </row>
    <row r="55" spans="1:30" x14ac:dyDescent="0.3">
      <c r="A55">
        <v>53</v>
      </c>
      <c r="B55" t="s">
        <v>24</v>
      </c>
      <c r="C55" t="s">
        <v>25</v>
      </c>
      <c r="D55" t="s">
        <v>23</v>
      </c>
      <c r="R55" t="s">
        <v>61</v>
      </c>
      <c r="S55" t="s">
        <v>62</v>
      </c>
      <c r="T55" s="212">
        <v>45361</v>
      </c>
      <c r="U55" t="s">
        <v>41</v>
      </c>
      <c r="V55" t="s">
        <v>276</v>
      </c>
      <c r="AA5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5" t="str">
        <f>IFERROR(VLOOKUP(bd_obligaciones_lima[[#This Row],[reponsables_corregido]],responsables[],2,FALSE),"")</f>
        <v>maria.castaneda@abc.pe</v>
      </c>
      <c r="AC55" t="str">
        <f>IFERROR(VLOOKUP(bd_obligaciones_lima[[#This Row],[reponsables_corregido]],responsables[],3,FALSE),"")</f>
        <v>Gestión Humana</v>
      </c>
      <c r="AD55" t="str">
        <f>bd_obligaciones_lima[[#This Row],[N°]]&amp;bd_obligaciones_lima[[#This Row],[Tema]]</f>
        <v>53COMPROMISOS IGA</v>
      </c>
    </row>
    <row r="56" spans="1:30" x14ac:dyDescent="0.3">
      <c r="A56">
        <v>54</v>
      </c>
      <c r="B56" t="s">
        <v>24</v>
      </c>
      <c r="C56" t="s">
        <v>25</v>
      </c>
      <c r="D56" t="s">
        <v>23</v>
      </c>
      <c r="R56" t="s">
        <v>61</v>
      </c>
      <c r="S56" t="s">
        <v>62</v>
      </c>
      <c r="T56" s="212">
        <v>45272</v>
      </c>
      <c r="V56" t="s">
        <v>279</v>
      </c>
      <c r="AA5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6" t="str">
        <f>IFERROR(VLOOKUP(bd_obligaciones_lima[[#This Row],[reponsables_corregido]],responsables[],2,FALSE),"")</f>
        <v>maria.castaneda@abc.pe</v>
      </c>
      <c r="AC56" t="str">
        <f>IFERROR(VLOOKUP(bd_obligaciones_lima[[#This Row],[reponsables_corregido]],responsables[],3,FALSE),"")</f>
        <v>Gestión Humana</v>
      </c>
      <c r="AD56" t="str">
        <f>bd_obligaciones_lima[[#This Row],[N°]]&amp;bd_obligaciones_lima[[#This Row],[Tema]]</f>
        <v>54COMPROMISOS IGA</v>
      </c>
    </row>
    <row r="57" spans="1:30" x14ac:dyDescent="0.3">
      <c r="A57">
        <v>55</v>
      </c>
      <c r="B57" t="s">
        <v>24</v>
      </c>
      <c r="C57" t="s">
        <v>25</v>
      </c>
      <c r="D57" t="s">
        <v>23</v>
      </c>
      <c r="R57" t="s">
        <v>61</v>
      </c>
      <c r="S57" t="s">
        <v>62</v>
      </c>
      <c r="T57" s="212">
        <v>45201</v>
      </c>
      <c r="V57" t="s">
        <v>279</v>
      </c>
      <c r="AA5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Maria José Castañeda</v>
      </c>
      <c r="AB57" t="str">
        <f>IFERROR(VLOOKUP(bd_obligaciones_lima[[#This Row],[reponsables_corregido]],responsables[],2,FALSE),"")</f>
        <v>maria.castaneda@abc.pe</v>
      </c>
      <c r="AC57" t="str">
        <f>IFERROR(VLOOKUP(bd_obligaciones_lima[[#This Row],[reponsables_corregido]],responsables[],3,FALSE),"")</f>
        <v>Gestión Humana</v>
      </c>
      <c r="AD57" t="str">
        <f>bd_obligaciones_lima[[#This Row],[N°]]&amp;bd_obligaciones_lima[[#This Row],[Tema]]</f>
        <v>55COMPROMISOS IGA</v>
      </c>
    </row>
    <row r="58" spans="1:30" x14ac:dyDescent="0.3">
      <c r="A58">
        <v>56</v>
      </c>
      <c r="B58" t="s">
        <v>24</v>
      </c>
      <c r="C58" t="s">
        <v>25</v>
      </c>
      <c r="D58" t="s">
        <v>23</v>
      </c>
      <c r="R58" t="s">
        <v>54</v>
      </c>
      <c r="S58" t="s">
        <v>55</v>
      </c>
      <c r="T58" s="212">
        <v>45245</v>
      </c>
      <c r="V58" t="s">
        <v>279</v>
      </c>
      <c r="AA5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58" t="str">
        <f>IFERROR(VLOOKUP(bd_obligaciones_lima[[#This Row],[reponsables_corregido]],responsables[],2,FALSE),"")</f>
        <v>danielle.yepez@abc.pe</v>
      </c>
      <c r="AC58" t="str">
        <f>IFERROR(VLOOKUP(bd_obligaciones_lima[[#This Row],[reponsables_corregido]],responsables[],3,FALSE),"")</f>
        <v>Ambiental</v>
      </c>
      <c r="AD58" t="str">
        <f>bd_obligaciones_lima[[#This Row],[N°]]&amp;bd_obligaciones_lima[[#This Row],[Tema]]</f>
        <v>56COMPROMISOS IGA</v>
      </c>
    </row>
    <row r="59" spans="1:30" x14ac:dyDescent="0.3">
      <c r="A59">
        <v>57</v>
      </c>
      <c r="B59" t="s">
        <v>24</v>
      </c>
      <c r="C59" t="s">
        <v>25</v>
      </c>
      <c r="D59" t="s">
        <v>23</v>
      </c>
      <c r="R59" t="s">
        <v>54</v>
      </c>
      <c r="S59" t="s">
        <v>55</v>
      </c>
      <c r="T59" s="212">
        <v>45245</v>
      </c>
      <c r="U59" t="s">
        <v>41</v>
      </c>
      <c r="V59" t="s">
        <v>276</v>
      </c>
      <c r="AA5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59" t="str">
        <f>IFERROR(VLOOKUP(bd_obligaciones_lima[[#This Row],[reponsables_corregido]],responsables[],2,FALSE),"")</f>
        <v>danielle.yepez@abc.pe</v>
      </c>
      <c r="AC59" t="str">
        <f>IFERROR(VLOOKUP(bd_obligaciones_lima[[#This Row],[reponsables_corregido]],responsables[],3,FALSE),"")</f>
        <v>Ambiental</v>
      </c>
      <c r="AD59" t="str">
        <f>bd_obligaciones_lima[[#This Row],[N°]]&amp;bd_obligaciones_lima[[#This Row],[Tema]]</f>
        <v>57COMPROMISOS IGA</v>
      </c>
    </row>
    <row r="60" spans="1:30" x14ac:dyDescent="0.3">
      <c r="A60">
        <v>58</v>
      </c>
      <c r="B60" t="s">
        <v>24</v>
      </c>
      <c r="C60" t="s">
        <v>25</v>
      </c>
      <c r="D60" t="s">
        <v>23</v>
      </c>
      <c r="R60" t="s">
        <v>54</v>
      </c>
      <c r="S60" t="s">
        <v>55</v>
      </c>
      <c r="T60" s="212">
        <v>45356</v>
      </c>
      <c r="V60" t="s">
        <v>280</v>
      </c>
      <c r="AA6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0" t="str">
        <f>IFERROR(VLOOKUP(bd_obligaciones_lima[[#This Row],[reponsables_corregido]],responsables[],2,FALSE),"")</f>
        <v>danielle.yepez@abc.pe</v>
      </c>
      <c r="AC60" t="str">
        <f>IFERROR(VLOOKUP(bd_obligaciones_lima[[#This Row],[reponsables_corregido]],responsables[],3,FALSE),"")</f>
        <v>Ambiental</v>
      </c>
      <c r="AD60" t="str">
        <f>bd_obligaciones_lima[[#This Row],[N°]]&amp;bd_obligaciones_lima[[#This Row],[Tema]]</f>
        <v>58COMPROMISOS IGA</v>
      </c>
    </row>
    <row r="61" spans="1:30" x14ac:dyDescent="0.3">
      <c r="A61">
        <v>59</v>
      </c>
      <c r="B61" t="s">
        <v>24</v>
      </c>
      <c r="C61" t="s">
        <v>25</v>
      </c>
      <c r="D61" t="s">
        <v>23</v>
      </c>
      <c r="R61" t="s">
        <v>120</v>
      </c>
      <c r="S61" t="s">
        <v>283</v>
      </c>
      <c r="T61" s="212">
        <v>45270</v>
      </c>
      <c r="V61" t="s">
        <v>279</v>
      </c>
      <c r="AA6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Juan Perez</v>
      </c>
      <c r="AB61" t="str">
        <f>IFERROR(VLOOKUP(bd_obligaciones_lima[[#This Row],[reponsables_corregido]],responsables[],2,FALSE),"")</f>
        <v>juan.perez@abc.pe</v>
      </c>
      <c r="AC61" t="str">
        <f>IFERROR(VLOOKUP(bd_obligaciones_lima[[#This Row],[reponsables_corregido]],responsables[],3,FALSE),"")</f>
        <v>Legal</v>
      </c>
      <c r="AD61" t="str">
        <f>bd_obligaciones_lima[[#This Row],[N°]]&amp;bd_obligaciones_lima[[#This Row],[Tema]]</f>
        <v>59COMPROMISOS IGA</v>
      </c>
    </row>
    <row r="62" spans="1:30" x14ac:dyDescent="0.3">
      <c r="A62">
        <v>1</v>
      </c>
      <c r="B62" t="s">
        <v>69</v>
      </c>
      <c r="C62" t="s">
        <v>25</v>
      </c>
      <c r="D62" t="s">
        <v>70</v>
      </c>
      <c r="F62">
        <v>38640</v>
      </c>
      <c r="G62" t="s">
        <v>72</v>
      </c>
      <c r="H62" t="s">
        <v>73</v>
      </c>
      <c r="I62" t="s">
        <v>74</v>
      </c>
      <c r="J62" t="s">
        <v>75</v>
      </c>
      <c r="K62" t="s">
        <v>76</v>
      </c>
      <c r="L62" t="s">
        <v>38</v>
      </c>
      <c r="M62" t="s">
        <v>249</v>
      </c>
      <c r="N62" t="s">
        <v>77</v>
      </c>
      <c r="O62" t="s">
        <v>77</v>
      </c>
      <c r="P62" t="s">
        <v>39</v>
      </c>
      <c r="Q62" t="s">
        <v>78</v>
      </c>
      <c r="R62" t="s">
        <v>54</v>
      </c>
      <c r="S62" t="s">
        <v>55</v>
      </c>
      <c r="T62" s="212">
        <v>45245</v>
      </c>
      <c r="U62" t="s">
        <v>243</v>
      </c>
      <c r="V62" t="s">
        <v>19</v>
      </c>
      <c r="AA6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2" t="str">
        <f>IFERROR(VLOOKUP(bd_obligaciones_lima[[#This Row],[reponsables_corregido]],responsables[],2,FALSE),"")</f>
        <v>danielle.yepez@abc.pe</v>
      </c>
      <c r="AC62" t="str">
        <f>IFERROR(VLOOKUP(bd_obligaciones_lima[[#This Row],[reponsables_corregido]],responsables[],3,FALSE),"")</f>
        <v>Ambiental</v>
      </c>
      <c r="AD62" t="str">
        <f>bd_obligaciones_lima[[#This Row],[N°]]&amp;bd_obligaciones_lima[[#This Row],[Tema]]</f>
        <v>1GENERAL</v>
      </c>
    </row>
    <row r="63" spans="1:30" x14ac:dyDescent="0.3">
      <c r="A63">
        <v>2</v>
      </c>
      <c r="B63" t="s">
        <v>69</v>
      </c>
      <c r="C63" t="s">
        <v>25</v>
      </c>
      <c r="D63" t="s">
        <v>70</v>
      </c>
      <c r="F63">
        <v>38640</v>
      </c>
      <c r="G63" t="s">
        <v>72</v>
      </c>
      <c r="H63" t="s">
        <v>73</v>
      </c>
      <c r="I63" t="s">
        <v>79</v>
      </c>
      <c r="J63" t="s">
        <v>80</v>
      </c>
      <c r="K63" t="s">
        <v>81</v>
      </c>
      <c r="L63" t="s">
        <v>38</v>
      </c>
      <c r="M63" t="s">
        <v>249</v>
      </c>
      <c r="N63" t="s">
        <v>77</v>
      </c>
      <c r="O63" t="s">
        <v>77</v>
      </c>
      <c r="P63" t="s">
        <v>39</v>
      </c>
      <c r="Q63" t="s">
        <v>82</v>
      </c>
      <c r="R63" t="s">
        <v>54</v>
      </c>
      <c r="S63" t="s">
        <v>55</v>
      </c>
      <c r="T63" s="212">
        <v>45170</v>
      </c>
      <c r="U63" t="s">
        <v>243</v>
      </c>
      <c r="V63" t="s">
        <v>19</v>
      </c>
      <c r="AA6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3" t="str">
        <f>IFERROR(VLOOKUP(bd_obligaciones_lima[[#This Row],[reponsables_corregido]],responsables[],2,FALSE),"")</f>
        <v>danielle.yepez@abc.pe</v>
      </c>
      <c r="AC63" t="str">
        <f>IFERROR(VLOOKUP(bd_obligaciones_lima[[#This Row],[reponsables_corregido]],responsables[],3,FALSE),"")</f>
        <v>Ambiental</v>
      </c>
      <c r="AD63" t="str">
        <f>bd_obligaciones_lima[[#This Row],[N°]]&amp;bd_obligaciones_lima[[#This Row],[Tema]]</f>
        <v>2GENERAL</v>
      </c>
    </row>
    <row r="64" spans="1:30" x14ac:dyDescent="0.3">
      <c r="A64">
        <v>3</v>
      </c>
      <c r="B64" t="s">
        <v>69</v>
      </c>
      <c r="C64" t="s">
        <v>25</v>
      </c>
      <c r="D64" t="s">
        <v>70</v>
      </c>
      <c r="R64" t="s">
        <v>54</v>
      </c>
      <c r="S64" t="s">
        <v>55</v>
      </c>
      <c r="T64" s="212">
        <v>45204</v>
      </c>
      <c r="V64" t="s">
        <v>279</v>
      </c>
      <c r="AA6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4" t="str">
        <f>IFERROR(VLOOKUP(bd_obligaciones_lima[[#This Row],[reponsables_corregido]],responsables[],2,FALSE),"")</f>
        <v>danielle.yepez@abc.pe</v>
      </c>
      <c r="AC64" t="str">
        <f>IFERROR(VLOOKUP(bd_obligaciones_lima[[#This Row],[reponsables_corregido]],responsables[],3,FALSE),"")</f>
        <v>Ambiental</v>
      </c>
      <c r="AD64" t="str">
        <f>bd_obligaciones_lima[[#This Row],[N°]]&amp;bd_obligaciones_lima[[#This Row],[Tema]]</f>
        <v>3GENERAL</v>
      </c>
    </row>
    <row r="65" spans="1:30" x14ac:dyDescent="0.3">
      <c r="A65">
        <v>4</v>
      </c>
      <c r="B65" t="s">
        <v>69</v>
      </c>
      <c r="C65" t="s">
        <v>25</v>
      </c>
      <c r="D65" t="s">
        <v>70</v>
      </c>
      <c r="R65" t="s">
        <v>54</v>
      </c>
      <c r="S65" t="s">
        <v>55</v>
      </c>
      <c r="T65" s="212">
        <v>45272</v>
      </c>
      <c r="U65" t="s">
        <v>41</v>
      </c>
      <c r="V65" t="s">
        <v>276</v>
      </c>
      <c r="AA6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5" t="str">
        <f>IFERROR(VLOOKUP(bd_obligaciones_lima[[#This Row],[reponsables_corregido]],responsables[],2,FALSE),"")</f>
        <v>danielle.yepez@abc.pe</v>
      </c>
      <c r="AC65" t="str">
        <f>IFERROR(VLOOKUP(bd_obligaciones_lima[[#This Row],[reponsables_corregido]],responsables[],3,FALSE),"")</f>
        <v>Ambiental</v>
      </c>
      <c r="AD65" t="str">
        <f>bd_obligaciones_lima[[#This Row],[N°]]&amp;bd_obligaciones_lima[[#This Row],[Tema]]</f>
        <v>4GENERAL</v>
      </c>
    </row>
    <row r="66" spans="1:30" x14ac:dyDescent="0.3">
      <c r="A66">
        <v>5</v>
      </c>
      <c r="B66" t="s">
        <v>69</v>
      </c>
      <c r="C66" t="s">
        <v>25</v>
      </c>
      <c r="D66" t="s">
        <v>70</v>
      </c>
      <c r="R66" t="s">
        <v>247</v>
      </c>
      <c r="S66" t="s">
        <v>57</v>
      </c>
      <c r="T66" s="212">
        <v>45054</v>
      </c>
      <c r="V66" t="s">
        <v>279</v>
      </c>
      <c r="AA6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Garynson Manrique</v>
      </c>
      <c r="AB66" t="str">
        <f>IFERROR(VLOOKUP(bd_obligaciones_lima[[#This Row],[reponsables_corregido]],responsables[],2,FALSE),"")</f>
        <v>garynson.manrique@abc.pe</v>
      </c>
      <c r="AC66" t="str">
        <f>IFERROR(VLOOKUP(bd_obligaciones_lima[[#This Row],[reponsables_corregido]],responsables[],3,FALSE),"")</f>
        <v>Proyectos</v>
      </c>
      <c r="AD66" t="str">
        <f>bd_obligaciones_lima[[#This Row],[N°]]&amp;bd_obligaciones_lima[[#This Row],[Tema]]</f>
        <v>5GENERAL</v>
      </c>
    </row>
    <row r="67" spans="1:30" x14ac:dyDescent="0.3">
      <c r="A67">
        <v>5</v>
      </c>
      <c r="B67" t="s">
        <v>69</v>
      </c>
      <c r="C67" t="s">
        <v>25</v>
      </c>
      <c r="D67" t="s">
        <v>70</v>
      </c>
      <c r="R67" t="s">
        <v>247</v>
      </c>
      <c r="S67" t="s">
        <v>265</v>
      </c>
      <c r="T67" s="212">
        <v>45054</v>
      </c>
      <c r="V67" t="s">
        <v>279</v>
      </c>
      <c r="AA6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7" t="str">
        <f>IFERROR(VLOOKUP(bd_obligaciones_lima[[#This Row],[reponsables_corregido]],responsables[],2,FALSE),"")</f>
        <v>danielle.yepez@abc.pe</v>
      </c>
      <c r="AC67" t="str">
        <f>IFERROR(VLOOKUP(bd_obligaciones_lima[[#This Row],[reponsables_corregido]],responsables[],3,FALSE),"")</f>
        <v>Ambiental</v>
      </c>
      <c r="AD67" t="str">
        <f>bd_obligaciones_lima[[#This Row],[N°]]&amp;bd_obligaciones_lima[[#This Row],[Tema]]</f>
        <v>5GENERAL</v>
      </c>
    </row>
    <row r="68" spans="1:30" x14ac:dyDescent="0.3">
      <c r="A68">
        <v>6</v>
      </c>
      <c r="B68" t="s">
        <v>69</v>
      </c>
      <c r="C68" t="s">
        <v>25</v>
      </c>
      <c r="D68" t="s">
        <v>70</v>
      </c>
      <c r="R68" t="s">
        <v>54</v>
      </c>
      <c r="S68" t="s">
        <v>55</v>
      </c>
      <c r="T68" s="212">
        <v>45301</v>
      </c>
      <c r="V68" t="s">
        <v>280</v>
      </c>
      <c r="AA6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8" t="str">
        <f>IFERROR(VLOOKUP(bd_obligaciones_lima[[#This Row],[reponsables_corregido]],responsables[],2,FALSE),"")</f>
        <v>danielle.yepez@abc.pe</v>
      </c>
      <c r="AC68" t="str">
        <f>IFERROR(VLOOKUP(bd_obligaciones_lima[[#This Row],[reponsables_corregido]],responsables[],3,FALSE),"")</f>
        <v>Ambiental</v>
      </c>
      <c r="AD68" t="str">
        <f>bd_obligaciones_lima[[#This Row],[N°]]&amp;bd_obligaciones_lima[[#This Row],[Tema]]</f>
        <v>6GENERAL</v>
      </c>
    </row>
    <row r="69" spans="1:30" x14ac:dyDescent="0.3">
      <c r="A69">
        <v>7</v>
      </c>
      <c r="B69" t="s">
        <v>69</v>
      </c>
      <c r="C69" t="s">
        <v>25</v>
      </c>
      <c r="D69" t="s">
        <v>70</v>
      </c>
      <c r="R69" t="s">
        <v>54</v>
      </c>
      <c r="S69" t="s">
        <v>55</v>
      </c>
      <c r="T69" s="212">
        <v>45148</v>
      </c>
      <c r="U69" t="s">
        <v>243</v>
      </c>
      <c r="V69" t="s">
        <v>19</v>
      </c>
      <c r="AA6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69" t="str">
        <f>IFERROR(VLOOKUP(bd_obligaciones_lima[[#This Row],[reponsables_corregido]],responsables[],2,FALSE),"")</f>
        <v>danielle.yepez@abc.pe</v>
      </c>
      <c r="AC69" t="str">
        <f>IFERROR(VLOOKUP(bd_obligaciones_lima[[#This Row],[reponsables_corregido]],responsables[],3,FALSE),"")</f>
        <v>Ambiental</v>
      </c>
      <c r="AD69" t="str">
        <f>bd_obligaciones_lima[[#This Row],[N°]]&amp;bd_obligaciones_lima[[#This Row],[Tema]]</f>
        <v>7GENERAL</v>
      </c>
    </row>
    <row r="70" spans="1:30" x14ac:dyDescent="0.3">
      <c r="A70">
        <v>8</v>
      </c>
      <c r="B70" t="s">
        <v>69</v>
      </c>
      <c r="C70" t="s">
        <v>25</v>
      </c>
      <c r="D70" t="s">
        <v>70</v>
      </c>
      <c r="R70" t="s">
        <v>54</v>
      </c>
      <c r="S70" t="s">
        <v>55</v>
      </c>
      <c r="T70" s="212">
        <v>45204</v>
      </c>
      <c r="U70" t="s">
        <v>41</v>
      </c>
      <c r="V70" t="s">
        <v>276</v>
      </c>
      <c r="AA7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0" t="str">
        <f>IFERROR(VLOOKUP(bd_obligaciones_lima[[#This Row],[reponsables_corregido]],responsables[],2,FALSE),"")</f>
        <v>danielle.yepez@abc.pe</v>
      </c>
      <c r="AC70" t="str">
        <f>IFERROR(VLOOKUP(bd_obligaciones_lima[[#This Row],[reponsables_corregido]],responsables[],3,FALSE),"")</f>
        <v>Ambiental</v>
      </c>
      <c r="AD70" t="str">
        <f>bd_obligaciones_lima[[#This Row],[N°]]&amp;bd_obligaciones_lima[[#This Row],[Tema]]</f>
        <v>8GENERAL</v>
      </c>
    </row>
    <row r="71" spans="1:30" x14ac:dyDescent="0.3">
      <c r="A71">
        <v>9</v>
      </c>
      <c r="B71" t="s">
        <v>69</v>
      </c>
      <c r="C71" t="s">
        <v>25</v>
      </c>
      <c r="D71" t="s">
        <v>70</v>
      </c>
      <c r="R71" t="s">
        <v>54</v>
      </c>
      <c r="S71" t="s">
        <v>55</v>
      </c>
      <c r="T71" s="212">
        <v>45179</v>
      </c>
      <c r="U71" t="s">
        <v>243</v>
      </c>
      <c r="V71" t="s">
        <v>19</v>
      </c>
      <c r="AA7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1" t="str">
        <f>IFERROR(VLOOKUP(bd_obligaciones_lima[[#This Row],[reponsables_corregido]],responsables[],2,FALSE),"")</f>
        <v>danielle.yepez@abc.pe</v>
      </c>
      <c r="AC71" t="str">
        <f>IFERROR(VLOOKUP(bd_obligaciones_lima[[#This Row],[reponsables_corregido]],responsables[],3,FALSE),"")</f>
        <v>Ambiental</v>
      </c>
      <c r="AD71" t="str">
        <f>bd_obligaciones_lima[[#This Row],[N°]]&amp;bd_obligaciones_lima[[#This Row],[Tema]]</f>
        <v>9GENERAL</v>
      </c>
    </row>
    <row r="72" spans="1:30" x14ac:dyDescent="0.3">
      <c r="A72">
        <v>10</v>
      </c>
      <c r="B72" t="s">
        <v>69</v>
      </c>
      <c r="C72" t="s">
        <v>25</v>
      </c>
      <c r="D72" t="s">
        <v>70</v>
      </c>
      <c r="R72" t="s">
        <v>54</v>
      </c>
      <c r="S72" t="s">
        <v>55</v>
      </c>
      <c r="T72" s="212">
        <v>45204</v>
      </c>
      <c r="V72" t="s">
        <v>279</v>
      </c>
      <c r="AA7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2" t="str">
        <f>IFERROR(VLOOKUP(bd_obligaciones_lima[[#This Row],[reponsables_corregido]],responsables[],2,FALSE),"")</f>
        <v>danielle.yepez@abc.pe</v>
      </c>
      <c r="AC72" t="str">
        <f>IFERROR(VLOOKUP(bd_obligaciones_lima[[#This Row],[reponsables_corregido]],responsables[],3,FALSE),"")</f>
        <v>Ambiental</v>
      </c>
      <c r="AD72" t="str">
        <f>bd_obligaciones_lima[[#This Row],[N°]]&amp;bd_obligaciones_lima[[#This Row],[Tema]]</f>
        <v>10GENERAL</v>
      </c>
    </row>
    <row r="73" spans="1:30" x14ac:dyDescent="0.3">
      <c r="A73">
        <v>11</v>
      </c>
      <c r="B73" t="s">
        <v>69</v>
      </c>
      <c r="C73" t="s">
        <v>25</v>
      </c>
      <c r="D73" t="s">
        <v>70</v>
      </c>
      <c r="R73" t="s">
        <v>54</v>
      </c>
      <c r="S73" t="s">
        <v>55</v>
      </c>
      <c r="T73" s="212">
        <v>45302</v>
      </c>
      <c r="V73" t="s">
        <v>280</v>
      </c>
      <c r="AA7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3" t="str">
        <f>IFERROR(VLOOKUP(bd_obligaciones_lima[[#This Row],[reponsables_corregido]],responsables[],2,FALSE),"")</f>
        <v>danielle.yepez@abc.pe</v>
      </c>
      <c r="AC73" t="str">
        <f>IFERROR(VLOOKUP(bd_obligaciones_lima[[#This Row],[reponsables_corregido]],responsables[],3,FALSE),"")</f>
        <v>Ambiental</v>
      </c>
      <c r="AD73" t="str">
        <f>bd_obligaciones_lima[[#This Row],[N°]]&amp;bd_obligaciones_lima[[#This Row],[Tema]]</f>
        <v>11GENERAL</v>
      </c>
    </row>
    <row r="74" spans="1:30" x14ac:dyDescent="0.3">
      <c r="A74">
        <v>12</v>
      </c>
      <c r="B74" t="s">
        <v>69</v>
      </c>
      <c r="C74" t="s">
        <v>25</v>
      </c>
      <c r="D74" t="s">
        <v>70</v>
      </c>
      <c r="R74" t="s">
        <v>54</v>
      </c>
      <c r="S74" t="s">
        <v>55</v>
      </c>
      <c r="T74" s="212">
        <v>45204</v>
      </c>
      <c r="V74" t="s">
        <v>279</v>
      </c>
      <c r="AA7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4" t="str">
        <f>IFERROR(VLOOKUP(bd_obligaciones_lima[[#This Row],[reponsables_corregido]],responsables[],2,FALSE),"")</f>
        <v>danielle.yepez@abc.pe</v>
      </c>
      <c r="AC74" t="str">
        <f>IFERROR(VLOOKUP(bd_obligaciones_lima[[#This Row],[reponsables_corregido]],responsables[],3,FALSE),"")</f>
        <v>Ambiental</v>
      </c>
      <c r="AD74" t="str">
        <f>bd_obligaciones_lima[[#This Row],[N°]]&amp;bd_obligaciones_lima[[#This Row],[Tema]]</f>
        <v>12GENERAL</v>
      </c>
    </row>
    <row r="75" spans="1:30" x14ac:dyDescent="0.3">
      <c r="A75">
        <v>13</v>
      </c>
      <c r="B75" t="s">
        <v>69</v>
      </c>
      <c r="C75" t="s">
        <v>25</v>
      </c>
      <c r="D75" t="s">
        <v>70</v>
      </c>
      <c r="R75" t="s">
        <v>54</v>
      </c>
      <c r="S75" t="s">
        <v>55</v>
      </c>
      <c r="T75" s="212">
        <v>45272</v>
      </c>
      <c r="U75" t="s">
        <v>41</v>
      </c>
      <c r="V75" t="s">
        <v>276</v>
      </c>
      <c r="AA7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5" t="str">
        <f>IFERROR(VLOOKUP(bd_obligaciones_lima[[#This Row],[reponsables_corregido]],responsables[],2,FALSE),"")</f>
        <v>danielle.yepez@abc.pe</v>
      </c>
      <c r="AC75" t="str">
        <f>IFERROR(VLOOKUP(bd_obligaciones_lima[[#This Row],[reponsables_corregido]],responsables[],3,FALSE),"")</f>
        <v>Ambiental</v>
      </c>
      <c r="AD75" t="str">
        <f>bd_obligaciones_lima[[#This Row],[N°]]&amp;bd_obligaciones_lima[[#This Row],[Tema]]</f>
        <v>13GENERAL</v>
      </c>
    </row>
    <row r="76" spans="1:30" x14ac:dyDescent="0.3">
      <c r="A76">
        <v>14</v>
      </c>
      <c r="B76" t="s">
        <v>69</v>
      </c>
      <c r="C76" t="s">
        <v>25</v>
      </c>
      <c r="D76" t="s">
        <v>70</v>
      </c>
      <c r="R76" t="s">
        <v>54</v>
      </c>
      <c r="S76" t="s">
        <v>55</v>
      </c>
      <c r="T76" s="212">
        <v>45204</v>
      </c>
      <c r="V76" t="s">
        <v>279</v>
      </c>
      <c r="AA7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6" t="str">
        <f>IFERROR(VLOOKUP(bd_obligaciones_lima[[#This Row],[reponsables_corregido]],responsables[],2,FALSE),"")</f>
        <v>danielle.yepez@abc.pe</v>
      </c>
      <c r="AC76" t="str">
        <f>IFERROR(VLOOKUP(bd_obligaciones_lima[[#This Row],[reponsables_corregido]],responsables[],3,FALSE),"")</f>
        <v>Ambiental</v>
      </c>
      <c r="AD76" t="str">
        <f>bd_obligaciones_lima[[#This Row],[N°]]&amp;bd_obligaciones_lima[[#This Row],[Tema]]</f>
        <v>14GENERAL</v>
      </c>
    </row>
    <row r="77" spans="1:30" x14ac:dyDescent="0.3">
      <c r="A77">
        <v>15</v>
      </c>
      <c r="B77" t="s">
        <v>69</v>
      </c>
      <c r="C77" t="s">
        <v>25</v>
      </c>
      <c r="D77" t="s">
        <v>70</v>
      </c>
      <c r="R77" t="s">
        <v>54</v>
      </c>
      <c r="S77" t="s">
        <v>55</v>
      </c>
      <c r="T77" s="212">
        <v>45275</v>
      </c>
      <c r="U77" t="s">
        <v>41</v>
      </c>
      <c r="V77" t="s">
        <v>276</v>
      </c>
      <c r="AA7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7" t="str">
        <f>IFERROR(VLOOKUP(bd_obligaciones_lima[[#This Row],[reponsables_corregido]],responsables[],2,FALSE),"")</f>
        <v>danielle.yepez@abc.pe</v>
      </c>
      <c r="AC77" t="str">
        <f>IFERROR(VLOOKUP(bd_obligaciones_lima[[#This Row],[reponsables_corregido]],responsables[],3,FALSE),"")</f>
        <v>Ambiental</v>
      </c>
      <c r="AD77" t="str">
        <f>bd_obligaciones_lima[[#This Row],[N°]]&amp;bd_obligaciones_lima[[#This Row],[Tema]]</f>
        <v>15GENERAL</v>
      </c>
    </row>
    <row r="78" spans="1:30" x14ac:dyDescent="0.3">
      <c r="A78">
        <v>16</v>
      </c>
      <c r="B78" t="s">
        <v>69</v>
      </c>
      <c r="C78" t="s">
        <v>25</v>
      </c>
      <c r="D78" t="s">
        <v>70</v>
      </c>
      <c r="R78" t="s">
        <v>54</v>
      </c>
      <c r="S78" t="s">
        <v>55</v>
      </c>
      <c r="T78" s="212">
        <v>45209</v>
      </c>
      <c r="U78" t="s">
        <v>243</v>
      </c>
      <c r="V78" t="s">
        <v>19</v>
      </c>
      <c r="AA7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8" t="str">
        <f>IFERROR(VLOOKUP(bd_obligaciones_lima[[#This Row],[reponsables_corregido]],responsables[],2,FALSE),"")</f>
        <v>danielle.yepez@abc.pe</v>
      </c>
      <c r="AC78" t="str">
        <f>IFERROR(VLOOKUP(bd_obligaciones_lima[[#This Row],[reponsables_corregido]],responsables[],3,FALSE),"")</f>
        <v>Ambiental</v>
      </c>
      <c r="AD78" t="str">
        <f>bd_obligaciones_lima[[#This Row],[N°]]&amp;bd_obligaciones_lima[[#This Row],[Tema]]</f>
        <v>16GENERAL</v>
      </c>
    </row>
    <row r="79" spans="1:30" x14ac:dyDescent="0.3">
      <c r="A79">
        <v>17</v>
      </c>
      <c r="B79" t="s">
        <v>69</v>
      </c>
      <c r="C79" t="s">
        <v>25</v>
      </c>
      <c r="D79" t="s">
        <v>70</v>
      </c>
      <c r="R79" t="s">
        <v>54</v>
      </c>
      <c r="S79" t="s">
        <v>55</v>
      </c>
      <c r="T79" s="212">
        <v>45174</v>
      </c>
      <c r="U79" t="s">
        <v>41</v>
      </c>
      <c r="V79" t="s">
        <v>276</v>
      </c>
      <c r="AA7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79" t="str">
        <f>IFERROR(VLOOKUP(bd_obligaciones_lima[[#This Row],[reponsables_corregido]],responsables[],2,FALSE),"")</f>
        <v>danielle.yepez@abc.pe</v>
      </c>
      <c r="AC79" t="str">
        <f>IFERROR(VLOOKUP(bd_obligaciones_lima[[#This Row],[reponsables_corregido]],responsables[],3,FALSE),"")</f>
        <v>Ambiental</v>
      </c>
      <c r="AD79" t="str">
        <f>bd_obligaciones_lima[[#This Row],[N°]]&amp;bd_obligaciones_lima[[#This Row],[Tema]]</f>
        <v>17GENERAL</v>
      </c>
    </row>
    <row r="80" spans="1:30" x14ac:dyDescent="0.3">
      <c r="A80">
        <v>18</v>
      </c>
      <c r="B80" t="s">
        <v>69</v>
      </c>
      <c r="C80" t="s">
        <v>25</v>
      </c>
      <c r="D80" t="s">
        <v>70</v>
      </c>
      <c r="R80" t="s">
        <v>54</v>
      </c>
      <c r="S80" t="s">
        <v>55</v>
      </c>
      <c r="T80" s="212">
        <v>45204</v>
      </c>
      <c r="V80" t="s">
        <v>279</v>
      </c>
      <c r="AA8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0" t="str">
        <f>IFERROR(VLOOKUP(bd_obligaciones_lima[[#This Row],[reponsables_corregido]],responsables[],2,FALSE),"")</f>
        <v>danielle.yepez@abc.pe</v>
      </c>
      <c r="AC80" t="str">
        <f>IFERROR(VLOOKUP(bd_obligaciones_lima[[#This Row],[reponsables_corregido]],responsables[],3,FALSE),"")</f>
        <v>Ambiental</v>
      </c>
      <c r="AD80" t="str">
        <f>bd_obligaciones_lima[[#This Row],[N°]]&amp;bd_obligaciones_lima[[#This Row],[Tema]]</f>
        <v>18GENERAL</v>
      </c>
    </row>
    <row r="81" spans="1:30" x14ac:dyDescent="0.3">
      <c r="A81">
        <v>19</v>
      </c>
      <c r="B81" t="s">
        <v>69</v>
      </c>
      <c r="C81" t="s">
        <v>25</v>
      </c>
      <c r="D81" t="s">
        <v>70</v>
      </c>
      <c r="R81" t="s">
        <v>54</v>
      </c>
      <c r="S81" t="s">
        <v>55</v>
      </c>
      <c r="T81" s="212">
        <v>45327</v>
      </c>
      <c r="V81" t="s">
        <v>280</v>
      </c>
      <c r="AA8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1" t="str">
        <f>IFERROR(VLOOKUP(bd_obligaciones_lima[[#This Row],[reponsables_corregido]],responsables[],2,FALSE),"")</f>
        <v>danielle.yepez@abc.pe</v>
      </c>
      <c r="AC81" t="str">
        <f>IFERROR(VLOOKUP(bd_obligaciones_lima[[#This Row],[reponsables_corregido]],responsables[],3,FALSE),"")</f>
        <v>Ambiental</v>
      </c>
      <c r="AD81" t="str">
        <f>bd_obligaciones_lima[[#This Row],[N°]]&amp;bd_obligaciones_lima[[#This Row],[Tema]]</f>
        <v>19GENERAL</v>
      </c>
    </row>
    <row r="82" spans="1:30" x14ac:dyDescent="0.3">
      <c r="A82">
        <v>20</v>
      </c>
      <c r="B82" t="s">
        <v>69</v>
      </c>
      <c r="C82" t="s">
        <v>25</v>
      </c>
      <c r="D82" t="s">
        <v>70</v>
      </c>
      <c r="R82" t="s">
        <v>54</v>
      </c>
      <c r="S82" t="s">
        <v>55</v>
      </c>
      <c r="T82" s="212">
        <v>45361</v>
      </c>
      <c r="U82" t="s">
        <v>41</v>
      </c>
      <c r="V82" t="s">
        <v>276</v>
      </c>
      <c r="AA8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2" t="str">
        <f>IFERROR(VLOOKUP(bd_obligaciones_lima[[#This Row],[reponsables_corregido]],responsables[],2,FALSE),"")</f>
        <v>danielle.yepez@abc.pe</v>
      </c>
      <c r="AC82" t="str">
        <f>IFERROR(VLOOKUP(bd_obligaciones_lima[[#This Row],[reponsables_corregido]],responsables[],3,FALSE),"")</f>
        <v>Ambiental</v>
      </c>
      <c r="AD82" t="str">
        <f>bd_obligaciones_lima[[#This Row],[N°]]&amp;bd_obligaciones_lima[[#This Row],[Tema]]</f>
        <v>20GENERAL</v>
      </c>
    </row>
    <row r="83" spans="1:30" x14ac:dyDescent="0.3">
      <c r="A83">
        <v>21</v>
      </c>
      <c r="B83" t="s">
        <v>69</v>
      </c>
      <c r="C83" t="s">
        <v>25</v>
      </c>
      <c r="D83" t="s">
        <v>70</v>
      </c>
      <c r="R83" t="s">
        <v>54</v>
      </c>
      <c r="S83" t="s">
        <v>55</v>
      </c>
      <c r="T83" s="212">
        <v>45327</v>
      </c>
      <c r="U83" t="s">
        <v>41</v>
      </c>
      <c r="V83" t="s">
        <v>276</v>
      </c>
      <c r="AA8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3" t="str">
        <f>IFERROR(VLOOKUP(bd_obligaciones_lima[[#This Row],[reponsables_corregido]],responsables[],2,FALSE),"")</f>
        <v>danielle.yepez@abc.pe</v>
      </c>
      <c r="AC83" t="str">
        <f>IFERROR(VLOOKUP(bd_obligaciones_lima[[#This Row],[reponsables_corregido]],responsables[],3,FALSE),"")</f>
        <v>Ambiental</v>
      </c>
      <c r="AD83" t="str">
        <f>bd_obligaciones_lima[[#This Row],[N°]]&amp;bd_obligaciones_lima[[#This Row],[Tema]]</f>
        <v>21GENERAL</v>
      </c>
    </row>
    <row r="84" spans="1:30" x14ac:dyDescent="0.3">
      <c r="A84">
        <v>22</v>
      </c>
      <c r="B84" t="s">
        <v>69</v>
      </c>
      <c r="C84" t="s">
        <v>25</v>
      </c>
      <c r="D84" t="s">
        <v>70</v>
      </c>
      <c r="R84" t="s">
        <v>54</v>
      </c>
      <c r="S84" t="s">
        <v>55</v>
      </c>
      <c r="T84" s="212">
        <v>45272</v>
      </c>
      <c r="V84" t="s">
        <v>279</v>
      </c>
      <c r="AA8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4" t="str">
        <f>IFERROR(VLOOKUP(bd_obligaciones_lima[[#This Row],[reponsables_corregido]],responsables[],2,FALSE),"")</f>
        <v>danielle.yepez@abc.pe</v>
      </c>
      <c r="AC84" t="str">
        <f>IFERROR(VLOOKUP(bd_obligaciones_lima[[#This Row],[reponsables_corregido]],responsables[],3,FALSE),"")</f>
        <v>Ambiental</v>
      </c>
      <c r="AD84" t="str">
        <f>bd_obligaciones_lima[[#This Row],[N°]]&amp;bd_obligaciones_lima[[#This Row],[Tema]]</f>
        <v>22GENERAL</v>
      </c>
    </row>
    <row r="85" spans="1:30" x14ac:dyDescent="0.3">
      <c r="A85">
        <v>23</v>
      </c>
      <c r="B85" t="s">
        <v>69</v>
      </c>
      <c r="C85" t="s">
        <v>25</v>
      </c>
      <c r="D85" t="s">
        <v>70</v>
      </c>
      <c r="R85" t="s">
        <v>54</v>
      </c>
      <c r="S85" t="s">
        <v>55</v>
      </c>
      <c r="T85" s="212">
        <v>45204</v>
      </c>
      <c r="V85" t="s">
        <v>279</v>
      </c>
      <c r="AA8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5" t="str">
        <f>IFERROR(VLOOKUP(bd_obligaciones_lima[[#This Row],[reponsables_corregido]],responsables[],2,FALSE),"")</f>
        <v>danielle.yepez@abc.pe</v>
      </c>
      <c r="AC85" t="str">
        <f>IFERROR(VLOOKUP(bd_obligaciones_lima[[#This Row],[reponsables_corregido]],responsables[],3,FALSE),"")</f>
        <v>Ambiental</v>
      </c>
      <c r="AD85" t="str">
        <f>bd_obligaciones_lima[[#This Row],[N°]]&amp;bd_obligaciones_lima[[#This Row],[Tema]]</f>
        <v>23GENERAL</v>
      </c>
    </row>
    <row r="86" spans="1:30" x14ac:dyDescent="0.3">
      <c r="A86">
        <v>24</v>
      </c>
      <c r="B86" t="s">
        <v>69</v>
      </c>
      <c r="C86" t="s">
        <v>25</v>
      </c>
      <c r="D86" t="s">
        <v>70</v>
      </c>
      <c r="R86" t="s">
        <v>54</v>
      </c>
      <c r="S86" t="s">
        <v>55</v>
      </c>
      <c r="T86" s="212">
        <v>45189</v>
      </c>
      <c r="V86" t="s">
        <v>279</v>
      </c>
      <c r="AA8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6" t="str">
        <f>IFERROR(VLOOKUP(bd_obligaciones_lima[[#This Row],[reponsables_corregido]],responsables[],2,FALSE),"")</f>
        <v>danielle.yepez@abc.pe</v>
      </c>
      <c r="AC86" t="str">
        <f>IFERROR(VLOOKUP(bd_obligaciones_lima[[#This Row],[reponsables_corregido]],responsables[],3,FALSE),"")</f>
        <v>Ambiental</v>
      </c>
      <c r="AD86" t="str">
        <f>bd_obligaciones_lima[[#This Row],[N°]]&amp;bd_obligaciones_lima[[#This Row],[Tema]]</f>
        <v>24GENERAL</v>
      </c>
    </row>
    <row r="87" spans="1:30" x14ac:dyDescent="0.3">
      <c r="A87">
        <v>25</v>
      </c>
      <c r="B87" t="s">
        <v>69</v>
      </c>
      <c r="C87" t="s">
        <v>25</v>
      </c>
      <c r="D87" t="s">
        <v>70</v>
      </c>
      <c r="R87" t="s">
        <v>54</v>
      </c>
      <c r="S87" t="s">
        <v>55</v>
      </c>
      <c r="T87" s="212">
        <v>45209</v>
      </c>
      <c r="V87" t="s">
        <v>279</v>
      </c>
      <c r="AA8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7" t="str">
        <f>IFERROR(VLOOKUP(bd_obligaciones_lima[[#This Row],[reponsables_corregido]],responsables[],2,FALSE),"")</f>
        <v>danielle.yepez@abc.pe</v>
      </c>
      <c r="AC87" t="str">
        <f>IFERROR(VLOOKUP(bd_obligaciones_lima[[#This Row],[reponsables_corregido]],responsables[],3,FALSE),"")</f>
        <v>Ambiental</v>
      </c>
      <c r="AD87" t="str">
        <f>bd_obligaciones_lima[[#This Row],[N°]]&amp;bd_obligaciones_lima[[#This Row],[Tema]]</f>
        <v>25GENERAL</v>
      </c>
    </row>
    <row r="88" spans="1:30" x14ac:dyDescent="0.3">
      <c r="A88">
        <v>26</v>
      </c>
      <c r="B88" t="s">
        <v>69</v>
      </c>
      <c r="C88" t="s">
        <v>25</v>
      </c>
      <c r="D88" t="s">
        <v>70</v>
      </c>
      <c r="R88" t="s">
        <v>54</v>
      </c>
      <c r="S88" t="s">
        <v>55</v>
      </c>
      <c r="T88" s="212">
        <v>45204</v>
      </c>
      <c r="U88" t="s">
        <v>41</v>
      </c>
      <c r="V88" t="s">
        <v>276</v>
      </c>
      <c r="AA8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8" t="str">
        <f>IFERROR(VLOOKUP(bd_obligaciones_lima[[#This Row],[reponsables_corregido]],responsables[],2,FALSE),"")</f>
        <v>danielle.yepez@abc.pe</v>
      </c>
      <c r="AC88" t="str">
        <f>IFERROR(VLOOKUP(bd_obligaciones_lima[[#This Row],[reponsables_corregido]],responsables[],3,FALSE),"")</f>
        <v>Ambiental</v>
      </c>
      <c r="AD88" t="str">
        <f>bd_obligaciones_lima[[#This Row],[N°]]&amp;bd_obligaciones_lima[[#This Row],[Tema]]</f>
        <v>26GENERAL</v>
      </c>
    </row>
    <row r="89" spans="1:30" x14ac:dyDescent="0.3">
      <c r="A89">
        <v>27</v>
      </c>
      <c r="B89" t="s">
        <v>69</v>
      </c>
      <c r="C89" t="s">
        <v>25</v>
      </c>
      <c r="D89" t="s">
        <v>70</v>
      </c>
      <c r="R89" t="s">
        <v>54</v>
      </c>
      <c r="S89" t="s">
        <v>55</v>
      </c>
      <c r="T89" s="212">
        <v>45204</v>
      </c>
      <c r="V89" t="s">
        <v>279</v>
      </c>
      <c r="AA8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89" t="str">
        <f>IFERROR(VLOOKUP(bd_obligaciones_lima[[#This Row],[reponsables_corregido]],responsables[],2,FALSE),"")</f>
        <v>danielle.yepez@abc.pe</v>
      </c>
      <c r="AC89" t="str">
        <f>IFERROR(VLOOKUP(bd_obligaciones_lima[[#This Row],[reponsables_corregido]],responsables[],3,FALSE),"")</f>
        <v>Ambiental</v>
      </c>
      <c r="AD89" t="str">
        <f>bd_obligaciones_lima[[#This Row],[N°]]&amp;bd_obligaciones_lima[[#This Row],[Tema]]</f>
        <v>27GENERAL</v>
      </c>
    </row>
    <row r="90" spans="1:30" x14ac:dyDescent="0.3">
      <c r="A90">
        <v>28</v>
      </c>
      <c r="B90" t="s">
        <v>69</v>
      </c>
      <c r="C90" t="s">
        <v>25</v>
      </c>
      <c r="D90" t="s">
        <v>70</v>
      </c>
      <c r="R90" t="s">
        <v>54</v>
      </c>
      <c r="S90" t="s">
        <v>55</v>
      </c>
      <c r="T90" s="212">
        <v>45272</v>
      </c>
      <c r="U90" t="s">
        <v>41</v>
      </c>
      <c r="V90" t="s">
        <v>276</v>
      </c>
      <c r="AA9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0" t="str">
        <f>IFERROR(VLOOKUP(bd_obligaciones_lima[[#This Row],[reponsables_corregido]],responsables[],2,FALSE),"")</f>
        <v>danielle.yepez@abc.pe</v>
      </c>
      <c r="AC90" t="str">
        <f>IFERROR(VLOOKUP(bd_obligaciones_lima[[#This Row],[reponsables_corregido]],responsables[],3,FALSE),"")</f>
        <v>Ambiental</v>
      </c>
      <c r="AD90" t="str">
        <f>bd_obligaciones_lima[[#This Row],[N°]]&amp;bd_obligaciones_lima[[#This Row],[Tema]]</f>
        <v>28GENERAL</v>
      </c>
    </row>
    <row r="91" spans="1:30" x14ac:dyDescent="0.3">
      <c r="A91">
        <v>29</v>
      </c>
      <c r="B91" t="s">
        <v>69</v>
      </c>
      <c r="C91" t="s">
        <v>25</v>
      </c>
      <c r="D91" t="s">
        <v>70</v>
      </c>
      <c r="R91" t="s">
        <v>54</v>
      </c>
      <c r="S91" t="s">
        <v>55</v>
      </c>
      <c r="T91" s="212">
        <v>45204</v>
      </c>
      <c r="V91" t="s">
        <v>279</v>
      </c>
      <c r="AA9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1" t="str">
        <f>IFERROR(VLOOKUP(bd_obligaciones_lima[[#This Row],[reponsables_corregido]],responsables[],2,FALSE),"")</f>
        <v>danielle.yepez@abc.pe</v>
      </c>
      <c r="AC91" t="str">
        <f>IFERROR(VLOOKUP(bd_obligaciones_lima[[#This Row],[reponsables_corregido]],responsables[],3,FALSE),"")</f>
        <v>Ambiental</v>
      </c>
      <c r="AD91" t="str">
        <f>bd_obligaciones_lima[[#This Row],[N°]]&amp;bd_obligaciones_lima[[#This Row],[Tema]]</f>
        <v>29GENERAL</v>
      </c>
    </row>
    <row r="92" spans="1:30" x14ac:dyDescent="0.3">
      <c r="A92">
        <v>30</v>
      </c>
      <c r="B92" t="s">
        <v>69</v>
      </c>
      <c r="C92" t="s">
        <v>25</v>
      </c>
      <c r="D92" t="s">
        <v>70</v>
      </c>
      <c r="R92" t="s">
        <v>54</v>
      </c>
      <c r="S92" t="s">
        <v>55</v>
      </c>
      <c r="T92" s="212">
        <v>45270</v>
      </c>
      <c r="U92" t="s">
        <v>41</v>
      </c>
      <c r="V92" t="s">
        <v>276</v>
      </c>
      <c r="AA9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2" t="str">
        <f>IFERROR(VLOOKUP(bd_obligaciones_lima[[#This Row],[reponsables_corregido]],responsables[],2,FALSE),"")</f>
        <v>danielle.yepez@abc.pe</v>
      </c>
      <c r="AC92" t="str">
        <f>IFERROR(VLOOKUP(bd_obligaciones_lima[[#This Row],[reponsables_corregido]],responsables[],3,FALSE),"")</f>
        <v>Ambiental</v>
      </c>
      <c r="AD92" t="str">
        <f>bd_obligaciones_lima[[#This Row],[N°]]&amp;bd_obligaciones_lima[[#This Row],[Tema]]</f>
        <v>30GENERAL</v>
      </c>
    </row>
    <row r="93" spans="1:30" x14ac:dyDescent="0.3">
      <c r="A93">
        <v>31</v>
      </c>
      <c r="B93" t="s">
        <v>69</v>
      </c>
      <c r="C93" t="s">
        <v>25</v>
      </c>
      <c r="D93" t="s">
        <v>70</v>
      </c>
      <c r="R93" t="s">
        <v>54</v>
      </c>
      <c r="S93" t="s">
        <v>55</v>
      </c>
      <c r="T93" s="212">
        <v>45217</v>
      </c>
      <c r="U93" t="s">
        <v>243</v>
      </c>
      <c r="V93" t="s">
        <v>19</v>
      </c>
      <c r="AA9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3" t="str">
        <f>IFERROR(VLOOKUP(bd_obligaciones_lima[[#This Row],[reponsables_corregido]],responsables[],2,FALSE),"")</f>
        <v>danielle.yepez@abc.pe</v>
      </c>
      <c r="AC93" t="str">
        <f>IFERROR(VLOOKUP(bd_obligaciones_lima[[#This Row],[reponsables_corregido]],responsables[],3,FALSE),"")</f>
        <v>Ambiental</v>
      </c>
      <c r="AD93" t="str">
        <f>bd_obligaciones_lima[[#This Row],[N°]]&amp;bd_obligaciones_lima[[#This Row],[Tema]]</f>
        <v>31GENERAL</v>
      </c>
    </row>
    <row r="94" spans="1:30" x14ac:dyDescent="0.3">
      <c r="A94">
        <v>32</v>
      </c>
      <c r="B94" t="s">
        <v>69</v>
      </c>
      <c r="C94" t="s">
        <v>25</v>
      </c>
      <c r="D94" t="s">
        <v>70</v>
      </c>
      <c r="R94" t="s">
        <v>54</v>
      </c>
      <c r="S94" t="s">
        <v>55</v>
      </c>
      <c r="T94" s="212">
        <v>45184</v>
      </c>
      <c r="V94" t="s">
        <v>279</v>
      </c>
      <c r="AA9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4" t="str">
        <f>IFERROR(VLOOKUP(bd_obligaciones_lima[[#This Row],[reponsables_corregido]],responsables[],2,FALSE),"")</f>
        <v>danielle.yepez@abc.pe</v>
      </c>
      <c r="AC94" t="str">
        <f>IFERROR(VLOOKUP(bd_obligaciones_lima[[#This Row],[reponsables_corregido]],responsables[],3,FALSE),"")</f>
        <v>Ambiental</v>
      </c>
      <c r="AD94" t="str">
        <f>bd_obligaciones_lima[[#This Row],[N°]]&amp;bd_obligaciones_lima[[#This Row],[Tema]]</f>
        <v>32GENERAL</v>
      </c>
    </row>
    <row r="95" spans="1:30" x14ac:dyDescent="0.3">
      <c r="A95">
        <v>33</v>
      </c>
      <c r="B95" t="s">
        <v>69</v>
      </c>
      <c r="C95" t="s">
        <v>25</v>
      </c>
      <c r="D95" t="s">
        <v>70</v>
      </c>
      <c r="R95" t="s">
        <v>54</v>
      </c>
      <c r="S95" t="s">
        <v>55</v>
      </c>
      <c r="T95" s="212">
        <v>45184</v>
      </c>
      <c r="U95" t="s">
        <v>243</v>
      </c>
      <c r="V95" t="s">
        <v>19</v>
      </c>
      <c r="AA9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5" t="str">
        <f>IFERROR(VLOOKUP(bd_obligaciones_lima[[#This Row],[reponsables_corregido]],responsables[],2,FALSE),"")</f>
        <v>danielle.yepez@abc.pe</v>
      </c>
      <c r="AC95" t="str">
        <f>IFERROR(VLOOKUP(bd_obligaciones_lima[[#This Row],[reponsables_corregido]],responsables[],3,FALSE),"")</f>
        <v>Ambiental</v>
      </c>
      <c r="AD95" t="str">
        <f>bd_obligaciones_lima[[#This Row],[N°]]&amp;bd_obligaciones_lima[[#This Row],[Tema]]</f>
        <v>33GENERAL</v>
      </c>
    </row>
    <row r="96" spans="1:30" x14ac:dyDescent="0.3">
      <c r="A96">
        <v>34</v>
      </c>
      <c r="B96" t="s">
        <v>69</v>
      </c>
      <c r="C96" t="s">
        <v>25</v>
      </c>
      <c r="D96" t="s">
        <v>70</v>
      </c>
      <c r="R96" t="s">
        <v>54</v>
      </c>
      <c r="S96" t="s">
        <v>55</v>
      </c>
      <c r="T96" s="212">
        <v>45250</v>
      </c>
      <c r="U96" t="s">
        <v>41</v>
      </c>
      <c r="V96" t="s">
        <v>276</v>
      </c>
      <c r="AA9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6" t="str">
        <f>IFERROR(VLOOKUP(bd_obligaciones_lima[[#This Row],[reponsables_corregido]],responsables[],2,FALSE),"")</f>
        <v>danielle.yepez@abc.pe</v>
      </c>
      <c r="AC96" t="str">
        <f>IFERROR(VLOOKUP(bd_obligaciones_lima[[#This Row],[reponsables_corregido]],responsables[],3,FALSE),"")</f>
        <v>Ambiental</v>
      </c>
      <c r="AD96" t="str">
        <f>bd_obligaciones_lima[[#This Row],[N°]]&amp;bd_obligaciones_lima[[#This Row],[Tema]]</f>
        <v>34GENERAL</v>
      </c>
    </row>
    <row r="97" spans="1:30" x14ac:dyDescent="0.3">
      <c r="A97">
        <v>35</v>
      </c>
      <c r="B97" t="s">
        <v>69</v>
      </c>
      <c r="C97" t="s">
        <v>25</v>
      </c>
      <c r="D97" t="s">
        <v>70</v>
      </c>
      <c r="R97" t="s">
        <v>248</v>
      </c>
      <c r="S97" t="s">
        <v>63</v>
      </c>
      <c r="T97" s="212">
        <v>45250</v>
      </c>
      <c r="U97" t="s">
        <v>243</v>
      </c>
      <c r="V97" t="s">
        <v>19</v>
      </c>
      <c r="AA9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Frank Rengifo</v>
      </c>
      <c r="AB97" t="str">
        <f>IFERROR(VLOOKUP(bd_obligaciones_lima[[#This Row],[reponsables_corregido]],responsables[],2,FALSE),"")</f>
        <v>frank.rengifo@abc.pe</v>
      </c>
      <c r="AC97" t="str">
        <f>IFERROR(VLOOKUP(bd_obligaciones_lima[[#This Row],[reponsables_corregido]],responsables[],3,FALSE),"")</f>
        <v>SST</v>
      </c>
      <c r="AD97" t="str">
        <f>bd_obligaciones_lima[[#This Row],[N°]]&amp;bd_obligaciones_lima[[#This Row],[Tema]]</f>
        <v>35GENERAL</v>
      </c>
    </row>
    <row r="98" spans="1:30" x14ac:dyDescent="0.3">
      <c r="A98">
        <v>35</v>
      </c>
      <c r="B98" t="s">
        <v>69</v>
      </c>
      <c r="C98" t="s">
        <v>25</v>
      </c>
      <c r="D98" t="s">
        <v>70</v>
      </c>
      <c r="R98" t="s">
        <v>248</v>
      </c>
      <c r="S98" t="s">
        <v>265</v>
      </c>
      <c r="T98" s="212">
        <v>45250</v>
      </c>
      <c r="U98" t="s">
        <v>243</v>
      </c>
      <c r="V98" t="s">
        <v>19</v>
      </c>
      <c r="AA9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8" t="str">
        <f>IFERROR(VLOOKUP(bd_obligaciones_lima[[#This Row],[reponsables_corregido]],responsables[],2,FALSE),"")</f>
        <v>danielle.yepez@abc.pe</v>
      </c>
      <c r="AC98" t="str">
        <f>IFERROR(VLOOKUP(bd_obligaciones_lima[[#This Row],[reponsables_corregido]],responsables[],3,FALSE),"")</f>
        <v>Ambiental</v>
      </c>
      <c r="AD98" t="str">
        <f>bd_obligaciones_lima[[#This Row],[N°]]&amp;bd_obligaciones_lima[[#This Row],[Tema]]</f>
        <v>35GENERAL</v>
      </c>
    </row>
    <row r="99" spans="1:30" x14ac:dyDescent="0.3">
      <c r="A99">
        <v>36</v>
      </c>
      <c r="B99" t="s">
        <v>69</v>
      </c>
      <c r="C99" t="s">
        <v>25</v>
      </c>
      <c r="D99" t="s">
        <v>70</v>
      </c>
      <c r="R99" t="s">
        <v>54</v>
      </c>
      <c r="S99" t="s">
        <v>55</v>
      </c>
      <c r="T99" s="212">
        <v>45170</v>
      </c>
      <c r="V99" t="s">
        <v>279</v>
      </c>
      <c r="AA9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99" t="str">
        <f>IFERROR(VLOOKUP(bd_obligaciones_lima[[#This Row],[reponsables_corregido]],responsables[],2,FALSE),"")</f>
        <v>danielle.yepez@abc.pe</v>
      </c>
      <c r="AC99" t="str">
        <f>IFERROR(VLOOKUP(bd_obligaciones_lima[[#This Row],[reponsables_corregido]],responsables[],3,FALSE),"")</f>
        <v>Ambiental</v>
      </c>
      <c r="AD99" t="str">
        <f>bd_obligaciones_lima[[#This Row],[N°]]&amp;bd_obligaciones_lima[[#This Row],[Tema]]</f>
        <v>36GENERAL</v>
      </c>
    </row>
    <row r="100" spans="1:30" x14ac:dyDescent="0.3">
      <c r="A100">
        <v>37</v>
      </c>
      <c r="B100" t="s">
        <v>69</v>
      </c>
      <c r="C100" t="s">
        <v>25</v>
      </c>
      <c r="D100" t="s">
        <v>70</v>
      </c>
      <c r="R100" t="s">
        <v>54</v>
      </c>
      <c r="S100" t="s">
        <v>55</v>
      </c>
      <c r="T100" s="212">
        <v>45179</v>
      </c>
      <c r="V100" t="s">
        <v>279</v>
      </c>
      <c r="AA10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0" t="str">
        <f>IFERROR(VLOOKUP(bd_obligaciones_lima[[#This Row],[reponsables_corregido]],responsables[],2,FALSE),"")</f>
        <v>danielle.yepez@abc.pe</v>
      </c>
      <c r="AC100" t="str">
        <f>IFERROR(VLOOKUP(bd_obligaciones_lima[[#This Row],[reponsables_corregido]],responsables[],3,FALSE),"")</f>
        <v>Ambiental</v>
      </c>
      <c r="AD100" t="str">
        <f>bd_obligaciones_lima[[#This Row],[N°]]&amp;bd_obligaciones_lima[[#This Row],[Tema]]</f>
        <v>37GENERAL</v>
      </c>
    </row>
    <row r="101" spans="1:30" x14ac:dyDescent="0.3">
      <c r="A101">
        <v>38</v>
      </c>
      <c r="B101" t="s">
        <v>69</v>
      </c>
      <c r="C101" t="s">
        <v>25</v>
      </c>
      <c r="D101" t="s">
        <v>70</v>
      </c>
      <c r="R101" t="s">
        <v>54</v>
      </c>
      <c r="S101" t="s">
        <v>55</v>
      </c>
      <c r="T101" s="212">
        <v>45275</v>
      </c>
      <c r="U101" t="s">
        <v>41</v>
      </c>
      <c r="V101" t="s">
        <v>276</v>
      </c>
      <c r="AA10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1" t="str">
        <f>IFERROR(VLOOKUP(bd_obligaciones_lima[[#This Row],[reponsables_corregido]],responsables[],2,FALSE),"")</f>
        <v>danielle.yepez@abc.pe</v>
      </c>
      <c r="AC101" t="str">
        <f>IFERROR(VLOOKUP(bd_obligaciones_lima[[#This Row],[reponsables_corregido]],responsables[],3,FALSE),"")</f>
        <v>Ambiental</v>
      </c>
      <c r="AD101" t="str">
        <f>bd_obligaciones_lima[[#This Row],[N°]]&amp;bd_obligaciones_lima[[#This Row],[Tema]]</f>
        <v>38GENERAL</v>
      </c>
    </row>
    <row r="102" spans="1:30" x14ac:dyDescent="0.3">
      <c r="A102">
        <v>39</v>
      </c>
      <c r="B102" t="s">
        <v>69</v>
      </c>
      <c r="C102" t="s">
        <v>25</v>
      </c>
      <c r="D102" t="s">
        <v>70</v>
      </c>
      <c r="R102" t="s">
        <v>54</v>
      </c>
      <c r="S102" t="s">
        <v>55</v>
      </c>
      <c r="T102" s="212">
        <v>45301</v>
      </c>
      <c r="V102" t="s">
        <v>280</v>
      </c>
      <c r="AA10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2" t="str">
        <f>IFERROR(VLOOKUP(bd_obligaciones_lima[[#This Row],[reponsables_corregido]],responsables[],2,FALSE),"")</f>
        <v>danielle.yepez@abc.pe</v>
      </c>
      <c r="AC102" t="str">
        <f>IFERROR(VLOOKUP(bd_obligaciones_lima[[#This Row],[reponsables_corregido]],responsables[],3,FALSE),"")</f>
        <v>Ambiental</v>
      </c>
      <c r="AD102" t="str">
        <f>bd_obligaciones_lima[[#This Row],[N°]]&amp;bd_obligaciones_lima[[#This Row],[Tema]]</f>
        <v>39GENERAL</v>
      </c>
    </row>
    <row r="103" spans="1:30" x14ac:dyDescent="0.3">
      <c r="A103">
        <v>40</v>
      </c>
      <c r="B103" t="s">
        <v>69</v>
      </c>
      <c r="C103" t="s">
        <v>25</v>
      </c>
      <c r="D103" t="s">
        <v>70</v>
      </c>
      <c r="R103" t="s">
        <v>54</v>
      </c>
      <c r="S103" t="s">
        <v>55</v>
      </c>
      <c r="T103" s="212">
        <v>45301</v>
      </c>
      <c r="U103" t="s">
        <v>41</v>
      </c>
      <c r="V103" t="s">
        <v>276</v>
      </c>
      <c r="AA10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3" t="str">
        <f>IFERROR(VLOOKUP(bd_obligaciones_lima[[#This Row],[reponsables_corregido]],responsables[],2,FALSE),"")</f>
        <v>danielle.yepez@abc.pe</v>
      </c>
      <c r="AC103" t="str">
        <f>IFERROR(VLOOKUP(bd_obligaciones_lima[[#This Row],[reponsables_corregido]],responsables[],3,FALSE),"")</f>
        <v>Ambiental</v>
      </c>
      <c r="AD103" t="str">
        <f>bd_obligaciones_lima[[#This Row],[N°]]&amp;bd_obligaciones_lima[[#This Row],[Tema]]</f>
        <v>40GENERAL</v>
      </c>
    </row>
    <row r="104" spans="1:30" x14ac:dyDescent="0.3">
      <c r="A104">
        <v>41</v>
      </c>
      <c r="B104" t="s">
        <v>69</v>
      </c>
      <c r="C104" t="s">
        <v>25</v>
      </c>
      <c r="D104" t="s">
        <v>70</v>
      </c>
      <c r="R104" t="s">
        <v>54</v>
      </c>
      <c r="S104" t="s">
        <v>55</v>
      </c>
      <c r="T104" s="212">
        <v>45301</v>
      </c>
      <c r="V104" t="s">
        <v>280</v>
      </c>
      <c r="AA10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4" t="str">
        <f>IFERROR(VLOOKUP(bd_obligaciones_lima[[#This Row],[reponsables_corregido]],responsables[],2,FALSE),"")</f>
        <v>danielle.yepez@abc.pe</v>
      </c>
      <c r="AC104" t="str">
        <f>IFERROR(VLOOKUP(bd_obligaciones_lima[[#This Row],[reponsables_corregido]],responsables[],3,FALSE),"")</f>
        <v>Ambiental</v>
      </c>
      <c r="AD104" t="str">
        <f>bd_obligaciones_lima[[#This Row],[N°]]&amp;bd_obligaciones_lima[[#This Row],[Tema]]</f>
        <v>41GENERAL</v>
      </c>
    </row>
    <row r="105" spans="1:30" x14ac:dyDescent="0.3">
      <c r="A105">
        <v>42</v>
      </c>
      <c r="B105" t="s">
        <v>69</v>
      </c>
      <c r="C105" t="s">
        <v>25</v>
      </c>
      <c r="D105" t="s">
        <v>70</v>
      </c>
      <c r="R105" t="s">
        <v>54</v>
      </c>
      <c r="S105" t="s">
        <v>55</v>
      </c>
      <c r="T105" s="212">
        <v>45301</v>
      </c>
      <c r="U105" t="s">
        <v>41</v>
      </c>
      <c r="V105" t="s">
        <v>276</v>
      </c>
      <c r="AA10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5" t="str">
        <f>IFERROR(VLOOKUP(bd_obligaciones_lima[[#This Row],[reponsables_corregido]],responsables[],2,FALSE),"")</f>
        <v>danielle.yepez@abc.pe</v>
      </c>
      <c r="AC105" t="str">
        <f>IFERROR(VLOOKUP(bd_obligaciones_lima[[#This Row],[reponsables_corregido]],responsables[],3,FALSE),"")</f>
        <v>Ambiental</v>
      </c>
      <c r="AD105" t="str">
        <f>bd_obligaciones_lima[[#This Row],[N°]]&amp;bd_obligaciones_lima[[#This Row],[Tema]]</f>
        <v>42GENERAL</v>
      </c>
    </row>
    <row r="106" spans="1:30" x14ac:dyDescent="0.3">
      <c r="A106">
        <v>43</v>
      </c>
      <c r="B106" t="s">
        <v>69</v>
      </c>
      <c r="C106" t="s">
        <v>25</v>
      </c>
      <c r="D106" t="s">
        <v>70</v>
      </c>
      <c r="R106" t="s">
        <v>54</v>
      </c>
      <c r="S106" t="s">
        <v>55</v>
      </c>
      <c r="T106" s="212">
        <v>45301</v>
      </c>
      <c r="V106" t="s">
        <v>280</v>
      </c>
      <c r="AA10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6" t="str">
        <f>IFERROR(VLOOKUP(bd_obligaciones_lima[[#This Row],[reponsables_corregido]],responsables[],2,FALSE),"")</f>
        <v>danielle.yepez@abc.pe</v>
      </c>
      <c r="AC106" t="str">
        <f>IFERROR(VLOOKUP(bd_obligaciones_lima[[#This Row],[reponsables_corregido]],responsables[],3,FALSE),"")</f>
        <v>Ambiental</v>
      </c>
      <c r="AD106" t="str">
        <f>bd_obligaciones_lima[[#This Row],[N°]]&amp;bd_obligaciones_lima[[#This Row],[Tema]]</f>
        <v>43GENERAL</v>
      </c>
    </row>
    <row r="107" spans="1:30" x14ac:dyDescent="0.3">
      <c r="A107">
        <v>44</v>
      </c>
      <c r="B107" t="s">
        <v>69</v>
      </c>
      <c r="C107" t="s">
        <v>25</v>
      </c>
      <c r="D107" t="s">
        <v>70</v>
      </c>
      <c r="R107" t="s">
        <v>54</v>
      </c>
      <c r="S107" t="s">
        <v>55</v>
      </c>
      <c r="T107" s="212">
        <v>45301</v>
      </c>
      <c r="U107" t="s">
        <v>41</v>
      </c>
      <c r="V107" t="s">
        <v>276</v>
      </c>
      <c r="AA10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7" t="str">
        <f>IFERROR(VLOOKUP(bd_obligaciones_lima[[#This Row],[reponsables_corregido]],responsables[],2,FALSE),"")</f>
        <v>danielle.yepez@abc.pe</v>
      </c>
      <c r="AC107" t="str">
        <f>IFERROR(VLOOKUP(bd_obligaciones_lima[[#This Row],[reponsables_corregido]],responsables[],3,FALSE),"")</f>
        <v>Ambiental</v>
      </c>
      <c r="AD107" t="str">
        <f>bd_obligaciones_lima[[#This Row],[N°]]&amp;bd_obligaciones_lima[[#This Row],[Tema]]</f>
        <v>44GENERAL</v>
      </c>
    </row>
    <row r="108" spans="1:30" x14ac:dyDescent="0.3">
      <c r="A108">
        <v>45</v>
      </c>
      <c r="B108" t="s">
        <v>69</v>
      </c>
      <c r="C108" t="s">
        <v>25</v>
      </c>
      <c r="D108" t="s">
        <v>70</v>
      </c>
      <c r="R108" t="s">
        <v>54</v>
      </c>
      <c r="S108" t="s">
        <v>55</v>
      </c>
      <c r="T108" s="212">
        <v>45366</v>
      </c>
      <c r="V108" t="s">
        <v>280</v>
      </c>
      <c r="AA10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8" t="str">
        <f>IFERROR(VLOOKUP(bd_obligaciones_lima[[#This Row],[reponsables_corregido]],responsables[],2,FALSE),"")</f>
        <v>danielle.yepez@abc.pe</v>
      </c>
      <c r="AC108" t="str">
        <f>IFERROR(VLOOKUP(bd_obligaciones_lima[[#This Row],[reponsables_corregido]],responsables[],3,FALSE),"")</f>
        <v>Ambiental</v>
      </c>
      <c r="AD108" t="str">
        <f>bd_obligaciones_lima[[#This Row],[N°]]&amp;bd_obligaciones_lima[[#This Row],[Tema]]</f>
        <v>45GENERAL</v>
      </c>
    </row>
    <row r="109" spans="1:30" x14ac:dyDescent="0.3">
      <c r="A109">
        <v>46</v>
      </c>
      <c r="B109" t="s">
        <v>69</v>
      </c>
      <c r="C109" t="s">
        <v>25</v>
      </c>
      <c r="D109" t="s">
        <v>70</v>
      </c>
      <c r="R109" t="s">
        <v>54</v>
      </c>
      <c r="S109" t="s">
        <v>55</v>
      </c>
      <c r="T109" s="212">
        <v>45366</v>
      </c>
      <c r="V109" t="s">
        <v>280</v>
      </c>
      <c r="AA10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09" t="str">
        <f>IFERROR(VLOOKUP(bd_obligaciones_lima[[#This Row],[reponsables_corregido]],responsables[],2,FALSE),"")</f>
        <v>danielle.yepez@abc.pe</v>
      </c>
      <c r="AC109" t="str">
        <f>IFERROR(VLOOKUP(bd_obligaciones_lima[[#This Row],[reponsables_corregido]],responsables[],3,FALSE),"")</f>
        <v>Ambiental</v>
      </c>
      <c r="AD109" t="str">
        <f>bd_obligaciones_lima[[#This Row],[N°]]&amp;bd_obligaciones_lima[[#This Row],[Tema]]</f>
        <v>46GENERAL</v>
      </c>
    </row>
    <row r="110" spans="1:30" x14ac:dyDescent="0.3">
      <c r="A110">
        <v>47</v>
      </c>
      <c r="B110" t="s">
        <v>69</v>
      </c>
      <c r="C110" t="s">
        <v>25</v>
      </c>
      <c r="D110" t="s">
        <v>70</v>
      </c>
      <c r="R110" t="s">
        <v>54</v>
      </c>
      <c r="S110" t="s">
        <v>55</v>
      </c>
      <c r="T110" s="212">
        <v>45366</v>
      </c>
      <c r="U110" t="s">
        <v>41</v>
      </c>
      <c r="V110" t="s">
        <v>276</v>
      </c>
      <c r="AA11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0" t="str">
        <f>IFERROR(VLOOKUP(bd_obligaciones_lima[[#This Row],[reponsables_corregido]],responsables[],2,FALSE),"")</f>
        <v>danielle.yepez@abc.pe</v>
      </c>
      <c r="AC110" t="str">
        <f>IFERROR(VLOOKUP(bd_obligaciones_lima[[#This Row],[reponsables_corregido]],responsables[],3,FALSE),"")</f>
        <v>Ambiental</v>
      </c>
      <c r="AD110" t="str">
        <f>bd_obligaciones_lima[[#This Row],[N°]]&amp;bd_obligaciones_lima[[#This Row],[Tema]]</f>
        <v>47GENERAL</v>
      </c>
    </row>
    <row r="111" spans="1:30" x14ac:dyDescent="0.3">
      <c r="A111">
        <v>48</v>
      </c>
      <c r="B111" t="s">
        <v>69</v>
      </c>
      <c r="C111" t="s">
        <v>25</v>
      </c>
      <c r="D111" t="s">
        <v>70</v>
      </c>
      <c r="R111" t="s">
        <v>54</v>
      </c>
      <c r="S111" t="s">
        <v>55</v>
      </c>
      <c r="T111" s="212">
        <v>45366</v>
      </c>
      <c r="V111" t="s">
        <v>280</v>
      </c>
      <c r="AA11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1" t="str">
        <f>IFERROR(VLOOKUP(bd_obligaciones_lima[[#This Row],[reponsables_corregido]],responsables[],2,FALSE),"")</f>
        <v>danielle.yepez@abc.pe</v>
      </c>
      <c r="AC111" t="str">
        <f>IFERROR(VLOOKUP(bd_obligaciones_lima[[#This Row],[reponsables_corregido]],responsables[],3,FALSE),"")</f>
        <v>Ambiental</v>
      </c>
      <c r="AD111" t="str">
        <f>bd_obligaciones_lima[[#This Row],[N°]]&amp;bd_obligaciones_lima[[#This Row],[Tema]]</f>
        <v>48GENERAL</v>
      </c>
    </row>
    <row r="112" spans="1:30" x14ac:dyDescent="0.3">
      <c r="A112">
        <v>49</v>
      </c>
      <c r="B112" t="s">
        <v>69</v>
      </c>
      <c r="C112" t="s">
        <v>25</v>
      </c>
      <c r="D112" t="s">
        <v>70</v>
      </c>
      <c r="R112" t="s">
        <v>54</v>
      </c>
      <c r="S112" t="s">
        <v>55</v>
      </c>
      <c r="T112" s="212">
        <v>45366</v>
      </c>
      <c r="U112" t="s">
        <v>41</v>
      </c>
      <c r="V112" t="s">
        <v>276</v>
      </c>
      <c r="AA11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2" t="str">
        <f>IFERROR(VLOOKUP(bd_obligaciones_lima[[#This Row],[reponsables_corregido]],responsables[],2,FALSE),"")</f>
        <v>danielle.yepez@abc.pe</v>
      </c>
      <c r="AC112" t="str">
        <f>IFERROR(VLOOKUP(bd_obligaciones_lima[[#This Row],[reponsables_corregido]],responsables[],3,FALSE),"")</f>
        <v>Ambiental</v>
      </c>
      <c r="AD112" t="str">
        <f>bd_obligaciones_lima[[#This Row],[N°]]&amp;bd_obligaciones_lima[[#This Row],[Tema]]</f>
        <v>49GENERAL</v>
      </c>
    </row>
    <row r="113" spans="1:30" x14ac:dyDescent="0.3">
      <c r="A113">
        <v>50</v>
      </c>
      <c r="B113" t="s">
        <v>69</v>
      </c>
      <c r="C113" t="s">
        <v>25</v>
      </c>
      <c r="D113" t="s">
        <v>70</v>
      </c>
      <c r="R113" t="s">
        <v>54</v>
      </c>
      <c r="S113" t="s">
        <v>55</v>
      </c>
      <c r="T113" s="212">
        <v>45366</v>
      </c>
      <c r="V113" t="s">
        <v>280</v>
      </c>
      <c r="AA11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3" t="str">
        <f>IFERROR(VLOOKUP(bd_obligaciones_lima[[#This Row],[reponsables_corregido]],responsables[],2,FALSE),"")</f>
        <v>danielle.yepez@abc.pe</v>
      </c>
      <c r="AC113" t="str">
        <f>IFERROR(VLOOKUP(bd_obligaciones_lima[[#This Row],[reponsables_corregido]],responsables[],3,FALSE),"")</f>
        <v>Ambiental</v>
      </c>
      <c r="AD113" t="str">
        <f>bd_obligaciones_lima[[#This Row],[N°]]&amp;bd_obligaciones_lima[[#This Row],[Tema]]</f>
        <v>50GENERAL</v>
      </c>
    </row>
    <row r="114" spans="1:30" x14ac:dyDescent="0.3">
      <c r="A114">
        <v>51</v>
      </c>
      <c r="B114" t="s">
        <v>69</v>
      </c>
      <c r="C114" t="s">
        <v>25</v>
      </c>
      <c r="D114" t="s">
        <v>70</v>
      </c>
      <c r="R114" t="s">
        <v>54</v>
      </c>
      <c r="S114" t="s">
        <v>55</v>
      </c>
      <c r="T114" s="212">
        <v>45366</v>
      </c>
      <c r="V114" t="s">
        <v>280</v>
      </c>
      <c r="AA11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4" t="str">
        <f>IFERROR(VLOOKUP(bd_obligaciones_lima[[#This Row],[reponsables_corregido]],responsables[],2,FALSE),"")</f>
        <v>danielle.yepez@abc.pe</v>
      </c>
      <c r="AC114" t="str">
        <f>IFERROR(VLOOKUP(bd_obligaciones_lima[[#This Row],[reponsables_corregido]],responsables[],3,FALSE),"")</f>
        <v>Ambiental</v>
      </c>
      <c r="AD114" t="str">
        <f>bd_obligaciones_lima[[#This Row],[N°]]&amp;bd_obligaciones_lima[[#This Row],[Tema]]</f>
        <v>51GENERAL</v>
      </c>
    </row>
    <row r="115" spans="1:30" x14ac:dyDescent="0.3">
      <c r="A115">
        <v>52</v>
      </c>
      <c r="B115" t="s">
        <v>69</v>
      </c>
      <c r="C115" t="s">
        <v>25</v>
      </c>
      <c r="D115" t="s">
        <v>70</v>
      </c>
      <c r="R115" t="s">
        <v>281</v>
      </c>
      <c r="S115" t="s">
        <v>282</v>
      </c>
      <c r="T115" s="212">
        <v>45275</v>
      </c>
      <c r="V115" t="s">
        <v>279</v>
      </c>
      <c r="AA11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resp_generales1</v>
      </c>
      <c r="AB115" t="str">
        <f>IFERROR(VLOOKUP(bd_obligaciones_lima[[#This Row],[reponsables_corregido]],responsables[],2,FALSE),"")</f>
        <v>resp.generales@abc.pe</v>
      </c>
      <c r="AC115" t="str">
        <f>IFERROR(VLOOKUP(bd_obligaciones_lima[[#This Row],[reponsables_corregido]],responsables[],3,FALSE),"")</f>
        <v>area_resp_generales</v>
      </c>
      <c r="AD115" t="str">
        <f>bd_obligaciones_lima[[#This Row],[N°]]&amp;bd_obligaciones_lima[[#This Row],[Tema]]</f>
        <v>52GENERAL</v>
      </c>
    </row>
    <row r="116" spans="1:30" x14ac:dyDescent="0.3">
      <c r="A116">
        <v>53</v>
      </c>
      <c r="B116" t="s">
        <v>69</v>
      </c>
      <c r="C116" t="s">
        <v>25</v>
      </c>
      <c r="D116" t="s">
        <v>70</v>
      </c>
      <c r="R116" t="s">
        <v>54</v>
      </c>
      <c r="S116" t="s">
        <v>55</v>
      </c>
      <c r="T116" s="212">
        <v>45179</v>
      </c>
      <c r="V116" t="s">
        <v>279</v>
      </c>
      <c r="AA11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6" t="str">
        <f>IFERROR(VLOOKUP(bd_obligaciones_lima[[#This Row],[reponsables_corregido]],responsables[],2,FALSE),"")</f>
        <v>danielle.yepez@abc.pe</v>
      </c>
      <c r="AC116" t="str">
        <f>IFERROR(VLOOKUP(bd_obligaciones_lima[[#This Row],[reponsables_corregido]],responsables[],3,FALSE),"")</f>
        <v>Ambiental</v>
      </c>
      <c r="AD116" t="str">
        <f>bd_obligaciones_lima[[#This Row],[N°]]&amp;bd_obligaciones_lima[[#This Row],[Tema]]</f>
        <v>53GENERAL</v>
      </c>
    </row>
    <row r="117" spans="1:30" x14ac:dyDescent="0.3">
      <c r="A117">
        <v>54</v>
      </c>
      <c r="B117" t="s">
        <v>69</v>
      </c>
      <c r="C117" t="s">
        <v>25</v>
      </c>
      <c r="D117" t="s">
        <v>70</v>
      </c>
      <c r="R117" t="s">
        <v>54</v>
      </c>
      <c r="S117" t="s">
        <v>55</v>
      </c>
      <c r="T117" s="212">
        <v>45179</v>
      </c>
      <c r="V117" t="s">
        <v>279</v>
      </c>
      <c r="AA11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7" t="str">
        <f>IFERROR(VLOOKUP(bd_obligaciones_lima[[#This Row],[reponsables_corregido]],responsables[],2,FALSE),"")</f>
        <v>danielle.yepez@abc.pe</v>
      </c>
      <c r="AC117" t="str">
        <f>IFERROR(VLOOKUP(bd_obligaciones_lima[[#This Row],[reponsables_corregido]],responsables[],3,FALSE),"")</f>
        <v>Ambiental</v>
      </c>
      <c r="AD117" t="str">
        <f>bd_obligaciones_lima[[#This Row],[N°]]&amp;bd_obligaciones_lima[[#This Row],[Tema]]</f>
        <v>54GENERAL</v>
      </c>
    </row>
    <row r="118" spans="1:30" x14ac:dyDescent="0.3">
      <c r="A118">
        <v>55</v>
      </c>
      <c r="B118" t="s">
        <v>69</v>
      </c>
      <c r="C118" t="s">
        <v>25</v>
      </c>
      <c r="D118" t="s">
        <v>70</v>
      </c>
      <c r="R118" t="s">
        <v>54</v>
      </c>
      <c r="S118" t="s">
        <v>55</v>
      </c>
      <c r="T118" s="212">
        <v>45179</v>
      </c>
      <c r="V118" t="s">
        <v>279</v>
      </c>
      <c r="AA11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8" t="str">
        <f>IFERROR(VLOOKUP(bd_obligaciones_lima[[#This Row],[reponsables_corregido]],responsables[],2,FALSE),"")</f>
        <v>danielle.yepez@abc.pe</v>
      </c>
      <c r="AC118" t="str">
        <f>IFERROR(VLOOKUP(bd_obligaciones_lima[[#This Row],[reponsables_corregido]],responsables[],3,FALSE),"")</f>
        <v>Ambiental</v>
      </c>
      <c r="AD118" t="str">
        <f>bd_obligaciones_lima[[#This Row],[N°]]&amp;bd_obligaciones_lima[[#This Row],[Tema]]</f>
        <v>55GENERAL</v>
      </c>
    </row>
    <row r="119" spans="1:30" x14ac:dyDescent="0.3">
      <c r="A119">
        <v>56</v>
      </c>
      <c r="B119" t="s">
        <v>69</v>
      </c>
      <c r="C119" t="s">
        <v>25</v>
      </c>
      <c r="D119" t="s">
        <v>70</v>
      </c>
      <c r="R119" t="s">
        <v>54</v>
      </c>
      <c r="S119" t="s">
        <v>55</v>
      </c>
      <c r="T119" s="212">
        <v>45179</v>
      </c>
      <c r="V119" t="s">
        <v>279</v>
      </c>
      <c r="AA11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19" t="str">
        <f>IFERROR(VLOOKUP(bd_obligaciones_lima[[#This Row],[reponsables_corregido]],responsables[],2,FALSE),"")</f>
        <v>danielle.yepez@abc.pe</v>
      </c>
      <c r="AC119" t="str">
        <f>IFERROR(VLOOKUP(bd_obligaciones_lima[[#This Row],[reponsables_corregido]],responsables[],3,FALSE),"")</f>
        <v>Ambiental</v>
      </c>
      <c r="AD119" t="str">
        <f>bd_obligaciones_lima[[#This Row],[N°]]&amp;bd_obligaciones_lima[[#This Row],[Tema]]</f>
        <v>56GENERAL</v>
      </c>
    </row>
    <row r="120" spans="1:30" x14ac:dyDescent="0.3">
      <c r="A120">
        <v>57</v>
      </c>
      <c r="B120" t="s">
        <v>69</v>
      </c>
      <c r="C120" t="s">
        <v>25</v>
      </c>
      <c r="D120" t="s">
        <v>70</v>
      </c>
      <c r="R120" t="s">
        <v>54</v>
      </c>
      <c r="S120" t="s">
        <v>55</v>
      </c>
      <c r="T120" s="212">
        <v>45179</v>
      </c>
      <c r="V120" t="s">
        <v>279</v>
      </c>
      <c r="AA12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0" t="str">
        <f>IFERROR(VLOOKUP(bd_obligaciones_lima[[#This Row],[reponsables_corregido]],responsables[],2,FALSE),"")</f>
        <v>danielle.yepez@abc.pe</v>
      </c>
      <c r="AC120" t="str">
        <f>IFERROR(VLOOKUP(bd_obligaciones_lima[[#This Row],[reponsables_corregido]],responsables[],3,FALSE),"")</f>
        <v>Ambiental</v>
      </c>
      <c r="AD120" t="str">
        <f>bd_obligaciones_lima[[#This Row],[N°]]&amp;bd_obligaciones_lima[[#This Row],[Tema]]</f>
        <v>57GENERAL</v>
      </c>
    </row>
    <row r="121" spans="1:30" x14ac:dyDescent="0.3">
      <c r="A121">
        <v>58</v>
      </c>
      <c r="B121" t="s">
        <v>69</v>
      </c>
      <c r="C121" t="s">
        <v>25</v>
      </c>
      <c r="D121" t="s">
        <v>70</v>
      </c>
      <c r="R121" t="s">
        <v>54</v>
      </c>
      <c r="S121" t="s">
        <v>55</v>
      </c>
      <c r="T121" s="212">
        <v>45179</v>
      </c>
      <c r="V121" t="s">
        <v>279</v>
      </c>
      <c r="AA12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1" t="str">
        <f>IFERROR(VLOOKUP(bd_obligaciones_lima[[#This Row],[reponsables_corregido]],responsables[],2,FALSE),"")</f>
        <v>danielle.yepez@abc.pe</v>
      </c>
      <c r="AC121" t="str">
        <f>IFERROR(VLOOKUP(bd_obligaciones_lima[[#This Row],[reponsables_corregido]],responsables[],3,FALSE),"")</f>
        <v>Ambiental</v>
      </c>
      <c r="AD121" t="str">
        <f>bd_obligaciones_lima[[#This Row],[N°]]&amp;bd_obligaciones_lima[[#This Row],[Tema]]</f>
        <v>58GENERAL</v>
      </c>
    </row>
    <row r="122" spans="1:30" x14ac:dyDescent="0.3">
      <c r="A122">
        <v>59</v>
      </c>
      <c r="B122" t="s">
        <v>69</v>
      </c>
      <c r="C122" t="s">
        <v>25</v>
      </c>
      <c r="D122" t="s">
        <v>70</v>
      </c>
      <c r="R122" t="s">
        <v>54</v>
      </c>
      <c r="S122" t="s">
        <v>55</v>
      </c>
      <c r="T122" s="212">
        <v>45361</v>
      </c>
      <c r="V122" t="s">
        <v>280</v>
      </c>
      <c r="AA12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2" t="str">
        <f>IFERROR(VLOOKUP(bd_obligaciones_lima[[#This Row],[reponsables_corregido]],responsables[],2,FALSE),"")</f>
        <v>danielle.yepez@abc.pe</v>
      </c>
      <c r="AC122" t="str">
        <f>IFERROR(VLOOKUP(bd_obligaciones_lima[[#This Row],[reponsables_corregido]],responsables[],3,FALSE),"")</f>
        <v>Ambiental</v>
      </c>
      <c r="AD122" t="str">
        <f>bd_obligaciones_lima[[#This Row],[N°]]&amp;bd_obligaciones_lima[[#This Row],[Tema]]</f>
        <v>59GENERAL</v>
      </c>
    </row>
    <row r="123" spans="1:30" x14ac:dyDescent="0.3">
      <c r="A123">
        <v>60</v>
      </c>
      <c r="B123" t="s">
        <v>69</v>
      </c>
      <c r="C123" t="s">
        <v>25</v>
      </c>
      <c r="D123" t="s">
        <v>70</v>
      </c>
      <c r="R123" t="s">
        <v>54</v>
      </c>
      <c r="S123" t="s">
        <v>55</v>
      </c>
      <c r="T123" s="212">
        <v>45361</v>
      </c>
      <c r="V123" t="s">
        <v>280</v>
      </c>
      <c r="AA12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3" t="str">
        <f>IFERROR(VLOOKUP(bd_obligaciones_lima[[#This Row],[reponsables_corregido]],responsables[],2,FALSE),"")</f>
        <v>danielle.yepez@abc.pe</v>
      </c>
      <c r="AC123" t="str">
        <f>IFERROR(VLOOKUP(bd_obligaciones_lima[[#This Row],[reponsables_corregido]],responsables[],3,FALSE),"")</f>
        <v>Ambiental</v>
      </c>
      <c r="AD123" t="str">
        <f>bd_obligaciones_lima[[#This Row],[N°]]&amp;bd_obligaciones_lima[[#This Row],[Tema]]</f>
        <v>60GENERAL</v>
      </c>
    </row>
    <row r="124" spans="1:30" x14ac:dyDescent="0.3">
      <c r="A124">
        <v>61</v>
      </c>
      <c r="B124" t="s">
        <v>69</v>
      </c>
      <c r="C124" t="s">
        <v>25</v>
      </c>
      <c r="D124" t="s">
        <v>70</v>
      </c>
      <c r="R124" t="s">
        <v>54</v>
      </c>
      <c r="S124" t="s">
        <v>55</v>
      </c>
      <c r="T124" s="212">
        <v>45361</v>
      </c>
      <c r="V124" t="s">
        <v>280</v>
      </c>
      <c r="AA12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4" t="str">
        <f>IFERROR(VLOOKUP(bd_obligaciones_lima[[#This Row],[reponsables_corregido]],responsables[],2,FALSE),"")</f>
        <v>danielle.yepez@abc.pe</v>
      </c>
      <c r="AC124" t="str">
        <f>IFERROR(VLOOKUP(bd_obligaciones_lima[[#This Row],[reponsables_corregido]],responsables[],3,FALSE),"")</f>
        <v>Ambiental</v>
      </c>
      <c r="AD124" t="str">
        <f>bd_obligaciones_lima[[#This Row],[N°]]&amp;bd_obligaciones_lima[[#This Row],[Tema]]</f>
        <v>61GENERAL</v>
      </c>
    </row>
    <row r="125" spans="1:30" x14ac:dyDescent="0.3">
      <c r="A125">
        <v>62</v>
      </c>
      <c r="B125" t="s">
        <v>69</v>
      </c>
      <c r="C125" t="s">
        <v>25</v>
      </c>
      <c r="D125" t="s">
        <v>70</v>
      </c>
      <c r="R125" t="s">
        <v>54</v>
      </c>
      <c r="S125" t="s">
        <v>55</v>
      </c>
      <c r="T125" s="212">
        <v>45361</v>
      </c>
      <c r="V125" t="s">
        <v>280</v>
      </c>
      <c r="AA12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5" t="str">
        <f>IFERROR(VLOOKUP(bd_obligaciones_lima[[#This Row],[reponsables_corregido]],responsables[],2,FALSE),"")</f>
        <v>danielle.yepez@abc.pe</v>
      </c>
      <c r="AC125" t="str">
        <f>IFERROR(VLOOKUP(bd_obligaciones_lima[[#This Row],[reponsables_corregido]],responsables[],3,FALSE),"")</f>
        <v>Ambiental</v>
      </c>
      <c r="AD125" t="str">
        <f>bd_obligaciones_lima[[#This Row],[N°]]&amp;bd_obligaciones_lima[[#This Row],[Tema]]</f>
        <v>62GENERAL</v>
      </c>
    </row>
    <row r="126" spans="1:30" x14ac:dyDescent="0.3">
      <c r="A126">
        <v>63</v>
      </c>
      <c r="B126" t="s">
        <v>69</v>
      </c>
      <c r="C126" t="s">
        <v>25</v>
      </c>
      <c r="D126" t="s">
        <v>70</v>
      </c>
      <c r="R126" t="s">
        <v>54</v>
      </c>
      <c r="S126" t="s">
        <v>55</v>
      </c>
      <c r="T126" s="212">
        <v>45361</v>
      </c>
      <c r="V126" t="s">
        <v>280</v>
      </c>
      <c r="AA12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6" t="str">
        <f>IFERROR(VLOOKUP(bd_obligaciones_lima[[#This Row],[reponsables_corregido]],responsables[],2,FALSE),"")</f>
        <v>danielle.yepez@abc.pe</v>
      </c>
      <c r="AC126" t="str">
        <f>IFERROR(VLOOKUP(bd_obligaciones_lima[[#This Row],[reponsables_corregido]],responsables[],3,FALSE),"")</f>
        <v>Ambiental</v>
      </c>
      <c r="AD126" t="str">
        <f>bd_obligaciones_lima[[#This Row],[N°]]&amp;bd_obligaciones_lima[[#This Row],[Tema]]</f>
        <v>63GENERAL</v>
      </c>
    </row>
    <row r="127" spans="1:30" x14ac:dyDescent="0.3">
      <c r="A127">
        <v>64</v>
      </c>
      <c r="B127" t="s">
        <v>69</v>
      </c>
      <c r="C127" t="s">
        <v>25</v>
      </c>
      <c r="D127" t="s">
        <v>70</v>
      </c>
      <c r="R127" t="s">
        <v>54</v>
      </c>
      <c r="S127" t="s">
        <v>55</v>
      </c>
      <c r="T127" s="212">
        <v>45361</v>
      </c>
      <c r="U127" t="s">
        <v>41</v>
      </c>
      <c r="V127" t="s">
        <v>276</v>
      </c>
      <c r="AA12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7" t="str">
        <f>IFERROR(VLOOKUP(bd_obligaciones_lima[[#This Row],[reponsables_corregido]],responsables[],2,FALSE),"")</f>
        <v>danielle.yepez@abc.pe</v>
      </c>
      <c r="AC127" t="str">
        <f>IFERROR(VLOOKUP(bd_obligaciones_lima[[#This Row],[reponsables_corregido]],responsables[],3,FALSE),"")</f>
        <v>Ambiental</v>
      </c>
      <c r="AD127" t="str">
        <f>bd_obligaciones_lima[[#This Row],[N°]]&amp;bd_obligaciones_lima[[#This Row],[Tema]]</f>
        <v>64GENERAL</v>
      </c>
    </row>
    <row r="128" spans="1:30" x14ac:dyDescent="0.3">
      <c r="A128">
        <v>65</v>
      </c>
      <c r="B128" t="s">
        <v>69</v>
      </c>
      <c r="C128" t="s">
        <v>25</v>
      </c>
      <c r="D128" t="s">
        <v>70</v>
      </c>
      <c r="R128" t="s">
        <v>54</v>
      </c>
      <c r="S128" t="s">
        <v>55</v>
      </c>
      <c r="T128" s="212">
        <v>45361</v>
      </c>
      <c r="V128" t="s">
        <v>280</v>
      </c>
      <c r="AA12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8" t="str">
        <f>IFERROR(VLOOKUP(bd_obligaciones_lima[[#This Row],[reponsables_corregido]],responsables[],2,FALSE),"")</f>
        <v>danielle.yepez@abc.pe</v>
      </c>
      <c r="AC128" t="str">
        <f>IFERROR(VLOOKUP(bd_obligaciones_lima[[#This Row],[reponsables_corregido]],responsables[],3,FALSE),"")</f>
        <v>Ambiental</v>
      </c>
      <c r="AD128" t="str">
        <f>bd_obligaciones_lima[[#This Row],[N°]]&amp;bd_obligaciones_lima[[#This Row],[Tema]]</f>
        <v>65GENERAL</v>
      </c>
    </row>
    <row r="129" spans="1:30" x14ac:dyDescent="0.3">
      <c r="A129">
        <v>1</v>
      </c>
      <c r="B129" t="s">
        <v>69</v>
      </c>
      <c r="C129" t="s">
        <v>25</v>
      </c>
      <c r="D129" t="s">
        <v>104</v>
      </c>
      <c r="F129" t="s">
        <v>105</v>
      </c>
      <c r="G129" t="s">
        <v>106</v>
      </c>
      <c r="H129" t="s">
        <v>107</v>
      </c>
      <c r="I129">
        <v>34</v>
      </c>
      <c r="J129" t="s">
        <v>108</v>
      </c>
      <c r="K129" t="s">
        <v>109</v>
      </c>
      <c r="L129" t="s">
        <v>38</v>
      </c>
      <c r="M129" t="s">
        <v>110</v>
      </c>
      <c r="N129" t="s">
        <v>111</v>
      </c>
      <c r="O129" t="s">
        <v>112</v>
      </c>
      <c r="P129" t="s">
        <v>113</v>
      </c>
      <c r="Q129" t="s">
        <v>114</v>
      </c>
      <c r="R129" t="s">
        <v>250</v>
      </c>
      <c r="S129" t="s">
        <v>55</v>
      </c>
      <c r="T129" s="212">
        <v>45143</v>
      </c>
      <c r="U129" t="s">
        <v>243</v>
      </c>
      <c r="V129" t="s">
        <v>19</v>
      </c>
      <c r="AA12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29" t="str">
        <f>IFERROR(VLOOKUP(bd_obligaciones_lima[[#This Row],[reponsables_corregido]],responsables[],2,FALSE),"")</f>
        <v>danielle.yepez@abc.pe</v>
      </c>
      <c r="AC129" t="str">
        <f>IFERROR(VLOOKUP(bd_obligaciones_lima[[#This Row],[reponsables_corregido]],responsables[],3,FALSE),"")</f>
        <v>Ambiental</v>
      </c>
      <c r="AD129" t="str">
        <f>bd_obligaciones_lima[[#This Row],[N°]]&amp;bd_obligaciones_lima[[#This Row],[Tema]]</f>
        <v>1AGUA Y EFLUENTES</v>
      </c>
    </row>
    <row r="130" spans="1:30" x14ac:dyDescent="0.3">
      <c r="A130">
        <v>1</v>
      </c>
      <c r="B130" t="s">
        <v>69</v>
      </c>
      <c r="C130" t="s">
        <v>25</v>
      </c>
      <c r="D130" t="s">
        <v>104</v>
      </c>
      <c r="F130" t="s">
        <v>105</v>
      </c>
      <c r="G130" t="s">
        <v>106</v>
      </c>
      <c r="H130" t="s">
        <v>107</v>
      </c>
      <c r="I130">
        <v>34</v>
      </c>
      <c r="J130" t="s">
        <v>108</v>
      </c>
      <c r="K130" t="s">
        <v>109</v>
      </c>
      <c r="L130" t="s">
        <v>38</v>
      </c>
      <c r="M130" t="s">
        <v>110</v>
      </c>
      <c r="N130" t="s">
        <v>111</v>
      </c>
      <c r="O130" t="s">
        <v>112</v>
      </c>
      <c r="P130" t="s">
        <v>113</v>
      </c>
      <c r="Q130" t="s">
        <v>114</v>
      </c>
      <c r="R130" t="s">
        <v>250</v>
      </c>
      <c r="S130" t="s">
        <v>266</v>
      </c>
      <c r="T130" s="212">
        <v>45143</v>
      </c>
      <c r="U130" t="s">
        <v>243</v>
      </c>
      <c r="V130" t="s">
        <v>19</v>
      </c>
      <c r="AA13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30" t="str">
        <f>IFERROR(VLOOKUP(bd_obligaciones_lima[[#This Row],[reponsables_corregido]],responsables[],2,FALSE),"")</f>
        <v>luis.villavicencio@abc.pe</v>
      </c>
      <c r="AC130" t="str">
        <f>IFERROR(VLOOKUP(bd_obligaciones_lima[[#This Row],[reponsables_corregido]],responsables[],3,FALSE),"")</f>
        <v>Legal</v>
      </c>
      <c r="AD130" t="str">
        <f>bd_obligaciones_lima[[#This Row],[N°]]&amp;bd_obligaciones_lima[[#This Row],[Tema]]</f>
        <v>1AGUA Y EFLUENTES</v>
      </c>
    </row>
    <row r="131" spans="1:30" x14ac:dyDescent="0.3">
      <c r="A131">
        <v>2</v>
      </c>
      <c r="B131" t="s">
        <v>69</v>
      </c>
      <c r="C131" t="s">
        <v>25</v>
      </c>
      <c r="D131" t="s">
        <v>104</v>
      </c>
      <c r="F131" t="s">
        <v>105</v>
      </c>
      <c r="G131" t="s">
        <v>106</v>
      </c>
      <c r="H131" t="s">
        <v>107</v>
      </c>
      <c r="I131">
        <v>42</v>
      </c>
      <c r="J131" t="s">
        <v>115</v>
      </c>
      <c r="K131" t="s">
        <v>116</v>
      </c>
      <c r="L131" t="s">
        <v>38</v>
      </c>
      <c r="M131" t="s">
        <v>110</v>
      </c>
      <c r="N131" t="s">
        <v>111</v>
      </c>
      <c r="O131" t="s">
        <v>117</v>
      </c>
      <c r="P131" t="s">
        <v>118</v>
      </c>
      <c r="Q131" t="s">
        <v>114</v>
      </c>
      <c r="R131" t="s">
        <v>250</v>
      </c>
      <c r="S131" t="s">
        <v>55</v>
      </c>
      <c r="T131" s="212">
        <v>45148</v>
      </c>
      <c r="U131" t="s">
        <v>243</v>
      </c>
      <c r="V131" t="s">
        <v>19</v>
      </c>
      <c r="AA13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31" t="str">
        <f>IFERROR(VLOOKUP(bd_obligaciones_lima[[#This Row],[reponsables_corregido]],responsables[],2,FALSE),"")</f>
        <v>danielle.yepez@abc.pe</v>
      </c>
      <c r="AC131" t="str">
        <f>IFERROR(VLOOKUP(bd_obligaciones_lima[[#This Row],[reponsables_corregido]],responsables[],3,FALSE),"")</f>
        <v>Ambiental</v>
      </c>
      <c r="AD131" t="str">
        <f>bd_obligaciones_lima[[#This Row],[N°]]&amp;bd_obligaciones_lima[[#This Row],[Tema]]</f>
        <v>2AGUA Y EFLUENTES</v>
      </c>
    </row>
    <row r="132" spans="1:30" x14ac:dyDescent="0.3">
      <c r="A132">
        <v>2</v>
      </c>
      <c r="B132" t="s">
        <v>69</v>
      </c>
      <c r="C132" t="s">
        <v>25</v>
      </c>
      <c r="D132" t="s">
        <v>104</v>
      </c>
      <c r="F132" t="s">
        <v>105</v>
      </c>
      <c r="G132" t="s">
        <v>106</v>
      </c>
      <c r="H132" t="s">
        <v>107</v>
      </c>
      <c r="I132">
        <v>42</v>
      </c>
      <c r="J132" t="s">
        <v>115</v>
      </c>
      <c r="K132" t="s">
        <v>116</v>
      </c>
      <c r="L132" t="s">
        <v>38</v>
      </c>
      <c r="M132" t="s">
        <v>110</v>
      </c>
      <c r="N132" t="s">
        <v>111</v>
      </c>
      <c r="O132" t="s">
        <v>117</v>
      </c>
      <c r="P132" t="s">
        <v>118</v>
      </c>
      <c r="Q132" t="s">
        <v>114</v>
      </c>
      <c r="R132" t="s">
        <v>250</v>
      </c>
      <c r="S132" t="s">
        <v>266</v>
      </c>
      <c r="T132" s="212">
        <v>45148</v>
      </c>
      <c r="U132" t="s">
        <v>243</v>
      </c>
      <c r="V132" t="s">
        <v>19</v>
      </c>
      <c r="AA13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32" t="str">
        <f>IFERROR(VLOOKUP(bd_obligaciones_lima[[#This Row],[reponsables_corregido]],responsables[],2,FALSE),"")</f>
        <v>luis.villavicencio@abc.pe</v>
      </c>
      <c r="AC132" t="str">
        <f>IFERROR(VLOOKUP(bd_obligaciones_lima[[#This Row],[reponsables_corregido]],responsables[],3,FALSE),"")</f>
        <v>Legal</v>
      </c>
      <c r="AD132" t="str">
        <f>bd_obligaciones_lima[[#This Row],[N°]]&amp;bd_obligaciones_lima[[#This Row],[Tema]]</f>
        <v>2AGUA Y EFLUENTES</v>
      </c>
    </row>
    <row r="133" spans="1:30" x14ac:dyDescent="0.3">
      <c r="A133">
        <v>3</v>
      </c>
      <c r="B133" t="s">
        <v>69</v>
      </c>
      <c r="C133" t="s">
        <v>25</v>
      </c>
      <c r="D133" t="s">
        <v>104</v>
      </c>
      <c r="R133" t="s">
        <v>250</v>
      </c>
      <c r="S133" t="s">
        <v>55</v>
      </c>
      <c r="T133" s="212">
        <v>45148</v>
      </c>
      <c r="V133" t="s">
        <v>279</v>
      </c>
      <c r="AA13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33" t="str">
        <f>IFERROR(VLOOKUP(bd_obligaciones_lima[[#This Row],[reponsables_corregido]],responsables[],2,FALSE),"")</f>
        <v>danielle.yepez@abc.pe</v>
      </c>
      <c r="AC133" t="str">
        <f>IFERROR(VLOOKUP(bd_obligaciones_lima[[#This Row],[reponsables_corregido]],responsables[],3,FALSE),"")</f>
        <v>Ambiental</v>
      </c>
      <c r="AD133" t="str">
        <f>bd_obligaciones_lima[[#This Row],[N°]]&amp;bd_obligaciones_lima[[#This Row],[Tema]]</f>
        <v>3AGUA Y EFLUENTES</v>
      </c>
    </row>
    <row r="134" spans="1:30" x14ac:dyDescent="0.3">
      <c r="A134">
        <v>3</v>
      </c>
      <c r="B134" t="s">
        <v>69</v>
      </c>
      <c r="C134" t="s">
        <v>25</v>
      </c>
      <c r="D134" t="s">
        <v>104</v>
      </c>
      <c r="R134" t="s">
        <v>250</v>
      </c>
      <c r="S134" t="s">
        <v>266</v>
      </c>
      <c r="T134" s="212">
        <v>45148</v>
      </c>
      <c r="V134" t="s">
        <v>279</v>
      </c>
      <c r="AA13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34" t="str">
        <f>IFERROR(VLOOKUP(bd_obligaciones_lima[[#This Row],[reponsables_corregido]],responsables[],2,FALSE),"")</f>
        <v>luis.villavicencio@abc.pe</v>
      </c>
      <c r="AC134" t="str">
        <f>IFERROR(VLOOKUP(bd_obligaciones_lima[[#This Row],[reponsables_corregido]],responsables[],3,FALSE),"")</f>
        <v>Legal</v>
      </c>
      <c r="AD134" t="str">
        <f>bd_obligaciones_lima[[#This Row],[N°]]&amp;bd_obligaciones_lima[[#This Row],[Tema]]</f>
        <v>3AGUA Y EFLUENTES</v>
      </c>
    </row>
    <row r="135" spans="1:30" x14ac:dyDescent="0.3">
      <c r="A135">
        <v>4</v>
      </c>
      <c r="B135" t="s">
        <v>69</v>
      </c>
      <c r="C135" t="s">
        <v>25</v>
      </c>
      <c r="D135" t="s">
        <v>104</v>
      </c>
      <c r="R135" t="s">
        <v>250</v>
      </c>
      <c r="S135" t="s">
        <v>55</v>
      </c>
      <c r="T135" s="212">
        <v>45179</v>
      </c>
      <c r="U135" t="s">
        <v>243</v>
      </c>
      <c r="V135" t="s">
        <v>19</v>
      </c>
      <c r="AA13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35" t="str">
        <f>IFERROR(VLOOKUP(bd_obligaciones_lima[[#This Row],[reponsables_corregido]],responsables[],2,FALSE),"")</f>
        <v>danielle.yepez@abc.pe</v>
      </c>
      <c r="AC135" t="str">
        <f>IFERROR(VLOOKUP(bd_obligaciones_lima[[#This Row],[reponsables_corregido]],responsables[],3,FALSE),"")</f>
        <v>Ambiental</v>
      </c>
      <c r="AD135" t="str">
        <f>bd_obligaciones_lima[[#This Row],[N°]]&amp;bd_obligaciones_lima[[#This Row],[Tema]]</f>
        <v>4AGUA Y EFLUENTES</v>
      </c>
    </row>
    <row r="136" spans="1:30" x14ac:dyDescent="0.3">
      <c r="A136">
        <v>4</v>
      </c>
      <c r="B136" t="s">
        <v>69</v>
      </c>
      <c r="C136" t="s">
        <v>25</v>
      </c>
      <c r="D136" t="s">
        <v>104</v>
      </c>
      <c r="R136" t="s">
        <v>250</v>
      </c>
      <c r="S136" t="s">
        <v>266</v>
      </c>
      <c r="T136" s="212">
        <v>45179</v>
      </c>
      <c r="U136" t="s">
        <v>243</v>
      </c>
      <c r="V136" t="s">
        <v>19</v>
      </c>
      <c r="AA13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36" t="str">
        <f>IFERROR(VLOOKUP(bd_obligaciones_lima[[#This Row],[reponsables_corregido]],responsables[],2,FALSE),"")</f>
        <v>luis.villavicencio@abc.pe</v>
      </c>
      <c r="AC136" t="str">
        <f>IFERROR(VLOOKUP(bd_obligaciones_lima[[#This Row],[reponsables_corregido]],responsables[],3,FALSE),"")</f>
        <v>Legal</v>
      </c>
      <c r="AD136" t="str">
        <f>bd_obligaciones_lima[[#This Row],[N°]]&amp;bd_obligaciones_lima[[#This Row],[Tema]]</f>
        <v>4AGUA Y EFLUENTES</v>
      </c>
    </row>
    <row r="137" spans="1:30" x14ac:dyDescent="0.3">
      <c r="A137">
        <v>5</v>
      </c>
      <c r="B137" t="s">
        <v>69</v>
      </c>
      <c r="C137" t="s">
        <v>25</v>
      </c>
      <c r="D137" t="s">
        <v>104</v>
      </c>
      <c r="R137" t="s">
        <v>250</v>
      </c>
      <c r="S137" t="s">
        <v>55</v>
      </c>
      <c r="T137" s="212">
        <v>45179</v>
      </c>
      <c r="V137" t="s">
        <v>279</v>
      </c>
      <c r="AA13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37" t="str">
        <f>IFERROR(VLOOKUP(bd_obligaciones_lima[[#This Row],[reponsables_corregido]],responsables[],2,FALSE),"")</f>
        <v>danielle.yepez@abc.pe</v>
      </c>
      <c r="AC137" t="str">
        <f>IFERROR(VLOOKUP(bd_obligaciones_lima[[#This Row],[reponsables_corregido]],responsables[],3,FALSE),"")</f>
        <v>Ambiental</v>
      </c>
      <c r="AD137" t="str">
        <f>bd_obligaciones_lima[[#This Row],[N°]]&amp;bd_obligaciones_lima[[#This Row],[Tema]]</f>
        <v>5AGUA Y EFLUENTES</v>
      </c>
    </row>
    <row r="138" spans="1:30" x14ac:dyDescent="0.3">
      <c r="A138">
        <v>5</v>
      </c>
      <c r="B138" t="s">
        <v>69</v>
      </c>
      <c r="C138" t="s">
        <v>25</v>
      </c>
      <c r="D138" t="s">
        <v>104</v>
      </c>
      <c r="R138" t="s">
        <v>250</v>
      </c>
      <c r="S138" t="s">
        <v>266</v>
      </c>
      <c r="T138" s="212">
        <v>45179</v>
      </c>
      <c r="V138" t="s">
        <v>279</v>
      </c>
      <c r="AA13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38" t="str">
        <f>IFERROR(VLOOKUP(bd_obligaciones_lima[[#This Row],[reponsables_corregido]],responsables[],2,FALSE),"")</f>
        <v>luis.villavicencio@abc.pe</v>
      </c>
      <c r="AC138" t="str">
        <f>IFERROR(VLOOKUP(bd_obligaciones_lima[[#This Row],[reponsables_corregido]],responsables[],3,FALSE),"")</f>
        <v>Legal</v>
      </c>
      <c r="AD138" t="str">
        <f>bd_obligaciones_lima[[#This Row],[N°]]&amp;bd_obligaciones_lima[[#This Row],[Tema]]</f>
        <v>5AGUA Y EFLUENTES</v>
      </c>
    </row>
    <row r="139" spans="1:30" x14ac:dyDescent="0.3">
      <c r="A139">
        <v>6</v>
      </c>
      <c r="B139" t="s">
        <v>69</v>
      </c>
      <c r="C139" t="s">
        <v>25</v>
      </c>
      <c r="D139" t="s">
        <v>104</v>
      </c>
      <c r="R139" t="s">
        <v>250</v>
      </c>
      <c r="S139" t="s">
        <v>55</v>
      </c>
      <c r="T139" s="212">
        <v>45179</v>
      </c>
      <c r="U139" t="s">
        <v>41</v>
      </c>
      <c r="V139" t="s">
        <v>276</v>
      </c>
      <c r="AA13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39" t="str">
        <f>IFERROR(VLOOKUP(bd_obligaciones_lima[[#This Row],[reponsables_corregido]],responsables[],2,FALSE),"")</f>
        <v>danielle.yepez@abc.pe</v>
      </c>
      <c r="AC139" t="str">
        <f>IFERROR(VLOOKUP(bd_obligaciones_lima[[#This Row],[reponsables_corregido]],responsables[],3,FALSE),"")</f>
        <v>Ambiental</v>
      </c>
      <c r="AD139" t="str">
        <f>bd_obligaciones_lima[[#This Row],[N°]]&amp;bd_obligaciones_lima[[#This Row],[Tema]]</f>
        <v>6AGUA Y EFLUENTES</v>
      </c>
    </row>
    <row r="140" spans="1:30" x14ac:dyDescent="0.3">
      <c r="A140">
        <v>6</v>
      </c>
      <c r="B140" t="s">
        <v>69</v>
      </c>
      <c r="C140" t="s">
        <v>25</v>
      </c>
      <c r="D140" t="s">
        <v>104</v>
      </c>
      <c r="R140" t="s">
        <v>250</v>
      </c>
      <c r="S140" t="s">
        <v>266</v>
      </c>
      <c r="T140" s="212">
        <v>45179</v>
      </c>
      <c r="U140" t="s">
        <v>41</v>
      </c>
      <c r="V140" t="s">
        <v>276</v>
      </c>
      <c r="AA14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40" t="str">
        <f>IFERROR(VLOOKUP(bd_obligaciones_lima[[#This Row],[reponsables_corregido]],responsables[],2,FALSE),"")</f>
        <v>luis.villavicencio@abc.pe</v>
      </c>
      <c r="AC140" t="str">
        <f>IFERROR(VLOOKUP(bd_obligaciones_lima[[#This Row],[reponsables_corregido]],responsables[],3,FALSE),"")</f>
        <v>Legal</v>
      </c>
      <c r="AD140" t="str">
        <f>bd_obligaciones_lima[[#This Row],[N°]]&amp;bd_obligaciones_lima[[#This Row],[Tema]]</f>
        <v>6AGUA Y EFLUENTES</v>
      </c>
    </row>
    <row r="141" spans="1:30" x14ac:dyDescent="0.3">
      <c r="A141">
        <v>7</v>
      </c>
      <c r="B141" t="s">
        <v>69</v>
      </c>
      <c r="C141" t="s">
        <v>25</v>
      </c>
      <c r="D141" t="s">
        <v>104</v>
      </c>
      <c r="R141" t="s">
        <v>250</v>
      </c>
      <c r="S141" t="s">
        <v>55</v>
      </c>
      <c r="T141" s="212">
        <v>45179</v>
      </c>
      <c r="V141" t="s">
        <v>279</v>
      </c>
      <c r="AA14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41" t="str">
        <f>IFERROR(VLOOKUP(bd_obligaciones_lima[[#This Row],[reponsables_corregido]],responsables[],2,FALSE),"")</f>
        <v>danielle.yepez@abc.pe</v>
      </c>
      <c r="AC141" t="str">
        <f>IFERROR(VLOOKUP(bd_obligaciones_lima[[#This Row],[reponsables_corregido]],responsables[],3,FALSE),"")</f>
        <v>Ambiental</v>
      </c>
      <c r="AD141" t="str">
        <f>bd_obligaciones_lima[[#This Row],[N°]]&amp;bd_obligaciones_lima[[#This Row],[Tema]]</f>
        <v>7AGUA Y EFLUENTES</v>
      </c>
    </row>
    <row r="142" spans="1:30" x14ac:dyDescent="0.3">
      <c r="A142">
        <v>7</v>
      </c>
      <c r="B142" t="s">
        <v>69</v>
      </c>
      <c r="C142" t="s">
        <v>25</v>
      </c>
      <c r="D142" t="s">
        <v>104</v>
      </c>
      <c r="R142" t="s">
        <v>250</v>
      </c>
      <c r="S142" t="s">
        <v>266</v>
      </c>
      <c r="T142" s="212">
        <v>45179</v>
      </c>
      <c r="V142" t="s">
        <v>279</v>
      </c>
      <c r="AA14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42" t="str">
        <f>IFERROR(VLOOKUP(bd_obligaciones_lima[[#This Row],[reponsables_corregido]],responsables[],2,FALSE),"")</f>
        <v>luis.villavicencio@abc.pe</v>
      </c>
      <c r="AC142" t="str">
        <f>IFERROR(VLOOKUP(bd_obligaciones_lima[[#This Row],[reponsables_corregido]],responsables[],3,FALSE),"")</f>
        <v>Legal</v>
      </c>
      <c r="AD142" t="str">
        <f>bd_obligaciones_lima[[#This Row],[N°]]&amp;bd_obligaciones_lima[[#This Row],[Tema]]</f>
        <v>7AGUA Y EFLUENTES</v>
      </c>
    </row>
    <row r="143" spans="1:30" x14ac:dyDescent="0.3">
      <c r="A143">
        <v>8</v>
      </c>
      <c r="B143" t="s">
        <v>69</v>
      </c>
      <c r="C143" t="s">
        <v>25</v>
      </c>
      <c r="D143" t="s">
        <v>104</v>
      </c>
      <c r="R143" t="s">
        <v>250</v>
      </c>
      <c r="S143" t="s">
        <v>55</v>
      </c>
      <c r="T143" s="212">
        <v>45179</v>
      </c>
      <c r="V143" t="s">
        <v>279</v>
      </c>
      <c r="AA14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43" t="str">
        <f>IFERROR(VLOOKUP(bd_obligaciones_lima[[#This Row],[reponsables_corregido]],responsables[],2,FALSE),"")</f>
        <v>danielle.yepez@abc.pe</v>
      </c>
      <c r="AC143" t="str">
        <f>IFERROR(VLOOKUP(bd_obligaciones_lima[[#This Row],[reponsables_corregido]],responsables[],3,FALSE),"")</f>
        <v>Ambiental</v>
      </c>
      <c r="AD143" t="str">
        <f>bd_obligaciones_lima[[#This Row],[N°]]&amp;bd_obligaciones_lima[[#This Row],[Tema]]</f>
        <v>8AGUA Y EFLUENTES</v>
      </c>
    </row>
    <row r="144" spans="1:30" x14ac:dyDescent="0.3">
      <c r="A144">
        <v>8</v>
      </c>
      <c r="B144" t="s">
        <v>69</v>
      </c>
      <c r="C144" t="s">
        <v>25</v>
      </c>
      <c r="D144" t="s">
        <v>104</v>
      </c>
      <c r="R144" t="s">
        <v>250</v>
      </c>
      <c r="S144" t="s">
        <v>266</v>
      </c>
      <c r="T144" s="212">
        <v>45179</v>
      </c>
      <c r="V144" t="s">
        <v>279</v>
      </c>
      <c r="AA14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44" t="str">
        <f>IFERROR(VLOOKUP(bd_obligaciones_lima[[#This Row],[reponsables_corregido]],responsables[],2,FALSE),"")</f>
        <v>luis.villavicencio@abc.pe</v>
      </c>
      <c r="AC144" t="str">
        <f>IFERROR(VLOOKUP(bd_obligaciones_lima[[#This Row],[reponsables_corregido]],responsables[],3,FALSE),"")</f>
        <v>Legal</v>
      </c>
      <c r="AD144" t="str">
        <f>bd_obligaciones_lima[[#This Row],[N°]]&amp;bd_obligaciones_lima[[#This Row],[Tema]]</f>
        <v>8AGUA Y EFLUENTES</v>
      </c>
    </row>
    <row r="145" spans="1:30" x14ac:dyDescent="0.3">
      <c r="A145">
        <v>9</v>
      </c>
      <c r="B145" t="s">
        <v>69</v>
      </c>
      <c r="C145" t="s">
        <v>25</v>
      </c>
      <c r="D145" t="s">
        <v>104</v>
      </c>
      <c r="R145" t="s">
        <v>250</v>
      </c>
      <c r="S145" t="s">
        <v>55</v>
      </c>
      <c r="T145" s="212">
        <v>45204</v>
      </c>
      <c r="U145" t="s">
        <v>41</v>
      </c>
      <c r="V145" t="s">
        <v>276</v>
      </c>
      <c r="AA14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45" t="str">
        <f>IFERROR(VLOOKUP(bd_obligaciones_lima[[#This Row],[reponsables_corregido]],responsables[],2,FALSE),"")</f>
        <v>danielle.yepez@abc.pe</v>
      </c>
      <c r="AC145" t="str">
        <f>IFERROR(VLOOKUP(bd_obligaciones_lima[[#This Row],[reponsables_corregido]],responsables[],3,FALSE),"")</f>
        <v>Ambiental</v>
      </c>
      <c r="AD145" t="str">
        <f>bd_obligaciones_lima[[#This Row],[N°]]&amp;bd_obligaciones_lima[[#This Row],[Tema]]</f>
        <v>9AGUA Y EFLUENTES</v>
      </c>
    </row>
    <row r="146" spans="1:30" x14ac:dyDescent="0.3">
      <c r="A146">
        <v>9</v>
      </c>
      <c r="B146" t="s">
        <v>69</v>
      </c>
      <c r="C146" t="s">
        <v>25</v>
      </c>
      <c r="D146" t="s">
        <v>104</v>
      </c>
      <c r="R146" t="s">
        <v>250</v>
      </c>
      <c r="S146" t="s">
        <v>266</v>
      </c>
      <c r="T146" s="212">
        <v>45204</v>
      </c>
      <c r="U146" t="s">
        <v>41</v>
      </c>
      <c r="V146" t="s">
        <v>276</v>
      </c>
      <c r="AA14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46" t="str">
        <f>IFERROR(VLOOKUP(bd_obligaciones_lima[[#This Row],[reponsables_corregido]],responsables[],2,FALSE),"")</f>
        <v>luis.villavicencio@abc.pe</v>
      </c>
      <c r="AC146" t="str">
        <f>IFERROR(VLOOKUP(bd_obligaciones_lima[[#This Row],[reponsables_corregido]],responsables[],3,FALSE),"")</f>
        <v>Legal</v>
      </c>
      <c r="AD146" t="str">
        <f>bd_obligaciones_lima[[#This Row],[N°]]&amp;bd_obligaciones_lima[[#This Row],[Tema]]</f>
        <v>9AGUA Y EFLUENTES</v>
      </c>
    </row>
    <row r="147" spans="1:30" x14ac:dyDescent="0.3">
      <c r="A147">
        <v>10</v>
      </c>
      <c r="B147" t="s">
        <v>69</v>
      </c>
      <c r="C147" t="s">
        <v>25</v>
      </c>
      <c r="D147" t="s">
        <v>104</v>
      </c>
      <c r="R147" t="s">
        <v>120</v>
      </c>
      <c r="S147" t="s">
        <v>121</v>
      </c>
      <c r="T147" s="212">
        <v>45204</v>
      </c>
      <c r="V147" t="s">
        <v>279</v>
      </c>
      <c r="AA14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47" t="str">
        <f>IFERROR(VLOOKUP(bd_obligaciones_lima[[#This Row],[reponsables_corregido]],responsables[],2,FALSE),"")</f>
        <v>luis.villavicencio@abc.pe</v>
      </c>
      <c r="AC147" t="str">
        <f>IFERROR(VLOOKUP(bd_obligaciones_lima[[#This Row],[reponsables_corregido]],responsables[],3,FALSE),"")</f>
        <v>Legal</v>
      </c>
      <c r="AD147" t="str">
        <f>bd_obligaciones_lima[[#This Row],[N°]]&amp;bd_obligaciones_lima[[#This Row],[Tema]]</f>
        <v>10AGUA Y EFLUENTES</v>
      </c>
    </row>
    <row r="148" spans="1:30" x14ac:dyDescent="0.3">
      <c r="A148">
        <v>11</v>
      </c>
      <c r="B148" t="s">
        <v>69</v>
      </c>
      <c r="C148" t="s">
        <v>25</v>
      </c>
      <c r="D148" t="s">
        <v>104</v>
      </c>
      <c r="R148" t="s">
        <v>60</v>
      </c>
      <c r="S148" t="s">
        <v>122</v>
      </c>
      <c r="T148" s="212">
        <v>45204</v>
      </c>
      <c r="U148" t="s">
        <v>41</v>
      </c>
      <c r="V148" t="s">
        <v>276</v>
      </c>
      <c r="AA14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Carlos O´Hara</v>
      </c>
      <c r="AB148" t="str">
        <f>IFERROR(VLOOKUP(bd_obligaciones_lima[[#This Row],[reponsables_corregido]],responsables[],2,FALSE),"")</f>
        <v>carlos.ohara@abc.pe</v>
      </c>
      <c r="AC148" t="str">
        <f>IFERROR(VLOOKUP(bd_obligaciones_lima[[#This Row],[reponsables_corregido]],responsables[],3,FALSE),"")</f>
        <v>Mantenimiento</v>
      </c>
      <c r="AD148" t="str">
        <f>bd_obligaciones_lima[[#This Row],[N°]]&amp;bd_obligaciones_lima[[#This Row],[Tema]]</f>
        <v>11AGUA Y EFLUENTES</v>
      </c>
    </row>
    <row r="149" spans="1:30" x14ac:dyDescent="0.3">
      <c r="A149">
        <v>12</v>
      </c>
      <c r="B149" t="s">
        <v>69</v>
      </c>
      <c r="C149" t="s">
        <v>25</v>
      </c>
      <c r="D149" t="s">
        <v>104</v>
      </c>
      <c r="R149" t="s">
        <v>250</v>
      </c>
      <c r="S149" t="s">
        <v>55</v>
      </c>
      <c r="T149" s="212">
        <v>45204</v>
      </c>
      <c r="V149" t="s">
        <v>279</v>
      </c>
      <c r="AA14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49" t="str">
        <f>IFERROR(VLOOKUP(bd_obligaciones_lima[[#This Row],[reponsables_corregido]],responsables[],2,FALSE),"")</f>
        <v>danielle.yepez@abc.pe</v>
      </c>
      <c r="AC149" t="str">
        <f>IFERROR(VLOOKUP(bd_obligaciones_lima[[#This Row],[reponsables_corregido]],responsables[],3,FALSE),"")</f>
        <v>Ambiental</v>
      </c>
      <c r="AD149" t="str">
        <f>bd_obligaciones_lima[[#This Row],[N°]]&amp;bd_obligaciones_lima[[#This Row],[Tema]]</f>
        <v>12AGUA Y EFLUENTES</v>
      </c>
    </row>
    <row r="150" spans="1:30" x14ac:dyDescent="0.3">
      <c r="A150">
        <v>12</v>
      </c>
      <c r="B150" t="s">
        <v>69</v>
      </c>
      <c r="C150" t="s">
        <v>25</v>
      </c>
      <c r="D150" t="s">
        <v>104</v>
      </c>
      <c r="R150" t="s">
        <v>250</v>
      </c>
      <c r="S150" t="s">
        <v>266</v>
      </c>
      <c r="T150" s="212">
        <v>45204</v>
      </c>
      <c r="V150" t="s">
        <v>279</v>
      </c>
      <c r="AA15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50" t="str">
        <f>IFERROR(VLOOKUP(bd_obligaciones_lima[[#This Row],[reponsables_corregido]],responsables[],2,FALSE),"")</f>
        <v>luis.villavicencio@abc.pe</v>
      </c>
      <c r="AC150" t="str">
        <f>IFERROR(VLOOKUP(bd_obligaciones_lima[[#This Row],[reponsables_corregido]],responsables[],3,FALSE),"")</f>
        <v>Legal</v>
      </c>
      <c r="AD150" t="str">
        <f>bd_obligaciones_lima[[#This Row],[N°]]&amp;bd_obligaciones_lima[[#This Row],[Tema]]</f>
        <v>12AGUA Y EFLUENTES</v>
      </c>
    </row>
    <row r="151" spans="1:30" x14ac:dyDescent="0.3">
      <c r="A151">
        <v>13</v>
      </c>
      <c r="B151" t="s">
        <v>69</v>
      </c>
      <c r="C151" t="s">
        <v>25</v>
      </c>
      <c r="D151" t="s">
        <v>104</v>
      </c>
      <c r="R151" t="s">
        <v>54</v>
      </c>
      <c r="S151" t="s">
        <v>55</v>
      </c>
      <c r="T151" s="212">
        <v>45204</v>
      </c>
      <c r="V151" t="s">
        <v>279</v>
      </c>
      <c r="AA15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51" t="str">
        <f>IFERROR(VLOOKUP(bd_obligaciones_lima[[#This Row],[reponsables_corregido]],responsables[],2,FALSE),"")</f>
        <v>danielle.yepez@abc.pe</v>
      </c>
      <c r="AC151" t="str">
        <f>IFERROR(VLOOKUP(bd_obligaciones_lima[[#This Row],[reponsables_corregido]],responsables[],3,FALSE),"")</f>
        <v>Ambiental</v>
      </c>
      <c r="AD151" t="str">
        <f>bd_obligaciones_lima[[#This Row],[N°]]&amp;bd_obligaciones_lima[[#This Row],[Tema]]</f>
        <v>13AGUA Y EFLUENTES</v>
      </c>
    </row>
    <row r="152" spans="1:30" x14ac:dyDescent="0.3">
      <c r="A152">
        <v>14</v>
      </c>
      <c r="B152" t="s">
        <v>69</v>
      </c>
      <c r="C152" t="s">
        <v>25</v>
      </c>
      <c r="D152" t="s">
        <v>104</v>
      </c>
      <c r="R152" t="s">
        <v>250</v>
      </c>
      <c r="S152" t="s">
        <v>55</v>
      </c>
      <c r="T152" s="212">
        <v>45275</v>
      </c>
      <c r="U152" t="s">
        <v>41</v>
      </c>
      <c r="V152" t="s">
        <v>276</v>
      </c>
      <c r="AA15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52" t="str">
        <f>IFERROR(VLOOKUP(bd_obligaciones_lima[[#This Row],[reponsables_corregido]],responsables[],2,FALSE),"")</f>
        <v>danielle.yepez@abc.pe</v>
      </c>
      <c r="AC152" t="str">
        <f>IFERROR(VLOOKUP(bd_obligaciones_lima[[#This Row],[reponsables_corregido]],responsables[],3,FALSE),"")</f>
        <v>Ambiental</v>
      </c>
      <c r="AD152" t="str">
        <f>bd_obligaciones_lima[[#This Row],[N°]]&amp;bd_obligaciones_lima[[#This Row],[Tema]]</f>
        <v>14AGUA Y EFLUENTES</v>
      </c>
    </row>
    <row r="153" spans="1:30" x14ac:dyDescent="0.3">
      <c r="A153">
        <v>14</v>
      </c>
      <c r="B153" t="s">
        <v>69</v>
      </c>
      <c r="C153" t="s">
        <v>25</v>
      </c>
      <c r="D153" t="s">
        <v>104</v>
      </c>
      <c r="R153" t="s">
        <v>250</v>
      </c>
      <c r="S153" t="s">
        <v>266</v>
      </c>
      <c r="T153" s="212">
        <v>45275</v>
      </c>
      <c r="U153" t="s">
        <v>41</v>
      </c>
      <c r="V153" t="s">
        <v>276</v>
      </c>
      <c r="AA15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53" t="str">
        <f>IFERROR(VLOOKUP(bd_obligaciones_lima[[#This Row],[reponsables_corregido]],responsables[],2,FALSE),"")</f>
        <v>luis.villavicencio@abc.pe</v>
      </c>
      <c r="AC153" t="str">
        <f>IFERROR(VLOOKUP(bd_obligaciones_lima[[#This Row],[reponsables_corregido]],responsables[],3,FALSE),"")</f>
        <v>Legal</v>
      </c>
      <c r="AD153" t="str">
        <f>bd_obligaciones_lima[[#This Row],[N°]]&amp;bd_obligaciones_lima[[#This Row],[Tema]]</f>
        <v>14AGUA Y EFLUENTES</v>
      </c>
    </row>
    <row r="154" spans="1:30" x14ac:dyDescent="0.3">
      <c r="A154">
        <v>15</v>
      </c>
      <c r="B154" t="s">
        <v>69</v>
      </c>
      <c r="C154" t="s">
        <v>25</v>
      </c>
      <c r="D154" t="s">
        <v>104</v>
      </c>
      <c r="R154" t="s">
        <v>250</v>
      </c>
      <c r="S154" t="s">
        <v>55</v>
      </c>
      <c r="T154" s="212">
        <v>45275</v>
      </c>
      <c r="V154" t="s">
        <v>279</v>
      </c>
      <c r="AA15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54" t="str">
        <f>IFERROR(VLOOKUP(bd_obligaciones_lima[[#This Row],[reponsables_corregido]],responsables[],2,FALSE),"")</f>
        <v>danielle.yepez@abc.pe</v>
      </c>
      <c r="AC154" t="str">
        <f>IFERROR(VLOOKUP(bd_obligaciones_lima[[#This Row],[reponsables_corregido]],responsables[],3,FALSE),"")</f>
        <v>Ambiental</v>
      </c>
      <c r="AD154" t="str">
        <f>bd_obligaciones_lima[[#This Row],[N°]]&amp;bd_obligaciones_lima[[#This Row],[Tema]]</f>
        <v>15AGUA Y EFLUENTES</v>
      </c>
    </row>
    <row r="155" spans="1:30" x14ac:dyDescent="0.3">
      <c r="A155">
        <v>15</v>
      </c>
      <c r="B155" t="s">
        <v>69</v>
      </c>
      <c r="C155" t="s">
        <v>25</v>
      </c>
      <c r="D155" t="s">
        <v>104</v>
      </c>
      <c r="R155" t="s">
        <v>250</v>
      </c>
      <c r="S155" t="s">
        <v>266</v>
      </c>
      <c r="T155" s="212">
        <v>45275</v>
      </c>
      <c r="V155" t="s">
        <v>279</v>
      </c>
      <c r="AA15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55" t="str">
        <f>IFERROR(VLOOKUP(bd_obligaciones_lima[[#This Row],[reponsables_corregido]],responsables[],2,FALSE),"")</f>
        <v>luis.villavicencio@abc.pe</v>
      </c>
      <c r="AC155" t="str">
        <f>IFERROR(VLOOKUP(bd_obligaciones_lima[[#This Row],[reponsables_corregido]],responsables[],3,FALSE),"")</f>
        <v>Legal</v>
      </c>
      <c r="AD155" t="str">
        <f>bd_obligaciones_lima[[#This Row],[N°]]&amp;bd_obligaciones_lima[[#This Row],[Tema]]</f>
        <v>15AGUA Y EFLUENTES</v>
      </c>
    </row>
    <row r="156" spans="1:30" x14ac:dyDescent="0.3">
      <c r="A156">
        <v>16</v>
      </c>
      <c r="B156" t="s">
        <v>69</v>
      </c>
      <c r="C156" t="s">
        <v>25</v>
      </c>
      <c r="D156" t="s">
        <v>104</v>
      </c>
      <c r="R156" t="s">
        <v>60</v>
      </c>
      <c r="S156" t="s">
        <v>122</v>
      </c>
      <c r="T156" s="212">
        <v>45275</v>
      </c>
      <c r="V156" t="s">
        <v>279</v>
      </c>
      <c r="AA15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Carlos O´Hara</v>
      </c>
      <c r="AB156" t="str">
        <f>IFERROR(VLOOKUP(bd_obligaciones_lima[[#This Row],[reponsables_corregido]],responsables[],2,FALSE),"")</f>
        <v>carlos.ohara@abc.pe</v>
      </c>
      <c r="AC156" t="str">
        <f>IFERROR(VLOOKUP(bd_obligaciones_lima[[#This Row],[reponsables_corregido]],responsables[],3,FALSE),"")</f>
        <v>Mantenimiento</v>
      </c>
      <c r="AD156" t="str">
        <f>bd_obligaciones_lima[[#This Row],[N°]]&amp;bd_obligaciones_lima[[#This Row],[Tema]]</f>
        <v>16AGUA Y EFLUENTES</v>
      </c>
    </row>
    <row r="157" spans="1:30" x14ac:dyDescent="0.3">
      <c r="A157">
        <v>17</v>
      </c>
      <c r="B157" t="s">
        <v>69</v>
      </c>
      <c r="C157" t="s">
        <v>25</v>
      </c>
      <c r="D157" t="s">
        <v>104</v>
      </c>
      <c r="R157" t="s">
        <v>60</v>
      </c>
      <c r="S157" t="s">
        <v>122</v>
      </c>
      <c r="T157" s="212">
        <v>45275</v>
      </c>
      <c r="V157" t="s">
        <v>279</v>
      </c>
      <c r="AA15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Carlos O´Hara</v>
      </c>
      <c r="AB157" t="str">
        <f>IFERROR(VLOOKUP(bd_obligaciones_lima[[#This Row],[reponsables_corregido]],responsables[],2,FALSE),"")</f>
        <v>carlos.ohara@abc.pe</v>
      </c>
      <c r="AC157" t="str">
        <f>IFERROR(VLOOKUP(bd_obligaciones_lima[[#This Row],[reponsables_corregido]],responsables[],3,FALSE),"")</f>
        <v>Mantenimiento</v>
      </c>
      <c r="AD157" t="str">
        <f>bd_obligaciones_lima[[#This Row],[N°]]&amp;bd_obligaciones_lima[[#This Row],[Tema]]</f>
        <v>17AGUA Y EFLUENTES</v>
      </c>
    </row>
    <row r="158" spans="1:30" x14ac:dyDescent="0.3">
      <c r="A158">
        <v>18</v>
      </c>
      <c r="B158" t="s">
        <v>69</v>
      </c>
      <c r="C158" t="s">
        <v>25</v>
      </c>
      <c r="D158" t="s">
        <v>104</v>
      </c>
      <c r="R158" t="s">
        <v>60</v>
      </c>
      <c r="S158" t="s">
        <v>122</v>
      </c>
      <c r="T158" s="212">
        <v>45275</v>
      </c>
      <c r="U158" t="s">
        <v>41</v>
      </c>
      <c r="V158" t="s">
        <v>276</v>
      </c>
      <c r="AA15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Carlos O´Hara</v>
      </c>
      <c r="AB158" t="str">
        <f>IFERROR(VLOOKUP(bd_obligaciones_lima[[#This Row],[reponsables_corregido]],responsables[],2,FALSE),"")</f>
        <v>carlos.ohara@abc.pe</v>
      </c>
      <c r="AC158" t="str">
        <f>IFERROR(VLOOKUP(bd_obligaciones_lima[[#This Row],[reponsables_corregido]],responsables[],3,FALSE),"")</f>
        <v>Mantenimiento</v>
      </c>
      <c r="AD158" t="str">
        <f>bd_obligaciones_lima[[#This Row],[N°]]&amp;bd_obligaciones_lima[[#This Row],[Tema]]</f>
        <v>18AGUA Y EFLUENTES</v>
      </c>
    </row>
    <row r="159" spans="1:30" x14ac:dyDescent="0.3">
      <c r="A159">
        <v>19</v>
      </c>
      <c r="B159" t="s">
        <v>69</v>
      </c>
      <c r="C159" t="s">
        <v>25</v>
      </c>
      <c r="D159" t="s">
        <v>104</v>
      </c>
      <c r="R159" t="s">
        <v>56</v>
      </c>
      <c r="S159" t="s">
        <v>57</v>
      </c>
      <c r="T159" s="212">
        <v>45275</v>
      </c>
      <c r="V159" t="s">
        <v>279</v>
      </c>
      <c r="AA15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Garynson Manrique</v>
      </c>
      <c r="AB159" t="str">
        <f>IFERROR(VLOOKUP(bd_obligaciones_lima[[#This Row],[reponsables_corregido]],responsables[],2,FALSE),"")</f>
        <v>garynson.manrique@abc.pe</v>
      </c>
      <c r="AC159" t="str">
        <f>IFERROR(VLOOKUP(bd_obligaciones_lima[[#This Row],[reponsables_corregido]],responsables[],3,FALSE),"")</f>
        <v>Proyectos</v>
      </c>
      <c r="AD159" t="str">
        <f>bd_obligaciones_lima[[#This Row],[N°]]&amp;bd_obligaciones_lima[[#This Row],[Tema]]</f>
        <v>19AGUA Y EFLUENTES</v>
      </c>
    </row>
    <row r="160" spans="1:30" x14ac:dyDescent="0.3">
      <c r="A160">
        <v>20</v>
      </c>
      <c r="B160" t="s">
        <v>69</v>
      </c>
      <c r="C160" t="s">
        <v>25</v>
      </c>
      <c r="D160" t="s">
        <v>104</v>
      </c>
      <c r="R160" t="s">
        <v>250</v>
      </c>
      <c r="S160" t="s">
        <v>55</v>
      </c>
      <c r="T160" s="212">
        <v>45275</v>
      </c>
      <c r="U160" t="s">
        <v>41</v>
      </c>
      <c r="V160" t="s">
        <v>276</v>
      </c>
      <c r="AA16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60" t="str">
        <f>IFERROR(VLOOKUP(bd_obligaciones_lima[[#This Row],[reponsables_corregido]],responsables[],2,FALSE),"")</f>
        <v>danielle.yepez@abc.pe</v>
      </c>
      <c r="AC160" t="str">
        <f>IFERROR(VLOOKUP(bd_obligaciones_lima[[#This Row],[reponsables_corregido]],responsables[],3,FALSE),"")</f>
        <v>Ambiental</v>
      </c>
      <c r="AD160" t="str">
        <f>bd_obligaciones_lima[[#This Row],[N°]]&amp;bd_obligaciones_lima[[#This Row],[Tema]]</f>
        <v>20AGUA Y EFLUENTES</v>
      </c>
    </row>
    <row r="161" spans="1:30" x14ac:dyDescent="0.3">
      <c r="A161">
        <v>20</v>
      </c>
      <c r="B161" t="s">
        <v>69</v>
      </c>
      <c r="C161" t="s">
        <v>25</v>
      </c>
      <c r="D161" t="s">
        <v>104</v>
      </c>
      <c r="R161" t="s">
        <v>250</v>
      </c>
      <c r="S161" t="s">
        <v>266</v>
      </c>
      <c r="T161" s="212">
        <v>45275</v>
      </c>
      <c r="U161" t="s">
        <v>41</v>
      </c>
      <c r="V161" t="s">
        <v>276</v>
      </c>
      <c r="AA16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61" t="str">
        <f>IFERROR(VLOOKUP(bd_obligaciones_lima[[#This Row],[reponsables_corregido]],responsables[],2,FALSE),"")</f>
        <v>luis.villavicencio@abc.pe</v>
      </c>
      <c r="AC161" t="str">
        <f>IFERROR(VLOOKUP(bd_obligaciones_lima[[#This Row],[reponsables_corregido]],responsables[],3,FALSE),"")</f>
        <v>Legal</v>
      </c>
      <c r="AD161" t="str">
        <f>bd_obligaciones_lima[[#This Row],[N°]]&amp;bd_obligaciones_lima[[#This Row],[Tema]]</f>
        <v>20AGUA Y EFLUENTES</v>
      </c>
    </row>
    <row r="162" spans="1:30" x14ac:dyDescent="0.3">
      <c r="A162">
        <v>21</v>
      </c>
      <c r="B162" t="s">
        <v>69</v>
      </c>
      <c r="C162" t="s">
        <v>25</v>
      </c>
      <c r="D162" t="s">
        <v>104</v>
      </c>
      <c r="R162" t="s">
        <v>250</v>
      </c>
      <c r="S162" t="s">
        <v>55</v>
      </c>
      <c r="T162" s="212">
        <v>45240</v>
      </c>
      <c r="V162" t="s">
        <v>279</v>
      </c>
      <c r="AA16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62" t="str">
        <f>IFERROR(VLOOKUP(bd_obligaciones_lima[[#This Row],[reponsables_corregido]],responsables[],2,FALSE),"")</f>
        <v>danielle.yepez@abc.pe</v>
      </c>
      <c r="AC162" t="str">
        <f>IFERROR(VLOOKUP(bd_obligaciones_lima[[#This Row],[reponsables_corregido]],responsables[],3,FALSE),"")</f>
        <v>Ambiental</v>
      </c>
      <c r="AD162" t="str">
        <f>bd_obligaciones_lima[[#This Row],[N°]]&amp;bd_obligaciones_lima[[#This Row],[Tema]]</f>
        <v>21AGUA Y EFLUENTES</v>
      </c>
    </row>
    <row r="163" spans="1:30" x14ac:dyDescent="0.3">
      <c r="A163">
        <v>21</v>
      </c>
      <c r="B163" t="s">
        <v>69</v>
      </c>
      <c r="C163" t="s">
        <v>25</v>
      </c>
      <c r="D163" t="s">
        <v>104</v>
      </c>
      <c r="R163" t="s">
        <v>250</v>
      </c>
      <c r="S163" t="s">
        <v>266</v>
      </c>
      <c r="T163" s="212">
        <v>45240</v>
      </c>
      <c r="V163" t="s">
        <v>279</v>
      </c>
      <c r="AA16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63" t="str">
        <f>IFERROR(VLOOKUP(bd_obligaciones_lima[[#This Row],[reponsables_corregido]],responsables[],2,FALSE),"")</f>
        <v>luis.villavicencio@abc.pe</v>
      </c>
      <c r="AC163" t="str">
        <f>IFERROR(VLOOKUP(bd_obligaciones_lima[[#This Row],[reponsables_corregido]],responsables[],3,FALSE),"")</f>
        <v>Legal</v>
      </c>
      <c r="AD163" t="str">
        <f>bd_obligaciones_lima[[#This Row],[N°]]&amp;bd_obligaciones_lima[[#This Row],[Tema]]</f>
        <v>21AGUA Y EFLUENTES</v>
      </c>
    </row>
    <row r="164" spans="1:30" x14ac:dyDescent="0.3">
      <c r="A164">
        <v>22</v>
      </c>
      <c r="B164" t="s">
        <v>69</v>
      </c>
      <c r="C164" t="s">
        <v>25</v>
      </c>
      <c r="D164" t="s">
        <v>104</v>
      </c>
      <c r="R164" t="s">
        <v>250</v>
      </c>
      <c r="S164" t="s">
        <v>55</v>
      </c>
      <c r="T164" s="212">
        <v>45240</v>
      </c>
      <c r="V164" t="s">
        <v>279</v>
      </c>
      <c r="AA16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64" t="str">
        <f>IFERROR(VLOOKUP(bd_obligaciones_lima[[#This Row],[reponsables_corregido]],responsables[],2,FALSE),"")</f>
        <v>danielle.yepez@abc.pe</v>
      </c>
      <c r="AC164" t="str">
        <f>IFERROR(VLOOKUP(bd_obligaciones_lima[[#This Row],[reponsables_corregido]],responsables[],3,FALSE),"")</f>
        <v>Ambiental</v>
      </c>
      <c r="AD164" t="str">
        <f>bd_obligaciones_lima[[#This Row],[N°]]&amp;bd_obligaciones_lima[[#This Row],[Tema]]</f>
        <v>22AGUA Y EFLUENTES</v>
      </c>
    </row>
    <row r="165" spans="1:30" x14ac:dyDescent="0.3">
      <c r="A165">
        <v>22</v>
      </c>
      <c r="B165" t="s">
        <v>69</v>
      </c>
      <c r="C165" t="s">
        <v>25</v>
      </c>
      <c r="D165" t="s">
        <v>104</v>
      </c>
      <c r="R165" t="s">
        <v>250</v>
      </c>
      <c r="S165" t="s">
        <v>266</v>
      </c>
      <c r="T165" s="212">
        <v>45240</v>
      </c>
      <c r="V165" t="s">
        <v>279</v>
      </c>
      <c r="AA16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65" t="str">
        <f>IFERROR(VLOOKUP(bd_obligaciones_lima[[#This Row],[reponsables_corregido]],responsables[],2,FALSE),"")</f>
        <v>luis.villavicencio@abc.pe</v>
      </c>
      <c r="AC165" t="str">
        <f>IFERROR(VLOOKUP(bd_obligaciones_lima[[#This Row],[reponsables_corregido]],responsables[],3,FALSE),"")</f>
        <v>Legal</v>
      </c>
      <c r="AD165" t="str">
        <f>bd_obligaciones_lima[[#This Row],[N°]]&amp;bd_obligaciones_lima[[#This Row],[Tema]]</f>
        <v>22AGUA Y EFLUENTES</v>
      </c>
    </row>
    <row r="166" spans="1:30" x14ac:dyDescent="0.3">
      <c r="A166">
        <v>23</v>
      </c>
      <c r="B166" t="s">
        <v>69</v>
      </c>
      <c r="C166" t="s">
        <v>25</v>
      </c>
      <c r="D166" t="s">
        <v>104</v>
      </c>
      <c r="R166" t="s">
        <v>250</v>
      </c>
      <c r="S166" t="s">
        <v>55</v>
      </c>
      <c r="T166" s="212">
        <v>45240</v>
      </c>
      <c r="U166" t="s">
        <v>41</v>
      </c>
      <c r="V166" t="s">
        <v>276</v>
      </c>
      <c r="AA16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66" t="str">
        <f>IFERROR(VLOOKUP(bd_obligaciones_lima[[#This Row],[reponsables_corregido]],responsables[],2,FALSE),"")</f>
        <v>danielle.yepez@abc.pe</v>
      </c>
      <c r="AC166" t="str">
        <f>IFERROR(VLOOKUP(bd_obligaciones_lima[[#This Row],[reponsables_corregido]],responsables[],3,FALSE),"")</f>
        <v>Ambiental</v>
      </c>
      <c r="AD166" t="str">
        <f>bd_obligaciones_lima[[#This Row],[N°]]&amp;bd_obligaciones_lima[[#This Row],[Tema]]</f>
        <v>23AGUA Y EFLUENTES</v>
      </c>
    </row>
    <row r="167" spans="1:30" x14ac:dyDescent="0.3">
      <c r="A167">
        <v>23</v>
      </c>
      <c r="B167" t="s">
        <v>69</v>
      </c>
      <c r="C167" t="s">
        <v>25</v>
      </c>
      <c r="D167" t="s">
        <v>104</v>
      </c>
      <c r="R167" t="s">
        <v>250</v>
      </c>
      <c r="S167" t="s">
        <v>266</v>
      </c>
      <c r="T167" s="212">
        <v>45240</v>
      </c>
      <c r="U167" t="s">
        <v>41</v>
      </c>
      <c r="V167" t="s">
        <v>276</v>
      </c>
      <c r="AA16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67" t="str">
        <f>IFERROR(VLOOKUP(bd_obligaciones_lima[[#This Row],[reponsables_corregido]],responsables[],2,FALSE),"")</f>
        <v>luis.villavicencio@abc.pe</v>
      </c>
      <c r="AC167" t="str">
        <f>IFERROR(VLOOKUP(bd_obligaciones_lima[[#This Row],[reponsables_corregido]],responsables[],3,FALSE),"")</f>
        <v>Legal</v>
      </c>
      <c r="AD167" t="str">
        <f>bd_obligaciones_lima[[#This Row],[N°]]&amp;bd_obligaciones_lima[[#This Row],[Tema]]</f>
        <v>23AGUA Y EFLUENTES</v>
      </c>
    </row>
    <row r="168" spans="1:30" x14ac:dyDescent="0.3">
      <c r="A168">
        <v>24</v>
      </c>
      <c r="B168" t="s">
        <v>69</v>
      </c>
      <c r="C168" t="s">
        <v>25</v>
      </c>
      <c r="D168" t="s">
        <v>104</v>
      </c>
      <c r="R168" t="s">
        <v>250</v>
      </c>
      <c r="S168" t="s">
        <v>55</v>
      </c>
      <c r="T168" s="212">
        <v>45240</v>
      </c>
      <c r="V168" t="s">
        <v>279</v>
      </c>
      <c r="AA16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68" t="str">
        <f>IFERROR(VLOOKUP(bd_obligaciones_lima[[#This Row],[reponsables_corregido]],responsables[],2,FALSE),"")</f>
        <v>danielle.yepez@abc.pe</v>
      </c>
      <c r="AC168" t="str">
        <f>IFERROR(VLOOKUP(bd_obligaciones_lima[[#This Row],[reponsables_corregido]],responsables[],3,FALSE),"")</f>
        <v>Ambiental</v>
      </c>
      <c r="AD168" t="str">
        <f>bd_obligaciones_lima[[#This Row],[N°]]&amp;bd_obligaciones_lima[[#This Row],[Tema]]</f>
        <v>24AGUA Y EFLUENTES</v>
      </c>
    </row>
    <row r="169" spans="1:30" x14ac:dyDescent="0.3">
      <c r="A169">
        <v>24</v>
      </c>
      <c r="B169" t="s">
        <v>69</v>
      </c>
      <c r="C169" t="s">
        <v>25</v>
      </c>
      <c r="D169" t="s">
        <v>104</v>
      </c>
      <c r="R169" t="s">
        <v>250</v>
      </c>
      <c r="S169" t="s">
        <v>266</v>
      </c>
      <c r="T169" s="212">
        <v>45240</v>
      </c>
      <c r="V169" t="s">
        <v>279</v>
      </c>
      <c r="AA16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69" t="str">
        <f>IFERROR(VLOOKUP(bd_obligaciones_lima[[#This Row],[reponsables_corregido]],responsables[],2,FALSE),"")</f>
        <v>luis.villavicencio@abc.pe</v>
      </c>
      <c r="AC169" t="str">
        <f>IFERROR(VLOOKUP(bd_obligaciones_lima[[#This Row],[reponsables_corregido]],responsables[],3,FALSE),"")</f>
        <v>Legal</v>
      </c>
      <c r="AD169" t="str">
        <f>bd_obligaciones_lima[[#This Row],[N°]]&amp;bd_obligaciones_lima[[#This Row],[Tema]]</f>
        <v>24AGUA Y EFLUENTES</v>
      </c>
    </row>
    <row r="170" spans="1:30" x14ac:dyDescent="0.3">
      <c r="A170">
        <v>25</v>
      </c>
      <c r="B170" t="s">
        <v>69</v>
      </c>
      <c r="C170" t="s">
        <v>25</v>
      </c>
      <c r="D170" t="s">
        <v>104</v>
      </c>
      <c r="R170" t="s">
        <v>250</v>
      </c>
      <c r="S170" t="s">
        <v>55</v>
      </c>
      <c r="T170" s="212">
        <v>45240</v>
      </c>
      <c r="V170" t="s">
        <v>279</v>
      </c>
      <c r="AA17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0" t="str">
        <f>IFERROR(VLOOKUP(bd_obligaciones_lima[[#This Row],[reponsables_corregido]],responsables[],2,FALSE),"")</f>
        <v>danielle.yepez@abc.pe</v>
      </c>
      <c r="AC170" t="str">
        <f>IFERROR(VLOOKUP(bd_obligaciones_lima[[#This Row],[reponsables_corregido]],responsables[],3,FALSE),"")</f>
        <v>Ambiental</v>
      </c>
      <c r="AD170" t="str">
        <f>bd_obligaciones_lima[[#This Row],[N°]]&amp;bd_obligaciones_lima[[#This Row],[Tema]]</f>
        <v>25AGUA Y EFLUENTES</v>
      </c>
    </row>
    <row r="171" spans="1:30" x14ac:dyDescent="0.3">
      <c r="A171">
        <v>25</v>
      </c>
      <c r="B171" t="s">
        <v>69</v>
      </c>
      <c r="C171" t="s">
        <v>25</v>
      </c>
      <c r="D171" t="s">
        <v>104</v>
      </c>
      <c r="R171" t="s">
        <v>250</v>
      </c>
      <c r="S171" t="s">
        <v>266</v>
      </c>
      <c r="T171" s="212">
        <v>45240</v>
      </c>
      <c r="V171" t="s">
        <v>279</v>
      </c>
      <c r="AA17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71" t="str">
        <f>IFERROR(VLOOKUP(bd_obligaciones_lima[[#This Row],[reponsables_corregido]],responsables[],2,FALSE),"")</f>
        <v>luis.villavicencio@abc.pe</v>
      </c>
      <c r="AC171" t="str">
        <f>IFERROR(VLOOKUP(bd_obligaciones_lima[[#This Row],[reponsables_corregido]],responsables[],3,FALSE),"")</f>
        <v>Legal</v>
      </c>
      <c r="AD171" t="str">
        <f>bd_obligaciones_lima[[#This Row],[N°]]&amp;bd_obligaciones_lima[[#This Row],[Tema]]</f>
        <v>25AGUA Y EFLUENTES</v>
      </c>
    </row>
    <row r="172" spans="1:30" x14ac:dyDescent="0.3">
      <c r="A172">
        <v>26</v>
      </c>
      <c r="B172" t="s">
        <v>69</v>
      </c>
      <c r="C172" t="s">
        <v>25</v>
      </c>
      <c r="D172" t="s">
        <v>104</v>
      </c>
      <c r="R172" t="s">
        <v>250</v>
      </c>
      <c r="S172" t="s">
        <v>55</v>
      </c>
      <c r="T172" s="212">
        <v>45240</v>
      </c>
      <c r="U172" t="s">
        <v>41</v>
      </c>
      <c r="V172" t="s">
        <v>276</v>
      </c>
      <c r="AA17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2" t="str">
        <f>IFERROR(VLOOKUP(bd_obligaciones_lima[[#This Row],[reponsables_corregido]],responsables[],2,FALSE),"")</f>
        <v>danielle.yepez@abc.pe</v>
      </c>
      <c r="AC172" t="str">
        <f>IFERROR(VLOOKUP(bd_obligaciones_lima[[#This Row],[reponsables_corregido]],responsables[],3,FALSE),"")</f>
        <v>Ambiental</v>
      </c>
      <c r="AD172" t="str">
        <f>bd_obligaciones_lima[[#This Row],[N°]]&amp;bd_obligaciones_lima[[#This Row],[Tema]]</f>
        <v>26AGUA Y EFLUENTES</v>
      </c>
    </row>
    <row r="173" spans="1:30" x14ac:dyDescent="0.3">
      <c r="A173">
        <v>26</v>
      </c>
      <c r="B173" t="s">
        <v>69</v>
      </c>
      <c r="C173" t="s">
        <v>25</v>
      </c>
      <c r="D173" t="s">
        <v>104</v>
      </c>
      <c r="R173" t="s">
        <v>250</v>
      </c>
      <c r="S173" t="s">
        <v>266</v>
      </c>
      <c r="T173" s="212">
        <v>45240</v>
      </c>
      <c r="U173" t="s">
        <v>41</v>
      </c>
      <c r="V173" t="s">
        <v>276</v>
      </c>
      <c r="AA17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73" t="str">
        <f>IFERROR(VLOOKUP(bd_obligaciones_lima[[#This Row],[reponsables_corregido]],responsables[],2,FALSE),"")</f>
        <v>luis.villavicencio@abc.pe</v>
      </c>
      <c r="AC173" t="str">
        <f>IFERROR(VLOOKUP(bd_obligaciones_lima[[#This Row],[reponsables_corregido]],responsables[],3,FALSE),"")</f>
        <v>Legal</v>
      </c>
      <c r="AD173" t="str">
        <f>bd_obligaciones_lima[[#This Row],[N°]]&amp;bd_obligaciones_lima[[#This Row],[Tema]]</f>
        <v>26AGUA Y EFLUENTES</v>
      </c>
    </row>
    <row r="174" spans="1:30" x14ac:dyDescent="0.3">
      <c r="A174">
        <v>27</v>
      </c>
      <c r="B174" t="s">
        <v>69</v>
      </c>
      <c r="C174" t="s">
        <v>25</v>
      </c>
      <c r="D174" t="s">
        <v>104</v>
      </c>
      <c r="R174" t="s">
        <v>250</v>
      </c>
      <c r="S174" t="s">
        <v>55</v>
      </c>
      <c r="T174" s="212">
        <v>45240</v>
      </c>
      <c r="V174" t="s">
        <v>279</v>
      </c>
      <c r="AA17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4" t="str">
        <f>IFERROR(VLOOKUP(bd_obligaciones_lima[[#This Row],[reponsables_corregido]],responsables[],2,FALSE),"")</f>
        <v>danielle.yepez@abc.pe</v>
      </c>
      <c r="AC174" t="str">
        <f>IFERROR(VLOOKUP(bd_obligaciones_lima[[#This Row],[reponsables_corregido]],responsables[],3,FALSE),"")</f>
        <v>Ambiental</v>
      </c>
      <c r="AD174" t="str">
        <f>bd_obligaciones_lima[[#This Row],[N°]]&amp;bd_obligaciones_lima[[#This Row],[Tema]]</f>
        <v>27AGUA Y EFLUENTES</v>
      </c>
    </row>
    <row r="175" spans="1:30" x14ac:dyDescent="0.3">
      <c r="A175">
        <v>27</v>
      </c>
      <c r="B175" t="s">
        <v>69</v>
      </c>
      <c r="C175" t="s">
        <v>25</v>
      </c>
      <c r="D175" t="s">
        <v>104</v>
      </c>
      <c r="R175" t="s">
        <v>250</v>
      </c>
      <c r="S175" t="s">
        <v>266</v>
      </c>
      <c r="T175" s="212">
        <v>45240</v>
      </c>
      <c r="V175" t="s">
        <v>279</v>
      </c>
      <c r="AA17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75" t="str">
        <f>IFERROR(VLOOKUP(bd_obligaciones_lima[[#This Row],[reponsables_corregido]],responsables[],2,FALSE),"")</f>
        <v>luis.villavicencio@abc.pe</v>
      </c>
      <c r="AC175" t="str">
        <f>IFERROR(VLOOKUP(bd_obligaciones_lima[[#This Row],[reponsables_corregido]],responsables[],3,FALSE),"")</f>
        <v>Legal</v>
      </c>
      <c r="AD175" t="str">
        <f>bd_obligaciones_lima[[#This Row],[N°]]&amp;bd_obligaciones_lima[[#This Row],[Tema]]</f>
        <v>27AGUA Y EFLUENTES</v>
      </c>
    </row>
    <row r="176" spans="1:30" x14ac:dyDescent="0.3">
      <c r="A176">
        <v>28</v>
      </c>
      <c r="B176" t="s">
        <v>69</v>
      </c>
      <c r="C176" t="s">
        <v>25</v>
      </c>
      <c r="D176" t="s">
        <v>104</v>
      </c>
      <c r="R176" t="s">
        <v>250</v>
      </c>
      <c r="S176" t="s">
        <v>55</v>
      </c>
      <c r="T176" s="212">
        <v>45204</v>
      </c>
      <c r="V176" t="s">
        <v>279</v>
      </c>
      <c r="AA17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6" t="str">
        <f>IFERROR(VLOOKUP(bd_obligaciones_lima[[#This Row],[reponsables_corregido]],responsables[],2,FALSE),"")</f>
        <v>danielle.yepez@abc.pe</v>
      </c>
      <c r="AC176" t="str">
        <f>IFERROR(VLOOKUP(bd_obligaciones_lima[[#This Row],[reponsables_corregido]],responsables[],3,FALSE),"")</f>
        <v>Ambiental</v>
      </c>
      <c r="AD176" t="str">
        <f>bd_obligaciones_lima[[#This Row],[N°]]&amp;bd_obligaciones_lima[[#This Row],[Tema]]</f>
        <v>28AGUA Y EFLUENTES</v>
      </c>
    </row>
    <row r="177" spans="1:30" x14ac:dyDescent="0.3">
      <c r="A177">
        <v>28</v>
      </c>
      <c r="B177" t="s">
        <v>69</v>
      </c>
      <c r="C177" t="s">
        <v>25</v>
      </c>
      <c r="D177" t="s">
        <v>104</v>
      </c>
      <c r="R177" t="s">
        <v>250</v>
      </c>
      <c r="S177" t="s">
        <v>266</v>
      </c>
      <c r="T177" s="212">
        <v>45204</v>
      </c>
      <c r="V177" t="s">
        <v>279</v>
      </c>
      <c r="AA17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77" t="str">
        <f>IFERROR(VLOOKUP(bd_obligaciones_lima[[#This Row],[reponsables_corregido]],responsables[],2,FALSE),"")</f>
        <v>luis.villavicencio@abc.pe</v>
      </c>
      <c r="AC177" t="str">
        <f>IFERROR(VLOOKUP(bd_obligaciones_lima[[#This Row],[reponsables_corregido]],responsables[],3,FALSE),"")</f>
        <v>Legal</v>
      </c>
      <c r="AD177" t="str">
        <f>bd_obligaciones_lima[[#This Row],[N°]]&amp;bd_obligaciones_lima[[#This Row],[Tema]]</f>
        <v>28AGUA Y EFLUENTES</v>
      </c>
    </row>
    <row r="178" spans="1:30" x14ac:dyDescent="0.3">
      <c r="A178">
        <v>29</v>
      </c>
      <c r="B178" t="s">
        <v>69</v>
      </c>
      <c r="C178" t="s">
        <v>25</v>
      </c>
      <c r="D178" t="s">
        <v>104</v>
      </c>
      <c r="R178" t="s">
        <v>250</v>
      </c>
      <c r="S178" t="s">
        <v>55</v>
      </c>
      <c r="T178" s="212">
        <v>45204</v>
      </c>
      <c r="U178" t="s">
        <v>41</v>
      </c>
      <c r="V178" t="s">
        <v>276</v>
      </c>
      <c r="AA17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78" t="str">
        <f>IFERROR(VLOOKUP(bd_obligaciones_lima[[#This Row],[reponsables_corregido]],responsables[],2,FALSE),"")</f>
        <v>danielle.yepez@abc.pe</v>
      </c>
      <c r="AC178" t="str">
        <f>IFERROR(VLOOKUP(bd_obligaciones_lima[[#This Row],[reponsables_corregido]],responsables[],3,FALSE),"")</f>
        <v>Ambiental</v>
      </c>
      <c r="AD178" t="str">
        <f>bd_obligaciones_lima[[#This Row],[N°]]&amp;bd_obligaciones_lima[[#This Row],[Tema]]</f>
        <v>29AGUA Y EFLUENTES</v>
      </c>
    </row>
    <row r="179" spans="1:30" x14ac:dyDescent="0.3">
      <c r="A179">
        <v>29</v>
      </c>
      <c r="B179" t="s">
        <v>69</v>
      </c>
      <c r="C179" t="s">
        <v>25</v>
      </c>
      <c r="D179" t="s">
        <v>104</v>
      </c>
      <c r="R179" t="s">
        <v>250</v>
      </c>
      <c r="S179" t="s">
        <v>266</v>
      </c>
      <c r="T179" s="212">
        <v>45204</v>
      </c>
      <c r="U179" t="s">
        <v>41</v>
      </c>
      <c r="V179" t="s">
        <v>276</v>
      </c>
      <c r="AA17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79" t="str">
        <f>IFERROR(VLOOKUP(bd_obligaciones_lima[[#This Row],[reponsables_corregido]],responsables[],2,FALSE),"")</f>
        <v>luis.villavicencio@abc.pe</v>
      </c>
      <c r="AC179" t="str">
        <f>IFERROR(VLOOKUP(bd_obligaciones_lima[[#This Row],[reponsables_corregido]],responsables[],3,FALSE),"")</f>
        <v>Legal</v>
      </c>
      <c r="AD179" t="str">
        <f>bd_obligaciones_lima[[#This Row],[N°]]&amp;bd_obligaciones_lima[[#This Row],[Tema]]</f>
        <v>29AGUA Y EFLUENTES</v>
      </c>
    </row>
    <row r="180" spans="1:30" x14ac:dyDescent="0.3">
      <c r="A180">
        <v>30</v>
      </c>
      <c r="B180" t="s">
        <v>69</v>
      </c>
      <c r="C180" t="s">
        <v>25</v>
      </c>
      <c r="D180" t="s">
        <v>104</v>
      </c>
      <c r="R180" t="s">
        <v>250</v>
      </c>
      <c r="S180" t="s">
        <v>55</v>
      </c>
      <c r="T180" s="212">
        <v>45204</v>
      </c>
      <c r="V180" t="s">
        <v>279</v>
      </c>
      <c r="AA18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0" t="str">
        <f>IFERROR(VLOOKUP(bd_obligaciones_lima[[#This Row],[reponsables_corregido]],responsables[],2,FALSE),"")</f>
        <v>danielle.yepez@abc.pe</v>
      </c>
      <c r="AC180" t="str">
        <f>IFERROR(VLOOKUP(bd_obligaciones_lima[[#This Row],[reponsables_corregido]],responsables[],3,FALSE),"")</f>
        <v>Ambiental</v>
      </c>
      <c r="AD180" t="str">
        <f>bd_obligaciones_lima[[#This Row],[N°]]&amp;bd_obligaciones_lima[[#This Row],[Tema]]</f>
        <v>30AGUA Y EFLUENTES</v>
      </c>
    </row>
    <row r="181" spans="1:30" x14ac:dyDescent="0.3">
      <c r="A181">
        <v>30</v>
      </c>
      <c r="B181" t="s">
        <v>69</v>
      </c>
      <c r="C181" t="s">
        <v>25</v>
      </c>
      <c r="D181" t="s">
        <v>104</v>
      </c>
      <c r="R181" t="s">
        <v>250</v>
      </c>
      <c r="S181" t="s">
        <v>266</v>
      </c>
      <c r="T181" s="212">
        <v>45204</v>
      </c>
      <c r="V181" t="s">
        <v>279</v>
      </c>
      <c r="AA18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81" t="str">
        <f>IFERROR(VLOOKUP(bd_obligaciones_lima[[#This Row],[reponsables_corregido]],responsables[],2,FALSE),"")</f>
        <v>luis.villavicencio@abc.pe</v>
      </c>
      <c r="AC181" t="str">
        <f>IFERROR(VLOOKUP(bd_obligaciones_lima[[#This Row],[reponsables_corregido]],responsables[],3,FALSE),"")</f>
        <v>Legal</v>
      </c>
      <c r="AD181" t="str">
        <f>bd_obligaciones_lima[[#This Row],[N°]]&amp;bd_obligaciones_lima[[#This Row],[Tema]]</f>
        <v>30AGUA Y EFLUENTES</v>
      </c>
    </row>
    <row r="182" spans="1:30" x14ac:dyDescent="0.3">
      <c r="A182">
        <v>31</v>
      </c>
      <c r="B182" t="s">
        <v>69</v>
      </c>
      <c r="C182" t="s">
        <v>25</v>
      </c>
      <c r="D182" t="s">
        <v>104</v>
      </c>
      <c r="R182" t="s">
        <v>250</v>
      </c>
      <c r="S182" t="s">
        <v>55</v>
      </c>
      <c r="T182" s="212">
        <v>45204</v>
      </c>
      <c r="V182" t="s">
        <v>279</v>
      </c>
      <c r="AA18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2" t="str">
        <f>IFERROR(VLOOKUP(bd_obligaciones_lima[[#This Row],[reponsables_corregido]],responsables[],2,FALSE),"")</f>
        <v>danielle.yepez@abc.pe</v>
      </c>
      <c r="AC182" t="str">
        <f>IFERROR(VLOOKUP(bd_obligaciones_lima[[#This Row],[reponsables_corregido]],responsables[],3,FALSE),"")</f>
        <v>Ambiental</v>
      </c>
      <c r="AD182" t="str">
        <f>bd_obligaciones_lima[[#This Row],[N°]]&amp;bd_obligaciones_lima[[#This Row],[Tema]]</f>
        <v>31AGUA Y EFLUENTES</v>
      </c>
    </row>
    <row r="183" spans="1:30" x14ac:dyDescent="0.3">
      <c r="A183">
        <v>31</v>
      </c>
      <c r="B183" t="s">
        <v>69</v>
      </c>
      <c r="C183" t="s">
        <v>25</v>
      </c>
      <c r="D183" t="s">
        <v>104</v>
      </c>
      <c r="R183" t="s">
        <v>250</v>
      </c>
      <c r="S183" t="s">
        <v>266</v>
      </c>
      <c r="T183" s="212">
        <v>45204</v>
      </c>
      <c r="V183" t="s">
        <v>279</v>
      </c>
      <c r="AA18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83" t="str">
        <f>IFERROR(VLOOKUP(bd_obligaciones_lima[[#This Row],[reponsables_corregido]],responsables[],2,FALSE),"")</f>
        <v>luis.villavicencio@abc.pe</v>
      </c>
      <c r="AC183" t="str">
        <f>IFERROR(VLOOKUP(bd_obligaciones_lima[[#This Row],[reponsables_corregido]],responsables[],3,FALSE),"")</f>
        <v>Legal</v>
      </c>
      <c r="AD183" t="str">
        <f>bd_obligaciones_lima[[#This Row],[N°]]&amp;bd_obligaciones_lima[[#This Row],[Tema]]</f>
        <v>31AGUA Y EFLUENTES</v>
      </c>
    </row>
    <row r="184" spans="1:30" x14ac:dyDescent="0.3">
      <c r="A184">
        <v>32</v>
      </c>
      <c r="B184" t="s">
        <v>69</v>
      </c>
      <c r="C184" t="s">
        <v>25</v>
      </c>
      <c r="D184" t="s">
        <v>104</v>
      </c>
      <c r="R184" t="s">
        <v>250</v>
      </c>
      <c r="S184" t="s">
        <v>55</v>
      </c>
      <c r="T184" s="212">
        <v>45204</v>
      </c>
      <c r="U184" t="s">
        <v>41</v>
      </c>
      <c r="V184" t="s">
        <v>276</v>
      </c>
      <c r="AA18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4" t="str">
        <f>IFERROR(VLOOKUP(bd_obligaciones_lima[[#This Row],[reponsables_corregido]],responsables[],2,FALSE),"")</f>
        <v>danielle.yepez@abc.pe</v>
      </c>
      <c r="AC184" t="str">
        <f>IFERROR(VLOOKUP(bd_obligaciones_lima[[#This Row],[reponsables_corregido]],responsables[],3,FALSE),"")</f>
        <v>Ambiental</v>
      </c>
      <c r="AD184" t="str">
        <f>bd_obligaciones_lima[[#This Row],[N°]]&amp;bd_obligaciones_lima[[#This Row],[Tema]]</f>
        <v>32AGUA Y EFLUENTES</v>
      </c>
    </row>
    <row r="185" spans="1:30" x14ac:dyDescent="0.3">
      <c r="A185">
        <v>32</v>
      </c>
      <c r="B185" t="s">
        <v>69</v>
      </c>
      <c r="C185" t="s">
        <v>25</v>
      </c>
      <c r="D185" t="s">
        <v>104</v>
      </c>
      <c r="R185" t="s">
        <v>250</v>
      </c>
      <c r="S185" t="s">
        <v>266</v>
      </c>
      <c r="T185" s="212">
        <v>45204</v>
      </c>
      <c r="U185" t="s">
        <v>41</v>
      </c>
      <c r="V185" t="s">
        <v>276</v>
      </c>
      <c r="AA18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85" t="str">
        <f>IFERROR(VLOOKUP(bd_obligaciones_lima[[#This Row],[reponsables_corregido]],responsables[],2,FALSE),"")</f>
        <v>luis.villavicencio@abc.pe</v>
      </c>
      <c r="AC185" t="str">
        <f>IFERROR(VLOOKUP(bd_obligaciones_lima[[#This Row],[reponsables_corregido]],responsables[],3,FALSE),"")</f>
        <v>Legal</v>
      </c>
      <c r="AD185" t="str">
        <f>bd_obligaciones_lima[[#This Row],[N°]]&amp;bd_obligaciones_lima[[#This Row],[Tema]]</f>
        <v>32AGUA Y EFLUENTES</v>
      </c>
    </row>
    <row r="186" spans="1:30" x14ac:dyDescent="0.3">
      <c r="A186">
        <v>33</v>
      </c>
      <c r="B186" t="s">
        <v>69</v>
      </c>
      <c r="C186" t="s">
        <v>25</v>
      </c>
      <c r="D186" t="s">
        <v>104</v>
      </c>
      <c r="R186" t="s">
        <v>250</v>
      </c>
      <c r="S186" t="s">
        <v>55</v>
      </c>
      <c r="T186" s="212">
        <v>45204</v>
      </c>
      <c r="V186" t="s">
        <v>279</v>
      </c>
      <c r="AA18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6" t="str">
        <f>IFERROR(VLOOKUP(bd_obligaciones_lima[[#This Row],[reponsables_corregido]],responsables[],2,FALSE),"")</f>
        <v>danielle.yepez@abc.pe</v>
      </c>
      <c r="AC186" t="str">
        <f>IFERROR(VLOOKUP(bd_obligaciones_lima[[#This Row],[reponsables_corregido]],responsables[],3,FALSE),"")</f>
        <v>Ambiental</v>
      </c>
      <c r="AD186" t="str">
        <f>bd_obligaciones_lima[[#This Row],[N°]]&amp;bd_obligaciones_lima[[#This Row],[Tema]]</f>
        <v>33AGUA Y EFLUENTES</v>
      </c>
    </row>
    <row r="187" spans="1:30" x14ac:dyDescent="0.3">
      <c r="A187">
        <v>33</v>
      </c>
      <c r="B187" t="s">
        <v>69</v>
      </c>
      <c r="C187" t="s">
        <v>25</v>
      </c>
      <c r="D187" t="s">
        <v>104</v>
      </c>
      <c r="R187" t="s">
        <v>250</v>
      </c>
      <c r="S187" t="s">
        <v>266</v>
      </c>
      <c r="T187" s="212">
        <v>45204</v>
      </c>
      <c r="V187" t="s">
        <v>279</v>
      </c>
      <c r="AA18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87" t="str">
        <f>IFERROR(VLOOKUP(bd_obligaciones_lima[[#This Row],[reponsables_corregido]],responsables[],2,FALSE),"")</f>
        <v>luis.villavicencio@abc.pe</v>
      </c>
      <c r="AC187" t="str">
        <f>IFERROR(VLOOKUP(bd_obligaciones_lima[[#This Row],[reponsables_corregido]],responsables[],3,FALSE),"")</f>
        <v>Legal</v>
      </c>
      <c r="AD187" t="str">
        <f>bd_obligaciones_lima[[#This Row],[N°]]&amp;bd_obligaciones_lima[[#This Row],[Tema]]</f>
        <v>33AGUA Y EFLUENTES</v>
      </c>
    </row>
    <row r="188" spans="1:30" x14ac:dyDescent="0.3">
      <c r="A188">
        <v>34</v>
      </c>
      <c r="B188" t="s">
        <v>69</v>
      </c>
      <c r="C188" t="s">
        <v>25</v>
      </c>
      <c r="D188" t="s">
        <v>104</v>
      </c>
      <c r="R188" t="s">
        <v>250</v>
      </c>
      <c r="S188" t="s">
        <v>55</v>
      </c>
      <c r="T188" s="212">
        <v>45301</v>
      </c>
      <c r="V188" t="s">
        <v>280</v>
      </c>
      <c r="AA18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88" t="str">
        <f>IFERROR(VLOOKUP(bd_obligaciones_lima[[#This Row],[reponsables_corregido]],responsables[],2,FALSE),"")</f>
        <v>danielle.yepez@abc.pe</v>
      </c>
      <c r="AC188" t="str">
        <f>IFERROR(VLOOKUP(bd_obligaciones_lima[[#This Row],[reponsables_corregido]],responsables[],3,FALSE),"")</f>
        <v>Ambiental</v>
      </c>
      <c r="AD188" t="str">
        <f>bd_obligaciones_lima[[#This Row],[N°]]&amp;bd_obligaciones_lima[[#This Row],[Tema]]</f>
        <v>34AGUA Y EFLUENTES</v>
      </c>
    </row>
    <row r="189" spans="1:30" x14ac:dyDescent="0.3">
      <c r="A189">
        <v>34</v>
      </c>
      <c r="B189" t="s">
        <v>69</v>
      </c>
      <c r="C189" t="s">
        <v>25</v>
      </c>
      <c r="D189" t="s">
        <v>104</v>
      </c>
      <c r="R189" t="s">
        <v>250</v>
      </c>
      <c r="S189" t="s">
        <v>266</v>
      </c>
      <c r="T189" s="212">
        <v>45301</v>
      </c>
      <c r="V189" t="s">
        <v>280</v>
      </c>
      <c r="AA18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89" t="str">
        <f>IFERROR(VLOOKUP(bd_obligaciones_lima[[#This Row],[reponsables_corregido]],responsables[],2,FALSE),"")</f>
        <v>luis.villavicencio@abc.pe</v>
      </c>
      <c r="AC189" t="str">
        <f>IFERROR(VLOOKUP(bd_obligaciones_lima[[#This Row],[reponsables_corregido]],responsables[],3,FALSE),"")</f>
        <v>Legal</v>
      </c>
      <c r="AD189" t="str">
        <f>bd_obligaciones_lima[[#This Row],[N°]]&amp;bd_obligaciones_lima[[#This Row],[Tema]]</f>
        <v>34AGUA Y EFLUENTES</v>
      </c>
    </row>
    <row r="190" spans="1:30" x14ac:dyDescent="0.3">
      <c r="A190">
        <v>35</v>
      </c>
      <c r="B190" t="s">
        <v>69</v>
      </c>
      <c r="C190" t="s">
        <v>25</v>
      </c>
      <c r="D190" t="s">
        <v>104</v>
      </c>
      <c r="R190" t="s">
        <v>250</v>
      </c>
      <c r="S190" t="s">
        <v>55</v>
      </c>
      <c r="T190" s="212">
        <v>45301</v>
      </c>
      <c r="U190" t="s">
        <v>41</v>
      </c>
      <c r="V190" t="s">
        <v>276</v>
      </c>
      <c r="AA19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90" t="str">
        <f>IFERROR(VLOOKUP(bd_obligaciones_lima[[#This Row],[reponsables_corregido]],responsables[],2,FALSE),"")</f>
        <v>danielle.yepez@abc.pe</v>
      </c>
      <c r="AC190" t="str">
        <f>IFERROR(VLOOKUP(bd_obligaciones_lima[[#This Row],[reponsables_corregido]],responsables[],3,FALSE),"")</f>
        <v>Ambiental</v>
      </c>
      <c r="AD190" t="str">
        <f>bd_obligaciones_lima[[#This Row],[N°]]&amp;bd_obligaciones_lima[[#This Row],[Tema]]</f>
        <v>35AGUA Y EFLUENTES</v>
      </c>
    </row>
    <row r="191" spans="1:30" x14ac:dyDescent="0.3">
      <c r="A191">
        <v>35</v>
      </c>
      <c r="B191" t="s">
        <v>69</v>
      </c>
      <c r="C191" t="s">
        <v>25</v>
      </c>
      <c r="D191" t="s">
        <v>104</v>
      </c>
      <c r="R191" t="s">
        <v>250</v>
      </c>
      <c r="S191" t="s">
        <v>266</v>
      </c>
      <c r="T191" s="212">
        <v>45301</v>
      </c>
      <c r="U191" t="s">
        <v>41</v>
      </c>
      <c r="V191" t="s">
        <v>276</v>
      </c>
      <c r="AA19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91" t="str">
        <f>IFERROR(VLOOKUP(bd_obligaciones_lima[[#This Row],[reponsables_corregido]],responsables[],2,FALSE),"")</f>
        <v>luis.villavicencio@abc.pe</v>
      </c>
      <c r="AC191" t="str">
        <f>IFERROR(VLOOKUP(bd_obligaciones_lima[[#This Row],[reponsables_corregido]],responsables[],3,FALSE),"")</f>
        <v>Legal</v>
      </c>
      <c r="AD191" t="str">
        <f>bd_obligaciones_lima[[#This Row],[N°]]&amp;bd_obligaciones_lima[[#This Row],[Tema]]</f>
        <v>35AGUA Y EFLUENTES</v>
      </c>
    </row>
    <row r="192" spans="1:30" x14ac:dyDescent="0.3">
      <c r="A192">
        <v>36</v>
      </c>
      <c r="B192" t="s">
        <v>69</v>
      </c>
      <c r="C192" t="s">
        <v>25</v>
      </c>
      <c r="D192" t="s">
        <v>104</v>
      </c>
      <c r="R192" t="s">
        <v>250</v>
      </c>
      <c r="S192" t="s">
        <v>55</v>
      </c>
      <c r="T192" s="212">
        <v>45301</v>
      </c>
      <c r="V192" t="s">
        <v>280</v>
      </c>
      <c r="AA19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92" t="str">
        <f>IFERROR(VLOOKUP(bd_obligaciones_lima[[#This Row],[reponsables_corregido]],responsables[],2,FALSE),"")</f>
        <v>danielle.yepez@abc.pe</v>
      </c>
      <c r="AC192" t="str">
        <f>IFERROR(VLOOKUP(bd_obligaciones_lima[[#This Row],[reponsables_corregido]],responsables[],3,FALSE),"")</f>
        <v>Ambiental</v>
      </c>
      <c r="AD192" t="str">
        <f>bd_obligaciones_lima[[#This Row],[N°]]&amp;bd_obligaciones_lima[[#This Row],[Tema]]</f>
        <v>36AGUA Y EFLUENTES</v>
      </c>
    </row>
    <row r="193" spans="1:30" x14ac:dyDescent="0.3">
      <c r="A193">
        <v>36</v>
      </c>
      <c r="B193" t="s">
        <v>69</v>
      </c>
      <c r="C193" t="s">
        <v>25</v>
      </c>
      <c r="D193" t="s">
        <v>104</v>
      </c>
      <c r="R193" t="s">
        <v>250</v>
      </c>
      <c r="S193" t="s">
        <v>266</v>
      </c>
      <c r="T193" s="212">
        <v>45301</v>
      </c>
      <c r="V193" t="s">
        <v>280</v>
      </c>
      <c r="AA19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93" t="str">
        <f>IFERROR(VLOOKUP(bd_obligaciones_lima[[#This Row],[reponsables_corregido]],responsables[],2,FALSE),"")</f>
        <v>luis.villavicencio@abc.pe</v>
      </c>
      <c r="AC193" t="str">
        <f>IFERROR(VLOOKUP(bd_obligaciones_lima[[#This Row],[reponsables_corregido]],responsables[],3,FALSE),"")</f>
        <v>Legal</v>
      </c>
      <c r="AD193" t="str">
        <f>bd_obligaciones_lima[[#This Row],[N°]]&amp;bd_obligaciones_lima[[#This Row],[Tema]]</f>
        <v>36AGUA Y EFLUENTES</v>
      </c>
    </row>
    <row r="194" spans="1:30" x14ac:dyDescent="0.3">
      <c r="A194">
        <v>37</v>
      </c>
      <c r="B194" t="s">
        <v>69</v>
      </c>
      <c r="C194" t="s">
        <v>25</v>
      </c>
      <c r="D194" t="s">
        <v>104</v>
      </c>
      <c r="R194" t="s">
        <v>54</v>
      </c>
      <c r="S194" t="s">
        <v>55</v>
      </c>
      <c r="T194" s="212">
        <v>45301</v>
      </c>
      <c r="V194" t="s">
        <v>280</v>
      </c>
      <c r="AA19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94" t="str">
        <f>IFERROR(VLOOKUP(bd_obligaciones_lima[[#This Row],[reponsables_corregido]],responsables[],2,FALSE),"")</f>
        <v>danielle.yepez@abc.pe</v>
      </c>
      <c r="AC194" t="str">
        <f>IFERROR(VLOOKUP(bd_obligaciones_lima[[#This Row],[reponsables_corregido]],responsables[],3,FALSE),"")</f>
        <v>Ambiental</v>
      </c>
      <c r="AD194" t="str">
        <f>bd_obligaciones_lima[[#This Row],[N°]]&amp;bd_obligaciones_lima[[#This Row],[Tema]]</f>
        <v>37AGUA Y EFLUENTES</v>
      </c>
    </row>
    <row r="195" spans="1:30" x14ac:dyDescent="0.3">
      <c r="A195">
        <v>38</v>
      </c>
      <c r="B195" t="s">
        <v>69</v>
      </c>
      <c r="C195" t="s">
        <v>25</v>
      </c>
      <c r="D195" t="s">
        <v>104</v>
      </c>
      <c r="R195" t="s">
        <v>58</v>
      </c>
      <c r="S195" t="s">
        <v>59</v>
      </c>
      <c r="T195" s="212">
        <v>45301</v>
      </c>
      <c r="U195" t="s">
        <v>41</v>
      </c>
      <c r="V195" t="s">
        <v>276</v>
      </c>
      <c r="AA19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95" t="str">
        <f>IFERROR(VLOOKUP(bd_obligaciones_lima[[#This Row],[reponsables_corregido]],responsables[],2,FALSE),"")</f>
        <v>yessenia.hidalgo@abc.pe</v>
      </c>
      <c r="AC195" t="str">
        <f>IFERROR(VLOOKUP(bd_obligaciones_lima[[#This Row],[reponsables_corregido]],responsables[],3,FALSE),"")</f>
        <v>Servicios Generales</v>
      </c>
      <c r="AD195" t="str">
        <f>bd_obligaciones_lima[[#This Row],[N°]]&amp;bd_obligaciones_lima[[#This Row],[Tema]]</f>
        <v>38AGUA Y EFLUENTES</v>
      </c>
    </row>
    <row r="196" spans="1:30" x14ac:dyDescent="0.3">
      <c r="A196">
        <v>39</v>
      </c>
      <c r="B196" t="s">
        <v>69</v>
      </c>
      <c r="C196" t="s">
        <v>25</v>
      </c>
      <c r="D196" t="s">
        <v>104</v>
      </c>
      <c r="R196" t="s">
        <v>58</v>
      </c>
      <c r="S196" t="s">
        <v>59</v>
      </c>
      <c r="T196" s="212">
        <v>45301</v>
      </c>
      <c r="V196" t="s">
        <v>280</v>
      </c>
      <c r="AA19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96" t="str">
        <f>IFERROR(VLOOKUP(bd_obligaciones_lima[[#This Row],[reponsables_corregido]],responsables[],2,FALSE),"")</f>
        <v>yessenia.hidalgo@abc.pe</v>
      </c>
      <c r="AC196" t="str">
        <f>IFERROR(VLOOKUP(bd_obligaciones_lima[[#This Row],[reponsables_corregido]],responsables[],3,FALSE),"")</f>
        <v>Servicios Generales</v>
      </c>
      <c r="AD196" t="str">
        <f>bd_obligaciones_lima[[#This Row],[N°]]&amp;bd_obligaciones_lima[[#This Row],[Tema]]</f>
        <v>39AGUA Y EFLUENTES</v>
      </c>
    </row>
    <row r="197" spans="1:30" x14ac:dyDescent="0.3">
      <c r="A197">
        <v>40</v>
      </c>
      <c r="B197" t="s">
        <v>69</v>
      </c>
      <c r="C197" t="s">
        <v>25</v>
      </c>
      <c r="D197" t="s">
        <v>104</v>
      </c>
      <c r="R197" t="s">
        <v>58</v>
      </c>
      <c r="S197" t="s">
        <v>59</v>
      </c>
      <c r="T197" s="212">
        <v>45301</v>
      </c>
      <c r="V197" t="s">
        <v>280</v>
      </c>
      <c r="AA19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197" t="str">
        <f>IFERROR(VLOOKUP(bd_obligaciones_lima[[#This Row],[reponsables_corregido]],responsables[],2,FALSE),"")</f>
        <v>yessenia.hidalgo@abc.pe</v>
      </c>
      <c r="AC197" t="str">
        <f>IFERROR(VLOOKUP(bd_obligaciones_lima[[#This Row],[reponsables_corregido]],responsables[],3,FALSE),"")</f>
        <v>Servicios Generales</v>
      </c>
      <c r="AD197" t="str">
        <f>bd_obligaciones_lima[[#This Row],[N°]]&amp;bd_obligaciones_lima[[#This Row],[Tema]]</f>
        <v>40AGUA Y EFLUENTES</v>
      </c>
    </row>
    <row r="198" spans="1:30" x14ac:dyDescent="0.3">
      <c r="A198">
        <v>41</v>
      </c>
      <c r="B198" t="s">
        <v>69</v>
      </c>
      <c r="C198" t="s">
        <v>25</v>
      </c>
      <c r="D198" t="s">
        <v>104</v>
      </c>
      <c r="R198" t="s">
        <v>250</v>
      </c>
      <c r="S198" t="s">
        <v>55</v>
      </c>
      <c r="T198" s="212">
        <v>45337</v>
      </c>
      <c r="V198" t="s">
        <v>280</v>
      </c>
      <c r="AA19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198" t="str">
        <f>IFERROR(VLOOKUP(bd_obligaciones_lima[[#This Row],[reponsables_corregido]],responsables[],2,FALSE),"")</f>
        <v>danielle.yepez@abc.pe</v>
      </c>
      <c r="AC198" t="str">
        <f>IFERROR(VLOOKUP(bd_obligaciones_lima[[#This Row],[reponsables_corregido]],responsables[],3,FALSE),"")</f>
        <v>Ambiental</v>
      </c>
      <c r="AD198" t="str">
        <f>bd_obligaciones_lima[[#This Row],[N°]]&amp;bd_obligaciones_lima[[#This Row],[Tema]]</f>
        <v>41AGUA Y EFLUENTES</v>
      </c>
    </row>
    <row r="199" spans="1:30" x14ac:dyDescent="0.3">
      <c r="A199">
        <v>41</v>
      </c>
      <c r="B199" t="s">
        <v>69</v>
      </c>
      <c r="C199" t="s">
        <v>25</v>
      </c>
      <c r="D199" t="s">
        <v>104</v>
      </c>
      <c r="R199" t="s">
        <v>250</v>
      </c>
      <c r="S199" t="s">
        <v>266</v>
      </c>
      <c r="T199" s="212">
        <v>45337</v>
      </c>
      <c r="V199" t="s">
        <v>280</v>
      </c>
      <c r="AA19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199" t="str">
        <f>IFERROR(VLOOKUP(bd_obligaciones_lima[[#This Row],[reponsables_corregido]],responsables[],2,FALSE),"")</f>
        <v>luis.villavicencio@abc.pe</v>
      </c>
      <c r="AC199" t="str">
        <f>IFERROR(VLOOKUP(bd_obligaciones_lima[[#This Row],[reponsables_corregido]],responsables[],3,FALSE),"")</f>
        <v>Legal</v>
      </c>
      <c r="AD199" t="str">
        <f>bd_obligaciones_lima[[#This Row],[N°]]&amp;bd_obligaciones_lima[[#This Row],[Tema]]</f>
        <v>41AGUA Y EFLUENTES</v>
      </c>
    </row>
    <row r="200" spans="1:30" x14ac:dyDescent="0.3">
      <c r="A200">
        <v>42</v>
      </c>
      <c r="B200" t="s">
        <v>69</v>
      </c>
      <c r="C200" t="s">
        <v>25</v>
      </c>
      <c r="D200" t="s">
        <v>104</v>
      </c>
      <c r="R200" t="s">
        <v>250</v>
      </c>
      <c r="S200" t="s">
        <v>55</v>
      </c>
      <c r="T200" s="212">
        <v>45337</v>
      </c>
      <c r="V200" t="s">
        <v>280</v>
      </c>
      <c r="AA20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0" t="str">
        <f>IFERROR(VLOOKUP(bd_obligaciones_lima[[#This Row],[reponsables_corregido]],responsables[],2,FALSE),"")</f>
        <v>danielle.yepez@abc.pe</v>
      </c>
      <c r="AC200" t="str">
        <f>IFERROR(VLOOKUP(bd_obligaciones_lima[[#This Row],[reponsables_corregido]],responsables[],3,FALSE),"")</f>
        <v>Ambiental</v>
      </c>
      <c r="AD200" t="str">
        <f>bd_obligaciones_lima[[#This Row],[N°]]&amp;bd_obligaciones_lima[[#This Row],[Tema]]</f>
        <v>42AGUA Y EFLUENTES</v>
      </c>
    </row>
    <row r="201" spans="1:30" x14ac:dyDescent="0.3">
      <c r="A201">
        <v>42</v>
      </c>
      <c r="B201" t="s">
        <v>69</v>
      </c>
      <c r="C201" t="s">
        <v>25</v>
      </c>
      <c r="D201" t="s">
        <v>104</v>
      </c>
      <c r="R201" t="s">
        <v>250</v>
      </c>
      <c r="S201" t="s">
        <v>266</v>
      </c>
      <c r="T201" s="212">
        <v>45337</v>
      </c>
      <c r="V201" t="s">
        <v>280</v>
      </c>
      <c r="AA20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Martín Villavicencio</v>
      </c>
      <c r="AB201" t="str">
        <f>IFERROR(VLOOKUP(bd_obligaciones_lima[[#This Row],[reponsables_corregido]],responsables[],2,FALSE),"")</f>
        <v>luis.villavicencio@abc.pe</v>
      </c>
      <c r="AC201" t="str">
        <f>IFERROR(VLOOKUP(bd_obligaciones_lima[[#This Row],[reponsables_corregido]],responsables[],3,FALSE),"")</f>
        <v>Legal</v>
      </c>
      <c r="AD201" t="str">
        <f>bd_obligaciones_lima[[#This Row],[N°]]&amp;bd_obligaciones_lima[[#This Row],[Tema]]</f>
        <v>42AGUA Y EFLUENTES</v>
      </c>
    </row>
    <row r="202" spans="1:30" x14ac:dyDescent="0.3">
      <c r="A202">
        <v>1</v>
      </c>
      <c r="B202" t="s">
        <v>69</v>
      </c>
      <c r="C202" t="s">
        <v>25</v>
      </c>
      <c r="D202" t="s">
        <v>141</v>
      </c>
      <c r="F202">
        <v>23519</v>
      </c>
      <c r="G202" t="s">
        <v>143</v>
      </c>
      <c r="H202" t="s">
        <v>144</v>
      </c>
      <c r="I202">
        <v>450</v>
      </c>
      <c r="J202" t="s">
        <v>145</v>
      </c>
      <c r="K202" t="s">
        <v>146</v>
      </c>
      <c r="L202" t="s">
        <v>38</v>
      </c>
      <c r="M202" t="s">
        <v>147</v>
      </c>
      <c r="N202" t="s">
        <v>148</v>
      </c>
      <c r="O202" t="s">
        <v>149</v>
      </c>
      <c r="P202" t="s">
        <v>150</v>
      </c>
      <c r="Q202" t="s">
        <v>151</v>
      </c>
      <c r="R202" t="s">
        <v>60</v>
      </c>
      <c r="S202" t="s">
        <v>256</v>
      </c>
      <c r="T202" s="212">
        <v>45272</v>
      </c>
      <c r="V202" t="s">
        <v>279</v>
      </c>
      <c r="AA20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William Cadillo</v>
      </c>
      <c r="AB202" t="str">
        <f>IFERROR(VLOOKUP(bd_obligaciones_lima[[#This Row],[reponsables_corregido]],responsables[],2,FALSE),"")</f>
        <v>william.cadillo@abc.pe</v>
      </c>
      <c r="AC202" t="str">
        <f>IFERROR(VLOOKUP(bd_obligaciones_lima[[#This Row],[reponsables_corregido]],responsables[],3,FALSE),"")</f>
        <v>Mantenimiento</v>
      </c>
      <c r="AD202" t="str">
        <f>bd_obligaciones_lima[[#This Row],[N°]]&amp;bd_obligaciones_lima[[#This Row],[Tema]]</f>
        <v>1AIRE Y EMISIONES</v>
      </c>
    </row>
    <row r="203" spans="1:30" x14ac:dyDescent="0.3">
      <c r="A203">
        <v>1</v>
      </c>
      <c r="B203" t="s">
        <v>69</v>
      </c>
      <c r="C203" t="s">
        <v>25</v>
      </c>
      <c r="D203" t="s">
        <v>141</v>
      </c>
      <c r="F203">
        <v>23519</v>
      </c>
      <c r="G203" t="s">
        <v>143</v>
      </c>
      <c r="H203" t="s">
        <v>144</v>
      </c>
      <c r="I203">
        <v>450</v>
      </c>
      <c r="J203" t="s">
        <v>145</v>
      </c>
      <c r="K203" t="s">
        <v>146</v>
      </c>
      <c r="L203" t="s">
        <v>38</v>
      </c>
      <c r="M203" t="s">
        <v>147</v>
      </c>
      <c r="N203" t="s">
        <v>148</v>
      </c>
      <c r="O203" t="s">
        <v>149</v>
      </c>
      <c r="P203" t="s">
        <v>150</v>
      </c>
      <c r="Q203" t="s">
        <v>151</v>
      </c>
      <c r="R203" t="s">
        <v>60</v>
      </c>
      <c r="S203" t="s">
        <v>267</v>
      </c>
      <c r="T203" s="212">
        <v>45272</v>
      </c>
      <c r="V203" t="s">
        <v>279</v>
      </c>
      <c r="AA20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Guido Vilcatoma</v>
      </c>
      <c r="AB203" t="str">
        <f>IFERROR(VLOOKUP(bd_obligaciones_lima[[#This Row],[reponsables_corregido]],responsables[],2,FALSE),"")</f>
        <v>guido.vilcatoma@abc.pe</v>
      </c>
      <c r="AC203" t="str">
        <f>IFERROR(VLOOKUP(bd_obligaciones_lima[[#This Row],[reponsables_corregido]],responsables[],3,FALSE),"")</f>
        <v>Mantenimiento</v>
      </c>
      <c r="AD203" t="str">
        <f>bd_obligaciones_lima[[#This Row],[N°]]&amp;bd_obligaciones_lima[[#This Row],[Tema]]</f>
        <v>1AIRE Y EMISIONES</v>
      </c>
    </row>
    <row r="204" spans="1:30" x14ac:dyDescent="0.3">
      <c r="A204">
        <v>2</v>
      </c>
      <c r="B204" t="s">
        <v>69</v>
      </c>
      <c r="C204" t="s">
        <v>25</v>
      </c>
      <c r="D204" t="s">
        <v>141</v>
      </c>
      <c r="F204">
        <v>37924</v>
      </c>
      <c r="G204" t="s">
        <v>153</v>
      </c>
      <c r="H204" t="s">
        <v>154</v>
      </c>
      <c r="I204">
        <v>4</v>
      </c>
      <c r="J204" t="s">
        <v>155</v>
      </c>
      <c r="K204" t="s">
        <v>156</v>
      </c>
      <c r="L204" t="s">
        <v>38</v>
      </c>
      <c r="M204" t="s">
        <v>252</v>
      </c>
      <c r="N204" t="s">
        <v>119</v>
      </c>
      <c r="O204" t="s">
        <v>119</v>
      </c>
      <c r="P204" t="s">
        <v>150</v>
      </c>
      <c r="Q204" t="s">
        <v>157</v>
      </c>
      <c r="R204" t="s">
        <v>54</v>
      </c>
      <c r="S204" t="s">
        <v>55</v>
      </c>
      <c r="T204" s="212">
        <v>45179</v>
      </c>
      <c r="U204" t="s">
        <v>243</v>
      </c>
      <c r="V204" t="s">
        <v>19</v>
      </c>
      <c r="AA20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4" t="str">
        <f>IFERROR(VLOOKUP(bd_obligaciones_lima[[#This Row],[reponsables_corregido]],responsables[],2,FALSE),"")</f>
        <v>danielle.yepez@abc.pe</v>
      </c>
      <c r="AC204" t="str">
        <f>IFERROR(VLOOKUP(bd_obligaciones_lima[[#This Row],[reponsables_corregido]],responsables[],3,FALSE),"")</f>
        <v>Ambiental</v>
      </c>
      <c r="AD204" t="str">
        <f>bd_obligaciones_lima[[#This Row],[N°]]&amp;bd_obligaciones_lima[[#This Row],[Tema]]</f>
        <v>2AIRE Y EMISIONES</v>
      </c>
    </row>
    <row r="205" spans="1:30" x14ac:dyDescent="0.3">
      <c r="A205">
        <v>3</v>
      </c>
      <c r="B205" t="s">
        <v>69</v>
      </c>
      <c r="C205" t="s">
        <v>25</v>
      </c>
      <c r="D205" t="s">
        <v>141</v>
      </c>
      <c r="R205" t="s">
        <v>54</v>
      </c>
      <c r="S205" t="s">
        <v>55</v>
      </c>
      <c r="T205" s="212">
        <v>45179</v>
      </c>
      <c r="V205" t="s">
        <v>279</v>
      </c>
      <c r="AA20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5" t="str">
        <f>IFERROR(VLOOKUP(bd_obligaciones_lima[[#This Row],[reponsables_corregido]],responsables[],2,FALSE),"")</f>
        <v>danielle.yepez@abc.pe</v>
      </c>
      <c r="AC205" t="str">
        <f>IFERROR(VLOOKUP(bd_obligaciones_lima[[#This Row],[reponsables_corregido]],responsables[],3,FALSE),"")</f>
        <v>Ambiental</v>
      </c>
      <c r="AD205" t="str">
        <f>bd_obligaciones_lima[[#This Row],[N°]]&amp;bd_obligaciones_lima[[#This Row],[Tema]]</f>
        <v>3AIRE Y EMISIONES</v>
      </c>
    </row>
    <row r="206" spans="1:30" x14ac:dyDescent="0.3">
      <c r="A206">
        <v>4</v>
      </c>
      <c r="B206" t="s">
        <v>69</v>
      </c>
      <c r="C206" t="s">
        <v>25</v>
      </c>
      <c r="D206" t="s">
        <v>141</v>
      </c>
      <c r="R206" t="s">
        <v>54</v>
      </c>
      <c r="S206" t="s">
        <v>55</v>
      </c>
      <c r="T206" s="212">
        <v>45179</v>
      </c>
      <c r="U206" t="s">
        <v>243</v>
      </c>
      <c r="V206" t="s">
        <v>19</v>
      </c>
      <c r="AA20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6" t="str">
        <f>IFERROR(VLOOKUP(bd_obligaciones_lima[[#This Row],[reponsables_corregido]],responsables[],2,FALSE),"")</f>
        <v>danielle.yepez@abc.pe</v>
      </c>
      <c r="AC206" t="str">
        <f>IFERROR(VLOOKUP(bd_obligaciones_lima[[#This Row],[reponsables_corregido]],responsables[],3,FALSE),"")</f>
        <v>Ambiental</v>
      </c>
      <c r="AD206" t="str">
        <f>bd_obligaciones_lima[[#This Row],[N°]]&amp;bd_obligaciones_lima[[#This Row],[Tema]]</f>
        <v>4AIRE Y EMISIONES</v>
      </c>
    </row>
    <row r="207" spans="1:30" x14ac:dyDescent="0.3">
      <c r="A207">
        <v>5</v>
      </c>
      <c r="B207" t="s">
        <v>69</v>
      </c>
      <c r="C207" t="s">
        <v>25</v>
      </c>
      <c r="D207" t="s">
        <v>141</v>
      </c>
      <c r="R207" t="s">
        <v>54</v>
      </c>
      <c r="S207" t="s">
        <v>55</v>
      </c>
      <c r="T207" s="212">
        <v>45174</v>
      </c>
      <c r="V207" t="s">
        <v>279</v>
      </c>
      <c r="AA20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7" t="str">
        <f>IFERROR(VLOOKUP(bd_obligaciones_lima[[#This Row],[reponsables_corregido]],responsables[],2,FALSE),"")</f>
        <v>danielle.yepez@abc.pe</v>
      </c>
      <c r="AC207" t="str">
        <f>IFERROR(VLOOKUP(bd_obligaciones_lima[[#This Row],[reponsables_corregido]],responsables[],3,FALSE),"")</f>
        <v>Ambiental</v>
      </c>
      <c r="AD207" t="str">
        <f>bd_obligaciones_lima[[#This Row],[N°]]&amp;bd_obligaciones_lima[[#This Row],[Tema]]</f>
        <v>5AIRE Y EMISIONES</v>
      </c>
    </row>
    <row r="208" spans="1:30" x14ac:dyDescent="0.3">
      <c r="A208">
        <v>6</v>
      </c>
      <c r="B208" t="s">
        <v>69</v>
      </c>
      <c r="C208" t="s">
        <v>25</v>
      </c>
      <c r="D208" t="s">
        <v>141</v>
      </c>
      <c r="R208" t="s">
        <v>54</v>
      </c>
      <c r="S208" t="s">
        <v>55</v>
      </c>
      <c r="T208" s="212">
        <v>45204</v>
      </c>
      <c r="V208" t="s">
        <v>279</v>
      </c>
      <c r="AA20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8" t="str">
        <f>IFERROR(VLOOKUP(bd_obligaciones_lima[[#This Row],[reponsables_corregido]],responsables[],2,FALSE),"")</f>
        <v>danielle.yepez@abc.pe</v>
      </c>
      <c r="AC208" t="str">
        <f>IFERROR(VLOOKUP(bd_obligaciones_lima[[#This Row],[reponsables_corregido]],responsables[],3,FALSE),"")</f>
        <v>Ambiental</v>
      </c>
      <c r="AD208" t="str">
        <f>bd_obligaciones_lima[[#This Row],[N°]]&amp;bd_obligaciones_lima[[#This Row],[Tema]]</f>
        <v>6AIRE Y EMISIONES</v>
      </c>
    </row>
    <row r="209" spans="1:30" x14ac:dyDescent="0.3">
      <c r="A209">
        <v>7</v>
      </c>
      <c r="B209" t="s">
        <v>69</v>
      </c>
      <c r="C209" t="s">
        <v>25</v>
      </c>
      <c r="D209" t="s">
        <v>141</v>
      </c>
      <c r="R209" t="s">
        <v>54</v>
      </c>
      <c r="S209" t="s">
        <v>55</v>
      </c>
      <c r="T209" s="212">
        <v>45204</v>
      </c>
      <c r="U209" t="s">
        <v>41</v>
      </c>
      <c r="V209" t="s">
        <v>276</v>
      </c>
      <c r="AA20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09" t="str">
        <f>IFERROR(VLOOKUP(bd_obligaciones_lima[[#This Row],[reponsables_corregido]],responsables[],2,FALSE),"")</f>
        <v>danielle.yepez@abc.pe</v>
      </c>
      <c r="AC209" t="str">
        <f>IFERROR(VLOOKUP(bd_obligaciones_lima[[#This Row],[reponsables_corregido]],responsables[],3,FALSE),"")</f>
        <v>Ambiental</v>
      </c>
      <c r="AD209" t="str">
        <f>bd_obligaciones_lima[[#This Row],[N°]]&amp;bd_obligaciones_lima[[#This Row],[Tema]]</f>
        <v>7AIRE Y EMISIONES</v>
      </c>
    </row>
    <row r="210" spans="1:30" x14ac:dyDescent="0.3">
      <c r="A210">
        <v>8</v>
      </c>
      <c r="B210" t="s">
        <v>69</v>
      </c>
      <c r="C210" t="s">
        <v>25</v>
      </c>
      <c r="D210" t="s">
        <v>141</v>
      </c>
      <c r="R210" t="s">
        <v>54</v>
      </c>
      <c r="S210" t="s">
        <v>55</v>
      </c>
      <c r="T210" s="212">
        <v>45204</v>
      </c>
      <c r="V210" t="s">
        <v>279</v>
      </c>
      <c r="AA21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0" t="str">
        <f>IFERROR(VLOOKUP(bd_obligaciones_lima[[#This Row],[reponsables_corregido]],responsables[],2,FALSE),"")</f>
        <v>danielle.yepez@abc.pe</v>
      </c>
      <c r="AC210" t="str">
        <f>IFERROR(VLOOKUP(bd_obligaciones_lima[[#This Row],[reponsables_corregido]],responsables[],3,FALSE),"")</f>
        <v>Ambiental</v>
      </c>
      <c r="AD210" t="str">
        <f>bd_obligaciones_lima[[#This Row],[N°]]&amp;bd_obligaciones_lima[[#This Row],[Tema]]</f>
        <v>8AIRE Y EMISIONES</v>
      </c>
    </row>
    <row r="211" spans="1:30" x14ac:dyDescent="0.3">
      <c r="A211">
        <v>9</v>
      </c>
      <c r="B211" t="s">
        <v>69</v>
      </c>
      <c r="C211" t="s">
        <v>25</v>
      </c>
      <c r="D211" t="s">
        <v>141</v>
      </c>
      <c r="R211" t="s">
        <v>54</v>
      </c>
      <c r="S211" t="s">
        <v>55</v>
      </c>
      <c r="T211" s="212">
        <v>45204</v>
      </c>
      <c r="V211" t="s">
        <v>279</v>
      </c>
      <c r="AA21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1" t="str">
        <f>IFERROR(VLOOKUP(bd_obligaciones_lima[[#This Row],[reponsables_corregido]],responsables[],2,FALSE),"")</f>
        <v>danielle.yepez@abc.pe</v>
      </c>
      <c r="AC211" t="str">
        <f>IFERROR(VLOOKUP(bd_obligaciones_lima[[#This Row],[reponsables_corregido]],responsables[],3,FALSE),"")</f>
        <v>Ambiental</v>
      </c>
      <c r="AD211" t="str">
        <f>bd_obligaciones_lima[[#This Row],[N°]]&amp;bd_obligaciones_lima[[#This Row],[Tema]]</f>
        <v>9AIRE Y EMISIONES</v>
      </c>
    </row>
    <row r="212" spans="1:30" x14ac:dyDescent="0.3">
      <c r="A212">
        <v>10</v>
      </c>
      <c r="B212" t="s">
        <v>69</v>
      </c>
      <c r="C212" t="s">
        <v>25</v>
      </c>
      <c r="D212" t="s">
        <v>141</v>
      </c>
      <c r="R212" t="s">
        <v>54</v>
      </c>
      <c r="S212" t="s">
        <v>55</v>
      </c>
      <c r="T212" s="212">
        <v>45270</v>
      </c>
      <c r="U212" t="s">
        <v>41</v>
      </c>
      <c r="V212" t="s">
        <v>276</v>
      </c>
      <c r="AA21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2" t="str">
        <f>IFERROR(VLOOKUP(bd_obligaciones_lima[[#This Row],[reponsables_corregido]],responsables[],2,FALSE),"")</f>
        <v>danielle.yepez@abc.pe</v>
      </c>
      <c r="AC212" t="str">
        <f>IFERROR(VLOOKUP(bd_obligaciones_lima[[#This Row],[reponsables_corregido]],responsables[],3,FALSE),"")</f>
        <v>Ambiental</v>
      </c>
      <c r="AD212" t="str">
        <f>bd_obligaciones_lima[[#This Row],[N°]]&amp;bd_obligaciones_lima[[#This Row],[Tema]]</f>
        <v>10AIRE Y EMISIONES</v>
      </c>
    </row>
    <row r="213" spans="1:30" x14ac:dyDescent="0.3">
      <c r="A213">
        <v>1</v>
      </c>
      <c r="B213" t="s">
        <v>69</v>
      </c>
      <c r="C213" t="s">
        <v>25</v>
      </c>
      <c r="D213" t="s">
        <v>165</v>
      </c>
      <c r="F213">
        <v>33927</v>
      </c>
      <c r="G213" t="s">
        <v>166</v>
      </c>
      <c r="H213" t="s">
        <v>167</v>
      </c>
      <c r="I213">
        <v>4</v>
      </c>
      <c r="J213" t="s">
        <v>168</v>
      </c>
      <c r="K213" t="s">
        <v>169</v>
      </c>
      <c r="L213" t="s">
        <v>38</v>
      </c>
      <c r="M213" t="s">
        <v>147</v>
      </c>
      <c r="N213" t="s">
        <v>170</v>
      </c>
      <c r="O213" t="s">
        <v>171</v>
      </c>
      <c r="P213" t="s">
        <v>77</v>
      </c>
      <c r="Q213" t="s">
        <v>172</v>
      </c>
      <c r="R213" t="s">
        <v>56</v>
      </c>
      <c r="S213" t="s">
        <v>57</v>
      </c>
      <c r="T213" s="212">
        <v>45270</v>
      </c>
      <c r="U213" t="s">
        <v>243</v>
      </c>
      <c r="V213" t="s">
        <v>19</v>
      </c>
      <c r="AA21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Garynson Manrique</v>
      </c>
      <c r="AB213" t="str">
        <f>IFERROR(VLOOKUP(bd_obligaciones_lima[[#This Row],[reponsables_corregido]],responsables[],2,FALSE),"")</f>
        <v>garynson.manrique@abc.pe</v>
      </c>
      <c r="AC213" t="str">
        <f>IFERROR(VLOOKUP(bd_obligaciones_lima[[#This Row],[reponsables_corregido]],responsables[],3,FALSE),"")</f>
        <v>Proyectos</v>
      </c>
      <c r="AD213" t="str">
        <f>bd_obligaciones_lima[[#This Row],[N°]]&amp;bd_obligaciones_lima[[#This Row],[Tema]]</f>
        <v>1ENERGÍA</v>
      </c>
    </row>
    <row r="214" spans="1:30" x14ac:dyDescent="0.3">
      <c r="A214">
        <v>2</v>
      </c>
      <c r="B214" t="s">
        <v>69</v>
      </c>
      <c r="C214" t="s">
        <v>25</v>
      </c>
      <c r="D214" t="s">
        <v>165</v>
      </c>
      <c r="R214" t="s">
        <v>54</v>
      </c>
      <c r="S214" t="s">
        <v>55</v>
      </c>
      <c r="T214" s="212">
        <v>45300</v>
      </c>
      <c r="U214" t="s">
        <v>243</v>
      </c>
      <c r="V214" t="s">
        <v>19</v>
      </c>
      <c r="AA21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4" t="str">
        <f>IFERROR(VLOOKUP(bd_obligaciones_lima[[#This Row],[reponsables_corregido]],responsables[],2,FALSE),"")</f>
        <v>danielle.yepez@abc.pe</v>
      </c>
      <c r="AC214" t="str">
        <f>IFERROR(VLOOKUP(bd_obligaciones_lima[[#This Row],[reponsables_corregido]],responsables[],3,FALSE),"")</f>
        <v>Ambiental</v>
      </c>
      <c r="AD214" t="str">
        <f>bd_obligaciones_lima[[#This Row],[N°]]&amp;bd_obligaciones_lima[[#This Row],[Tema]]</f>
        <v>2ENERGÍA</v>
      </c>
    </row>
    <row r="215" spans="1:30" x14ac:dyDescent="0.3">
      <c r="A215">
        <v>3</v>
      </c>
      <c r="B215" t="s">
        <v>69</v>
      </c>
      <c r="C215" t="s">
        <v>25</v>
      </c>
      <c r="D215" t="s">
        <v>165</v>
      </c>
      <c r="R215" t="s">
        <v>60</v>
      </c>
      <c r="S215" t="s">
        <v>256</v>
      </c>
      <c r="T215" s="212">
        <v>45204</v>
      </c>
      <c r="V215" t="s">
        <v>279</v>
      </c>
      <c r="AA21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William Cadillo</v>
      </c>
      <c r="AB215" t="str">
        <f>IFERROR(VLOOKUP(bd_obligaciones_lima[[#This Row],[reponsables_corregido]],responsables[],2,FALSE),"")</f>
        <v>william.cadillo@abc.pe</v>
      </c>
      <c r="AC215" t="str">
        <f>IFERROR(VLOOKUP(bd_obligaciones_lima[[#This Row],[reponsables_corregido]],responsables[],3,FALSE),"")</f>
        <v>Mantenimiento</v>
      </c>
      <c r="AD215" t="str">
        <f>bd_obligaciones_lima[[#This Row],[N°]]&amp;bd_obligaciones_lima[[#This Row],[Tema]]</f>
        <v>3ENERGÍA</v>
      </c>
    </row>
    <row r="216" spans="1:30" x14ac:dyDescent="0.3">
      <c r="A216">
        <v>3</v>
      </c>
      <c r="B216" t="s">
        <v>69</v>
      </c>
      <c r="C216" t="s">
        <v>25</v>
      </c>
      <c r="D216" t="s">
        <v>165</v>
      </c>
      <c r="R216" t="s">
        <v>60</v>
      </c>
      <c r="S216" t="s">
        <v>267</v>
      </c>
      <c r="T216" s="212">
        <v>45204</v>
      </c>
      <c r="V216" t="s">
        <v>279</v>
      </c>
      <c r="AA21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Guido Vilcatoma</v>
      </c>
      <c r="AB216" t="str">
        <f>IFERROR(VLOOKUP(bd_obligaciones_lima[[#This Row],[reponsables_corregido]],responsables[],2,FALSE),"")</f>
        <v>guido.vilcatoma@abc.pe</v>
      </c>
      <c r="AC216" t="str">
        <f>IFERROR(VLOOKUP(bd_obligaciones_lima[[#This Row],[reponsables_corregido]],responsables[],3,FALSE),"")</f>
        <v>Mantenimiento</v>
      </c>
      <c r="AD216" t="str">
        <f>bd_obligaciones_lima[[#This Row],[N°]]&amp;bd_obligaciones_lima[[#This Row],[Tema]]</f>
        <v>3ENERGÍA</v>
      </c>
    </row>
    <row r="217" spans="1:30" x14ac:dyDescent="0.3">
      <c r="A217">
        <v>1</v>
      </c>
      <c r="B217" t="s">
        <v>69</v>
      </c>
      <c r="C217" t="s">
        <v>25</v>
      </c>
      <c r="D217" t="s">
        <v>175</v>
      </c>
      <c r="F217">
        <v>43071</v>
      </c>
      <c r="G217" t="s">
        <v>177</v>
      </c>
      <c r="H217" t="s">
        <v>178</v>
      </c>
      <c r="I217" t="s">
        <v>179</v>
      </c>
      <c r="J217" t="s">
        <v>180</v>
      </c>
      <c r="K217" t="s">
        <v>181</v>
      </c>
      <c r="L217" t="s">
        <v>38</v>
      </c>
      <c r="M217" t="s">
        <v>249</v>
      </c>
      <c r="N217" t="s">
        <v>77</v>
      </c>
      <c r="O217" t="s">
        <v>77</v>
      </c>
      <c r="P217" t="s">
        <v>39</v>
      </c>
      <c r="Q217" t="s">
        <v>182</v>
      </c>
      <c r="R217" t="s">
        <v>54</v>
      </c>
      <c r="S217" t="s">
        <v>55</v>
      </c>
      <c r="T217" s="212">
        <v>45184</v>
      </c>
      <c r="U217" t="s">
        <v>243</v>
      </c>
      <c r="V217" t="s">
        <v>19</v>
      </c>
      <c r="AA21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7" t="str">
        <f>IFERROR(VLOOKUP(bd_obligaciones_lima[[#This Row],[reponsables_corregido]],responsables[],2,FALSE),"")</f>
        <v>danielle.yepez@abc.pe</v>
      </c>
      <c r="AC217" t="str">
        <f>IFERROR(VLOOKUP(bd_obligaciones_lima[[#This Row],[reponsables_corregido]],responsables[],3,FALSE),"")</f>
        <v>Ambiental</v>
      </c>
      <c r="AD217" t="str">
        <f>bd_obligaciones_lima[[#This Row],[N°]]&amp;bd_obligaciones_lima[[#This Row],[Tema]]</f>
        <v>1SUELO</v>
      </c>
    </row>
    <row r="218" spans="1:30" x14ac:dyDescent="0.3">
      <c r="A218">
        <v>2</v>
      </c>
      <c r="B218" t="s">
        <v>69</v>
      </c>
      <c r="C218" t="s">
        <v>25</v>
      </c>
      <c r="D218" t="s">
        <v>175</v>
      </c>
      <c r="F218">
        <v>43071</v>
      </c>
      <c r="G218" t="s">
        <v>177</v>
      </c>
      <c r="H218" t="s">
        <v>183</v>
      </c>
      <c r="I218" t="s">
        <v>179</v>
      </c>
      <c r="J218" t="s">
        <v>184</v>
      </c>
      <c r="K218" t="s">
        <v>185</v>
      </c>
      <c r="L218" t="s">
        <v>38</v>
      </c>
      <c r="M218" t="s">
        <v>249</v>
      </c>
      <c r="N218" t="s">
        <v>77</v>
      </c>
      <c r="O218" t="s">
        <v>77</v>
      </c>
      <c r="P218" t="s">
        <v>39</v>
      </c>
      <c r="Q218" t="s">
        <v>182</v>
      </c>
      <c r="R218" t="s">
        <v>54</v>
      </c>
      <c r="S218" t="s">
        <v>55</v>
      </c>
      <c r="T218" s="212">
        <v>45184</v>
      </c>
      <c r="U218" t="s">
        <v>41</v>
      </c>
      <c r="V218" t="s">
        <v>276</v>
      </c>
      <c r="AA21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8" t="str">
        <f>IFERROR(VLOOKUP(bd_obligaciones_lima[[#This Row],[reponsables_corregido]],responsables[],2,FALSE),"")</f>
        <v>danielle.yepez@abc.pe</v>
      </c>
      <c r="AC218" t="str">
        <f>IFERROR(VLOOKUP(bd_obligaciones_lima[[#This Row],[reponsables_corregido]],responsables[],3,FALSE),"")</f>
        <v>Ambiental</v>
      </c>
      <c r="AD218" t="str">
        <f>bd_obligaciones_lima[[#This Row],[N°]]&amp;bd_obligaciones_lima[[#This Row],[Tema]]</f>
        <v>2SUELO</v>
      </c>
    </row>
    <row r="219" spans="1:30" x14ac:dyDescent="0.3">
      <c r="A219">
        <v>3</v>
      </c>
      <c r="B219" t="s">
        <v>69</v>
      </c>
      <c r="C219" t="s">
        <v>25</v>
      </c>
      <c r="D219" t="s">
        <v>175</v>
      </c>
      <c r="R219" t="s">
        <v>54</v>
      </c>
      <c r="S219" t="s">
        <v>55</v>
      </c>
      <c r="T219" s="212">
        <v>45184</v>
      </c>
      <c r="U219" t="s">
        <v>41</v>
      </c>
      <c r="V219" t="s">
        <v>276</v>
      </c>
      <c r="AA21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19" t="str">
        <f>IFERROR(VLOOKUP(bd_obligaciones_lima[[#This Row],[reponsables_corregido]],responsables[],2,FALSE),"")</f>
        <v>danielle.yepez@abc.pe</v>
      </c>
      <c r="AC219" t="str">
        <f>IFERROR(VLOOKUP(bd_obligaciones_lima[[#This Row],[reponsables_corregido]],responsables[],3,FALSE),"")</f>
        <v>Ambiental</v>
      </c>
      <c r="AD219" t="str">
        <f>bd_obligaciones_lima[[#This Row],[N°]]&amp;bd_obligaciones_lima[[#This Row],[Tema]]</f>
        <v>3SUELO</v>
      </c>
    </row>
    <row r="220" spans="1:30" x14ac:dyDescent="0.3">
      <c r="A220">
        <v>4</v>
      </c>
      <c r="B220" t="s">
        <v>69</v>
      </c>
      <c r="C220" t="s">
        <v>25</v>
      </c>
      <c r="D220" t="s">
        <v>175</v>
      </c>
      <c r="R220" t="s">
        <v>54</v>
      </c>
      <c r="S220" t="s">
        <v>55</v>
      </c>
      <c r="T220" s="212">
        <v>45184</v>
      </c>
      <c r="U220" t="s">
        <v>243</v>
      </c>
      <c r="V220" t="s">
        <v>19</v>
      </c>
      <c r="AA22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0" t="str">
        <f>IFERROR(VLOOKUP(bd_obligaciones_lima[[#This Row],[reponsables_corregido]],responsables[],2,FALSE),"")</f>
        <v>danielle.yepez@abc.pe</v>
      </c>
      <c r="AC220" t="str">
        <f>IFERROR(VLOOKUP(bd_obligaciones_lima[[#This Row],[reponsables_corregido]],responsables[],3,FALSE),"")</f>
        <v>Ambiental</v>
      </c>
      <c r="AD220" t="str">
        <f>bd_obligaciones_lima[[#This Row],[N°]]&amp;bd_obligaciones_lima[[#This Row],[Tema]]</f>
        <v>4SUELO</v>
      </c>
    </row>
    <row r="221" spans="1:30" x14ac:dyDescent="0.3">
      <c r="A221">
        <v>5</v>
      </c>
      <c r="B221" t="s">
        <v>69</v>
      </c>
      <c r="C221" t="s">
        <v>25</v>
      </c>
      <c r="D221" t="s">
        <v>175</v>
      </c>
      <c r="R221" t="s">
        <v>54</v>
      </c>
      <c r="S221" t="s">
        <v>55</v>
      </c>
      <c r="T221" s="212">
        <v>45148</v>
      </c>
      <c r="U221" t="s">
        <v>243</v>
      </c>
      <c r="V221" t="s">
        <v>19</v>
      </c>
      <c r="AA22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1" t="str">
        <f>IFERROR(VLOOKUP(bd_obligaciones_lima[[#This Row],[reponsables_corregido]],responsables[],2,FALSE),"")</f>
        <v>danielle.yepez@abc.pe</v>
      </c>
      <c r="AC221" t="str">
        <f>IFERROR(VLOOKUP(bd_obligaciones_lima[[#This Row],[reponsables_corregido]],responsables[],3,FALSE),"")</f>
        <v>Ambiental</v>
      </c>
      <c r="AD221" t="str">
        <f>bd_obligaciones_lima[[#This Row],[N°]]&amp;bd_obligaciones_lima[[#This Row],[Tema]]</f>
        <v>5SUELO</v>
      </c>
    </row>
    <row r="222" spans="1:30" x14ac:dyDescent="0.3">
      <c r="A222">
        <v>6</v>
      </c>
      <c r="B222" t="s">
        <v>69</v>
      </c>
      <c r="C222" t="s">
        <v>25</v>
      </c>
      <c r="D222" t="s">
        <v>175</v>
      </c>
      <c r="R222" t="s">
        <v>54</v>
      </c>
      <c r="S222" t="s">
        <v>55</v>
      </c>
      <c r="T222" s="212">
        <v>45204</v>
      </c>
      <c r="V222" t="s">
        <v>279</v>
      </c>
      <c r="AA22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2" t="str">
        <f>IFERROR(VLOOKUP(bd_obligaciones_lima[[#This Row],[reponsables_corregido]],responsables[],2,FALSE),"")</f>
        <v>danielle.yepez@abc.pe</v>
      </c>
      <c r="AC222" t="str">
        <f>IFERROR(VLOOKUP(bd_obligaciones_lima[[#This Row],[reponsables_corregido]],responsables[],3,FALSE),"")</f>
        <v>Ambiental</v>
      </c>
      <c r="AD222" t="str">
        <f>bd_obligaciones_lima[[#This Row],[N°]]&amp;bd_obligaciones_lima[[#This Row],[Tema]]</f>
        <v>6SUELO</v>
      </c>
    </row>
    <row r="223" spans="1:30" x14ac:dyDescent="0.3">
      <c r="A223">
        <v>7</v>
      </c>
      <c r="B223" t="s">
        <v>69</v>
      </c>
      <c r="C223" t="s">
        <v>25</v>
      </c>
      <c r="D223" t="s">
        <v>175</v>
      </c>
      <c r="R223" t="s">
        <v>54</v>
      </c>
      <c r="S223" t="s">
        <v>55</v>
      </c>
      <c r="T223" s="212">
        <v>45204</v>
      </c>
      <c r="V223" t="s">
        <v>279</v>
      </c>
      <c r="AA22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3" t="str">
        <f>IFERROR(VLOOKUP(bd_obligaciones_lima[[#This Row],[reponsables_corregido]],responsables[],2,FALSE),"")</f>
        <v>danielle.yepez@abc.pe</v>
      </c>
      <c r="AC223" t="str">
        <f>IFERROR(VLOOKUP(bd_obligaciones_lima[[#This Row],[reponsables_corregido]],responsables[],3,FALSE),"")</f>
        <v>Ambiental</v>
      </c>
      <c r="AD223" t="str">
        <f>bd_obligaciones_lima[[#This Row],[N°]]&amp;bd_obligaciones_lima[[#This Row],[Tema]]</f>
        <v>7SUELO</v>
      </c>
    </row>
    <row r="224" spans="1:30" x14ac:dyDescent="0.3">
      <c r="A224">
        <v>1</v>
      </c>
      <c r="B224" t="s">
        <v>69</v>
      </c>
      <c r="C224" t="s">
        <v>25</v>
      </c>
      <c r="D224" t="s">
        <v>164</v>
      </c>
      <c r="F224">
        <v>38157</v>
      </c>
      <c r="G224" t="s">
        <v>187</v>
      </c>
      <c r="H224" t="s">
        <v>188</v>
      </c>
      <c r="I224" t="s">
        <v>189</v>
      </c>
      <c r="J224" t="s">
        <v>190</v>
      </c>
      <c r="K224" t="s">
        <v>191</v>
      </c>
      <c r="L224" t="s">
        <v>38</v>
      </c>
      <c r="M224" t="s">
        <v>249</v>
      </c>
      <c r="N224" t="s">
        <v>192</v>
      </c>
      <c r="O224" t="s">
        <v>193</v>
      </c>
      <c r="P224" t="s">
        <v>194</v>
      </c>
      <c r="Q224" t="s">
        <v>268</v>
      </c>
      <c r="R224" t="s">
        <v>54</v>
      </c>
      <c r="S224" t="s">
        <v>55</v>
      </c>
      <c r="T224" s="212">
        <v>45143</v>
      </c>
      <c r="U224" t="s">
        <v>243</v>
      </c>
      <c r="V224" t="s">
        <v>19</v>
      </c>
      <c r="AA22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4" t="str">
        <f>IFERROR(VLOOKUP(bd_obligaciones_lima[[#This Row],[reponsables_corregido]],responsables[],2,FALSE),"")</f>
        <v>danielle.yepez@abc.pe</v>
      </c>
      <c r="AC224" t="str">
        <f>IFERROR(VLOOKUP(bd_obligaciones_lima[[#This Row],[reponsables_corregido]],responsables[],3,FALSE),"")</f>
        <v>Ambiental</v>
      </c>
      <c r="AD224" t="str">
        <f>bd_obligaciones_lima[[#This Row],[N°]]&amp;bd_obligaciones_lima[[#This Row],[Tema]]</f>
        <v>1RESIDUOS SÓLIDOS</v>
      </c>
    </row>
    <row r="225" spans="1:30" x14ac:dyDescent="0.3">
      <c r="A225">
        <v>2</v>
      </c>
      <c r="B225" t="s">
        <v>69</v>
      </c>
      <c r="C225" t="s">
        <v>25</v>
      </c>
      <c r="D225" t="s">
        <v>164</v>
      </c>
      <c r="F225">
        <v>38157</v>
      </c>
      <c r="G225" t="s">
        <v>187</v>
      </c>
      <c r="H225" t="s">
        <v>188</v>
      </c>
      <c r="I225">
        <v>8</v>
      </c>
      <c r="J225" t="s">
        <v>196</v>
      </c>
      <c r="K225" t="s">
        <v>191</v>
      </c>
      <c r="L225" t="s">
        <v>38</v>
      </c>
      <c r="M225" t="s">
        <v>249</v>
      </c>
      <c r="N225" t="s">
        <v>192</v>
      </c>
      <c r="O225" t="s">
        <v>193</v>
      </c>
      <c r="P225" t="s">
        <v>194</v>
      </c>
      <c r="Q225" t="s">
        <v>197</v>
      </c>
      <c r="R225" t="s">
        <v>54</v>
      </c>
      <c r="S225" t="s">
        <v>55</v>
      </c>
      <c r="T225" s="212">
        <v>45143</v>
      </c>
      <c r="U225" t="s">
        <v>243</v>
      </c>
      <c r="V225" t="s">
        <v>19</v>
      </c>
      <c r="AA22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5" t="str">
        <f>IFERROR(VLOOKUP(bd_obligaciones_lima[[#This Row],[reponsables_corregido]],responsables[],2,FALSE),"")</f>
        <v>danielle.yepez@abc.pe</v>
      </c>
      <c r="AC225" t="str">
        <f>IFERROR(VLOOKUP(bd_obligaciones_lima[[#This Row],[reponsables_corregido]],responsables[],3,FALSE),"")</f>
        <v>Ambiental</v>
      </c>
      <c r="AD225" t="str">
        <f>bd_obligaciones_lima[[#This Row],[N°]]&amp;bd_obligaciones_lima[[#This Row],[Tema]]</f>
        <v>2RESIDUOS SÓLIDOS</v>
      </c>
    </row>
    <row r="226" spans="1:30" x14ac:dyDescent="0.3">
      <c r="A226">
        <v>3</v>
      </c>
      <c r="B226" t="s">
        <v>69</v>
      </c>
      <c r="C226" t="s">
        <v>25</v>
      </c>
      <c r="D226" t="s">
        <v>164</v>
      </c>
      <c r="R226" t="s">
        <v>54</v>
      </c>
      <c r="S226" t="s">
        <v>55</v>
      </c>
      <c r="T226" s="212">
        <v>45143</v>
      </c>
      <c r="U226" t="s">
        <v>243</v>
      </c>
      <c r="V226" t="s">
        <v>19</v>
      </c>
      <c r="AA22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6" t="str">
        <f>IFERROR(VLOOKUP(bd_obligaciones_lima[[#This Row],[reponsables_corregido]],responsables[],2,FALSE),"")</f>
        <v>danielle.yepez@abc.pe</v>
      </c>
      <c r="AC226" t="str">
        <f>IFERROR(VLOOKUP(bd_obligaciones_lima[[#This Row],[reponsables_corregido]],responsables[],3,FALSE),"")</f>
        <v>Ambiental</v>
      </c>
      <c r="AD226" t="str">
        <f>bd_obligaciones_lima[[#This Row],[N°]]&amp;bd_obligaciones_lima[[#This Row],[Tema]]</f>
        <v>3RESIDUOS SÓLIDOS</v>
      </c>
    </row>
    <row r="227" spans="1:30" x14ac:dyDescent="0.3">
      <c r="A227">
        <v>4</v>
      </c>
      <c r="B227" t="s">
        <v>69</v>
      </c>
      <c r="C227" t="s">
        <v>25</v>
      </c>
      <c r="D227" t="s">
        <v>164</v>
      </c>
      <c r="R227" t="s">
        <v>54</v>
      </c>
      <c r="S227" t="s">
        <v>55</v>
      </c>
      <c r="T227" s="212">
        <v>45204</v>
      </c>
      <c r="V227" t="s">
        <v>279</v>
      </c>
      <c r="AA22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7" t="str">
        <f>IFERROR(VLOOKUP(bd_obligaciones_lima[[#This Row],[reponsables_corregido]],responsables[],2,FALSE),"")</f>
        <v>danielle.yepez@abc.pe</v>
      </c>
      <c r="AC227" t="str">
        <f>IFERROR(VLOOKUP(bd_obligaciones_lima[[#This Row],[reponsables_corregido]],responsables[],3,FALSE),"")</f>
        <v>Ambiental</v>
      </c>
      <c r="AD227" t="str">
        <f>bd_obligaciones_lima[[#This Row],[N°]]&amp;bd_obligaciones_lima[[#This Row],[Tema]]</f>
        <v>4RESIDUOS SÓLIDOS</v>
      </c>
    </row>
    <row r="228" spans="1:30" x14ac:dyDescent="0.3">
      <c r="A228">
        <v>5</v>
      </c>
      <c r="B228" t="s">
        <v>69</v>
      </c>
      <c r="C228" t="s">
        <v>25</v>
      </c>
      <c r="D228" t="s">
        <v>164</v>
      </c>
      <c r="R228" t="s">
        <v>54</v>
      </c>
      <c r="S228" t="s">
        <v>55</v>
      </c>
      <c r="T228" s="212">
        <v>45204</v>
      </c>
      <c r="V228" t="s">
        <v>279</v>
      </c>
      <c r="AA22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8" t="str">
        <f>IFERROR(VLOOKUP(bd_obligaciones_lima[[#This Row],[reponsables_corregido]],responsables[],2,FALSE),"")</f>
        <v>danielle.yepez@abc.pe</v>
      </c>
      <c r="AC228" t="str">
        <f>IFERROR(VLOOKUP(bd_obligaciones_lima[[#This Row],[reponsables_corregido]],responsables[],3,FALSE),"")</f>
        <v>Ambiental</v>
      </c>
      <c r="AD228" t="str">
        <f>bd_obligaciones_lima[[#This Row],[N°]]&amp;bd_obligaciones_lima[[#This Row],[Tema]]</f>
        <v>5RESIDUOS SÓLIDOS</v>
      </c>
    </row>
    <row r="229" spans="1:30" x14ac:dyDescent="0.3">
      <c r="A229">
        <v>6</v>
      </c>
      <c r="B229" t="s">
        <v>69</v>
      </c>
      <c r="C229" t="s">
        <v>25</v>
      </c>
      <c r="D229" t="s">
        <v>164</v>
      </c>
      <c r="R229" t="s">
        <v>54</v>
      </c>
      <c r="S229" t="s">
        <v>55</v>
      </c>
      <c r="T229" s="212">
        <v>45204</v>
      </c>
      <c r="U229" t="s">
        <v>41</v>
      </c>
      <c r="V229" t="s">
        <v>276</v>
      </c>
      <c r="AA22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29" t="str">
        <f>IFERROR(VLOOKUP(bd_obligaciones_lima[[#This Row],[reponsables_corregido]],responsables[],2,FALSE),"")</f>
        <v>danielle.yepez@abc.pe</v>
      </c>
      <c r="AC229" t="str">
        <f>IFERROR(VLOOKUP(bd_obligaciones_lima[[#This Row],[reponsables_corregido]],responsables[],3,FALSE),"")</f>
        <v>Ambiental</v>
      </c>
      <c r="AD229" t="str">
        <f>bd_obligaciones_lima[[#This Row],[N°]]&amp;bd_obligaciones_lima[[#This Row],[Tema]]</f>
        <v>6RESIDUOS SÓLIDOS</v>
      </c>
    </row>
    <row r="230" spans="1:30" x14ac:dyDescent="0.3">
      <c r="A230">
        <v>7</v>
      </c>
      <c r="B230" t="s">
        <v>69</v>
      </c>
      <c r="C230" t="s">
        <v>25</v>
      </c>
      <c r="D230" t="s">
        <v>164</v>
      </c>
      <c r="R230" t="s">
        <v>54</v>
      </c>
      <c r="S230" t="s">
        <v>55</v>
      </c>
      <c r="T230" s="212">
        <v>45204</v>
      </c>
      <c r="U230" t="s">
        <v>41</v>
      </c>
      <c r="V230" t="s">
        <v>276</v>
      </c>
      <c r="AA23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0" t="str">
        <f>IFERROR(VLOOKUP(bd_obligaciones_lima[[#This Row],[reponsables_corregido]],responsables[],2,FALSE),"")</f>
        <v>danielle.yepez@abc.pe</v>
      </c>
      <c r="AC230" t="str">
        <f>IFERROR(VLOOKUP(bd_obligaciones_lima[[#This Row],[reponsables_corregido]],responsables[],3,FALSE),"")</f>
        <v>Ambiental</v>
      </c>
      <c r="AD230" t="str">
        <f>bd_obligaciones_lima[[#This Row],[N°]]&amp;bd_obligaciones_lima[[#This Row],[Tema]]</f>
        <v>7RESIDUOS SÓLIDOS</v>
      </c>
    </row>
    <row r="231" spans="1:30" x14ac:dyDescent="0.3">
      <c r="A231">
        <v>8</v>
      </c>
      <c r="B231" t="s">
        <v>69</v>
      </c>
      <c r="C231" t="s">
        <v>25</v>
      </c>
      <c r="D231" t="s">
        <v>164</v>
      </c>
      <c r="R231" t="s">
        <v>54</v>
      </c>
      <c r="S231" t="s">
        <v>55</v>
      </c>
      <c r="T231" s="212">
        <v>45204</v>
      </c>
      <c r="V231" t="s">
        <v>279</v>
      </c>
      <c r="AA23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1" t="str">
        <f>IFERROR(VLOOKUP(bd_obligaciones_lima[[#This Row],[reponsables_corregido]],responsables[],2,FALSE),"")</f>
        <v>danielle.yepez@abc.pe</v>
      </c>
      <c r="AC231" t="str">
        <f>IFERROR(VLOOKUP(bd_obligaciones_lima[[#This Row],[reponsables_corregido]],responsables[],3,FALSE),"")</f>
        <v>Ambiental</v>
      </c>
      <c r="AD231" t="str">
        <f>bd_obligaciones_lima[[#This Row],[N°]]&amp;bd_obligaciones_lima[[#This Row],[Tema]]</f>
        <v>8RESIDUOS SÓLIDOS</v>
      </c>
    </row>
    <row r="232" spans="1:30" x14ac:dyDescent="0.3">
      <c r="A232">
        <v>9</v>
      </c>
      <c r="B232" t="s">
        <v>69</v>
      </c>
      <c r="C232" t="s">
        <v>25</v>
      </c>
      <c r="D232" t="s">
        <v>164</v>
      </c>
      <c r="R232" t="s">
        <v>54</v>
      </c>
      <c r="S232" t="s">
        <v>55</v>
      </c>
      <c r="T232" s="212">
        <v>45204</v>
      </c>
      <c r="V232" t="s">
        <v>279</v>
      </c>
      <c r="AA23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2" t="str">
        <f>IFERROR(VLOOKUP(bd_obligaciones_lima[[#This Row],[reponsables_corregido]],responsables[],2,FALSE),"")</f>
        <v>danielle.yepez@abc.pe</v>
      </c>
      <c r="AC232" t="str">
        <f>IFERROR(VLOOKUP(bd_obligaciones_lima[[#This Row],[reponsables_corregido]],responsables[],3,FALSE),"")</f>
        <v>Ambiental</v>
      </c>
      <c r="AD232" t="str">
        <f>bd_obligaciones_lima[[#This Row],[N°]]&amp;bd_obligaciones_lima[[#This Row],[Tema]]</f>
        <v>9RESIDUOS SÓLIDOS</v>
      </c>
    </row>
    <row r="233" spans="1:30" x14ac:dyDescent="0.3">
      <c r="A233">
        <v>10</v>
      </c>
      <c r="B233" t="s">
        <v>69</v>
      </c>
      <c r="C233" t="s">
        <v>25</v>
      </c>
      <c r="D233" t="s">
        <v>164</v>
      </c>
      <c r="R233" t="s">
        <v>54</v>
      </c>
      <c r="S233" t="s">
        <v>55</v>
      </c>
      <c r="T233" s="212">
        <v>45204</v>
      </c>
      <c r="V233" t="s">
        <v>279</v>
      </c>
      <c r="AA23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3" t="str">
        <f>IFERROR(VLOOKUP(bd_obligaciones_lima[[#This Row],[reponsables_corregido]],responsables[],2,FALSE),"")</f>
        <v>danielle.yepez@abc.pe</v>
      </c>
      <c r="AC233" t="str">
        <f>IFERROR(VLOOKUP(bd_obligaciones_lima[[#This Row],[reponsables_corregido]],responsables[],3,FALSE),"")</f>
        <v>Ambiental</v>
      </c>
      <c r="AD233" t="str">
        <f>bd_obligaciones_lima[[#This Row],[N°]]&amp;bd_obligaciones_lima[[#This Row],[Tema]]</f>
        <v>10RESIDUOS SÓLIDOS</v>
      </c>
    </row>
    <row r="234" spans="1:30" x14ac:dyDescent="0.3">
      <c r="A234">
        <v>11</v>
      </c>
      <c r="B234" t="s">
        <v>69</v>
      </c>
      <c r="C234" t="s">
        <v>25</v>
      </c>
      <c r="D234" t="s">
        <v>164</v>
      </c>
      <c r="R234" t="s">
        <v>54</v>
      </c>
      <c r="S234" t="s">
        <v>55</v>
      </c>
      <c r="T234" s="212">
        <v>45204</v>
      </c>
      <c r="V234" t="s">
        <v>279</v>
      </c>
      <c r="AA23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4" t="str">
        <f>IFERROR(VLOOKUP(bd_obligaciones_lima[[#This Row],[reponsables_corregido]],responsables[],2,FALSE),"")</f>
        <v>danielle.yepez@abc.pe</v>
      </c>
      <c r="AC234" t="str">
        <f>IFERROR(VLOOKUP(bd_obligaciones_lima[[#This Row],[reponsables_corregido]],responsables[],3,FALSE),"")</f>
        <v>Ambiental</v>
      </c>
      <c r="AD234" t="str">
        <f>bd_obligaciones_lima[[#This Row],[N°]]&amp;bd_obligaciones_lima[[#This Row],[Tema]]</f>
        <v>11RESIDUOS SÓLIDOS</v>
      </c>
    </row>
    <row r="235" spans="1:30" x14ac:dyDescent="0.3">
      <c r="A235">
        <v>12</v>
      </c>
      <c r="B235" t="s">
        <v>69</v>
      </c>
      <c r="C235" t="s">
        <v>25</v>
      </c>
      <c r="D235" t="s">
        <v>164</v>
      </c>
      <c r="R235" t="s">
        <v>54</v>
      </c>
      <c r="S235" t="s">
        <v>55</v>
      </c>
      <c r="T235" s="212">
        <v>45174</v>
      </c>
      <c r="V235" t="s">
        <v>279</v>
      </c>
      <c r="AA23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5" t="str">
        <f>IFERROR(VLOOKUP(bd_obligaciones_lima[[#This Row],[reponsables_corregido]],responsables[],2,FALSE),"")</f>
        <v>danielle.yepez@abc.pe</v>
      </c>
      <c r="AC235" t="str">
        <f>IFERROR(VLOOKUP(bd_obligaciones_lima[[#This Row],[reponsables_corregido]],responsables[],3,FALSE),"")</f>
        <v>Ambiental</v>
      </c>
      <c r="AD235" t="str">
        <f>bd_obligaciones_lima[[#This Row],[N°]]&amp;bd_obligaciones_lima[[#This Row],[Tema]]</f>
        <v>12RESIDUOS SÓLIDOS</v>
      </c>
    </row>
    <row r="236" spans="1:30" x14ac:dyDescent="0.3">
      <c r="A236">
        <v>13</v>
      </c>
      <c r="B236" t="s">
        <v>69</v>
      </c>
      <c r="C236" t="s">
        <v>25</v>
      </c>
      <c r="D236" t="s">
        <v>164</v>
      </c>
      <c r="R236" t="s">
        <v>54</v>
      </c>
      <c r="S236" t="s">
        <v>55</v>
      </c>
      <c r="T236" s="212">
        <v>45174</v>
      </c>
      <c r="V236" t="s">
        <v>279</v>
      </c>
      <c r="AA23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6" t="str">
        <f>IFERROR(VLOOKUP(bd_obligaciones_lima[[#This Row],[reponsables_corregido]],responsables[],2,FALSE),"")</f>
        <v>danielle.yepez@abc.pe</v>
      </c>
      <c r="AC236" t="str">
        <f>IFERROR(VLOOKUP(bd_obligaciones_lima[[#This Row],[reponsables_corregido]],responsables[],3,FALSE),"")</f>
        <v>Ambiental</v>
      </c>
      <c r="AD236" t="str">
        <f>bd_obligaciones_lima[[#This Row],[N°]]&amp;bd_obligaciones_lima[[#This Row],[Tema]]</f>
        <v>13RESIDUOS SÓLIDOS</v>
      </c>
    </row>
    <row r="237" spans="1:30" x14ac:dyDescent="0.3">
      <c r="A237">
        <v>14</v>
      </c>
      <c r="B237" t="s">
        <v>69</v>
      </c>
      <c r="C237" t="s">
        <v>25</v>
      </c>
      <c r="D237" t="s">
        <v>164</v>
      </c>
      <c r="R237" t="s">
        <v>54</v>
      </c>
      <c r="S237" t="s">
        <v>55</v>
      </c>
      <c r="T237" s="212">
        <v>45174</v>
      </c>
      <c r="V237" t="s">
        <v>279</v>
      </c>
      <c r="AA23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7" t="str">
        <f>IFERROR(VLOOKUP(bd_obligaciones_lima[[#This Row],[reponsables_corregido]],responsables[],2,FALSE),"")</f>
        <v>danielle.yepez@abc.pe</v>
      </c>
      <c r="AC237" t="str">
        <f>IFERROR(VLOOKUP(bd_obligaciones_lima[[#This Row],[reponsables_corregido]],responsables[],3,FALSE),"")</f>
        <v>Ambiental</v>
      </c>
      <c r="AD237" t="str">
        <f>bd_obligaciones_lima[[#This Row],[N°]]&amp;bd_obligaciones_lima[[#This Row],[Tema]]</f>
        <v>14RESIDUOS SÓLIDOS</v>
      </c>
    </row>
    <row r="238" spans="1:30" x14ac:dyDescent="0.3">
      <c r="A238">
        <v>15</v>
      </c>
      <c r="B238" t="s">
        <v>69</v>
      </c>
      <c r="C238" t="s">
        <v>25</v>
      </c>
      <c r="D238" t="s">
        <v>164</v>
      </c>
      <c r="R238" t="s">
        <v>54</v>
      </c>
      <c r="S238" t="s">
        <v>55</v>
      </c>
      <c r="T238" s="212">
        <v>45174</v>
      </c>
      <c r="V238" t="s">
        <v>279</v>
      </c>
      <c r="AA23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8" t="str">
        <f>IFERROR(VLOOKUP(bd_obligaciones_lima[[#This Row],[reponsables_corregido]],responsables[],2,FALSE),"")</f>
        <v>danielle.yepez@abc.pe</v>
      </c>
      <c r="AC238" t="str">
        <f>IFERROR(VLOOKUP(bd_obligaciones_lima[[#This Row],[reponsables_corregido]],responsables[],3,FALSE),"")</f>
        <v>Ambiental</v>
      </c>
      <c r="AD238" t="str">
        <f>bd_obligaciones_lima[[#This Row],[N°]]&amp;bd_obligaciones_lima[[#This Row],[Tema]]</f>
        <v>15RESIDUOS SÓLIDOS</v>
      </c>
    </row>
    <row r="239" spans="1:30" x14ac:dyDescent="0.3">
      <c r="A239">
        <v>16</v>
      </c>
      <c r="B239" t="s">
        <v>69</v>
      </c>
      <c r="C239" t="s">
        <v>25</v>
      </c>
      <c r="D239" t="s">
        <v>164</v>
      </c>
      <c r="R239" t="s">
        <v>54</v>
      </c>
      <c r="S239" t="s">
        <v>55</v>
      </c>
      <c r="T239" s="212">
        <v>45174</v>
      </c>
      <c r="V239" t="s">
        <v>279</v>
      </c>
      <c r="AA23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39" t="str">
        <f>IFERROR(VLOOKUP(bd_obligaciones_lima[[#This Row],[reponsables_corregido]],responsables[],2,FALSE),"")</f>
        <v>danielle.yepez@abc.pe</v>
      </c>
      <c r="AC239" t="str">
        <f>IFERROR(VLOOKUP(bd_obligaciones_lima[[#This Row],[reponsables_corregido]],responsables[],3,FALSE),"")</f>
        <v>Ambiental</v>
      </c>
      <c r="AD239" t="str">
        <f>bd_obligaciones_lima[[#This Row],[N°]]&amp;bd_obligaciones_lima[[#This Row],[Tema]]</f>
        <v>16RESIDUOS SÓLIDOS</v>
      </c>
    </row>
    <row r="240" spans="1:30" x14ac:dyDescent="0.3">
      <c r="A240">
        <v>17</v>
      </c>
      <c r="B240" t="s">
        <v>69</v>
      </c>
      <c r="C240" t="s">
        <v>25</v>
      </c>
      <c r="D240" t="s">
        <v>164</v>
      </c>
      <c r="R240" t="s">
        <v>54</v>
      </c>
      <c r="S240" t="s">
        <v>55</v>
      </c>
      <c r="T240" s="212">
        <v>45174</v>
      </c>
      <c r="V240" t="s">
        <v>279</v>
      </c>
      <c r="AA24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0" t="str">
        <f>IFERROR(VLOOKUP(bd_obligaciones_lima[[#This Row],[reponsables_corregido]],responsables[],2,FALSE),"")</f>
        <v>danielle.yepez@abc.pe</v>
      </c>
      <c r="AC240" t="str">
        <f>IFERROR(VLOOKUP(bd_obligaciones_lima[[#This Row],[reponsables_corregido]],responsables[],3,FALSE),"")</f>
        <v>Ambiental</v>
      </c>
      <c r="AD240" t="str">
        <f>bd_obligaciones_lima[[#This Row],[N°]]&amp;bd_obligaciones_lima[[#This Row],[Tema]]</f>
        <v>17RESIDUOS SÓLIDOS</v>
      </c>
    </row>
    <row r="241" spans="1:30" x14ac:dyDescent="0.3">
      <c r="A241">
        <v>18</v>
      </c>
      <c r="B241" t="s">
        <v>69</v>
      </c>
      <c r="C241" t="s">
        <v>25</v>
      </c>
      <c r="D241" t="s">
        <v>164</v>
      </c>
      <c r="R241" t="s">
        <v>54</v>
      </c>
      <c r="S241" t="s">
        <v>55</v>
      </c>
      <c r="T241" s="212">
        <v>45174</v>
      </c>
      <c r="U241" t="s">
        <v>41</v>
      </c>
      <c r="V241" t="s">
        <v>276</v>
      </c>
      <c r="AA24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1" t="str">
        <f>IFERROR(VLOOKUP(bd_obligaciones_lima[[#This Row],[reponsables_corregido]],responsables[],2,FALSE),"")</f>
        <v>danielle.yepez@abc.pe</v>
      </c>
      <c r="AC241" t="str">
        <f>IFERROR(VLOOKUP(bd_obligaciones_lima[[#This Row],[reponsables_corregido]],responsables[],3,FALSE),"")</f>
        <v>Ambiental</v>
      </c>
      <c r="AD241" t="str">
        <f>bd_obligaciones_lima[[#This Row],[N°]]&amp;bd_obligaciones_lima[[#This Row],[Tema]]</f>
        <v>18RESIDUOS SÓLIDOS</v>
      </c>
    </row>
    <row r="242" spans="1:30" x14ac:dyDescent="0.3">
      <c r="A242">
        <v>19</v>
      </c>
      <c r="B242" t="s">
        <v>69</v>
      </c>
      <c r="C242" t="s">
        <v>25</v>
      </c>
      <c r="D242" t="s">
        <v>164</v>
      </c>
      <c r="R242" t="s">
        <v>54</v>
      </c>
      <c r="S242" t="s">
        <v>55</v>
      </c>
      <c r="T242" s="212">
        <v>45174</v>
      </c>
      <c r="V242" t="s">
        <v>279</v>
      </c>
      <c r="AA24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2" t="str">
        <f>IFERROR(VLOOKUP(bd_obligaciones_lima[[#This Row],[reponsables_corregido]],responsables[],2,FALSE),"")</f>
        <v>danielle.yepez@abc.pe</v>
      </c>
      <c r="AC242" t="str">
        <f>IFERROR(VLOOKUP(bd_obligaciones_lima[[#This Row],[reponsables_corregido]],responsables[],3,FALSE),"")</f>
        <v>Ambiental</v>
      </c>
      <c r="AD242" t="str">
        <f>bd_obligaciones_lima[[#This Row],[N°]]&amp;bd_obligaciones_lima[[#This Row],[Tema]]</f>
        <v>19RESIDUOS SÓLIDOS</v>
      </c>
    </row>
    <row r="243" spans="1:30" x14ac:dyDescent="0.3">
      <c r="A243">
        <v>20</v>
      </c>
      <c r="B243" t="s">
        <v>69</v>
      </c>
      <c r="C243" t="s">
        <v>25</v>
      </c>
      <c r="D243" t="s">
        <v>164</v>
      </c>
      <c r="R243" t="s">
        <v>54</v>
      </c>
      <c r="S243" t="s">
        <v>55</v>
      </c>
      <c r="T243" s="212">
        <v>45174</v>
      </c>
      <c r="U243" t="s">
        <v>41</v>
      </c>
      <c r="V243" t="s">
        <v>276</v>
      </c>
      <c r="AA24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3" t="str">
        <f>IFERROR(VLOOKUP(bd_obligaciones_lima[[#This Row],[reponsables_corregido]],responsables[],2,FALSE),"")</f>
        <v>danielle.yepez@abc.pe</v>
      </c>
      <c r="AC243" t="str">
        <f>IFERROR(VLOOKUP(bd_obligaciones_lima[[#This Row],[reponsables_corregido]],responsables[],3,FALSE),"")</f>
        <v>Ambiental</v>
      </c>
      <c r="AD243" t="str">
        <f>bd_obligaciones_lima[[#This Row],[N°]]&amp;bd_obligaciones_lima[[#This Row],[Tema]]</f>
        <v>20RESIDUOS SÓLIDOS</v>
      </c>
    </row>
    <row r="244" spans="1:30" x14ac:dyDescent="0.3">
      <c r="A244">
        <v>21</v>
      </c>
      <c r="B244" t="s">
        <v>69</v>
      </c>
      <c r="C244" t="s">
        <v>25</v>
      </c>
      <c r="D244" t="s">
        <v>164</v>
      </c>
      <c r="R244" t="s">
        <v>54</v>
      </c>
      <c r="S244" t="s">
        <v>55</v>
      </c>
      <c r="T244" s="212">
        <v>45271</v>
      </c>
      <c r="V244" t="s">
        <v>279</v>
      </c>
      <c r="AA24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4" t="str">
        <f>IFERROR(VLOOKUP(bd_obligaciones_lima[[#This Row],[reponsables_corregido]],responsables[],2,FALSE),"")</f>
        <v>danielle.yepez@abc.pe</v>
      </c>
      <c r="AC244" t="str">
        <f>IFERROR(VLOOKUP(bd_obligaciones_lima[[#This Row],[reponsables_corregido]],responsables[],3,FALSE),"")</f>
        <v>Ambiental</v>
      </c>
      <c r="AD244" t="str">
        <f>bd_obligaciones_lima[[#This Row],[N°]]&amp;bd_obligaciones_lima[[#This Row],[Tema]]</f>
        <v>21RESIDUOS SÓLIDOS</v>
      </c>
    </row>
    <row r="245" spans="1:30" x14ac:dyDescent="0.3">
      <c r="A245">
        <v>22</v>
      </c>
      <c r="B245" t="s">
        <v>69</v>
      </c>
      <c r="C245" t="s">
        <v>25</v>
      </c>
      <c r="D245" t="s">
        <v>164</v>
      </c>
      <c r="R245" t="s">
        <v>54</v>
      </c>
      <c r="S245" t="s">
        <v>55</v>
      </c>
      <c r="T245" s="212">
        <v>45271</v>
      </c>
      <c r="V245" t="s">
        <v>279</v>
      </c>
      <c r="AA24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5" t="str">
        <f>IFERROR(VLOOKUP(bd_obligaciones_lima[[#This Row],[reponsables_corregido]],responsables[],2,FALSE),"")</f>
        <v>danielle.yepez@abc.pe</v>
      </c>
      <c r="AC245" t="str">
        <f>IFERROR(VLOOKUP(bd_obligaciones_lima[[#This Row],[reponsables_corregido]],responsables[],3,FALSE),"")</f>
        <v>Ambiental</v>
      </c>
      <c r="AD245" t="str">
        <f>bd_obligaciones_lima[[#This Row],[N°]]&amp;bd_obligaciones_lima[[#This Row],[Tema]]</f>
        <v>22RESIDUOS SÓLIDOS</v>
      </c>
    </row>
    <row r="246" spans="1:30" x14ac:dyDescent="0.3">
      <c r="A246">
        <v>23</v>
      </c>
      <c r="B246" t="s">
        <v>69</v>
      </c>
      <c r="C246" t="s">
        <v>25</v>
      </c>
      <c r="D246" t="s">
        <v>164</v>
      </c>
      <c r="R246" t="s">
        <v>54</v>
      </c>
      <c r="S246" t="s">
        <v>55</v>
      </c>
      <c r="T246" s="212">
        <v>45271</v>
      </c>
      <c r="V246" t="s">
        <v>279</v>
      </c>
      <c r="AA24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6" t="str">
        <f>IFERROR(VLOOKUP(bd_obligaciones_lima[[#This Row],[reponsables_corregido]],responsables[],2,FALSE),"")</f>
        <v>danielle.yepez@abc.pe</v>
      </c>
      <c r="AC246" t="str">
        <f>IFERROR(VLOOKUP(bd_obligaciones_lima[[#This Row],[reponsables_corregido]],responsables[],3,FALSE),"")</f>
        <v>Ambiental</v>
      </c>
      <c r="AD246" t="str">
        <f>bd_obligaciones_lima[[#This Row],[N°]]&amp;bd_obligaciones_lima[[#This Row],[Tema]]</f>
        <v>23RESIDUOS SÓLIDOS</v>
      </c>
    </row>
    <row r="247" spans="1:30" x14ac:dyDescent="0.3">
      <c r="A247">
        <v>24</v>
      </c>
      <c r="B247" t="s">
        <v>69</v>
      </c>
      <c r="C247" t="s">
        <v>25</v>
      </c>
      <c r="D247" t="s">
        <v>164</v>
      </c>
      <c r="R247" t="s">
        <v>54</v>
      </c>
      <c r="S247" t="s">
        <v>55</v>
      </c>
      <c r="T247" s="212">
        <v>45271</v>
      </c>
      <c r="U247" t="s">
        <v>41</v>
      </c>
      <c r="V247" t="s">
        <v>276</v>
      </c>
      <c r="AA24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7" t="str">
        <f>IFERROR(VLOOKUP(bd_obligaciones_lima[[#This Row],[reponsables_corregido]],responsables[],2,FALSE),"")</f>
        <v>danielle.yepez@abc.pe</v>
      </c>
      <c r="AC247" t="str">
        <f>IFERROR(VLOOKUP(bd_obligaciones_lima[[#This Row],[reponsables_corregido]],responsables[],3,FALSE),"")</f>
        <v>Ambiental</v>
      </c>
      <c r="AD247" t="str">
        <f>bd_obligaciones_lima[[#This Row],[N°]]&amp;bd_obligaciones_lima[[#This Row],[Tema]]</f>
        <v>24RESIDUOS SÓLIDOS</v>
      </c>
    </row>
    <row r="248" spans="1:30" x14ac:dyDescent="0.3">
      <c r="A248">
        <v>25</v>
      </c>
      <c r="B248" t="s">
        <v>69</v>
      </c>
      <c r="C248" t="s">
        <v>25</v>
      </c>
      <c r="D248" t="s">
        <v>164</v>
      </c>
      <c r="R248" t="s">
        <v>54</v>
      </c>
      <c r="S248" t="s">
        <v>55</v>
      </c>
      <c r="T248" s="212">
        <v>45271</v>
      </c>
      <c r="V248" t="s">
        <v>279</v>
      </c>
      <c r="AA24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8" t="str">
        <f>IFERROR(VLOOKUP(bd_obligaciones_lima[[#This Row],[reponsables_corregido]],responsables[],2,FALSE),"")</f>
        <v>danielle.yepez@abc.pe</v>
      </c>
      <c r="AC248" t="str">
        <f>IFERROR(VLOOKUP(bd_obligaciones_lima[[#This Row],[reponsables_corregido]],responsables[],3,FALSE),"")</f>
        <v>Ambiental</v>
      </c>
      <c r="AD248" t="str">
        <f>bd_obligaciones_lima[[#This Row],[N°]]&amp;bd_obligaciones_lima[[#This Row],[Tema]]</f>
        <v>25RESIDUOS SÓLIDOS</v>
      </c>
    </row>
    <row r="249" spans="1:30" x14ac:dyDescent="0.3">
      <c r="A249">
        <v>26</v>
      </c>
      <c r="B249" t="s">
        <v>69</v>
      </c>
      <c r="C249" t="s">
        <v>25</v>
      </c>
      <c r="D249" t="s">
        <v>164</v>
      </c>
      <c r="R249" t="s">
        <v>54</v>
      </c>
      <c r="S249" t="s">
        <v>55</v>
      </c>
      <c r="T249" s="212">
        <v>45271</v>
      </c>
      <c r="V249" t="s">
        <v>279</v>
      </c>
      <c r="AA24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49" t="str">
        <f>IFERROR(VLOOKUP(bd_obligaciones_lima[[#This Row],[reponsables_corregido]],responsables[],2,FALSE),"")</f>
        <v>danielle.yepez@abc.pe</v>
      </c>
      <c r="AC249" t="str">
        <f>IFERROR(VLOOKUP(bd_obligaciones_lima[[#This Row],[reponsables_corregido]],responsables[],3,FALSE),"")</f>
        <v>Ambiental</v>
      </c>
      <c r="AD249" t="str">
        <f>bd_obligaciones_lima[[#This Row],[N°]]&amp;bd_obligaciones_lima[[#This Row],[Tema]]</f>
        <v>26RESIDUOS SÓLIDOS</v>
      </c>
    </row>
    <row r="250" spans="1:30" x14ac:dyDescent="0.3">
      <c r="A250">
        <v>27</v>
      </c>
      <c r="B250" t="s">
        <v>69</v>
      </c>
      <c r="C250" t="s">
        <v>25</v>
      </c>
      <c r="D250" t="s">
        <v>164</v>
      </c>
      <c r="R250" t="s">
        <v>54</v>
      </c>
      <c r="S250" t="s">
        <v>55</v>
      </c>
      <c r="T250" s="212">
        <v>45271</v>
      </c>
      <c r="U250" t="s">
        <v>41</v>
      </c>
      <c r="V250" t="s">
        <v>276</v>
      </c>
      <c r="AA25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0" t="str">
        <f>IFERROR(VLOOKUP(bd_obligaciones_lima[[#This Row],[reponsables_corregido]],responsables[],2,FALSE),"")</f>
        <v>danielle.yepez@abc.pe</v>
      </c>
      <c r="AC250" t="str">
        <f>IFERROR(VLOOKUP(bd_obligaciones_lima[[#This Row],[reponsables_corregido]],responsables[],3,FALSE),"")</f>
        <v>Ambiental</v>
      </c>
      <c r="AD250" t="str">
        <f>bd_obligaciones_lima[[#This Row],[N°]]&amp;bd_obligaciones_lima[[#This Row],[Tema]]</f>
        <v>27RESIDUOS SÓLIDOS</v>
      </c>
    </row>
    <row r="251" spans="1:30" x14ac:dyDescent="0.3">
      <c r="A251">
        <v>28</v>
      </c>
      <c r="B251" t="s">
        <v>69</v>
      </c>
      <c r="C251" t="s">
        <v>25</v>
      </c>
      <c r="D251" t="s">
        <v>164</v>
      </c>
      <c r="R251" t="s">
        <v>54</v>
      </c>
      <c r="S251" t="s">
        <v>55</v>
      </c>
      <c r="T251" s="212">
        <v>45271</v>
      </c>
      <c r="U251" t="s">
        <v>41</v>
      </c>
      <c r="V251" t="s">
        <v>276</v>
      </c>
      <c r="AA25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1" t="str">
        <f>IFERROR(VLOOKUP(bd_obligaciones_lima[[#This Row],[reponsables_corregido]],responsables[],2,FALSE),"")</f>
        <v>danielle.yepez@abc.pe</v>
      </c>
      <c r="AC251" t="str">
        <f>IFERROR(VLOOKUP(bd_obligaciones_lima[[#This Row],[reponsables_corregido]],responsables[],3,FALSE),"")</f>
        <v>Ambiental</v>
      </c>
      <c r="AD251" t="str">
        <f>bd_obligaciones_lima[[#This Row],[N°]]&amp;bd_obligaciones_lima[[#This Row],[Tema]]</f>
        <v>28RESIDUOS SÓLIDOS</v>
      </c>
    </row>
    <row r="252" spans="1:30" x14ac:dyDescent="0.3">
      <c r="A252">
        <v>29</v>
      </c>
      <c r="B252" t="s">
        <v>69</v>
      </c>
      <c r="C252" t="s">
        <v>25</v>
      </c>
      <c r="D252" t="s">
        <v>164</v>
      </c>
      <c r="R252" t="s">
        <v>54</v>
      </c>
      <c r="S252" t="s">
        <v>55</v>
      </c>
      <c r="T252" s="212">
        <v>45271</v>
      </c>
      <c r="V252" t="s">
        <v>279</v>
      </c>
      <c r="AA25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2" t="str">
        <f>IFERROR(VLOOKUP(bd_obligaciones_lima[[#This Row],[reponsables_corregido]],responsables[],2,FALSE),"")</f>
        <v>danielle.yepez@abc.pe</v>
      </c>
      <c r="AC252" t="str">
        <f>IFERROR(VLOOKUP(bd_obligaciones_lima[[#This Row],[reponsables_corregido]],responsables[],3,FALSE),"")</f>
        <v>Ambiental</v>
      </c>
      <c r="AD252" t="str">
        <f>bd_obligaciones_lima[[#This Row],[N°]]&amp;bd_obligaciones_lima[[#This Row],[Tema]]</f>
        <v>29RESIDUOS SÓLIDOS</v>
      </c>
    </row>
    <row r="253" spans="1:30" x14ac:dyDescent="0.3">
      <c r="A253">
        <v>30</v>
      </c>
      <c r="B253" t="s">
        <v>69</v>
      </c>
      <c r="C253" t="s">
        <v>25</v>
      </c>
      <c r="D253" t="s">
        <v>164</v>
      </c>
      <c r="R253" t="s">
        <v>54</v>
      </c>
      <c r="S253" t="s">
        <v>55</v>
      </c>
      <c r="T253" s="212">
        <v>45271</v>
      </c>
      <c r="U253" t="s">
        <v>41</v>
      </c>
      <c r="V253" t="s">
        <v>276</v>
      </c>
      <c r="AA25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3" t="str">
        <f>IFERROR(VLOOKUP(bd_obligaciones_lima[[#This Row],[reponsables_corregido]],responsables[],2,FALSE),"")</f>
        <v>danielle.yepez@abc.pe</v>
      </c>
      <c r="AC253" t="str">
        <f>IFERROR(VLOOKUP(bd_obligaciones_lima[[#This Row],[reponsables_corregido]],responsables[],3,FALSE),"")</f>
        <v>Ambiental</v>
      </c>
      <c r="AD253" t="str">
        <f>bd_obligaciones_lima[[#This Row],[N°]]&amp;bd_obligaciones_lima[[#This Row],[Tema]]</f>
        <v>30RESIDUOS SÓLIDOS</v>
      </c>
    </row>
    <row r="254" spans="1:30" x14ac:dyDescent="0.3">
      <c r="A254">
        <v>31</v>
      </c>
      <c r="B254" t="s">
        <v>69</v>
      </c>
      <c r="C254" t="s">
        <v>25</v>
      </c>
      <c r="D254" t="s">
        <v>164</v>
      </c>
      <c r="R254" t="s">
        <v>54</v>
      </c>
      <c r="S254" t="s">
        <v>55</v>
      </c>
      <c r="T254" s="212">
        <v>45271</v>
      </c>
      <c r="V254" t="s">
        <v>279</v>
      </c>
      <c r="AA25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4" t="str">
        <f>IFERROR(VLOOKUP(bd_obligaciones_lima[[#This Row],[reponsables_corregido]],responsables[],2,FALSE),"")</f>
        <v>danielle.yepez@abc.pe</v>
      </c>
      <c r="AC254" t="str">
        <f>IFERROR(VLOOKUP(bd_obligaciones_lima[[#This Row],[reponsables_corregido]],responsables[],3,FALSE),"")</f>
        <v>Ambiental</v>
      </c>
      <c r="AD254" t="str">
        <f>bd_obligaciones_lima[[#This Row],[N°]]&amp;bd_obligaciones_lima[[#This Row],[Tema]]</f>
        <v>31RESIDUOS SÓLIDOS</v>
      </c>
    </row>
    <row r="255" spans="1:30" x14ac:dyDescent="0.3">
      <c r="A255">
        <v>32</v>
      </c>
      <c r="B255" t="s">
        <v>69</v>
      </c>
      <c r="C255" t="s">
        <v>25</v>
      </c>
      <c r="D255" t="s">
        <v>164</v>
      </c>
      <c r="R255" t="s">
        <v>54</v>
      </c>
      <c r="S255" t="s">
        <v>55</v>
      </c>
      <c r="T255" s="212">
        <v>45306</v>
      </c>
      <c r="V255" t="s">
        <v>280</v>
      </c>
      <c r="AA25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5" t="str">
        <f>IFERROR(VLOOKUP(bd_obligaciones_lima[[#This Row],[reponsables_corregido]],responsables[],2,FALSE),"")</f>
        <v>danielle.yepez@abc.pe</v>
      </c>
      <c r="AC255" t="str">
        <f>IFERROR(VLOOKUP(bd_obligaciones_lima[[#This Row],[reponsables_corregido]],responsables[],3,FALSE),"")</f>
        <v>Ambiental</v>
      </c>
      <c r="AD255" t="str">
        <f>bd_obligaciones_lima[[#This Row],[N°]]&amp;bd_obligaciones_lima[[#This Row],[Tema]]</f>
        <v>32RESIDUOS SÓLIDOS</v>
      </c>
    </row>
    <row r="256" spans="1:30" x14ac:dyDescent="0.3">
      <c r="A256">
        <v>33</v>
      </c>
      <c r="B256" t="s">
        <v>69</v>
      </c>
      <c r="C256" t="s">
        <v>25</v>
      </c>
      <c r="D256" t="s">
        <v>164</v>
      </c>
      <c r="R256" t="s">
        <v>54</v>
      </c>
      <c r="S256" t="s">
        <v>55</v>
      </c>
      <c r="T256" s="212">
        <v>45306</v>
      </c>
      <c r="V256" t="s">
        <v>280</v>
      </c>
      <c r="AA25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6" t="str">
        <f>IFERROR(VLOOKUP(bd_obligaciones_lima[[#This Row],[reponsables_corregido]],responsables[],2,FALSE),"")</f>
        <v>danielle.yepez@abc.pe</v>
      </c>
      <c r="AC256" t="str">
        <f>IFERROR(VLOOKUP(bd_obligaciones_lima[[#This Row],[reponsables_corregido]],responsables[],3,FALSE),"")</f>
        <v>Ambiental</v>
      </c>
      <c r="AD256" t="str">
        <f>bd_obligaciones_lima[[#This Row],[N°]]&amp;bd_obligaciones_lima[[#This Row],[Tema]]</f>
        <v>33RESIDUOS SÓLIDOS</v>
      </c>
    </row>
    <row r="257" spans="1:30" x14ac:dyDescent="0.3">
      <c r="A257">
        <v>34</v>
      </c>
      <c r="B257" t="s">
        <v>69</v>
      </c>
      <c r="C257" t="s">
        <v>25</v>
      </c>
      <c r="D257" t="s">
        <v>164</v>
      </c>
      <c r="R257" t="s">
        <v>54</v>
      </c>
      <c r="S257" t="s">
        <v>55</v>
      </c>
      <c r="T257" s="212">
        <v>45306</v>
      </c>
      <c r="U257" t="s">
        <v>41</v>
      </c>
      <c r="V257" t="s">
        <v>276</v>
      </c>
      <c r="AA25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7" t="str">
        <f>IFERROR(VLOOKUP(bd_obligaciones_lima[[#This Row],[reponsables_corregido]],responsables[],2,FALSE),"")</f>
        <v>danielle.yepez@abc.pe</v>
      </c>
      <c r="AC257" t="str">
        <f>IFERROR(VLOOKUP(bd_obligaciones_lima[[#This Row],[reponsables_corregido]],responsables[],3,FALSE),"")</f>
        <v>Ambiental</v>
      </c>
      <c r="AD257" t="str">
        <f>bd_obligaciones_lima[[#This Row],[N°]]&amp;bd_obligaciones_lima[[#This Row],[Tema]]</f>
        <v>34RESIDUOS SÓLIDOS</v>
      </c>
    </row>
    <row r="258" spans="1:30" x14ac:dyDescent="0.3">
      <c r="A258">
        <v>35</v>
      </c>
      <c r="B258" t="s">
        <v>69</v>
      </c>
      <c r="C258" t="s">
        <v>25</v>
      </c>
      <c r="D258" t="s">
        <v>164</v>
      </c>
      <c r="R258" t="s">
        <v>54</v>
      </c>
      <c r="S258" t="s">
        <v>55</v>
      </c>
      <c r="T258" s="212">
        <v>45306</v>
      </c>
      <c r="V258" t="s">
        <v>280</v>
      </c>
      <c r="AA25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8" t="str">
        <f>IFERROR(VLOOKUP(bd_obligaciones_lima[[#This Row],[reponsables_corregido]],responsables[],2,FALSE),"")</f>
        <v>danielle.yepez@abc.pe</v>
      </c>
      <c r="AC258" t="str">
        <f>IFERROR(VLOOKUP(bd_obligaciones_lima[[#This Row],[reponsables_corregido]],responsables[],3,FALSE),"")</f>
        <v>Ambiental</v>
      </c>
      <c r="AD258" t="str">
        <f>bd_obligaciones_lima[[#This Row],[N°]]&amp;bd_obligaciones_lima[[#This Row],[Tema]]</f>
        <v>35RESIDUOS SÓLIDOS</v>
      </c>
    </row>
    <row r="259" spans="1:30" x14ac:dyDescent="0.3">
      <c r="A259">
        <v>36</v>
      </c>
      <c r="B259" t="s">
        <v>69</v>
      </c>
      <c r="C259" t="s">
        <v>25</v>
      </c>
      <c r="D259" t="s">
        <v>164</v>
      </c>
      <c r="R259" t="s">
        <v>54</v>
      </c>
      <c r="S259" t="s">
        <v>55</v>
      </c>
      <c r="T259" s="212">
        <v>45306</v>
      </c>
      <c r="V259" t="s">
        <v>280</v>
      </c>
      <c r="AA25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59" t="str">
        <f>IFERROR(VLOOKUP(bd_obligaciones_lima[[#This Row],[reponsables_corregido]],responsables[],2,FALSE),"")</f>
        <v>danielle.yepez@abc.pe</v>
      </c>
      <c r="AC259" t="str">
        <f>IFERROR(VLOOKUP(bd_obligaciones_lima[[#This Row],[reponsables_corregido]],responsables[],3,FALSE),"")</f>
        <v>Ambiental</v>
      </c>
      <c r="AD259" t="str">
        <f>bd_obligaciones_lima[[#This Row],[N°]]&amp;bd_obligaciones_lima[[#This Row],[Tema]]</f>
        <v>36RESIDUOS SÓLIDOS</v>
      </c>
    </row>
    <row r="260" spans="1:30" x14ac:dyDescent="0.3">
      <c r="A260">
        <v>37</v>
      </c>
      <c r="B260" t="s">
        <v>69</v>
      </c>
      <c r="C260" t="s">
        <v>25</v>
      </c>
      <c r="D260" t="s">
        <v>164</v>
      </c>
      <c r="R260" t="s">
        <v>54</v>
      </c>
      <c r="S260" t="s">
        <v>55</v>
      </c>
      <c r="T260" s="212">
        <v>45306</v>
      </c>
      <c r="V260" t="s">
        <v>280</v>
      </c>
      <c r="AA26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0" t="str">
        <f>IFERROR(VLOOKUP(bd_obligaciones_lima[[#This Row],[reponsables_corregido]],responsables[],2,FALSE),"")</f>
        <v>danielle.yepez@abc.pe</v>
      </c>
      <c r="AC260" t="str">
        <f>IFERROR(VLOOKUP(bd_obligaciones_lima[[#This Row],[reponsables_corregido]],responsables[],3,FALSE),"")</f>
        <v>Ambiental</v>
      </c>
      <c r="AD260" t="str">
        <f>bd_obligaciones_lima[[#This Row],[N°]]&amp;bd_obligaciones_lima[[#This Row],[Tema]]</f>
        <v>37RESIDUOS SÓLIDOS</v>
      </c>
    </row>
    <row r="261" spans="1:30" x14ac:dyDescent="0.3">
      <c r="A261">
        <v>38</v>
      </c>
      <c r="B261" t="s">
        <v>69</v>
      </c>
      <c r="C261" t="s">
        <v>25</v>
      </c>
      <c r="D261" t="s">
        <v>164</v>
      </c>
      <c r="R261" t="s">
        <v>54</v>
      </c>
      <c r="S261" t="s">
        <v>55</v>
      </c>
      <c r="T261" s="212">
        <v>45306</v>
      </c>
      <c r="U261" t="s">
        <v>41</v>
      </c>
      <c r="V261" t="s">
        <v>276</v>
      </c>
      <c r="AA26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1" t="str">
        <f>IFERROR(VLOOKUP(bd_obligaciones_lima[[#This Row],[reponsables_corregido]],responsables[],2,FALSE),"")</f>
        <v>danielle.yepez@abc.pe</v>
      </c>
      <c r="AC261" t="str">
        <f>IFERROR(VLOOKUP(bd_obligaciones_lima[[#This Row],[reponsables_corregido]],responsables[],3,FALSE),"")</f>
        <v>Ambiental</v>
      </c>
      <c r="AD261" t="str">
        <f>bd_obligaciones_lima[[#This Row],[N°]]&amp;bd_obligaciones_lima[[#This Row],[Tema]]</f>
        <v>38RESIDUOS SÓLIDOS</v>
      </c>
    </row>
    <row r="262" spans="1:30" x14ac:dyDescent="0.3">
      <c r="A262">
        <v>39</v>
      </c>
      <c r="B262" t="s">
        <v>69</v>
      </c>
      <c r="C262" t="s">
        <v>25</v>
      </c>
      <c r="D262" t="s">
        <v>164</v>
      </c>
      <c r="R262" t="s">
        <v>54</v>
      </c>
      <c r="S262" t="s">
        <v>55</v>
      </c>
      <c r="T262" s="212">
        <v>45306</v>
      </c>
      <c r="V262" t="s">
        <v>280</v>
      </c>
      <c r="AA26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2" t="str">
        <f>IFERROR(VLOOKUP(bd_obligaciones_lima[[#This Row],[reponsables_corregido]],responsables[],2,FALSE),"")</f>
        <v>danielle.yepez@abc.pe</v>
      </c>
      <c r="AC262" t="str">
        <f>IFERROR(VLOOKUP(bd_obligaciones_lima[[#This Row],[reponsables_corregido]],responsables[],3,FALSE),"")</f>
        <v>Ambiental</v>
      </c>
      <c r="AD262" t="str">
        <f>bd_obligaciones_lima[[#This Row],[N°]]&amp;bd_obligaciones_lima[[#This Row],[Tema]]</f>
        <v>39RESIDUOS SÓLIDOS</v>
      </c>
    </row>
    <row r="263" spans="1:30" x14ac:dyDescent="0.3">
      <c r="A263">
        <v>40</v>
      </c>
      <c r="B263" t="s">
        <v>69</v>
      </c>
      <c r="C263" t="s">
        <v>25</v>
      </c>
      <c r="D263" t="s">
        <v>164</v>
      </c>
      <c r="R263" t="s">
        <v>54</v>
      </c>
      <c r="S263" t="s">
        <v>55</v>
      </c>
      <c r="T263" s="212">
        <v>45332</v>
      </c>
      <c r="U263" t="s">
        <v>41</v>
      </c>
      <c r="V263" t="s">
        <v>276</v>
      </c>
      <c r="AA26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3" t="str">
        <f>IFERROR(VLOOKUP(bd_obligaciones_lima[[#This Row],[reponsables_corregido]],responsables[],2,FALSE),"")</f>
        <v>danielle.yepez@abc.pe</v>
      </c>
      <c r="AC263" t="str">
        <f>IFERROR(VLOOKUP(bd_obligaciones_lima[[#This Row],[reponsables_corregido]],responsables[],3,FALSE),"")</f>
        <v>Ambiental</v>
      </c>
      <c r="AD263" t="str">
        <f>bd_obligaciones_lima[[#This Row],[N°]]&amp;bd_obligaciones_lima[[#This Row],[Tema]]</f>
        <v>40RESIDUOS SÓLIDOS</v>
      </c>
    </row>
    <row r="264" spans="1:30" x14ac:dyDescent="0.3">
      <c r="A264">
        <v>41</v>
      </c>
      <c r="B264" t="s">
        <v>69</v>
      </c>
      <c r="C264" t="s">
        <v>25</v>
      </c>
      <c r="D264" t="s">
        <v>164</v>
      </c>
      <c r="R264" t="s">
        <v>54</v>
      </c>
      <c r="S264" t="s">
        <v>55</v>
      </c>
      <c r="T264" s="212">
        <v>45332</v>
      </c>
      <c r="V264" t="s">
        <v>280</v>
      </c>
      <c r="AA26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4" t="str">
        <f>IFERROR(VLOOKUP(bd_obligaciones_lima[[#This Row],[reponsables_corregido]],responsables[],2,FALSE),"")</f>
        <v>danielle.yepez@abc.pe</v>
      </c>
      <c r="AC264" t="str">
        <f>IFERROR(VLOOKUP(bd_obligaciones_lima[[#This Row],[reponsables_corregido]],responsables[],3,FALSE),"")</f>
        <v>Ambiental</v>
      </c>
      <c r="AD264" t="str">
        <f>bd_obligaciones_lima[[#This Row],[N°]]&amp;bd_obligaciones_lima[[#This Row],[Tema]]</f>
        <v>41RESIDUOS SÓLIDOS</v>
      </c>
    </row>
    <row r="265" spans="1:30" x14ac:dyDescent="0.3">
      <c r="A265">
        <v>42</v>
      </c>
      <c r="B265" t="s">
        <v>69</v>
      </c>
      <c r="C265" t="s">
        <v>25</v>
      </c>
      <c r="D265" t="s">
        <v>164</v>
      </c>
      <c r="R265" t="s">
        <v>54</v>
      </c>
      <c r="S265" t="s">
        <v>55</v>
      </c>
      <c r="T265" s="212">
        <v>45332</v>
      </c>
      <c r="V265" t="s">
        <v>280</v>
      </c>
      <c r="AA26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5" t="str">
        <f>IFERROR(VLOOKUP(bd_obligaciones_lima[[#This Row],[reponsables_corregido]],responsables[],2,FALSE),"")</f>
        <v>danielle.yepez@abc.pe</v>
      </c>
      <c r="AC265" t="str">
        <f>IFERROR(VLOOKUP(bd_obligaciones_lima[[#This Row],[reponsables_corregido]],responsables[],3,FALSE),"")</f>
        <v>Ambiental</v>
      </c>
      <c r="AD265" t="str">
        <f>bd_obligaciones_lima[[#This Row],[N°]]&amp;bd_obligaciones_lima[[#This Row],[Tema]]</f>
        <v>42RESIDUOS SÓLIDOS</v>
      </c>
    </row>
    <row r="266" spans="1:30" x14ac:dyDescent="0.3">
      <c r="A266">
        <v>43</v>
      </c>
      <c r="B266" t="s">
        <v>69</v>
      </c>
      <c r="C266" t="s">
        <v>25</v>
      </c>
      <c r="D266" t="s">
        <v>164</v>
      </c>
      <c r="R266" t="s">
        <v>54</v>
      </c>
      <c r="S266" t="s">
        <v>55</v>
      </c>
      <c r="T266" s="212">
        <v>45332</v>
      </c>
      <c r="U266" t="s">
        <v>41</v>
      </c>
      <c r="V266" t="s">
        <v>276</v>
      </c>
      <c r="AA26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6" t="str">
        <f>IFERROR(VLOOKUP(bd_obligaciones_lima[[#This Row],[reponsables_corregido]],responsables[],2,FALSE),"")</f>
        <v>danielle.yepez@abc.pe</v>
      </c>
      <c r="AC266" t="str">
        <f>IFERROR(VLOOKUP(bd_obligaciones_lima[[#This Row],[reponsables_corregido]],responsables[],3,FALSE),"")</f>
        <v>Ambiental</v>
      </c>
      <c r="AD266" t="str">
        <f>bd_obligaciones_lima[[#This Row],[N°]]&amp;bd_obligaciones_lima[[#This Row],[Tema]]</f>
        <v>43RESIDUOS SÓLIDOS</v>
      </c>
    </row>
    <row r="267" spans="1:30" x14ac:dyDescent="0.3">
      <c r="A267">
        <v>44</v>
      </c>
      <c r="B267" t="s">
        <v>69</v>
      </c>
      <c r="C267" t="s">
        <v>25</v>
      </c>
      <c r="D267" t="s">
        <v>164</v>
      </c>
      <c r="R267" t="s">
        <v>54</v>
      </c>
      <c r="S267" t="s">
        <v>55</v>
      </c>
      <c r="T267" s="212">
        <v>45332</v>
      </c>
      <c r="V267" t="s">
        <v>280</v>
      </c>
      <c r="AA26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7" t="str">
        <f>IFERROR(VLOOKUP(bd_obligaciones_lima[[#This Row],[reponsables_corregido]],responsables[],2,FALSE),"")</f>
        <v>danielle.yepez@abc.pe</v>
      </c>
      <c r="AC267" t="str">
        <f>IFERROR(VLOOKUP(bd_obligaciones_lima[[#This Row],[reponsables_corregido]],responsables[],3,FALSE),"")</f>
        <v>Ambiental</v>
      </c>
      <c r="AD267" t="str">
        <f>bd_obligaciones_lima[[#This Row],[N°]]&amp;bd_obligaciones_lima[[#This Row],[Tema]]</f>
        <v>44RESIDUOS SÓLIDOS</v>
      </c>
    </row>
    <row r="268" spans="1:30" x14ac:dyDescent="0.3">
      <c r="A268">
        <v>45</v>
      </c>
      <c r="B268" t="s">
        <v>69</v>
      </c>
      <c r="C268" t="s">
        <v>25</v>
      </c>
      <c r="D268" t="s">
        <v>164</v>
      </c>
      <c r="R268" t="s">
        <v>54</v>
      </c>
      <c r="S268" t="s">
        <v>55</v>
      </c>
      <c r="T268" s="212">
        <v>45332</v>
      </c>
      <c r="U268" t="s">
        <v>41</v>
      </c>
      <c r="V268" t="s">
        <v>276</v>
      </c>
      <c r="AA26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8" t="str">
        <f>IFERROR(VLOOKUP(bd_obligaciones_lima[[#This Row],[reponsables_corregido]],responsables[],2,FALSE),"")</f>
        <v>danielle.yepez@abc.pe</v>
      </c>
      <c r="AC268" t="str">
        <f>IFERROR(VLOOKUP(bd_obligaciones_lima[[#This Row],[reponsables_corregido]],responsables[],3,FALSE),"")</f>
        <v>Ambiental</v>
      </c>
      <c r="AD268" t="str">
        <f>bd_obligaciones_lima[[#This Row],[N°]]&amp;bd_obligaciones_lima[[#This Row],[Tema]]</f>
        <v>45RESIDUOS SÓLIDOS</v>
      </c>
    </row>
    <row r="269" spans="1:30" x14ac:dyDescent="0.3">
      <c r="A269">
        <v>46</v>
      </c>
      <c r="B269" t="s">
        <v>69</v>
      </c>
      <c r="C269" t="s">
        <v>25</v>
      </c>
      <c r="D269" t="s">
        <v>164</v>
      </c>
      <c r="R269" t="s">
        <v>54</v>
      </c>
      <c r="S269" t="s">
        <v>55</v>
      </c>
      <c r="T269" s="212">
        <v>45204</v>
      </c>
      <c r="V269" t="s">
        <v>279</v>
      </c>
      <c r="AA26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Danielle Yepez</v>
      </c>
      <c r="AB269" t="str">
        <f>IFERROR(VLOOKUP(bd_obligaciones_lima[[#This Row],[reponsables_corregido]],responsables[],2,FALSE),"")</f>
        <v>danielle.yepez@abc.pe</v>
      </c>
      <c r="AC269" t="str">
        <f>IFERROR(VLOOKUP(bd_obligaciones_lima[[#This Row],[reponsables_corregido]],responsables[],3,FALSE),"")</f>
        <v>Ambiental</v>
      </c>
      <c r="AD269" t="str">
        <f>bd_obligaciones_lima[[#This Row],[N°]]&amp;bd_obligaciones_lima[[#This Row],[Tema]]</f>
        <v>46RESIDUOS SÓLIDOS</v>
      </c>
    </row>
    <row r="270" spans="1:30" x14ac:dyDescent="0.3">
      <c r="A270">
        <v>1</v>
      </c>
      <c r="B270" t="s">
        <v>69</v>
      </c>
      <c r="C270" t="s">
        <v>25</v>
      </c>
      <c r="D270" t="s">
        <v>214</v>
      </c>
      <c r="F270">
        <v>41214</v>
      </c>
      <c r="G270" t="s">
        <v>216</v>
      </c>
      <c r="H270" t="s">
        <v>217</v>
      </c>
      <c r="I270">
        <v>6</v>
      </c>
      <c r="J270" t="s">
        <v>218</v>
      </c>
      <c r="K270" t="s">
        <v>219</v>
      </c>
      <c r="L270" t="s">
        <v>38</v>
      </c>
      <c r="M270" t="s">
        <v>220</v>
      </c>
      <c r="N270" t="s">
        <v>221</v>
      </c>
      <c r="O270" t="s">
        <v>222</v>
      </c>
      <c r="P270" t="s">
        <v>77</v>
      </c>
      <c r="Q270" t="s">
        <v>223</v>
      </c>
      <c r="R270" t="s">
        <v>224</v>
      </c>
      <c r="S270" t="s">
        <v>59</v>
      </c>
      <c r="T270" s="212">
        <v>45184</v>
      </c>
      <c r="U270" t="s">
        <v>243</v>
      </c>
      <c r="V270" t="s">
        <v>19</v>
      </c>
      <c r="AA27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70" t="str">
        <f>IFERROR(VLOOKUP(bd_obligaciones_lima[[#This Row],[reponsables_corregido]],responsables[],2,FALSE),"")</f>
        <v>yessenia.hidalgo@abc.pe</v>
      </c>
      <c r="AC270" t="str">
        <f>IFERROR(VLOOKUP(bd_obligaciones_lima[[#This Row],[reponsables_corregido]],responsables[],3,FALSE),"")</f>
        <v>Servicios Generales</v>
      </c>
      <c r="AD270" t="str">
        <f>bd_obligaciones_lima[[#This Row],[N°]]&amp;bd_obligaciones_lima[[#This Row],[Tema]]</f>
        <v>1IQBF</v>
      </c>
    </row>
    <row r="271" spans="1:30" x14ac:dyDescent="0.3">
      <c r="A271">
        <v>1</v>
      </c>
      <c r="B271" t="s">
        <v>69</v>
      </c>
      <c r="C271" t="s">
        <v>25</v>
      </c>
      <c r="D271" t="s">
        <v>214</v>
      </c>
      <c r="F271">
        <v>41214</v>
      </c>
      <c r="G271" t="s">
        <v>216</v>
      </c>
      <c r="H271" t="s">
        <v>217</v>
      </c>
      <c r="I271">
        <v>6</v>
      </c>
      <c r="J271" t="s">
        <v>218</v>
      </c>
      <c r="K271" t="s">
        <v>219</v>
      </c>
      <c r="L271" t="s">
        <v>38</v>
      </c>
      <c r="M271" t="s">
        <v>220</v>
      </c>
      <c r="N271" t="s">
        <v>221</v>
      </c>
      <c r="O271" t="s">
        <v>222</v>
      </c>
      <c r="P271" t="s">
        <v>77</v>
      </c>
      <c r="Q271" t="s">
        <v>223</v>
      </c>
      <c r="R271" t="s">
        <v>224</v>
      </c>
      <c r="S271" t="s">
        <v>269</v>
      </c>
      <c r="T271" s="212">
        <v>45184</v>
      </c>
      <c r="U271" t="s">
        <v>243</v>
      </c>
      <c r="V271" t="s">
        <v>19</v>
      </c>
      <c r="AA27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71" t="str">
        <f>IFERROR(VLOOKUP(bd_obligaciones_lima[[#This Row],[reponsables_corregido]],responsables[],2,FALSE),"")</f>
        <v>jose.crispin@abc.pe</v>
      </c>
      <c r="AC271" t="str">
        <f>IFERROR(VLOOKUP(bd_obligaciones_lima[[#This Row],[reponsables_corregido]],responsables[],3,FALSE),"")</f>
        <v>Almacén</v>
      </c>
      <c r="AD271" t="str">
        <f>bd_obligaciones_lima[[#This Row],[N°]]&amp;bd_obligaciones_lima[[#This Row],[Tema]]</f>
        <v>1IQBF</v>
      </c>
    </row>
    <row r="272" spans="1:30" x14ac:dyDescent="0.3">
      <c r="A272">
        <v>2</v>
      </c>
      <c r="B272" t="s">
        <v>69</v>
      </c>
      <c r="C272" t="s">
        <v>25</v>
      </c>
      <c r="D272" t="s">
        <v>214</v>
      </c>
      <c r="F272">
        <v>41214</v>
      </c>
      <c r="G272" t="s">
        <v>216</v>
      </c>
      <c r="H272" t="s">
        <v>217</v>
      </c>
      <c r="I272">
        <v>7</v>
      </c>
      <c r="J272" t="s">
        <v>225</v>
      </c>
      <c r="K272" t="s">
        <v>226</v>
      </c>
      <c r="L272" t="s">
        <v>227</v>
      </c>
      <c r="M272" t="s">
        <v>220</v>
      </c>
      <c r="N272" t="s">
        <v>221</v>
      </c>
      <c r="O272" t="s">
        <v>222</v>
      </c>
      <c r="P272" t="s">
        <v>77</v>
      </c>
      <c r="Q272" t="s">
        <v>223</v>
      </c>
      <c r="R272" t="s">
        <v>224</v>
      </c>
      <c r="S272" t="s">
        <v>59</v>
      </c>
      <c r="T272" s="212">
        <v>45184</v>
      </c>
      <c r="U272" t="s">
        <v>243</v>
      </c>
      <c r="V272" t="s">
        <v>19</v>
      </c>
      <c r="AA27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72" t="str">
        <f>IFERROR(VLOOKUP(bd_obligaciones_lima[[#This Row],[reponsables_corregido]],responsables[],2,FALSE),"")</f>
        <v>yessenia.hidalgo@abc.pe</v>
      </c>
      <c r="AC272" t="str">
        <f>IFERROR(VLOOKUP(bd_obligaciones_lima[[#This Row],[reponsables_corregido]],responsables[],3,FALSE),"")</f>
        <v>Servicios Generales</v>
      </c>
      <c r="AD272" t="str">
        <f>bd_obligaciones_lima[[#This Row],[N°]]&amp;bd_obligaciones_lima[[#This Row],[Tema]]</f>
        <v>2IQBF</v>
      </c>
    </row>
    <row r="273" spans="1:30" x14ac:dyDescent="0.3">
      <c r="A273">
        <v>2</v>
      </c>
      <c r="B273" t="s">
        <v>69</v>
      </c>
      <c r="C273" t="s">
        <v>25</v>
      </c>
      <c r="D273" t="s">
        <v>214</v>
      </c>
      <c r="F273">
        <v>41214</v>
      </c>
      <c r="G273" t="s">
        <v>216</v>
      </c>
      <c r="H273" t="s">
        <v>217</v>
      </c>
      <c r="I273">
        <v>7</v>
      </c>
      <c r="J273" t="s">
        <v>225</v>
      </c>
      <c r="K273" t="s">
        <v>226</v>
      </c>
      <c r="L273" t="s">
        <v>227</v>
      </c>
      <c r="M273" t="s">
        <v>220</v>
      </c>
      <c r="N273" t="s">
        <v>221</v>
      </c>
      <c r="O273" t="s">
        <v>222</v>
      </c>
      <c r="P273" t="s">
        <v>77</v>
      </c>
      <c r="Q273" t="s">
        <v>223</v>
      </c>
      <c r="R273" t="s">
        <v>224</v>
      </c>
      <c r="S273" t="s">
        <v>269</v>
      </c>
      <c r="T273" s="212">
        <v>45184</v>
      </c>
      <c r="U273" t="s">
        <v>243</v>
      </c>
      <c r="V273" t="s">
        <v>19</v>
      </c>
      <c r="AA27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73" t="str">
        <f>IFERROR(VLOOKUP(bd_obligaciones_lima[[#This Row],[reponsables_corregido]],responsables[],2,FALSE),"")</f>
        <v>jose.crispin@abc.pe</v>
      </c>
      <c r="AC273" t="str">
        <f>IFERROR(VLOOKUP(bd_obligaciones_lima[[#This Row],[reponsables_corregido]],responsables[],3,FALSE),"")</f>
        <v>Almacén</v>
      </c>
      <c r="AD273" t="str">
        <f>bd_obligaciones_lima[[#This Row],[N°]]&amp;bd_obligaciones_lima[[#This Row],[Tema]]</f>
        <v>2IQBF</v>
      </c>
    </row>
    <row r="274" spans="1:30" x14ac:dyDescent="0.3">
      <c r="A274">
        <v>3</v>
      </c>
      <c r="B274" t="s">
        <v>69</v>
      </c>
      <c r="C274" t="s">
        <v>25</v>
      </c>
      <c r="D274" t="s">
        <v>214</v>
      </c>
      <c r="R274" t="s">
        <v>224</v>
      </c>
      <c r="S274" t="s">
        <v>59</v>
      </c>
      <c r="T274" s="212">
        <v>45184</v>
      </c>
      <c r="U274" t="s">
        <v>243</v>
      </c>
      <c r="V274" t="s">
        <v>19</v>
      </c>
      <c r="AA27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74" t="str">
        <f>IFERROR(VLOOKUP(bd_obligaciones_lima[[#This Row],[reponsables_corregido]],responsables[],2,FALSE),"")</f>
        <v>yessenia.hidalgo@abc.pe</v>
      </c>
      <c r="AC274" t="str">
        <f>IFERROR(VLOOKUP(bd_obligaciones_lima[[#This Row],[reponsables_corregido]],responsables[],3,FALSE),"")</f>
        <v>Servicios Generales</v>
      </c>
      <c r="AD274" t="str">
        <f>bd_obligaciones_lima[[#This Row],[N°]]&amp;bd_obligaciones_lima[[#This Row],[Tema]]</f>
        <v>3IQBF</v>
      </c>
    </row>
    <row r="275" spans="1:30" x14ac:dyDescent="0.3">
      <c r="A275">
        <v>3</v>
      </c>
      <c r="B275" t="s">
        <v>69</v>
      </c>
      <c r="C275" t="s">
        <v>25</v>
      </c>
      <c r="D275" t="s">
        <v>214</v>
      </c>
      <c r="R275" t="s">
        <v>224</v>
      </c>
      <c r="S275" t="s">
        <v>269</v>
      </c>
      <c r="T275" s="212">
        <v>45184</v>
      </c>
      <c r="U275" t="s">
        <v>243</v>
      </c>
      <c r="V275" t="s">
        <v>19</v>
      </c>
      <c r="AA27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75" t="str">
        <f>IFERROR(VLOOKUP(bd_obligaciones_lima[[#This Row],[reponsables_corregido]],responsables[],2,FALSE),"")</f>
        <v>jose.crispin@abc.pe</v>
      </c>
      <c r="AC275" t="str">
        <f>IFERROR(VLOOKUP(bd_obligaciones_lima[[#This Row],[reponsables_corregido]],responsables[],3,FALSE),"")</f>
        <v>Almacén</v>
      </c>
      <c r="AD275" t="str">
        <f>bd_obligaciones_lima[[#This Row],[N°]]&amp;bd_obligaciones_lima[[#This Row],[Tema]]</f>
        <v>3IQBF</v>
      </c>
    </row>
    <row r="276" spans="1:30" x14ac:dyDescent="0.3">
      <c r="A276">
        <v>4</v>
      </c>
      <c r="B276" t="s">
        <v>69</v>
      </c>
      <c r="C276" t="s">
        <v>25</v>
      </c>
      <c r="D276" t="s">
        <v>214</v>
      </c>
      <c r="R276" t="s">
        <v>224</v>
      </c>
      <c r="S276" t="s">
        <v>59</v>
      </c>
      <c r="T276" s="212">
        <v>45204</v>
      </c>
      <c r="V276" t="s">
        <v>279</v>
      </c>
      <c r="AA27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76" t="str">
        <f>IFERROR(VLOOKUP(bd_obligaciones_lima[[#This Row],[reponsables_corregido]],responsables[],2,FALSE),"")</f>
        <v>yessenia.hidalgo@abc.pe</v>
      </c>
      <c r="AC276" t="str">
        <f>IFERROR(VLOOKUP(bd_obligaciones_lima[[#This Row],[reponsables_corregido]],responsables[],3,FALSE),"")</f>
        <v>Servicios Generales</v>
      </c>
      <c r="AD276" t="str">
        <f>bd_obligaciones_lima[[#This Row],[N°]]&amp;bd_obligaciones_lima[[#This Row],[Tema]]</f>
        <v>4IQBF</v>
      </c>
    </row>
    <row r="277" spans="1:30" x14ac:dyDescent="0.3">
      <c r="A277">
        <v>4</v>
      </c>
      <c r="B277" t="s">
        <v>69</v>
      </c>
      <c r="C277" t="s">
        <v>25</v>
      </c>
      <c r="D277" t="s">
        <v>214</v>
      </c>
      <c r="R277" t="s">
        <v>224</v>
      </c>
      <c r="S277" t="s">
        <v>269</v>
      </c>
      <c r="T277" s="212">
        <v>45204</v>
      </c>
      <c r="V277" t="s">
        <v>279</v>
      </c>
      <c r="AA27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77" t="str">
        <f>IFERROR(VLOOKUP(bd_obligaciones_lima[[#This Row],[reponsables_corregido]],responsables[],2,FALSE),"")</f>
        <v>jose.crispin@abc.pe</v>
      </c>
      <c r="AC277" t="str">
        <f>IFERROR(VLOOKUP(bd_obligaciones_lima[[#This Row],[reponsables_corregido]],responsables[],3,FALSE),"")</f>
        <v>Almacén</v>
      </c>
      <c r="AD277" t="str">
        <f>bd_obligaciones_lima[[#This Row],[N°]]&amp;bd_obligaciones_lima[[#This Row],[Tema]]</f>
        <v>4IQBF</v>
      </c>
    </row>
    <row r="278" spans="1:30" x14ac:dyDescent="0.3">
      <c r="A278">
        <v>5</v>
      </c>
      <c r="B278" t="s">
        <v>69</v>
      </c>
      <c r="C278" t="s">
        <v>25</v>
      </c>
      <c r="D278" t="s">
        <v>214</v>
      </c>
      <c r="R278" t="s">
        <v>224</v>
      </c>
      <c r="S278" t="s">
        <v>59</v>
      </c>
      <c r="T278" s="212">
        <v>45204</v>
      </c>
      <c r="V278" t="s">
        <v>279</v>
      </c>
      <c r="AA27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78" t="str">
        <f>IFERROR(VLOOKUP(bd_obligaciones_lima[[#This Row],[reponsables_corregido]],responsables[],2,FALSE),"")</f>
        <v>yessenia.hidalgo@abc.pe</v>
      </c>
      <c r="AC278" t="str">
        <f>IFERROR(VLOOKUP(bd_obligaciones_lima[[#This Row],[reponsables_corregido]],responsables[],3,FALSE),"")</f>
        <v>Servicios Generales</v>
      </c>
      <c r="AD278" t="str">
        <f>bd_obligaciones_lima[[#This Row],[N°]]&amp;bd_obligaciones_lima[[#This Row],[Tema]]</f>
        <v>5IQBF</v>
      </c>
    </row>
    <row r="279" spans="1:30" x14ac:dyDescent="0.3">
      <c r="A279">
        <v>5</v>
      </c>
      <c r="B279" t="s">
        <v>69</v>
      </c>
      <c r="C279" t="s">
        <v>25</v>
      </c>
      <c r="D279" t="s">
        <v>214</v>
      </c>
      <c r="R279" t="s">
        <v>224</v>
      </c>
      <c r="S279" t="s">
        <v>269</v>
      </c>
      <c r="T279" s="212">
        <v>45204</v>
      </c>
      <c r="V279" t="s">
        <v>279</v>
      </c>
      <c r="AA27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79" t="str">
        <f>IFERROR(VLOOKUP(bd_obligaciones_lima[[#This Row],[reponsables_corregido]],responsables[],2,FALSE),"")</f>
        <v>jose.crispin@abc.pe</v>
      </c>
      <c r="AC279" t="str">
        <f>IFERROR(VLOOKUP(bd_obligaciones_lima[[#This Row],[reponsables_corregido]],responsables[],3,FALSE),"")</f>
        <v>Almacén</v>
      </c>
      <c r="AD279" t="str">
        <f>bd_obligaciones_lima[[#This Row],[N°]]&amp;bd_obligaciones_lima[[#This Row],[Tema]]</f>
        <v>5IQBF</v>
      </c>
    </row>
    <row r="280" spans="1:30" x14ac:dyDescent="0.3">
      <c r="A280">
        <v>6</v>
      </c>
      <c r="B280" t="s">
        <v>69</v>
      </c>
      <c r="C280" t="s">
        <v>25</v>
      </c>
      <c r="D280" t="s">
        <v>214</v>
      </c>
      <c r="R280" t="s">
        <v>224</v>
      </c>
      <c r="S280" t="s">
        <v>59</v>
      </c>
      <c r="T280" s="212">
        <v>45204</v>
      </c>
      <c r="V280" t="s">
        <v>279</v>
      </c>
      <c r="AA280"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80" t="str">
        <f>IFERROR(VLOOKUP(bd_obligaciones_lima[[#This Row],[reponsables_corregido]],responsables[],2,FALSE),"")</f>
        <v>yessenia.hidalgo@abc.pe</v>
      </c>
      <c r="AC280" t="str">
        <f>IFERROR(VLOOKUP(bd_obligaciones_lima[[#This Row],[reponsables_corregido]],responsables[],3,FALSE),"")</f>
        <v>Servicios Generales</v>
      </c>
      <c r="AD280" t="str">
        <f>bd_obligaciones_lima[[#This Row],[N°]]&amp;bd_obligaciones_lima[[#This Row],[Tema]]</f>
        <v>6IQBF</v>
      </c>
    </row>
    <row r="281" spans="1:30" x14ac:dyDescent="0.3">
      <c r="A281">
        <v>6</v>
      </c>
      <c r="B281" t="s">
        <v>69</v>
      </c>
      <c r="C281" t="s">
        <v>25</v>
      </c>
      <c r="D281" t="s">
        <v>214</v>
      </c>
      <c r="R281" t="s">
        <v>224</v>
      </c>
      <c r="S281" t="s">
        <v>269</v>
      </c>
      <c r="T281" s="212">
        <v>45204</v>
      </c>
      <c r="V281" t="s">
        <v>279</v>
      </c>
      <c r="AA281"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81" t="str">
        <f>IFERROR(VLOOKUP(bd_obligaciones_lima[[#This Row],[reponsables_corregido]],responsables[],2,FALSE),"")</f>
        <v>jose.crispin@abc.pe</v>
      </c>
      <c r="AC281" t="str">
        <f>IFERROR(VLOOKUP(bd_obligaciones_lima[[#This Row],[reponsables_corregido]],responsables[],3,FALSE),"")</f>
        <v>Almacén</v>
      </c>
      <c r="AD281" t="str">
        <f>bd_obligaciones_lima[[#This Row],[N°]]&amp;bd_obligaciones_lima[[#This Row],[Tema]]</f>
        <v>6IQBF</v>
      </c>
    </row>
    <row r="282" spans="1:30" x14ac:dyDescent="0.3">
      <c r="A282">
        <v>7</v>
      </c>
      <c r="B282" t="s">
        <v>69</v>
      </c>
      <c r="C282" t="s">
        <v>25</v>
      </c>
      <c r="D282" t="s">
        <v>214</v>
      </c>
      <c r="R282" t="s">
        <v>224</v>
      </c>
      <c r="S282" t="s">
        <v>59</v>
      </c>
      <c r="T282" s="212">
        <v>45204</v>
      </c>
      <c r="V282" t="s">
        <v>279</v>
      </c>
      <c r="AA282"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82" t="str">
        <f>IFERROR(VLOOKUP(bd_obligaciones_lima[[#This Row],[reponsables_corregido]],responsables[],2,FALSE),"")</f>
        <v>yessenia.hidalgo@abc.pe</v>
      </c>
      <c r="AC282" t="str">
        <f>IFERROR(VLOOKUP(bd_obligaciones_lima[[#This Row],[reponsables_corregido]],responsables[],3,FALSE),"")</f>
        <v>Servicios Generales</v>
      </c>
      <c r="AD282" t="str">
        <f>bd_obligaciones_lima[[#This Row],[N°]]&amp;bd_obligaciones_lima[[#This Row],[Tema]]</f>
        <v>7IQBF</v>
      </c>
    </row>
    <row r="283" spans="1:30" x14ac:dyDescent="0.3">
      <c r="A283">
        <v>7</v>
      </c>
      <c r="B283" t="s">
        <v>69</v>
      </c>
      <c r="C283" t="s">
        <v>25</v>
      </c>
      <c r="D283" t="s">
        <v>214</v>
      </c>
      <c r="R283" t="s">
        <v>224</v>
      </c>
      <c r="S283" t="s">
        <v>269</v>
      </c>
      <c r="T283" s="212">
        <v>45204</v>
      </c>
      <c r="V283" t="s">
        <v>279</v>
      </c>
      <c r="AA283"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83" t="str">
        <f>IFERROR(VLOOKUP(bd_obligaciones_lima[[#This Row],[reponsables_corregido]],responsables[],2,FALSE),"")</f>
        <v>jose.crispin@abc.pe</v>
      </c>
      <c r="AC283" t="str">
        <f>IFERROR(VLOOKUP(bd_obligaciones_lima[[#This Row],[reponsables_corregido]],responsables[],3,FALSE),"")</f>
        <v>Almacén</v>
      </c>
      <c r="AD283" t="str">
        <f>bd_obligaciones_lima[[#This Row],[N°]]&amp;bd_obligaciones_lima[[#This Row],[Tema]]</f>
        <v>7IQBF</v>
      </c>
    </row>
    <row r="284" spans="1:30" x14ac:dyDescent="0.3">
      <c r="A284">
        <v>8</v>
      </c>
      <c r="B284" t="s">
        <v>69</v>
      </c>
      <c r="C284" t="s">
        <v>25</v>
      </c>
      <c r="D284" t="s">
        <v>214</v>
      </c>
      <c r="R284" t="s">
        <v>224</v>
      </c>
      <c r="S284" t="s">
        <v>59</v>
      </c>
      <c r="T284" s="212">
        <v>45323</v>
      </c>
      <c r="U284" t="s">
        <v>41</v>
      </c>
      <c r="V284" t="s">
        <v>276</v>
      </c>
      <c r="AA284"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84" t="str">
        <f>IFERROR(VLOOKUP(bd_obligaciones_lima[[#This Row],[reponsables_corregido]],responsables[],2,FALSE),"")</f>
        <v>yessenia.hidalgo@abc.pe</v>
      </c>
      <c r="AC284" t="str">
        <f>IFERROR(VLOOKUP(bd_obligaciones_lima[[#This Row],[reponsables_corregido]],responsables[],3,FALSE),"")</f>
        <v>Servicios Generales</v>
      </c>
      <c r="AD284" t="str">
        <f>bd_obligaciones_lima[[#This Row],[N°]]&amp;bd_obligaciones_lima[[#This Row],[Tema]]</f>
        <v>8IQBF</v>
      </c>
    </row>
    <row r="285" spans="1:30" x14ac:dyDescent="0.3">
      <c r="A285">
        <v>8</v>
      </c>
      <c r="B285" t="s">
        <v>69</v>
      </c>
      <c r="C285" t="s">
        <v>25</v>
      </c>
      <c r="D285" t="s">
        <v>214</v>
      </c>
      <c r="R285" t="s">
        <v>224</v>
      </c>
      <c r="S285" t="s">
        <v>269</v>
      </c>
      <c r="T285" s="212">
        <v>45323</v>
      </c>
      <c r="U285" t="s">
        <v>41</v>
      </c>
      <c r="V285" t="s">
        <v>276</v>
      </c>
      <c r="AA285"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85" t="str">
        <f>IFERROR(VLOOKUP(bd_obligaciones_lima[[#This Row],[reponsables_corregido]],responsables[],2,FALSE),"")</f>
        <v>jose.crispin@abc.pe</v>
      </c>
      <c r="AC285" t="str">
        <f>IFERROR(VLOOKUP(bd_obligaciones_lima[[#This Row],[reponsables_corregido]],responsables[],3,FALSE),"")</f>
        <v>Almacén</v>
      </c>
      <c r="AD285" t="str">
        <f>bd_obligaciones_lima[[#This Row],[N°]]&amp;bd_obligaciones_lima[[#This Row],[Tema]]</f>
        <v>8IQBF</v>
      </c>
    </row>
    <row r="286" spans="1:30" x14ac:dyDescent="0.3">
      <c r="A286">
        <v>9</v>
      </c>
      <c r="B286" t="s">
        <v>69</v>
      </c>
      <c r="C286" t="s">
        <v>25</v>
      </c>
      <c r="D286" t="s">
        <v>214</v>
      </c>
      <c r="R286" t="s">
        <v>224</v>
      </c>
      <c r="S286" t="s">
        <v>59</v>
      </c>
      <c r="T286" s="212">
        <v>45323</v>
      </c>
      <c r="U286" t="s">
        <v>41</v>
      </c>
      <c r="V286" t="s">
        <v>276</v>
      </c>
      <c r="AA286"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86" t="str">
        <f>IFERROR(VLOOKUP(bd_obligaciones_lima[[#This Row],[reponsables_corregido]],responsables[],2,FALSE),"")</f>
        <v>yessenia.hidalgo@abc.pe</v>
      </c>
      <c r="AC286" t="str">
        <f>IFERROR(VLOOKUP(bd_obligaciones_lima[[#This Row],[reponsables_corregido]],responsables[],3,FALSE),"")</f>
        <v>Servicios Generales</v>
      </c>
      <c r="AD286" t="str">
        <f>bd_obligaciones_lima[[#This Row],[N°]]&amp;bd_obligaciones_lima[[#This Row],[Tema]]</f>
        <v>9IQBF</v>
      </c>
    </row>
    <row r="287" spans="1:30" x14ac:dyDescent="0.3">
      <c r="A287">
        <v>9</v>
      </c>
      <c r="B287" t="s">
        <v>69</v>
      </c>
      <c r="C287" t="s">
        <v>25</v>
      </c>
      <c r="D287" t="s">
        <v>214</v>
      </c>
      <c r="R287" t="s">
        <v>224</v>
      </c>
      <c r="S287" t="s">
        <v>269</v>
      </c>
      <c r="T287" s="212">
        <v>45323</v>
      </c>
      <c r="U287" t="s">
        <v>41</v>
      </c>
      <c r="V287" t="s">
        <v>276</v>
      </c>
      <c r="AA287"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87" t="str">
        <f>IFERROR(VLOOKUP(bd_obligaciones_lima[[#This Row],[reponsables_corregido]],responsables[],2,FALSE),"")</f>
        <v>jose.crispin@abc.pe</v>
      </c>
      <c r="AC287" t="str">
        <f>IFERROR(VLOOKUP(bd_obligaciones_lima[[#This Row],[reponsables_corregido]],responsables[],3,FALSE),"")</f>
        <v>Almacén</v>
      </c>
      <c r="AD287" t="str">
        <f>bd_obligaciones_lima[[#This Row],[N°]]&amp;bd_obligaciones_lima[[#This Row],[Tema]]</f>
        <v>9IQBF</v>
      </c>
    </row>
    <row r="288" spans="1:30" x14ac:dyDescent="0.3">
      <c r="A288">
        <v>10</v>
      </c>
      <c r="B288" t="s">
        <v>69</v>
      </c>
      <c r="C288" t="s">
        <v>25</v>
      </c>
      <c r="D288" t="s">
        <v>214</v>
      </c>
      <c r="R288" t="s">
        <v>224</v>
      </c>
      <c r="S288" t="s">
        <v>59</v>
      </c>
      <c r="T288" s="212">
        <v>45323</v>
      </c>
      <c r="V288" t="s">
        <v>280</v>
      </c>
      <c r="AA288"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Yessenia Hidalgo</v>
      </c>
      <c r="AB288" t="str">
        <f>IFERROR(VLOOKUP(bd_obligaciones_lima[[#This Row],[reponsables_corregido]],responsables[],2,FALSE),"")</f>
        <v>yessenia.hidalgo@abc.pe</v>
      </c>
      <c r="AC288" t="str">
        <f>IFERROR(VLOOKUP(bd_obligaciones_lima[[#This Row],[reponsables_corregido]],responsables[],3,FALSE),"")</f>
        <v>Servicios Generales</v>
      </c>
      <c r="AD288" t="str">
        <f>bd_obligaciones_lima[[#This Row],[N°]]&amp;bd_obligaciones_lima[[#This Row],[Tema]]</f>
        <v>10IQBF</v>
      </c>
    </row>
    <row r="289" spans="1:30" x14ac:dyDescent="0.3">
      <c r="A289">
        <v>10</v>
      </c>
      <c r="B289" t="s">
        <v>69</v>
      </c>
      <c r="C289" t="s">
        <v>25</v>
      </c>
      <c r="D289" t="s">
        <v>214</v>
      </c>
      <c r="R289" t="s">
        <v>224</v>
      </c>
      <c r="S289" t="s">
        <v>269</v>
      </c>
      <c r="T289" s="212">
        <v>45323</v>
      </c>
      <c r="V289" t="s">
        <v>280</v>
      </c>
      <c r="AA289" t="str">
        <f>IF(bd_obligaciones_lima[[#This Row],[Responsable de cumplimiento]]="","",IF(LEFT(bd_obligaciones_lima[[#This Row],[Responsable de cumplimiento]],1)="
",RIGHT(bd_obligaciones_lima[[#This Row],[Responsable de cumplimiento]],LEN(bd_obligaciones_lima[[#This Row],[Responsable de cumplimiento]])-1),bd_obligaciones_lima[[#This Row],[Responsable de cumplimiento]]))</f>
        <v>José Crispín</v>
      </c>
      <c r="AB289" t="str">
        <f>IFERROR(VLOOKUP(bd_obligaciones_lima[[#This Row],[reponsables_corregido]],responsables[],2,FALSE),"")</f>
        <v>jose.crispin@abc.pe</v>
      </c>
      <c r="AC289" t="str">
        <f>IFERROR(VLOOKUP(bd_obligaciones_lima[[#This Row],[reponsables_corregido]],responsables[],3,FALSE),"")</f>
        <v>Almacén</v>
      </c>
      <c r="AD289" t="str">
        <f>bd_obligaciones_lima[[#This Row],[N°]]&amp;bd_obligaciones_lima[[#This Row],[Tema]]</f>
        <v>10IQBF</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D8A78-AA86-4A2F-A37E-BD5CDB06CE57}">
  <sheetPr codeName="Hoja14">
    <tabColor theme="3"/>
  </sheetPr>
  <dimension ref="A2:P22"/>
  <sheetViews>
    <sheetView zoomScale="130" zoomScaleNormal="130" workbookViewId="0">
      <selection activeCell="D4" sqref="D4"/>
    </sheetView>
  </sheetViews>
  <sheetFormatPr baseColWidth="10" defaultRowHeight="14.4" x14ac:dyDescent="0.3"/>
  <cols>
    <col min="1" max="1" width="2.77734375" customWidth="1"/>
    <col min="3" max="3" width="27.6640625" bestFit="1" customWidth="1"/>
    <col min="4" max="4" width="30.6640625" bestFit="1" customWidth="1"/>
    <col min="5" max="5" width="25.77734375" customWidth="1"/>
    <col min="7" max="7" width="3.109375" customWidth="1"/>
    <col min="8" max="8" width="30.6640625" bestFit="1" customWidth="1"/>
    <col min="9" max="9" width="21.44140625" bestFit="1" customWidth="1"/>
    <col min="10" max="10" width="28.109375" bestFit="1" customWidth="1"/>
    <col min="11" max="11" width="27" bestFit="1" customWidth="1"/>
    <col min="12" max="12" width="8.88671875" bestFit="1" customWidth="1"/>
    <col min="13" max="13" width="12" bestFit="1" customWidth="1"/>
    <col min="14" max="14" width="5.77734375" customWidth="1"/>
    <col min="15" max="15" width="17.6640625" bestFit="1" customWidth="1"/>
    <col min="16" max="16" width="30.6640625" bestFit="1" customWidth="1"/>
  </cols>
  <sheetData>
    <row r="2" spans="1:16" x14ac:dyDescent="0.3">
      <c r="A2" s="192"/>
      <c r="C2" s="66" t="s">
        <v>45</v>
      </c>
      <c r="D2" t="s">
        <v>274</v>
      </c>
      <c r="H2" s="66" t="s">
        <v>274</v>
      </c>
      <c r="I2" s="66" t="s">
        <v>275</v>
      </c>
      <c r="O2" s="66" t="s">
        <v>45</v>
      </c>
      <c r="P2" t="s">
        <v>274</v>
      </c>
    </row>
    <row r="3" spans="1:16" x14ac:dyDescent="0.3">
      <c r="A3" s="193"/>
      <c r="C3" s="67" t="s">
        <v>19</v>
      </c>
      <c r="D3" s="267">
        <v>28</v>
      </c>
      <c r="H3" s="66" t="s">
        <v>45</v>
      </c>
      <c r="I3" t="s">
        <v>19</v>
      </c>
      <c r="J3" t="s">
        <v>280</v>
      </c>
      <c r="K3" t="s">
        <v>279</v>
      </c>
      <c r="L3" t="s">
        <v>276</v>
      </c>
      <c r="M3" t="s">
        <v>46</v>
      </c>
      <c r="O3" s="67" t="s">
        <v>104</v>
      </c>
      <c r="P3" s="267">
        <v>42</v>
      </c>
    </row>
    <row r="4" spans="1:16" x14ac:dyDescent="0.3">
      <c r="A4" s="195"/>
      <c r="C4" s="67" t="s">
        <v>280</v>
      </c>
      <c r="D4" s="267">
        <v>55</v>
      </c>
      <c r="H4" s="67" t="s">
        <v>261</v>
      </c>
      <c r="I4" s="267">
        <v>3</v>
      </c>
      <c r="J4" s="267">
        <v>1</v>
      </c>
      <c r="K4" s="267">
        <v>4</v>
      </c>
      <c r="L4" s="267">
        <v>2</v>
      </c>
      <c r="M4" s="267">
        <v>10</v>
      </c>
      <c r="N4" s="200"/>
      <c r="O4" s="67" t="s">
        <v>141</v>
      </c>
      <c r="P4" s="267">
        <v>10</v>
      </c>
    </row>
    <row r="5" spans="1:16" x14ac:dyDescent="0.3">
      <c r="A5" s="194"/>
      <c r="C5" s="67" t="s">
        <v>279</v>
      </c>
      <c r="D5" s="267">
        <v>96</v>
      </c>
      <c r="H5" s="67" t="s">
        <v>54</v>
      </c>
      <c r="I5" s="267">
        <v>23</v>
      </c>
      <c r="J5" s="267">
        <v>42</v>
      </c>
      <c r="K5" s="267">
        <v>71</v>
      </c>
      <c r="L5" s="267">
        <v>53</v>
      </c>
      <c r="M5" s="267">
        <v>189</v>
      </c>
      <c r="N5" s="200"/>
      <c r="O5" s="67" t="s">
        <v>23</v>
      </c>
      <c r="P5" s="267">
        <v>59</v>
      </c>
    </row>
    <row r="6" spans="1:16" x14ac:dyDescent="0.3">
      <c r="A6" s="196"/>
      <c r="C6" s="67" t="s">
        <v>276</v>
      </c>
      <c r="D6" s="267">
        <v>63</v>
      </c>
      <c r="H6" s="67" t="s">
        <v>281</v>
      </c>
      <c r="I6" s="267"/>
      <c r="J6" s="267"/>
      <c r="K6" s="267">
        <v>1</v>
      </c>
      <c r="L6" s="267"/>
      <c r="M6" s="267">
        <v>1</v>
      </c>
      <c r="N6" s="200"/>
      <c r="O6" s="67" t="s">
        <v>165</v>
      </c>
      <c r="P6" s="267">
        <v>3</v>
      </c>
    </row>
    <row r="7" spans="1:16" x14ac:dyDescent="0.3">
      <c r="C7" s="67" t="s">
        <v>46</v>
      </c>
      <c r="D7" s="267">
        <v>242</v>
      </c>
      <c r="H7" s="67" t="s">
        <v>47</v>
      </c>
      <c r="I7" s="267"/>
      <c r="J7" s="267"/>
      <c r="K7" s="267">
        <v>1</v>
      </c>
      <c r="L7" s="267"/>
      <c r="M7" s="267">
        <v>1</v>
      </c>
      <c r="N7" s="200"/>
      <c r="O7" s="67" t="s">
        <v>70</v>
      </c>
      <c r="P7" s="267">
        <v>65</v>
      </c>
    </row>
    <row r="8" spans="1:16" x14ac:dyDescent="0.3">
      <c r="H8" s="67" t="s">
        <v>61</v>
      </c>
      <c r="I8" s="267"/>
      <c r="J8" s="267">
        <v>1</v>
      </c>
      <c r="K8" s="267">
        <v>5</v>
      </c>
      <c r="L8" s="267">
        <v>3</v>
      </c>
      <c r="M8" s="267">
        <v>9</v>
      </c>
      <c r="N8" s="200"/>
      <c r="O8" s="67" t="s">
        <v>214</v>
      </c>
      <c r="P8" s="267">
        <v>10</v>
      </c>
    </row>
    <row r="9" spans="1:16" x14ac:dyDescent="0.3">
      <c r="C9" s="8" t="s">
        <v>19</v>
      </c>
      <c r="D9" s="8">
        <f>IFERROR(VLOOKUP(C9,$C$3:$D$6,2,FALSE),0)</f>
        <v>28</v>
      </c>
      <c r="H9" s="67" t="s">
        <v>120</v>
      </c>
      <c r="I9" s="267">
        <v>3</v>
      </c>
      <c r="J9" s="267">
        <v>5</v>
      </c>
      <c r="K9" s="267">
        <v>17</v>
      </c>
      <c r="L9" s="267">
        <v>9</v>
      </c>
      <c r="M9" s="267">
        <v>34</v>
      </c>
      <c r="N9" s="200"/>
      <c r="O9" s="67" t="s">
        <v>164</v>
      </c>
      <c r="P9" s="267">
        <v>46</v>
      </c>
    </row>
    <row r="10" spans="1:16" x14ac:dyDescent="0.3">
      <c r="C10" s="8" t="s">
        <v>280</v>
      </c>
      <c r="D10" s="8">
        <f>IFERROR(VLOOKUP(C10,$C$3:$D$6,2,FALSE),0)</f>
        <v>55</v>
      </c>
      <c r="H10" s="67" t="s">
        <v>60</v>
      </c>
      <c r="I10" s="267"/>
      <c r="J10" s="267">
        <v>8</v>
      </c>
      <c r="K10" s="267">
        <v>7</v>
      </c>
      <c r="L10" s="267">
        <v>2</v>
      </c>
      <c r="M10" s="267">
        <v>17</v>
      </c>
      <c r="N10" s="200"/>
      <c r="O10" s="67" t="s">
        <v>175</v>
      </c>
      <c r="P10" s="267">
        <v>7</v>
      </c>
    </row>
    <row r="11" spans="1:16" x14ac:dyDescent="0.3">
      <c r="C11" s="8" t="s">
        <v>279</v>
      </c>
      <c r="D11" s="8">
        <f>IFERROR(VLOOKUP(C11,$C$3:$D$6,2,FALSE),0)</f>
        <v>96</v>
      </c>
      <c r="H11" s="67" t="s">
        <v>48</v>
      </c>
      <c r="I11" s="267"/>
      <c r="J11" s="267"/>
      <c r="K11" s="267">
        <v>1</v>
      </c>
      <c r="L11" s="267"/>
      <c r="M11" s="267">
        <v>1</v>
      </c>
      <c r="N11" s="200"/>
      <c r="O11" s="67" t="s">
        <v>46</v>
      </c>
      <c r="P11" s="267">
        <v>242</v>
      </c>
    </row>
    <row r="12" spans="1:16" x14ac:dyDescent="0.3">
      <c r="C12" s="8" t="s">
        <v>276</v>
      </c>
      <c r="D12" s="8">
        <f>IFERROR(VLOOKUP(C12,$C$3:$D$6,2,FALSE),0)</f>
        <v>63</v>
      </c>
      <c r="H12" s="67" t="s">
        <v>56</v>
      </c>
      <c r="I12" s="267">
        <v>2</v>
      </c>
      <c r="J12" s="267"/>
      <c r="K12" s="267">
        <v>2</v>
      </c>
      <c r="L12" s="267">
        <v>1</v>
      </c>
      <c r="M12" s="267">
        <v>5</v>
      </c>
      <c r="N12" s="200"/>
    </row>
    <row r="13" spans="1:16" x14ac:dyDescent="0.3">
      <c r="C13" s="8"/>
      <c r="D13" s="8">
        <f>SUM(D9:D12)</f>
        <v>242</v>
      </c>
      <c r="H13" s="67" t="s">
        <v>58</v>
      </c>
      <c r="I13" s="267">
        <v>3</v>
      </c>
      <c r="J13" s="267">
        <v>3</v>
      </c>
      <c r="K13" s="267">
        <v>6</v>
      </c>
      <c r="L13" s="267">
        <v>4</v>
      </c>
      <c r="M13" s="267">
        <v>16</v>
      </c>
      <c r="N13" s="200"/>
    </row>
    <row r="14" spans="1:16" x14ac:dyDescent="0.3">
      <c r="H14" s="67" t="s">
        <v>260</v>
      </c>
      <c r="I14" s="267">
        <v>1</v>
      </c>
      <c r="J14" s="267">
        <v>1</v>
      </c>
      <c r="K14" s="267">
        <v>1</v>
      </c>
      <c r="L14" s="267"/>
      <c r="M14" s="267">
        <v>3</v>
      </c>
      <c r="N14" s="200"/>
    </row>
    <row r="15" spans="1:16" x14ac:dyDescent="0.3">
      <c r="H15" s="67" t="s">
        <v>46</v>
      </c>
      <c r="I15" s="267">
        <v>28</v>
      </c>
      <c r="J15" s="267">
        <v>55</v>
      </c>
      <c r="K15" s="267">
        <v>96</v>
      </c>
      <c r="L15" s="267">
        <v>63</v>
      </c>
      <c r="M15" s="267">
        <v>242</v>
      </c>
    </row>
    <row r="20" spans="3:6" x14ac:dyDescent="0.3">
      <c r="C20" s="67" t="s">
        <v>19</v>
      </c>
      <c r="D20" t="s">
        <v>280</v>
      </c>
      <c r="E20" t="s">
        <v>279</v>
      </c>
      <c r="F20" t="s">
        <v>276</v>
      </c>
    </row>
    <row r="21" spans="3:6" x14ac:dyDescent="0.3">
      <c r="C21" s="202">
        <f>IFERROR(D9/D13,0)</f>
        <v>0.11570247933884298</v>
      </c>
      <c r="D21" s="203">
        <f>IFERROR(D10/D13,0)</f>
        <v>0.22727272727272727</v>
      </c>
      <c r="E21" s="203">
        <f>IFERROR(D11/D13,0)</f>
        <v>0.39669421487603307</v>
      </c>
      <c r="F21" s="203">
        <f>IFERROR(D12/D13,0)</f>
        <v>0.26033057851239672</v>
      </c>
    </row>
    <row r="22" spans="3:6" x14ac:dyDescent="0.3">
      <c r="C22" s="204">
        <f>1-C21</f>
        <v>0.88429752066115697</v>
      </c>
      <c r="D22" s="204">
        <f>1-D21</f>
        <v>0.77272727272727271</v>
      </c>
      <c r="E22" s="204">
        <f>1-E21</f>
        <v>0.60330578512396693</v>
      </c>
      <c r="F22" s="204">
        <f>1-F21</f>
        <v>0.73966942148760328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26B36-C4C3-4323-9844-67C4495396A1}">
  <sheetPr codeName="Hoja2">
    <tabColor theme="0"/>
  </sheetPr>
  <dimension ref="B2:AA857"/>
  <sheetViews>
    <sheetView showGridLines="0" topLeftCell="S10" zoomScale="70" zoomScaleNormal="70" workbookViewId="0">
      <selection activeCell="AD11" sqref="AD11"/>
    </sheetView>
  </sheetViews>
  <sheetFormatPr baseColWidth="10" defaultColWidth="14.44140625" defaultRowHeight="15" customHeight="1" x14ac:dyDescent="0.3"/>
  <cols>
    <col min="1" max="1" width="1.109375" customWidth="1"/>
    <col min="2" max="2" width="8.109375" style="1" customWidth="1"/>
    <col min="3" max="7" width="22.33203125" style="2" customWidth="1"/>
    <col min="8" max="10" width="33.33203125" style="2" customWidth="1"/>
    <col min="11" max="11" width="72.33203125" customWidth="1"/>
    <col min="12" max="12" width="43.44140625" customWidth="1"/>
    <col min="13" max="13" width="72.33203125" customWidth="1"/>
    <col min="14" max="14" width="29.88671875" customWidth="1"/>
    <col min="15" max="16" width="52" customWidth="1"/>
    <col min="17" max="17" width="33.44140625" customWidth="1"/>
    <col min="18" max="18" width="44.6640625" customWidth="1"/>
    <col min="19" max="23" width="22.44140625" customWidth="1"/>
    <col min="24" max="24" width="19" customWidth="1"/>
    <col min="25" max="25" width="18.6640625" customWidth="1"/>
    <col min="26" max="26" width="25.33203125" customWidth="1"/>
    <col min="27" max="27" width="21.44140625" customWidth="1"/>
  </cols>
  <sheetData>
    <row r="2" spans="2:27" ht="15" customHeight="1" x14ac:dyDescent="0.3">
      <c r="B2" s="223"/>
      <c r="C2" s="223"/>
      <c r="D2" s="223"/>
      <c r="E2" s="223"/>
      <c r="F2" s="223"/>
      <c r="G2" s="224"/>
      <c r="H2" s="232" t="s">
        <v>0</v>
      </c>
      <c r="I2" s="232"/>
      <c r="J2" s="232"/>
      <c r="K2" s="232"/>
      <c r="L2" s="232"/>
      <c r="M2" s="232"/>
      <c r="N2" s="232"/>
      <c r="O2" s="232"/>
      <c r="P2" s="232"/>
      <c r="Q2" s="232"/>
      <c r="R2" s="232"/>
      <c r="S2" s="232"/>
      <c r="T2" s="232"/>
      <c r="U2" s="232"/>
      <c r="V2" s="232"/>
      <c r="W2" s="232"/>
      <c r="X2" s="232"/>
      <c r="Y2" s="232"/>
      <c r="Z2" s="78" t="s">
        <v>43</v>
      </c>
      <c r="AA2" s="4"/>
    </row>
    <row r="3" spans="2:27" ht="15" customHeight="1" x14ac:dyDescent="0.3">
      <c r="B3" s="223"/>
      <c r="C3" s="223"/>
      <c r="D3" s="223"/>
      <c r="E3" s="223"/>
      <c r="F3" s="223"/>
      <c r="G3" s="224"/>
      <c r="H3" s="232"/>
      <c r="I3" s="232"/>
      <c r="J3" s="232"/>
      <c r="K3" s="232"/>
      <c r="L3" s="232"/>
      <c r="M3" s="232"/>
      <c r="N3" s="232"/>
      <c r="O3" s="232"/>
      <c r="P3" s="232"/>
      <c r="Q3" s="232"/>
      <c r="R3" s="232"/>
      <c r="S3" s="232"/>
      <c r="T3" s="232"/>
      <c r="U3" s="232"/>
      <c r="V3" s="232"/>
      <c r="W3" s="232"/>
      <c r="X3" s="232"/>
      <c r="Y3" s="232"/>
      <c r="Z3" s="79" t="s">
        <v>44</v>
      </c>
      <c r="AA3" s="5"/>
    </row>
    <row r="4" spans="2:27" ht="15.75" customHeight="1" x14ac:dyDescent="0.3">
      <c r="B4" s="223"/>
      <c r="C4" s="223"/>
      <c r="D4" s="223"/>
      <c r="E4" s="223"/>
      <c r="F4" s="223"/>
      <c r="G4" s="224"/>
      <c r="H4" s="232"/>
      <c r="I4" s="232"/>
      <c r="J4" s="232"/>
      <c r="K4" s="232"/>
      <c r="L4" s="232"/>
      <c r="M4" s="232"/>
      <c r="N4" s="232"/>
      <c r="O4" s="232"/>
      <c r="P4" s="232"/>
      <c r="Q4" s="232"/>
      <c r="R4" s="232"/>
      <c r="S4" s="232"/>
      <c r="T4" s="232"/>
      <c r="U4" s="232"/>
      <c r="V4" s="232"/>
      <c r="W4" s="232"/>
      <c r="X4" s="232"/>
      <c r="Y4" s="232"/>
      <c r="Z4" s="78" t="s">
        <v>1</v>
      </c>
      <c r="AA4" s="11"/>
    </row>
    <row r="5" spans="2:27" ht="15" customHeight="1" x14ac:dyDescent="0.3">
      <c r="B5" s="223"/>
      <c r="C5" s="223"/>
      <c r="D5" s="223"/>
      <c r="E5" s="223"/>
      <c r="F5" s="223"/>
      <c r="G5" s="224"/>
      <c r="H5" s="232"/>
      <c r="I5" s="232"/>
      <c r="J5" s="232"/>
      <c r="K5" s="232"/>
      <c r="L5" s="232"/>
      <c r="M5" s="232"/>
      <c r="N5" s="232"/>
      <c r="O5" s="232"/>
      <c r="P5" s="232"/>
      <c r="Q5" s="232"/>
      <c r="R5" s="232"/>
      <c r="S5" s="232"/>
      <c r="T5" s="232"/>
      <c r="U5" s="232"/>
      <c r="V5" s="232"/>
      <c r="W5" s="232"/>
      <c r="X5" s="232"/>
      <c r="Y5" s="232"/>
      <c r="Z5" s="78"/>
      <c r="AA5" s="4"/>
    </row>
    <row r="6" spans="2:27" ht="14.4" x14ac:dyDescent="0.3">
      <c r="B6" s="225"/>
      <c r="C6" s="225"/>
      <c r="D6" s="225"/>
      <c r="E6" s="225"/>
      <c r="F6" s="225"/>
      <c r="G6" s="225"/>
      <c r="H6" s="225"/>
      <c r="I6" s="225"/>
      <c r="J6" s="225"/>
      <c r="K6" s="225"/>
      <c r="L6" s="225"/>
      <c r="M6" s="225"/>
      <c r="N6" s="225"/>
      <c r="O6" s="225"/>
      <c r="P6" s="225"/>
      <c r="Q6" s="225"/>
    </row>
    <row r="7" spans="2:27" ht="16.5" customHeight="1" x14ac:dyDescent="0.3">
      <c r="B7" s="229" t="s">
        <v>23</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30" customHeight="1" x14ac:dyDescent="0.3">
      <c r="B8" s="22"/>
      <c r="C8" s="226" t="s">
        <v>3</v>
      </c>
      <c r="D8" s="227"/>
      <c r="E8" s="227"/>
      <c r="F8" s="227"/>
      <c r="G8" s="227"/>
      <c r="H8" s="227"/>
      <c r="I8" s="227"/>
      <c r="J8" s="227"/>
      <c r="K8" s="227"/>
      <c r="L8" s="227"/>
      <c r="M8" s="227"/>
      <c r="N8" s="227"/>
      <c r="O8" s="227"/>
      <c r="P8" s="227"/>
      <c r="Q8" s="228"/>
      <c r="R8" s="219" t="s">
        <v>49</v>
      </c>
      <c r="S8" s="220"/>
      <c r="T8" s="220"/>
      <c r="U8" s="220"/>
      <c r="V8" s="220"/>
      <c r="W8" s="154"/>
      <c r="X8" s="221" t="s">
        <v>4</v>
      </c>
      <c r="Y8" s="222"/>
      <c r="Z8" s="222"/>
      <c r="AA8" s="21" t="s">
        <v>5</v>
      </c>
    </row>
    <row r="9" spans="2:27" ht="30" customHeight="1"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144" x14ac:dyDescent="0.3">
      <c r="B10" s="96">
        <v>1</v>
      </c>
      <c r="C10" s="96" t="s">
        <v>24</v>
      </c>
      <c r="D10" s="96" t="s">
        <v>25</v>
      </c>
      <c r="E10" s="257" t="s">
        <v>23</v>
      </c>
      <c r="F10" s="46" t="s">
        <v>26</v>
      </c>
      <c r="G10" s="46" t="s">
        <v>42</v>
      </c>
      <c r="H10" s="46" t="s">
        <v>27</v>
      </c>
      <c r="I10" s="46" t="s">
        <v>28</v>
      </c>
      <c r="J10" s="258" t="s">
        <v>29</v>
      </c>
      <c r="K10" s="96" t="s">
        <v>29</v>
      </c>
      <c r="L10" s="96" t="s">
        <v>30</v>
      </c>
      <c r="M10" s="96" t="s">
        <v>31</v>
      </c>
      <c r="N10" s="96" t="s">
        <v>249</v>
      </c>
      <c r="O10" s="118" t="s">
        <v>53</v>
      </c>
      <c r="P10" s="96" t="s">
        <v>32</v>
      </c>
      <c r="Q10" s="114" t="s">
        <v>33</v>
      </c>
      <c r="R10" s="114" t="s">
        <v>34</v>
      </c>
      <c r="S10" s="119" t="s">
        <v>250</v>
      </c>
      <c r="T10" s="119" t="s">
        <v>284</v>
      </c>
      <c r="U10" s="207">
        <v>45301</v>
      </c>
      <c r="V10" s="120"/>
      <c r="W10"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10" s="120"/>
      <c r="Y10" s="120"/>
      <c r="Z10" s="118"/>
      <c r="AA10" s="118"/>
    </row>
    <row r="11" spans="2:27" ht="100.8" x14ac:dyDescent="0.3">
      <c r="B11" s="96">
        <v>2</v>
      </c>
      <c r="C11" s="96" t="s">
        <v>24</v>
      </c>
      <c r="D11" s="96" t="s">
        <v>25</v>
      </c>
      <c r="E11" s="257" t="s">
        <v>23</v>
      </c>
      <c r="F11" s="46" t="s">
        <v>26</v>
      </c>
      <c r="G11" s="46" t="s">
        <v>42</v>
      </c>
      <c r="H11" s="46" t="s">
        <v>27</v>
      </c>
      <c r="I11" s="46" t="s">
        <v>28</v>
      </c>
      <c r="J11" s="258" t="s">
        <v>29</v>
      </c>
      <c r="K11" s="96" t="s">
        <v>29</v>
      </c>
      <c r="L11" s="96" t="s">
        <v>35</v>
      </c>
      <c r="M11" s="96" t="s">
        <v>31</v>
      </c>
      <c r="N11" s="96" t="s">
        <v>249</v>
      </c>
      <c r="O11" s="118" t="s">
        <v>53</v>
      </c>
      <c r="P11" s="96" t="s">
        <v>32</v>
      </c>
      <c r="Q11" s="114" t="s">
        <v>36</v>
      </c>
      <c r="R11" s="114" t="s">
        <v>37</v>
      </c>
      <c r="S11" s="119" t="s">
        <v>56</v>
      </c>
      <c r="T11" s="119" t="s">
        <v>57</v>
      </c>
      <c r="U11" s="207">
        <v>45170</v>
      </c>
      <c r="V11" s="120" t="s">
        <v>41</v>
      </c>
      <c r="W11" s="213" t="str">
        <f ca="1">IF(IGA[[#This Row],[Cumple]]="Sí","Cumple",IF(IGA[[#This Row],[Cumple]]="No","Incumple",IF(IGA[[#This Row],[Fecha de Verificación]]="","Dentro del plazo de verificación",IF(IGA[[#This Row],[Fecha de Verificación]]&gt;=TODAY(),"Dentro del plazo de verificación","Fuera del plazo de verificación"))))</f>
        <v>Incumple</v>
      </c>
      <c r="X11" s="120"/>
      <c r="Y11" s="120"/>
      <c r="Z11" s="118"/>
      <c r="AA11" s="118"/>
    </row>
    <row r="12" spans="2:27" ht="14.4" x14ac:dyDescent="0.3">
      <c r="B12" s="96">
        <v>3</v>
      </c>
      <c r="C12" s="96" t="s">
        <v>24</v>
      </c>
      <c r="D12" s="96" t="s">
        <v>25</v>
      </c>
      <c r="E12" s="96" t="s">
        <v>23</v>
      </c>
      <c r="F12" s="262"/>
      <c r="G12" s="263"/>
      <c r="H12" s="264"/>
      <c r="I12" s="265"/>
      <c r="J12" s="96"/>
      <c r="K12" s="117"/>
      <c r="L12" s="96"/>
      <c r="M12" s="96"/>
      <c r="N12" s="96"/>
      <c r="O12" s="118"/>
      <c r="P12" s="96"/>
      <c r="Q12" s="114"/>
      <c r="R12" s="114"/>
      <c r="S12" s="119" t="s">
        <v>56</v>
      </c>
      <c r="T12" s="119" t="s">
        <v>57</v>
      </c>
      <c r="U12" s="207">
        <v>45209</v>
      </c>
      <c r="V12" s="120" t="s">
        <v>243</v>
      </c>
      <c r="W12" s="213" t="str">
        <f ca="1">IF(IGA[[#This Row],[Cumple]]="Sí","Cumple",IF(IGA[[#This Row],[Cumple]]="No","Incumple",IF(IGA[[#This Row],[Fecha de Verificación]]="","Dentro del plazo de verificación",IF(IGA[[#This Row],[Fecha de Verificación]]&gt;=TODAY(),"Dentro del plazo de verificación","Fuera del plazo de verificación"))))</f>
        <v>Cumple</v>
      </c>
      <c r="X12" s="120"/>
      <c r="Y12" s="120"/>
      <c r="Z12" s="118"/>
      <c r="AA12" s="118"/>
    </row>
    <row r="13" spans="2:27" ht="14.4" x14ac:dyDescent="0.3">
      <c r="B13" s="96">
        <v>4</v>
      </c>
      <c r="C13" s="96" t="s">
        <v>24</v>
      </c>
      <c r="D13" s="96" t="s">
        <v>25</v>
      </c>
      <c r="E13" s="96" t="s">
        <v>23</v>
      </c>
      <c r="F13" s="96"/>
      <c r="G13" s="257"/>
      <c r="H13" s="260"/>
      <c r="I13" s="258"/>
      <c r="J13" s="96"/>
      <c r="K13" s="117"/>
      <c r="L13" s="96"/>
      <c r="M13" s="96"/>
      <c r="N13" s="96"/>
      <c r="O13" s="118"/>
      <c r="P13" s="96"/>
      <c r="Q13" s="114"/>
      <c r="R13" s="114"/>
      <c r="S13" s="119" t="s">
        <v>54</v>
      </c>
      <c r="T13" s="119" t="s">
        <v>55</v>
      </c>
      <c r="U13" s="207">
        <v>45143</v>
      </c>
      <c r="V13" s="120" t="s">
        <v>243</v>
      </c>
      <c r="W13" s="213" t="str">
        <f ca="1">IF(IGA[[#This Row],[Cumple]]="Sí","Cumple",IF(IGA[[#This Row],[Cumple]]="No","Incumple",IF(IGA[[#This Row],[Fecha de Verificación]]="","Dentro del plazo de verificación",IF(IGA[[#This Row],[Fecha de Verificación]]&gt;=TODAY(),"Dentro del plazo de verificación","Fuera del plazo de verificación"))))</f>
        <v>Cumple</v>
      </c>
      <c r="X13" s="120"/>
      <c r="Y13" s="120"/>
      <c r="Z13" s="118"/>
      <c r="AA13" s="118"/>
    </row>
    <row r="14" spans="2:27" ht="28.8" x14ac:dyDescent="0.3">
      <c r="B14" s="96">
        <v>5</v>
      </c>
      <c r="C14" s="96" t="s">
        <v>24</v>
      </c>
      <c r="D14" s="96" t="s">
        <v>25</v>
      </c>
      <c r="E14" s="96" t="s">
        <v>23</v>
      </c>
      <c r="F14" s="96"/>
      <c r="G14" s="257"/>
      <c r="H14" s="261"/>
      <c r="I14" s="258"/>
      <c r="J14" s="96"/>
      <c r="K14" s="117"/>
      <c r="L14" s="96"/>
      <c r="M14" s="115"/>
      <c r="N14" s="96"/>
      <c r="O14" s="118"/>
      <c r="P14" s="96"/>
      <c r="Q14" s="114"/>
      <c r="R14" s="114"/>
      <c r="S14" s="119" t="s">
        <v>54</v>
      </c>
      <c r="T14" s="119" t="s">
        <v>55</v>
      </c>
      <c r="U14" s="207">
        <v>45272</v>
      </c>
      <c r="V14" s="120"/>
      <c r="W14"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14" s="120"/>
      <c r="Y14" s="120"/>
      <c r="Z14" s="118"/>
      <c r="AA14" s="118"/>
    </row>
    <row r="15" spans="2:27" ht="14.4" x14ac:dyDescent="0.3">
      <c r="B15" s="96">
        <v>6</v>
      </c>
      <c r="C15" s="96" t="s">
        <v>24</v>
      </c>
      <c r="D15" s="96" t="s">
        <v>25</v>
      </c>
      <c r="E15" s="96" t="s">
        <v>23</v>
      </c>
      <c r="F15" s="96"/>
      <c r="G15" s="257"/>
      <c r="H15" s="261"/>
      <c r="I15" s="258"/>
      <c r="J15" s="96"/>
      <c r="K15" s="117"/>
      <c r="L15" s="96"/>
      <c r="M15" s="115"/>
      <c r="N15" s="96"/>
      <c r="O15" s="118"/>
      <c r="P15" s="96"/>
      <c r="Q15" s="114"/>
      <c r="R15" s="114"/>
      <c r="S15" s="119" t="s">
        <v>54</v>
      </c>
      <c r="T15" s="119" t="s">
        <v>55</v>
      </c>
      <c r="U15" s="207">
        <v>45054</v>
      </c>
      <c r="V15" s="120" t="s">
        <v>243</v>
      </c>
      <c r="W15" s="213" t="str">
        <f ca="1">IF(IGA[[#This Row],[Cumple]]="Sí","Cumple",IF(IGA[[#This Row],[Cumple]]="No","Incumple",IF(IGA[[#This Row],[Fecha de Verificación]]="","Dentro del plazo de verificación",IF(IGA[[#This Row],[Fecha de Verificación]]&gt;=TODAY(),"Dentro del plazo de verificación","Fuera del plazo de verificación"))))</f>
        <v>Cumple</v>
      </c>
      <c r="X15" s="120"/>
      <c r="Y15" s="120"/>
      <c r="Z15" s="118"/>
      <c r="AA15" s="118"/>
    </row>
    <row r="16" spans="2:27" ht="14.4" x14ac:dyDescent="0.3">
      <c r="B16" s="96">
        <v>7</v>
      </c>
      <c r="C16" s="96" t="s">
        <v>24</v>
      </c>
      <c r="D16" s="96" t="s">
        <v>25</v>
      </c>
      <c r="E16" s="96" t="s">
        <v>23</v>
      </c>
      <c r="F16" s="96"/>
      <c r="G16" s="257"/>
      <c r="H16" s="261"/>
      <c r="I16" s="258"/>
      <c r="J16" s="96"/>
      <c r="K16" s="117"/>
      <c r="L16" s="96"/>
      <c r="M16" s="115"/>
      <c r="N16" s="96"/>
      <c r="O16" s="118"/>
      <c r="P16" s="96"/>
      <c r="Q16" s="114"/>
      <c r="R16" s="96"/>
      <c r="S16" s="119" t="s">
        <v>54</v>
      </c>
      <c r="T16" s="119" t="s">
        <v>55</v>
      </c>
      <c r="U16" s="207">
        <v>45301</v>
      </c>
      <c r="V16" s="120" t="s">
        <v>41</v>
      </c>
      <c r="W16" s="213" t="str">
        <f ca="1">IF(IGA[[#This Row],[Cumple]]="Sí","Cumple",IF(IGA[[#This Row],[Cumple]]="No","Incumple",IF(IGA[[#This Row],[Fecha de Verificación]]="","Dentro del plazo de verificación",IF(IGA[[#This Row],[Fecha de Verificación]]&gt;=TODAY(),"Dentro del plazo de verificación","Fuera del plazo de verificación"))))</f>
        <v>Incumple</v>
      </c>
      <c r="X16" s="120"/>
      <c r="Y16" s="120"/>
      <c r="Z16" s="118"/>
      <c r="AA16" s="118"/>
    </row>
    <row r="17" spans="2:27" ht="14.4" x14ac:dyDescent="0.3">
      <c r="B17" s="96">
        <v>8</v>
      </c>
      <c r="C17" s="96" t="s">
        <v>24</v>
      </c>
      <c r="D17" s="96" t="s">
        <v>25</v>
      </c>
      <c r="E17" s="96" t="s">
        <v>23</v>
      </c>
      <c r="F17" s="96"/>
      <c r="G17" s="96"/>
      <c r="H17" s="259"/>
      <c r="I17" s="96"/>
      <c r="J17" s="96"/>
      <c r="K17" s="117"/>
      <c r="L17" s="96"/>
      <c r="M17" s="115"/>
      <c r="N17" s="96"/>
      <c r="O17" s="118"/>
      <c r="P17" s="96"/>
      <c r="Q17" s="114"/>
      <c r="R17" s="114"/>
      <c r="S17" s="119" t="s">
        <v>54</v>
      </c>
      <c r="T17" s="119" t="s">
        <v>55</v>
      </c>
      <c r="U17" s="207">
        <v>45148</v>
      </c>
      <c r="V17" s="120" t="s">
        <v>243</v>
      </c>
      <c r="W17" s="213" t="str">
        <f ca="1">IF(IGA[[#This Row],[Cumple]]="Sí","Cumple",IF(IGA[[#This Row],[Cumple]]="No","Incumple",IF(IGA[[#This Row],[Fecha de Verificación]]="","Dentro del plazo de verificación",IF(IGA[[#This Row],[Fecha de Verificación]]&gt;=TODAY(),"Dentro del plazo de verificación","Fuera del plazo de verificación"))))</f>
        <v>Cumple</v>
      </c>
      <c r="X17" s="120"/>
      <c r="Y17" s="120"/>
      <c r="Z17" s="118"/>
      <c r="AA17" s="118"/>
    </row>
    <row r="18" spans="2:27" ht="28.8" x14ac:dyDescent="0.3">
      <c r="B18" s="96">
        <v>9</v>
      </c>
      <c r="C18" s="186" t="s">
        <v>24</v>
      </c>
      <c r="D18" s="186" t="s">
        <v>25</v>
      </c>
      <c r="E18" s="96" t="s">
        <v>23</v>
      </c>
      <c r="F18" s="186"/>
      <c r="G18" s="186"/>
      <c r="H18" s="187"/>
      <c r="I18" s="186"/>
      <c r="J18" s="186"/>
      <c r="K18" s="188"/>
      <c r="L18" s="186"/>
      <c r="M18" s="189"/>
      <c r="N18" s="186"/>
      <c r="O18" s="190"/>
      <c r="P18" s="186"/>
      <c r="Q18" s="189"/>
      <c r="R18" s="189"/>
      <c r="S18" s="191" t="s">
        <v>48</v>
      </c>
      <c r="T18" s="191" t="s">
        <v>262</v>
      </c>
      <c r="U18" s="208">
        <v>45204</v>
      </c>
      <c r="V18" s="185"/>
      <c r="W18"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18" s="185"/>
      <c r="Y18" s="185"/>
      <c r="Z18" s="190"/>
      <c r="AA18" s="190"/>
    </row>
    <row r="19" spans="2:27" ht="28.8" x14ac:dyDescent="0.3">
      <c r="B19" s="96">
        <v>10</v>
      </c>
      <c r="C19" s="186" t="s">
        <v>24</v>
      </c>
      <c r="D19" s="186" t="s">
        <v>25</v>
      </c>
      <c r="E19" s="96" t="s">
        <v>23</v>
      </c>
      <c r="F19" s="186"/>
      <c r="G19" s="186"/>
      <c r="H19" s="187"/>
      <c r="I19" s="186"/>
      <c r="J19" s="186"/>
      <c r="K19" s="186"/>
      <c r="L19" s="186"/>
      <c r="M19" s="189"/>
      <c r="N19" s="186"/>
      <c r="O19" s="190"/>
      <c r="P19" s="186"/>
      <c r="Q19" s="186"/>
      <c r="R19" s="189"/>
      <c r="S19" s="191" t="s">
        <v>47</v>
      </c>
      <c r="T19" s="191" t="s">
        <v>263</v>
      </c>
      <c r="U19" s="208">
        <v>45179</v>
      </c>
      <c r="V19" s="185"/>
      <c r="W19"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19" s="185"/>
      <c r="Y19" s="185"/>
      <c r="Z19" s="190"/>
      <c r="AA19" s="190"/>
    </row>
    <row r="20" spans="2:27" ht="28.8" x14ac:dyDescent="0.3">
      <c r="B20" s="96">
        <v>11</v>
      </c>
      <c r="C20" s="96" t="s">
        <v>24</v>
      </c>
      <c r="D20" s="96" t="s">
        <v>25</v>
      </c>
      <c r="E20" s="96" t="s">
        <v>23</v>
      </c>
      <c r="F20" s="96"/>
      <c r="G20" s="96"/>
      <c r="H20" s="126"/>
      <c r="I20" s="96"/>
      <c r="J20" s="96"/>
      <c r="K20" s="96"/>
      <c r="L20" s="96"/>
      <c r="M20" s="115"/>
      <c r="N20" s="96"/>
      <c r="O20" s="118"/>
      <c r="P20" s="96"/>
      <c r="Q20" s="114"/>
      <c r="R20" s="114"/>
      <c r="S20" s="119" t="s">
        <v>58</v>
      </c>
      <c r="T20" s="119" t="s">
        <v>59</v>
      </c>
      <c r="U20" s="207">
        <v>45204</v>
      </c>
      <c r="V20" s="120"/>
      <c r="W20"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20" s="120"/>
      <c r="Y20" s="120"/>
      <c r="Z20" s="118"/>
      <c r="AA20" s="121"/>
    </row>
    <row r="21" spans="2:27" ht="28.8" x14ac:dyDescent="0.3">
      <c r="B21" s="96">
        <v>12</v>
      </c>
      <c r="C21" s="186" t="s">
        <v>24</v>
      </c>
      <c r="D21" s="186" t="s">
        <v>25</v>
      </c>
      <c r="E21" s="96" t="s">
        <v>23</v>
      </c>
      <c r="F21" s="186"/>
      <c r="G21" s="186"/>
      <c r="H21" s="187"/>
      <c r="I21" s="186"/>
      <c r="J21" s="186"/>
      <c r="K21" s="188"/>
      <c r="L21" s="186"/>
      <c r="M21" s="189"/>
      <c r="N21" s="186"/>
      <c r="O21" s="190"/>
      <c r="P21" s="186"/>
      <c r="Q21" s="186"/>
      <c r="R21" s="186"/>
      <c r="S21" s="191" t="s">
        <v>60</v>
      </c>
      <c r="T21" s="191" t="s">
        <v>264</v>
      </c>
      <c r="U21" s="208">
        <v>45302</v>
      </c>
      <c r="V21" s="185"/>
      <c r="W21"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21" s="185"/>
      <c r="Y21" s="185"/>
      <c r="Z21" s="190"/>
      <c r="AA21" s="190"/>
    </row>
    <row r="22" spans="2:27" ht="14.4" x14ac:dyDescent="0.3">
      <c r="B22" s="96">
        <v>13</v>
      </c>
      <c r="C22" s="96" t="s">
        <v>24</v>
      </c>
      <c r="D22" s="96" t="s">
        <v>25</v>
      </c>
      <c r="E22" s="96" t="s">
        <v>23</v>
      </c>
      <c r="F22" s="96"/>
      <c r="G22" s="96"/>
      <c r="H22" s="126"/>
      <c r="I22" s="96"/>
      <c r="J22" s="96"/>
      <c r="K22" s="117"/>
      <c r="L22" s="96"/>
      <c r="M22" s="115"/>
      <c r="N22" s="96"/>
      <c r="O22" s="118"/>
      <c r="P22" s="96"/>
      <c r="Q22" s="96"/>
      <c r="R22" s="96"/>
      <c r="S22" s="119" t="s">
        <v>58</v>
      </c>
      <c r="T22" s="119" t="s">
        <v>59</v>
      </c>
      <c r="U22" s="207">
        <v>45204</v>
      </c>
      <c r="V22" s="120" t="s">
        <v>41</v>
      </c>
      <c r="W22" s="213" t="str">
        <f ca="1">IF(IGA[[#This Row],[Cumple]]="Sí","Cumple",IF(IGA[[#This Row],[Cumple]]="No","Incumple",IF(IGA[[#This Row],[Fecha de Verificación]]="","Dentro del plazo de verificación",IF(IGA[[#This Row],[Fecha de Verificación]]&gt;=TODAY(),"Dentro del plazo de verificación","Fuera del plazo de verificación"))))</f>
        <v>Incumple</v>
      </c>
      <c r="X22" s="120"/>
      <c r="Y22" s="120"/>
      <c r="Z22" s="118"/>
      <c r="AA22" s="118"/>
    </row>
    <row r="23" spans="2:27" ht="28.8" x14ac:dyDescent="0.3">
      <c r="B23" s="96">
        <v>14</v>
      </c>
      <c r="C23" s="96" t="s">
        <v>24</v>
      </c>
      <c r="D23" s="96" t="s">
        <v>25</v>
      </c>
      <c r="E23" s="96" t="s">
        <v>23</v>
      </c>
      <c r="F23" s="96"/>
      <c r="G23" s="96"/>
      <c r="H23" s="126"/>
      <c r="I23" s="96"/>
      <c r="J23" s="96"/>
      <c r="K23" s="96"/>
      <c r="L23" s="96"/>
      <c r="M23" s="115"/>
      <c r="N23" s="96"/>
      <c r="O23" s="118"/>
      <c r="P23" s="96"/>
      <c r="Q23" s="96"/>
      <c r="R23" s="96"/>
      <c r="S23" s="119" t="s">
        <v>58</v>
      </c>
      <c r="T23" s="119" t="s">
        <v>59</v>
      </c>
      <c r="U23" s="207">
        <v>45204</v>
      </c>
      <c r="V23" s="99"/>
      <c r="W23"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23" s="99"/>
      <c r="Y23" s="99"/>
      <c r="Z23" s="96"/>
      <c r="AA23" s="96"/>
    </row>
    <row r="24" spans="2:27" ht="14.4" x14ac:dyDescent="0.3">
      <c r="B24" s="96">
        <v>15</v>
      </c>
      <c r="C24" s="96" t="s">
        <v>24</v>
      </c>
      <c r="D24" s="96" t="s">
        <v>25</v>
      </c>
      <c r="E24" s="96" t="s">
        <v>23</v>
      </c>
      <c r="F24" s="96"/>
      <c r="G24" s="96"/>
      <c r="H24" s="126"/>
      <c r="I24" s="96"/>
      <c r="J24" s="96"/>
      <c r="K24" s="117"/>
      <c r="L24" s="96"/>
      <c r="M24" s="115"/>
      <c r="N24" s="96"/>
      <c r="O24" s="118"/>
      <c r="P24" s="96"/>
      <c r="Q24" s="96"/>
      <c r="R24" s="96"/>
      <c r="S24" s="119" t="s">
        <v>54</v>
      </c>
      <c r="T24" s="119" t="s">
        <v>55</v>
      </c>
      <c r="U24" s="207">
        <v>45204</v>
      </c>
      <c r="V24" s="120" t="s">
        <v>41</v>
      </c>
      <c r="W24" s="213" t="str">
        <f ca="1">IF(IGA[[#This Row],[Cumple]]="Sí","Cumple",IF(IGA[[#This Row],[Cumple]]="No","Incumple",IF(IGA[[#This Row],[Fecha de Verificación]]="","Dentro del plazo de verificación",IF(IGA[[#This Row],[Fecha de Verificación]]&gt;=TODAY(),"Dentro del plazo de verificación","Fuera del plazo de verificación"))))</f>
        <v>Incumple</v>
      </c>
      <c r="X24" s="120"/>
      <c r="Y24" s="120"/>
      <c r="Z24" s="118"/>
      <c r="AA24" s="118"/>
    </row>
    <row r="25" spans="2:27" ht="28.8" x14ac:dyDescent="0.3">
      <c r="B25" s="96">
        <v>16</v>
      </c>
      <c r="C25" s="96" t="s">
        <v>24</v>
      </c>
      <c r="D25" s="96" t="s">
        <v>25</v>
      </c>
      <c r="E25" s="96" t="s">
        <v>23</v>
      </c>
      <c r="F25" s="96"/>
      <c r="G25" s="96"/>
      <c r="H25" s="126"/>
      <c r="I25" s="96"/>
      <c r="J25" s="96"/>
      <c r="K25" s="96"/>
      <c r="L25" s="96"/>
      <c r="M25" s="115"/>
      <c r="N25" s="96"/>
      <c r="O25" s="118"/>
      <c r="P25" s="96"/>
      <c r="Q25" s="96"/>
      <c r="R25" s="96"/>
      <c r="S25" s="119" t="s">
        <v>54</v>
      </c>
      <c r="T25" s="119" t="s">
        <v>55</v>
      </c>
      <c r="U25" s="207">
        <v>45323</v>
      </c>
      <c r="V25" s="120"/>
      <c r="W25"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25" s="120"/>
      <c r="Y25" s="120"/>
      <c r="Z25" s="118"/>
      <c r="AA25" s="118"/>
    </row>
    <row r="26" spans="2:27" ht="28.8" x14ac:dyDescent="0.3">
      <c r="B26" s="96">
        <v>17</v>
      </c>
      <c r="C26" s="96" t="s">
        <v>24</v>
      </c>
      <c r="D26" s="96" t="s">
        <v>25</v>
      </c>
      <c r="E26" s="96" t="s">
        <v>23</v>
      </c>
      <c r="F26" s="96"/>
      <c r="G26" s="96"/>
      <c r="H26" s="126"/>
      <c r="I26" s="96"/>
      <c r="J26" s="96"/>
      <c r="K26" s="117"/>
      <c r="L26" s="96"/>
      <c r="M26" s="116"/>
      <c r="N26" s="96"/>
      <c r="O26" s="118"/>
      <c r="P26" s="96"/>
      <c r="Q26" s="96"/>
      <c r="R26" s="96"/>
      <c r="S26" s="119" t="s">
        <v>54</v>
      </c>
      <c r="T26" s="119" t="s">
        <v>55</v>
      </c>
      <c r="U26" s="207">
        <v>45327</v>
      </c>
      <c r="V26" s="120"/>
      <c r="W26"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26" s="120"/>
      <c r="Y26" s="120"/>
      <c r="Z26" s="118"/>
      <c r="AA26" s="118"/>
    </row>
    <row r="27" spans="2:27" ht="28.8" x14ac:dyDescent="0.3">
      <c r="B27" s="96">
        <v>18</v>
      </c>
      <c r="C27" s="96" t="s">
        <v>24</v>
      </c>
      <c r="D27" s="96" t="s">
        <v>25</v>
      </c>
      <c r="E27" s="96" t="s">
        <v>23</v>
      </c>
      <c r="F27" s="96"/>
      <c r="G27" s="96"/>
      <c r="H27" s="126"/>
      <c r="I27" s="96"/>
      <c r="J27" s="96"/>
      <c r="K27" s="117"/>
      <c r="L27" s="96"/>
      <c r="M27" s="116"/>
      <c r="N27" s="96"/>
      <c r="O27" s="118"/>
      <c r="P27" s="96"/>
      <c r="Q27" s="96"/>
      <c r="R27" s="96"/>
      <c r="S27" s="119" t="s">
        <v>54</v>
      </c>
      <c r="T27" s="119" t="s">
        <v>55</v>
      </c>
      <c r="U27" s="207">
        <v>45361</v>
      </c>
      <c r="V27" s="120"/>
      <c r="W27"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27" s="120"/>
      <c r="Y27" s="120"/>
      <c r="Z27" s="118"/>
      <c r="AA27" s="118"/>
    </row>
    <row r="28" spans="2:27" ht="14.4" x14ac:dyDescent="0.3">
      <c r="B28" s="96">
        <v>19</v>
      </c>
      <c r="C28" s="96" t="s">
        <v>24</v>
      </c>
      <c r="D28" s="96" t="s">
        <v>25</v>
      </c>
      <c r="E28" s="96" t="s">
        <v>23</v>
      </c>
      <c r="F28" s="96"/>
      <c r="G28" s="96"/>
      <c r="H28" s="126"/>
      <c r="I28" s="96"/>
      <c r="J28" s="96"/>
      <c r="K28" s="117"/>
      <c r="L28" s="96"/>
      <c r="M28" s="116"/>
      <c r="N28" s="96"/>
      <c r="O28" s="96"/>
      <c r="P28" s="96"/>
      <c r="Q28" s="96"/>
      <c r="R28" s="96"/>
      <c r="S28" s="119" t="s">
        <v>54</v>
      </c>
      <c r="T28" s="119" t="s">
        <v>55</v>
      </c>
      <c r="U28" s="207">
        <v>45361</v>
      </c>
      <c r="V28" s="120" t="s">
        <v>41</v>
      </c>
      <c r="W28" s="213" t="str">
        <f ca="1">IF(IGA[[#This Row],[Cumple]]="Sí","Cumple",IF(IGA[[#This Row],[Cumple]]="No","Incumple",IF(IGA[[#This Row],[Fecha de Verificación]]="","Dentro del plazo de verificación",IF(IGA[[#This Row],[Fecha de Verificación]]&gt;=TODAY(),"Dentro del plazo de verificación","Fuera del plazo de verificación"))))</f>
        <v>Incumple</v>
      </c>
      <c r="X28" s="99"/>
      <c r="Y28" s="99"/>
      <c r="Z28" s="96"/>
      <c r="AA28" s="96"/>
    </row>
    <row r="29" spans="2:27" ht="28.8" x14ac:dyDescent="0.3">
      <c r="B29" s="96">
        <v>20</v>
      </c>
      <c r="C29" s="96" t="s">
        <v>24</v>
      </c>
      <c r="D29" s="96" t="s">
        <v>25</v>
      </c>
      <c r="E29" s="96" t="s">
        <v>23</v>
      </c>
      <c r="F29" s="96"/>
      <c r="G29" s="96"/>
      <c r="H29" s="126"/>
      <c r="I29" s="96"/>
      <c r="J29" s="96"/>
      <c r="K29" s="117"/>
      <c r="L29" s="96"/>
      <c r="M29" s="116"/>
      <c r="N29" s="96"/>
      <c r="O29" s="118"/>
      <c r="P29" s="96"/>
      <c r="Q29" s="96"/>
      <c r="R29" s="96"/>
      <c r="S29" s="119" t="s">
        <v>54</v>
      </c>
      <c r="T29" s="119" t="s">
        <v>55</v>
      </c>
      <c r="U29" s="207">
        <v>45327</v>
      </c>
      <c r="V29" s="120"/>
      <c r="W29"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29" s="120"/>
      <c r="Y29" s="120"/>
      <c r="Z29" s="118"/>
      <c r="AA29" s="118"/>
    </row>
    <row r="30" spans="2:27" ht="14.4" x14ac:dyDescent="0.3">
      <c r="B30" s="96">
        <v>21</v>
      </c>
      <c r="C30" s="96" t="s">
        <v>24</v>
      </c>
      <c r="D30" s="96" t="s">
        <v>25</v>
      </c>
      <c r="E30" s="96" t="s">
        <v>23</v>
      </c>
      <c r="F30" s="96"/>
      <c r="G30" s="96"/>
      <c r="H30" s="126"/>
      <c r="I30" s="96"/>
      <c r="J30" s="96"/>
      <c r="K30" s="117"/>
      <c r="L30" s="96"/>
      <c r="M30" s="116"/>
      <c r="N30" s="96"/>
      <c r="O30" s="118"/>
      <c r="P30" s="96"/>
      <c r="Q30" s="96"/>
      <c r="R30" s="96"/>
      <c r="S30" s="119" t="s">
        <v>54</v>
      </c>
      <c r="T30" s="119" t="s">
        <v>55</v>
      </c>
      <c r="U30" s="207">
        <v>45361</v>
      </c>
      <c r="V30" s="120" t="s">
        <v>41</v>
      </c>
      <c r="W30" s="213" t="str">
        <f ca="1">IF(IGA[[#This Row],[Cumple]]="Sí","Cumple",IF(IGA[[#This Row],[Cumple]]="No","Incumple",IF(IGA[[#This Row],[Fecha de Verificación]]="","Dentro del plazo de verificación",IF(IGA[[#This Row],[Fecha de Verificación]]&gt;=TODAY(),"Dentro del plazo de verificación","Fuera del plazo de verificación"))))</f>
        <v>Incumple</v>
      </c>
      <c r="X30" s="120"/>
      <c r="Y30" s="120"/>
      <c r="Z30" s="118"/>
      <c r="AA30" s="118"/>
    </row>
    <row r="31" spans="2:27" ht="28.8" x14ac:dyDescent="0.3">
      <c r="B31" s="96">
        <v>22</v>
      </c>
      <c r="C31" s="96" t="s">
        <v>24</v>
      </c>
      <c r="D31" s="96" t="s">
        <v>25</v>
      </c>
      <c r="E31" s="96" t="s">
        <v>23</v>
      </c>
      <c r="F31" s="96"/>
      <c r="G31" s="96"/>
      <c r="H31" s="126"/>
      <c r="I31" s="96"/>
      <c r="J31" s="96"/>
      <c r="K31" s="117"/>
      <c r="L31" s="96"/>
      <c r="M31" s="116"/>
      <c r="N31" s="96"/>
      <c r="O31" s="118"/>
      <c r="P31" s="96"/>
      <c r="Q31" s="96"/>
      <c r="R31" s="96"/>
      <c r="S31" s="119" t="s">
        <v>54</v>
      </c>
      <c r="T31" s="119" t="s">
        <v>55</v>
      </c>
      <c r="U31" s="207">
        <v>45327</v>
      </c>
      <c r="V31" s="120"/>
      <c r="W31"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31" s="120"/>
      <c r="Y31" s="120"/>
      <c r="Z31" s="118"/>
      <c r="AA31" s="118"/>
    </row>
    <row r="32" spans="2:27" ht="28.8" x14ac:dyDescent="0.3">
      <c r="B32" s="96">
        <v>23</v>
      </c>
      <c r="C32" s="96" t="s">
        <v>24</v>
      </c>
      <c r="D32" s="96" t="s">
        <v>25</v>
      </c>
      <c r="E32" s="96" t="s">
        <v>23</v>
      </c>
      <c r="F32" s="96"/>
      <c r="G32" s="96"/>
      <c r="H32" s="126"/>
      <c r="I32" s="96"/>
      <c r="J32" s="96"/>
      <c r="K32" s="117"/>
      <c r="L32" s="96"/>
      <c r="M32" s="116"/>
      <c r="N32" s="96"/>
      <c r="O32" s="118"/>
      <c r="P32" s="96"/>
      <c r="Q32" s="96"/>
      <c r="R32" s="96"/>
      <c r="S32" s="119" t="s">
        <v>54</v>
      </c>
      <c r="T32" s="119" t="s">
        <v>55</v>
      </c>
      <c r="U32" s="207">
        <v>45272</v>
      </c>
      <c r="V32" s="120"/>
      <c r="W32"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32" s="120"/>
      <c r="Y32" s="120"/>
      <c r="Z32" s="118"/>
      <c r="AA32" s="118"/>
    </row>
    <row r="33" spans="2:27" ht="28.8" x14ac:dyDescent="0.3">
      <c r="B33" s="96">
        <v>24</v>
      </c>
      <c r="C33" s="96" t="s">
        <v>24</v>
      </c>
      <c r="D33" s="96" t="s">
        <v>25</v>
      </c>
      <c r="E33" s="96" t="s">
        <v>23</v>
      </c>
      <c r="F33" s="96"/>
      <c r="G33" s="96"/>
      <c r="H33" s="126"/>
      <c r="I33" s="96"/>
      <c r="J33" s="96"/>
      <c r="K33" s="117"/>
      <c r="L33" s="96"/>
      <c r="M33" s="116"/>
      <c r="N33" s="96"/>
      <c r="O33" s="118"/>
      <c r="P33" s="96"/>
      <c r="Q33" s="96"/>
      <c r="R33" s="96"/>
      <c r="S33" s="119" t="s">
        <v>54</v>
      </c>
      <c r="T33" s="119" t="s">
        <v>55</v>
      </c>
      <c r="U33" s="207">
        <v>45204</v>
      </c>
      <c r="V33" s="120"/>
      <c r="W33"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33" s="120"/>
      <c r="Y33" s="120"/>
      <c r="Z33" s="118"/>
      <c r="AA33" s="118"/>
    </row>
    <row r="34" spans="2:27" ht="14.4" x14ac:dyDescent="0.3">
      <c r="B34" s="96">
        <v>25</v>
      </c>
      <c r="C34" s="96" t="s">
        <v>24</v>
      </c>
      <c r="D34" s="96" t="s">
        <v>25</v>
      </c>
      <c r="E34" s="96" t="s">
        <v>23</v>
      </c>
      <c r="F34" s="96"/>
      <c r="G34" s="96"/>
      <c r="H34" s="126"/>
      <c r="I34" s="96"/>
      <c r="J34" s="96"/>
      <c r="K34" s="117"/>
      <c r="L34" s="96"/>
      <c r="M34" s="116"/>
      <c r="N34" s="96"/>
      <c r="O34" s="118"/>
      <c r="P34" s="96"/>
      <c r="Q34" s="96"/>
      <c r="R34" s="96"/>
      <c r="S34" s="119" t="s">
        <v>54</v>
      </c>
      <c r="T34" s="119" t="s">
        <v>55</v>
      </c>
      <c r="U34" s="207">
        <v>45189</v>
      </c>
      <c r="V34" s="120" t="s">
        <v>41</v>
      </c>
      <c r="W34" s="213" t="str">
        <f ca="1">IF(IGA[[#This Row],[Cumple]]="Sí","Cumple",IF(IGA[[#This Row],[Cumple]]="No","Incumple",IF(IGA[[#This Row],[Fecha de Verificación]]="","Dentro del plazo de verificación",IF(IGA[[#This Row],[Fecha de Verificación]]&gt;=TODAY(),"Dentro del plazo de verificación","Fuera del plazo de verificación"))))</f>
        <v>Incumple</v>
      </c>
      <c r="X34" s="120"/>
      <c r="Y34" s="120"/>
      <c r="Z34" s="118"/>
      <c r="AA34" s="118"/>
    </row>
    <row r="35" spans="2:27" ht="28.8" x14ac:dyDescent="0.3">
      <c r="B35" s="96">
        <v>26</v>
      </c>
      <c r="C35" s="96" t="s">
        <v>24</v>
      </c>
      <c r="D35" s="96" t="s">
        <v>25</v>
      </c>
      <c r="E35" s="96" t="s">
        <v>23</v>
      </c>
      <c r="F35" s="96"/>
      <c r="G35" s="96"/>
      <c r="H35" s="126"/>
      <c r="I35" s="96"/>
      <c r="J35" s="96"/>
      <c r="K35" s="117"/>
      <c r="L35" s="96"/>
      <c r="M35" s="116"/>
      <c r="N35" s="96"/>
      <c r="O35" s="118"/>
      <c r="P35" s="96"/>
      <c r="Q35" s="96"/>
      <c r="R35" s="96"/>
      <c r="S35" s="119" t="s">
        <v>54</v>
      </c>
      <c r="T35" s="119" t="s">
        <v>55</v>
      </c>
      <c r="U35" s="207">
        <v>45209</v>
      </c>
      <c r="V35" s="120"/>
      <c r="W35"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35" s="120"/>
      <c r="Y35" s="120"/>
      <c r="Z35" s="118"/>
      <c r="AA35" s="118"/>
    </row>
    <row r="36" spans="2:27" ht="28.8" x14ac:dyDescent="0.3">
      <c r="B36" s="96">
        <v>27</v>
      </c>
      <c r="C36" s="186" t="s">
        <v>24</v>
      </c>
      <c r="D36" s="186" t="s">
        <v>25</v>
      </c>
      <c r="E36" s="96" t="s">
        <v>23</v>
      </c>
      <c r="F36" s="186"/>
      <c r="G36" s="186"/>
      <c r="H36" s="187"/>
      <c r="I36" s="186"/>
      <c r="J36" s="186"/>
      <c r="K36" s="188"/>
      <c r="L36" s="186"/>
      <c r="M36" s="189"/>
      <c r="N36" s="186"/>
      <c r="O36" s="190"/>
      <c r="P36" s="186"/>
      <c r="Q36" s="186"/>
      <c r="R36" s="186"/>
      <c r="S36" s="191" t="s">
        <v>60</v>
      </c>
      <c r="T36" s="191" t="s">
        <v>264</v>
      </c>
      <c r="U36" s="209">
        <v>45296</v>
      </c>
      <c r="V36" s="185"/>
      <c r="W36"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36" s="185"/>
      <c r="Y36" s="185"/>
      <c r="Z36" s="190"/>
      <c r="AA36" s="190"/>
    </row>
    <row r="37" spans="2:27" ht="28.8" x14ac:dyDescent="0.3">
      <c r="B37" s="96">
        <v>28</v>
      </c>
      <c r="C37" s="186" t="s">
        <v>24</v>
      </c>
      <c r="D37" s="186" t="s">
        <v>25</v>
      </c>
      <c r="E37" s="96" t="s">
        <v>23</v>
      </c>
      <c r="F37" s="186"/>
      <c r="G37" s="186"/>
      <c r="H37" s="187"/>
      <c r="I37" s="186"/>
      <c r="J37" s="186"/>
      <c r="K37" s="188"/>
      <c r="L37" s="186"/>
      <c r="M37" s="189"/>
      <c r="N37" s="186"/>
      <c r="O37" s="190"/>
      <c r="P37" s="186"/>
      <c r="Q37" s="186"/>
      <c r="R37" s="186"/>
      <c r="S37" s="191" t="s">
        <v>60</v>
      </c>
      <c r="T37" s="191" t="s">
        <v>264</v>
      </c>
      <c r="U37" s="208">
        <v>45306</v>
      </c>
      <c r="V37" s="185"/>
      <c r="W37"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37" s="185"/>
      <c r="Y37" s="185"/>
      <c r="Z37" s="190"/>
      <c r="AA37" s="190"/>
    </row>
    <row r="38" spans="2:27" ht="28.8" x14ac:dyDescent="0.3">
      <c r="B38" s="96">
        <v>29</v>
      </c>
      <c r="C38" s="186" t="s">
        <v>24</v>
      </c>
      <c r="D38" s="186" t="s">
        <v>25</v>
      </c>
      <c r="E38" s="96" t="s">
        <v>23</v>
      </c>
      <c r="F38" s="186"/>
      <c r="G38" s="186"/>
      <c r="H38" s="187"/>
      <c r="I38" s="186"/>
      <c r="J38" s="186"/>
      <c r="K38" s="186"/>
      <c r="L38" s="186"/>
      <c r="M38" s="189"/>
      <c r="N38" s="186"/>
      <c r="O38" s="190"/>
      <c r="P38" s="186"/>
      <c r="Q38" s="186"/>
      <c r="R38" s="186"/>
      <c r="S38" s="191" t="s">
        <v>60</v>
      </c>
      <c r="T38" s="191" t="s">
        <v>264</v>
      </c>
      <c r="U38" s="208">
        <v>45301</v>
      </c>
      <c r="V38" s="185"/>
      <c r="W38"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38" s="185"/>
      <c r="Y38" s="185"/>
      <c r="Z38" s="190"/>
      <c r="AA38" s="190"/>
    </row>
    <row r="39" spans="2:27" ht="28.8" x14ac:dyDescent="0.3">
      <c r="B39" s="96">
        <v>30</v>
      </c>
      <c r="C39" s="186" t="s">
        <v>24</v>
      </c>
      <c r="D39" s="186" t="s">
        <v>25</v>
      </c>
      <c r="E39" s="96" t="s">
        <v>23</v>
      </c>
      <c r="F39" s="186"/>
      <c r="G39" s="186"/>
      <c r="H39" s="187"/>
      <c r="I39" s="186"/>
      <c r="J39" s="186"/>
      <c r="K39" s="188"/>
      <c r="L39" s="186"/>
      <c r="M39" s="189"/>
      <c r="N39" s="186"/>
      <c r="O39" s="190"/>
      <c r="P39" s="186"/>
      <c r="Q39" s="186"/>
      <c r="R39" s="186"/>
      <c r="S39" s="191" t="s">
        <v>60</v>
      </c>
      <c r="T39" s="191" t="s">
        <v>264</v>
      </c>
      <c r="U39" s="208">
        <v>45334</v>
      </c>
      <c r="V39" s="185"/>
      <c r="W39"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39" s="185"/>
      <c r="Y39" s="185"/>
      <c r="Z39" s="190"/>
      <c r="AA39" s="190"/>
    </row>
    <row r="40" spans="2:27" ht="28.8" x14ac:dyDescent="0.3">
      <c r="B40" s="96">
        <v>31</v>
      </c>
      <c r="C40" s="186" t="s">
        <v>24</v>
      </c>
      <c r="D40" s="186" t="s">
        <v>25</v>
      </c>
      <c r="E40" s="96" t="s">
        <v>23</v>
      </c>
      <c r="F40" s="186"/>
      <c r="G40" s="186"/>
      <c r="H40" s="187"/>
      <c r="I40" s="186"/>
      <c r="J40" s="186"/>
      <c r="K40" s="188"/>
      <c r="L40" s="186"/>
      <c r="M40" s="189"/>
      <c r="N40" s="186"/>
      <c r="O40" s="190"/>
      <c r="P40" s="186"/>
      <c r="Q40" s="186"/>
      <c r="R40" s="186"/>
      <c r="S40" s="191" t="s">
        <v>60</v>
      </c>
      <c r="T40" s="191" t="s">
        <v>264</v>
      </c>
      <c r="U40" s="208">
        <v>45200</v>
      </c>
      <c r="V40" s="185"/>
      <c r="W40"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40" s="185"/>
      <c r="Y40" s="185"/>
      <c r="Z40" s="190"/>
      <c r="AA40" s="190"/>
    </row>
    <row r="41" spans="2:27" ht="28.8" x14ac:dyDescent="0.3">
      <c r="B41" s="96">
        <v>32</v>
      </c>
      <c r="C41" s="186" t="s">
        <v>24</v>
      </c>
      <c r="D41" s="186" t="s">
        <v>25</v>
      </c>
      <c r="E41" s="96" t="s">
        <v>23</v>
      </c>
      <c r="F41" s="186"/>
      <c r="G41" s="186"/>
      <c r="H41" s="187"/>
      <c r="I41" s="186"/>
      <c r="J41" s="186"/>
      <c r="K41" s="188"/>
      <c r="L41" s="186"/>
      <c r="M41" s="189"/>
      <c r="N41" s="186"/>
      <c r="O41" s="190"/>
      <c r="P41" s="186"/>
      <c r="Q41" s="186"/>
      <c r="R41" s="186"/>
      <c r="S41" s="191" t="s">
        <v>60</v>
      </c>
      <c r="T41" s="191" t="s">
        <v>264</v>
      </c>
      <c r="U41" s="208">
        <v>45366</v>
      </c>
      <c r="V41" s="185"/>
      <c r="W41"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41" s="185"/>
      <c r="Y41" s="185"/>
      <c r="Z41" s="190"/>
      <c r="AA41" s="190"/>
    </row>
    <row r="42" spans="2:27" ht="28.8" x14ac:dyDescent="0.3">
      <c r="B42" s="96">
        <v>33</v>
      </c>
      <c r="C42" s="186" t="s">
        <v>24</v>
      </c>
      <c r="D42" s="186" t="s">
        <v>25</v>
      </c>
      <c r="E42" s="96" t="s">
        <v>23</v>
      </c>
      <c r="F42" s="186"/>
      <c r="G42" s="186"/>
      <c r="H42" s="187"/>
      <c r="I42" s="186"/>
      <c r="J42" s="186"/>
      <c r="K42" s="188"/>
      <c r="L42" s="186"/>
      <c r="M42" s="189"/>
      <c r="N42" s="186"/>
      <c r="O42" s="190"/>
      <c r="P42" s="186"/>
      <c r="Q42" s="186"/>
      <c r="R42" s="186"/>
      <c r="S42" s="191" t="s">
        <v>60</v>
      </c>
      <c r="T42" s="191" t="s">
        <v>264</v>
      </c>
      <c r="U42" s="208">
        <v>45361</v>
      </c>
      <c r="V42" s="185"/>
      <c r="W42"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42" s="185"/>
      <c r="Y42" s="185"/>
      <c r="Z42" s="190"/>
      <c r="AA42" s="190"/>
    </row>
    <row r="43" spans="2:27" ht="28.8" x14ac:dyDescent="0.3">
      <c r="B43" s="96">
        <v>34</v>
      </c>
      <c r="C43" s="186" t="s">
        <v>24</v>
      </c>
      <c r="D43" s="186" t="s">
        <v>25</v>
      </c>
      <c r="E43" s="96" t="s">
        <v>23</v>
      </c>
      <c r="F43" s="186"/>
      <c r="G43" s="186"/>
      <c r="H43" s="187"/>
      <c r="I43" s="186"/>
      <c r="J43" s="186"/>
      <c r="K43" s="188"/>
      <c r="L43" s="186"/>
      <c r="M43" s="189"/>
      <c r="N43" s="186"/>
      <c r="O43" s="190"/>
      <c r="P43" s="186"/>
      <c r="Q43" s="186"/>
      <c r="R43" s="186"/>
      <c r="S43" s="191" t="s">
        <v>60</v>
      </c>
      <c r="T43" s="191" t="s">
        <v>264</v>
      </c>
      <c r="U43" s="208">
        <v>45371</v>
      </c>
      <c r="V43" s="185"/>
      <c r="W43"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43" s="185"/>
      <c r="Y43" s="185"/>
      <c r="Z43" s="190"/>
      <c r="AA43" s="190"/>
    </row>
    <row r="44" spans="2:27" ht="28.8" x14ac:dyDescent="0.3">
      <c r="B44" s="96">
        <v>35</v>
      </c>
      <c r="C44" s="186" t="s">
        <v>24</v>
      </c>
      <c r="D44" s="186" t="s">
        <v>25</v>
      </c>
      <c r="E44" s="96" t="s">
        <v>23</v>
      </c>
      <c r="F44" s="186"/>
      <c r="G44" s="186"/>
      <c r="H44" s="187"/>
      <c r="I44" s="186"/>
      <c r="J44" s="186"/>
      <c r="K44" s="188"/>
      <c r="L44" s="186"/>
      <c r="M44" s="189"/>
      <c r="N44" s="186"/>
      <c r="O44" s="190"/>
      <c r="P44" s="186"/>
      <c r="Q44" s="186"/>
      <c r="R44" s="186"/>
      <c r="S44" s="191" t="s">
        <v>60</v>
      </c>
      <c r="T44" s="191" t="s">
        <v>264</v>
      </c>
      <c r="U44" s="208">
        <v>45337</v>
      </c>
      <c r="V44" s="185"/>
      <c r="W44"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44" s="185"/>
      <c r="Y44" s="185"/>
      <c r="Z44" s="190"/>
      <c r="AA44" s="190"/>
    </row>
    <row r="45" spans="2:27" ht="28.8" x14ac:dyDescent="0.3">
      <c r="B45" s="96">
        <v>36</v>
      </c>
      <c r="C45" s="96" t="s">
        <v>24</v>
      </c>
      <c r="D45" s="96" t="s">
        <v>25</v>
      </c>
      <c r="E45" s="96" t="s">
        <v>23</v>
      </c>
      <c r="F45" s="96"/>
      <c r="G45" s="96"/>
      <c r="H45" s="126"/>
      <c r="I45" s="96"/>
      <c r="J45" s="96"/>
      <c r="K45" s="117"/>
      <c r="L45" s="96"/>
      <c r="M45" s="115"/>
      <c r="N45" s="96"/>
      <c r="O45" s="118"/>
      <c r="P45" s="96"/>
      <c r="Q45" s="96"/>
      <c r="R45" s="96"/>
      <c r="S45" s="119" t="s">
        <v>54</v>
      </c>
      <c r="T45" s="119" t="s">
        <v>55</v>
      </c>
      <c r="U45" s="207">
        <v>45174</v>
      </c>
      <c r="V45" s="120"/>
      <c r="W45"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45" s="120"/>
      <c r="Y45" s="120"/>
      <c r="Z45" s="118"/>
      <c r="AA45" s="118"/>
    </row>
    <row r="46" spans="2:27" ht="14.4" x14ac:dyDescent="0.3">
      <c r="B46" s="96">
        <v>37</v>
      </c>
      <c r="C46" s="96" t="s">
        <v>24</v>
      </c>
      <c r="D46" s="96" t="s">
        <v>25</v>
      </c>
      <c r="E46" s="96" t="s">
        <v>23</v>
      </c>
      <c r="F46" s="96"/>
      <c r="G46" s="96"/>
      <c r="H46" s="126"/>
      <c r="I46" s="96"/>
      <c r="J46" s="96"/>
      <c r="K46" s="117"/>
      <c r="L46" s="96"/>
      <c r="M46" s="115"/>
      <c r="N46" s="96"/>
      <c r="O46" s="118"/>
      <c r="P46" s="96"/>
      <c r="Q46" s="96"/>
      <c r="R46" s="96"/>
      <c r="S46" s="119" t="s">
        <v>54</v>
      </c>
      <c r="T46" s="119" t="s">
        <v>55</v>
      </c>
      <c r="U46" s="207">
        <v>45200</v>
      </c>
      <c r="V46" s="120" t="s">
        <v>41</v>
      </c>
      <c r="W46" s="213" t="str">
        <f ca="1">IF(IGA[[#This Row],[Cumple]]="Sí","Cumple",IF(IGA[[#This Row],[Cumple]]="No","Incumple",IF(IGA[[#This Row],[Fecha de Verificación]]="","Dentro del plazo de verificación",IF(IGA[[#This Row],[Fecha de Verificación]]&gt;=TODAY(),"Dentro del plazo de verificación","Fuera del plazo de verificación"))))</f>
        <v>Incumple</v>
      </c>
      <c r="X46" s="120"/>
      <c r="Y46" s="120"/>
      <c r="Z46" s="118"/>
      <c r="AA46" s="118"/>
    </row>
    <row r="47" spans="2:27" ht="14.4" x14ac:dyDescent="0.3">
      <c r="B47" s="96">
        <v>38</v>
      </c>
      <c r="C47" s="96" t="s">
        <v>24</v>
      </c>
      <c r="D47" s="96" t="s">
        <v>25</v>
      </c>
      <c r="E47" s="96" t="s">
        <v>23</v>
      </c>
      <c r="F47" s="96"/>
      <c r="G47" s="96"/>
      <c r="H47" s="126"/>
      <c r="I47" s="96"/>
      <c r="J47" s="96"/>
      <c r="K47" s="117"/>
      <c r="L47" s="96"/>
      <c r="M47" s="115"/>
      <c r="N47" s="96"/>
      <c r="O47" s="118"/>
      <c r="P47" s="96"/>
      <c r="Q47" s="96"/>
      <c r="R47" s="96"/>
      <c r="S47" s="119" t="s">
        <v>54</v>
      </c>
      <c r="T47" s="119" t="s">
        <v>55</v>
      </c>
      <c r="U47" s="207">
        <v>45275</v>
      </c>
      <c r="V47" s="120" t="s">
        <v>41</v>
      </c>
      <c r="W47" s="213" t="str">
        <f ca="1">IF(IGA[[#This Row],[Cumple]]="Sí","Cumple",IF(IGA[[#This Row],[Cumple]]="No","Incumple",IF(IGA[[#This Row],[Fecha de Verificación]]="","Dentro del plazo de verificación",IF(IGA[[#This Row],[Fecha de Verificación]]&gt;=TODAY(),"Dentro del plazo de verificación","Fuera del plazo de verificación"))))</f>
        <v>Incumple</v>
      </c>
      <c r="X47" s="120"/>
      <c r="Y47" s="120"/>
      <c r="Z47" s="118"/>
      <c r="AA47" s="118"/>
    </row>
    <row r="48" spans="2:27" ht="28.8" x14ac:dyDescent="0.3">
      <c r="B48" s="96">
        <v>39</v>
      </c>
      <c r="C48" s="186" t="s">
        <v>24</v>
      </c>
      <c r="D48" s="186" t="s">
        <v>25</v>
      </c>
      <c r="E48" s="96" t="s">
        <v>23</v>
      </c>
      <c r="F48" s="186"/>
      <c r="G48" s="186"/>
      <c r="H48" s="187"/>
      <c r="I48" s="186"/>
      <c r="J48" s="186"/>
      <c r="K48" s="188"/>
      <c r="L48" s="186"/>
      <c r="M48" s="189"/>
      <c r="N48" s="186"/>
      <c r="O48" s="190"/>
      <c r="P48" s="186"/>
      <c r="Q48" s="186"/>
      <c r="R48" s="186"/>
      <c r="S48" s="191" t="s">
        <v>60</v>
      </c>
      <c r="T48" s="191" t="s">
        <v>264</v>
      </c>
      <c r="U48" s="208">
        <v>45275</v>
      </c>
      <c r="V48" s="185"/>
      <c r="W48"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48" s="185"/>
      <c r="Y48" s="185"/>
      <c r="Z48" s="190"/>
      <c r="AA48" s="190"/>
    </row>
    <row r="49" spans="2:27" ht="28.8" x14ac:dyDescent="0.3">
      <c r="B49" s="96">
        <v>40</v>
      </c>
      <c r="C49" s="96" t="s">
        <v>24</v>
      </c>
      <c r="D49" s="96" t="s">
        <v>25</v>
      </c>
      <c r="E49" s="96" t="s">
        <v>23</v>
      </c>
      <c r="F49" s="96"/>
      <c r="G49" s="96"/>
      <c r="H49" s="126"/>
      <c r="I49" s="96"/>
      <c r="J49" s="96"/>
      <c r="K49" s="117"/>
      <c r="L49" s="96"/>
      <c r="M49" s="115"/>
      <c r="N49" s="96"/>
      <c r="O49" s="118"/>
      <c r="P49" s="96"/>
      <c r="Q49" s="96"/>
      <c r="R49" s="96"/>
      <c r="S49" s="119" t="s">
        <v>61</v>
      </c>
      <c r="T49" s="119" t="s">
        <v>62</v>
      </c>
      <c r="U49" s="207">
        <v>45245</v>
      </c>
      <c r="V49" s="120"/>
      <c r="W49"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49" s="120"/>
      <c r="Y49" s="120"/>
      <c r="Z49" s="118"/>
      <c r="AA49" s="118"/>
    </row>
    <row r="50" spans="2:27" ht="14.4" x14ac:dyDescent="0.3">
      <c r="B50" s="96">
        <v>41</v>
      </c>
      <c r="C50" s="96" t="s">
        <v>24</v>
      </c>
      <c r="D50" s="96" t="s">
        <v>25</v>
      </c>
      <c r="E50" s="96" t="s">
        <v>23</v>
      </c>
      <c r="F50" s="96"/>
      <c r="G50" s="96"/>
      <c r="H50" s="126"/>
      <c r="I50" s="96"/>
      <c r="J50" s="96"/>
      <c r="K50" s="117"/>
      <c r="L50" s="96"/>
      <c r="M50" s="115"/>
      <c r="N50" s="96"/>
      <c r="O50" s="118"/>
      <c r="P50" s="96"/>
      <c r="Q50" s="96"/>
      <c r="R50" s="96"/>
      <c r="S50" s="119" t="s">
        <v>61</v>
      </c>
      <c r="T50" s="119" t="s">
        <v>62</v>
      </c>
      <c r="U50" s="207">
        <v>45301</v>
      </c>
      <c r="V50" s="120" t="s">
        <v>41</v>
      </c>
      <c r="W50" s="213" t="str">
        <f ca="1">IF(IGA[[#This Row],[Cumple]]="Sí","Cumple",IF(IGA[[#This Row],[Cumple]]="No","Incumple",IF(IGA[[#This Row],[Fecha de Verificación]]="","Dentro del plazo de verificación",IF(IGA[[#This Row],[Fecha de Verificación]]&gt;=TODAY(),"Dentro del plazo de verificación","Fuera del plazo de verificación"))))</f>
        <v>Incumple</v>
      </c>
      <c r="X50" s="120"/>
      <c r="Y50" s="120"/>
      <c r="Z50" s="118"/>
      <c r="AA50" s="118"/>
    </row>
    <row r="51" spans="2:27" ht="14.4" x14ac:dyDescent="0.3">
      <c r="B51" s="96">
        <v>42</v>
      </c>
      <c r="C51" s="96" t="s">
        <v>24</v>
      </c>
      <c r="D51" s="96" t="s">
        <v>25</v>
      </c>
      <c r="E51" s="96" t="s">
        <v>23</v>
      </c>
      <c r="F51" s="96"/>
      <c r="G51" s="96"/>
      <c r="H51" s="126"/>
      <c r="I51" s="96"/>
      <c r="J51" s="96"/>
      <c r="K51" s="117"/>
      <c r="L51" s="96"/>
      <c r="M51" s="115"/>
      <c r="N51" s="96"/>
      <c r="O51" s="118"/>
      <c r="P51" s="96"/>
      <c r="Q51" s="96"/>
      <c r="R51" s="96"/>
      <c r="S51" s="119" t="s">
        <v>61</v>
      </c>
      <c r="T51" s="119" t="s">
        <v>62</v>
      </c>
      <c r="U51" s="207">
        <v>45301</v>
      </c>
      <c r="V51" s="120" t="s">
        <v>41</v>
      </c>
      <c r="W51" s="213" t="str">
        <f ca="1">IF(IGA[[#This Row],[Cumple]]="Sí","Cumple",IF(IGA[[#This Row],[Cumple]]="No","Incumple",IF(IGA[[#This Row],[Fecha de Verificación]]="","Dentro del plazo de verificación",IF(IGA[[#This Row],[Fecha de Verificación]]&gt;=TODAY(),"Dentro del plazo de verificación","Fuera del plazo de verificación"))))</f>
        <v>Incumple</v>
      </c>
      <c r="X51" s="120"/>
      <c r="Y51" s="120"/>
      <c r="Z51" s="118"/>
      <c r="AA51" s="118"/>
    </row>
    <row r="52" spans="2:27" ht="28.8" x14ac:dyDescent="0.3">
      <c r="B52" s="96">
        <v>43</v>
      </c>
      <c r="C52" s="96" t="s">
        <v>24</v>
      </c>
      <c r="D52" s="96" t="s">
        <v>25</v>
      </c>
      <c r="E52" s="96" t="s">
        <v>23</v>
      </c>
      <c r="F52" s="96"/>
      <c r="G52" s="96"/>
      <c r="H52" s="126"/>
      <c r="I52" s="96"/>
      <c r="J52" s="96"/>
      <c r="K52" s="117"/>
      <c r="L52" s="96"/>
      <c r="M52" s="115"/>
      <c r="N52" s="96"/>
      <c r="O52" s="118"/>
      <c r="P52" s="96"/>
      <c r="Q52" s="96"/>
      <c r="R52" s="96"/>
      <c r="S52" s="119" t="s">
        <v>54</v>
      </c>
      <c r="T52" s="119" t="s">
        <v>55</v>
      </c>
      <c r="U52" s="207">
        <v>45311</v>
      </c>
      <c r="V52" s="120"/>
      <c r="W52"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52" s="120"/>
      <c r="Y52" s="120"/>
      <c r="Z52" s="118"/>
      <c r="AA52" s="118"/>
    </row>
    <row r="53" spans="2:27" ht="14.4" x14ac:dyDescent="0.3">
      <c r="B53" s="96">
        <v>44</v>
      </c>
      <c r="C53" s="96" t="s">
        <v>24</v>
      </c>
      <c r="D53" s="96" t="s">
        <v>25</v>
      </c>
      <c r="E53" s="96" t="s">
        <v>23</v>
      </c>
      <c r="F53" s="96"/>
      <c r="G53" s="96"/>
      <c r="H53" s="126"/>
      <c r="I53" s="96"/>
      <c r="J53" s="96"/>
      <c r="K53" s="117"/>
      <c r="L53" s="96"/>
      <c r="M53" s="115"/>
      <c r="N53" s="96"/>
      <c r="O53" s="118"/>
      <c r="P53" s="96"/>
      <c r="Q53" s="96"/>
      <c r="R53" s="96"/>
      <c r="S53" s="119" t="s">
        <v>54</v>
      </c>
      <c r="T53" s="119" t="s">
        <v>55</v>
      </c>
      <c r="U53" s="207">
        <v>45332</v>
      </c>
      <c r="V53" s="120" t="s">
        <v>41</v>
      </c>
      <c r="W53" s="213" t="str">
        <f ca="1">IF(IGA[[#This Row],[Cumple]]="Sí","Cumple",IF(IGA[[#This Row],[Cumple]]="No","Incumple",IF(IGA[[#This Row],[Fecha de Verificación]]="","Dentro del plazo de verificación",IF(IGA[[#This Row],[Fecha de Verificación]]&gt;=TODAY(),"Dentro del plazo de verificación","Fuera del plazo de verificación"))))</f>
        <v>Incumple</v>
      </c>
      <c r="X53" s="120"/>
      <c r="Y53" s="120"/>
      <c r="Z53" s="118"/>
      <c r="AA53" s="118"/>
    </row>
    <row r="54" spans="2:27" ht="28.8" x14ac:dyDescent="0.3">
      <c r="B54" s="96">
        <v>45</v>
      </c>
      <c r="C54" s="96" t="s">
        <v>24</v>
      </c>
      <c r="D54" s="96" t="s">
        <v>25</v>
      </c>
      <c r="E54" s="96" t="s">
        <v>23</v>
      </c>
      <c r="F54" s="96"/>
      <c r="G54" s="96"/>
      <c r="H54" s="126"/>
      <c r="I54" s="96"/>
      <c r="J54" s="96"/>
      <c r="K54" s="117"/>
      <c r="L54" s="96"/>
      <c r="M54" s="115"/>
      <c r="N54" s="96"/>
      <c r="O54" s="118"/>
      <c r="P54" s="96"/>
      <c r="Q54" s="96"/>
      <c r="R54" s="96"/>
      <c r="S54" s="119" t="s">
        <v>54</v>
      </c>
      <c r="T54" s="119" t="s">
        <v>55</v>
      </c>
      <c r="U54" s="207">
        <v>45337</v>
      </c>
      <c r="V54" s="120"/>
      <c r="W54"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54" s="120"/>
      <c r="Y54" s="120"/>
      <c r="Z54" s="118"/>
      <c r="AA54" s="118"/>
    </row>
    <row r="55" spans="2:27" ht="28.8" x14ac:dyDescent="0.3">
      <c r="B55" s="96">
        <v>46</v>
      </c>
      <c r="C55" s="96" t="s">
        <v>24</v>
      </c>
      <c r="D55" s="96" t="s">
        <v>25</v>
      </c>
      <c r="E55" s="96" t="s">
        <v>23</v>
      </c>
      <c r="F55" s="96"/>
      <c r="G55" s="96"/>
      <c r="H55" s="126"/>
      <c r="I55" s="96"/>
      <c r="J55" s="96"/>
      <c r="K55" s="117"/>
      <c r="L55" s="96"/>
      <c r="M55" s="115"/>
      <c r="N55" s="96"/>
      <c r="O55" s="118"/>
      <c r="P55" s="96"/>
      <c r="Q55" s="96"/>
      <c r="R55" s="96"/>
      <c r="S55" s="119" t="s">
        <v>54</v>
      </c>
      <c r="T55" s="119" t="s">
        <v>55</v>
      </c>
      <c r="U55" s="207">
        <v>45337</v>
      </c>
      <c r="V55" s="120"/>
      <c r="W55"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55" s="120"/>
      <c r="Y55" s="120"/>
      <c r="Z55" s="118"/>
      <c r="AA55" s="118"/>
    </row>
    <row r="56" spans="2:27" ht="28.8" x14ac:dyDescent="0.3">
      <c r="B56" s="96">
        <v>47</v>
      </c>
      <c r="C56" s="96" t="s">
        <v>24</v>
      </c>
      <c r="D56" s="96" t="s">
        <v>25</v>
      </c>
      <c r="E56" s="96" t="s">
        <v>23</v>
      </c>
      <c r="F56" s="96"/>
      <c r="G56" s="96"/>
      <c r="H56" s="126"/>
      <c r="I56" s="96"/>
      <c r="J56" s="96"/>
      <c r="K56" s="117"/>
      <c r="L56" s="96"/>
      <c r="M56" s="115"/>
      <c r="N56" s="96"/>
      <c r="O56" s="118"/>
      <c r="P56" s="96"/>
      <c r="Q56" s="96"/>
      <c r="R56" s="96"/>
      <c r="S56" s="119" t="s">
        <v>54</v>
      </c>
      <c r="T56" s="119" t="s">
        <v>55</v>
      </c>
      <c r="U56" s="207">
        <v>45311</v>
      </c>
      <c r="V56" s="120"/>
      <c r="W56"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56" s="120"/>
      <c r="Y56" s="120"/>
      <c r="Z56" s="118"/>
      <c r="AA56" s="118"/>
    </row>
    <row r="57" spans="2:27" ht="28.8" x14ac:dyDescent="0.3">
      <c r="B57" s="96">
        <v>48</v>
      </c>
      <c r="C57" s="96" t="s">
        <v>24</v>
      </c>
      <c r="D57" s="96" t="s">
        <v>25</v>
      </c>
      <c r="E57" s="96" t="s">
        <v>23</v>
      </c>
      <c r="F57" s="96"/>
      <c r="G57" s="96"/>
      <c r="H57" s="126"/>
      <c r="I57" s="96"/>
      <c r="J57" s="96"/>
      <c r="K57" s="117"/>
      <c r="L57" s="96"/>
      <c r="M57" s="115"/>
      <c r="N57" s="96"/>
      <c r="O57" s="118"/>
      <c r="P57" s="96"/>
      <c r="Q57" s="96"/>
      <c r="R57" s="96"/>
      <c r="S57" s="119" t="s">
        <v>61</v>
      </c>
      <c r="T57" s="119" t="s">
        <v>62</v>
      </c>
      <c r="U57" s="207">
        <v>45197</v>
      </c>
      <c r="V57" s="120"/>
      <c r="W57"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57" s="120"/>
      <c r="Y57" s="120"/>
      <c r="Z57" s="118"/>
      <c r="AA57" s="118"/>
    </row>
    <row r="58" spans="2:27" ht="28.8" x14ac:dyDescent="0.3">
      <c r="B58" s="96">
        <v>49</v>
      </c>
      <c r="C58" s="96" t="s">
        <v>24</v>
      </c>
      <c r="D58" s="96" t="s">
        <v>25</v>
      </c>
      <c r="E58" s="96" t="s">
        <v>23</v>
      </c>
      <c r="F58" s="96"/>
      <c r="G58" s="96"/>
      <c r="H58" s="126"/>
      <c r="I58" s="96"/>
      <c r="J58" s="96"/>
      <c r="K58" s="117"/>
      <c r="L58" s="96"/>
      <c r="M58" s="115"/>
      <c r="N58" s="96"/>
      <c r="O58" s="118"/>
      <c r="P58" s="96"/>
      <c r="Q58" s="96"/>
      <c r="R58" s="96"/>
      <c r="S58" s="119" t="s">
        <v>61</v>
      </c>
      <c r="T58" s="119" t="s">
        <v>62</v>
      </c>
      <c r="U58" s="207">
        <v>45189</v>
      </c>
      <c r="V58" s="120"/>
      <c r="W58"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58" s="120"/>
      <c r="Y58" s="120"/>
      <c r="Z58" s="118"/>
      <c r="AA58" s="118"/>
    </row>
    <row r="59" spans="2:27" ht="28.8" x14ac:dyDescent="0.3">
      <c r="B59" s="96">
        <v>50</v>
      </c>
      <c r="C59" s="96" t="s">
        <v>24</v>
      </c>
      <c r="D59" s="96" t="s">
        <v>25</v>
      </c>
      <c r="E59" s="96" t="s">
        <v>23</v>
      </c>
      <c r="F59" s="96"/>
      <c r="G59" s="96"/>
      <c r="H59" s="126"/>
      <c r="I59" s="96"/>
      <c r="J59" s="96"/>
      <c r="K59" s="117"/>
      <c r="L59" s="96"/>
      <c r="M59" s="115"/>
      <c r="N59" s="96"/>
      <c r="O59" s="118"/>
      <c r="P59" s="96"/>
      <c r="Q59" s="96"/>
      <c r="R59" s="96"/>
      <c r="S59" s="119" t="s">
        <v>260</v>
      </c>
      <c r="T59" s="119" t="s">
        <v>63</v>
      </c>
      <c r="U59" s="207">
        <v>45184</v>
      </c>
      <c r="V59" s="120"/>
      <c r="W59"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59" s="120"/>
      <c r="Y59" s="120"/>
      <c r="Z59" s="118"/>
      <c r="AA59" s="118"/>
    </row>
    <row r="60" spans="2:27" ht="28.8" x14ac:dyDescent="0.3">
      <c r="B60" s="96">
        <v>51</v>
      </c>
      <c r="C60" s="96" t="s">
        <v>24</v>
      </c>
      <c r="D60" s="96" t="s">
        <v>25</v>
      </c>
      <c r="E60" s="96" t="s">
        <v>23</v>
      </c>
      <c r="F60" s="96"/>
      <c r="G60" s="96"/>
      <c r="H60" s="126"/>
      <c r="I60" s="96"/>
      <c r="J60" s="96"/>
      <c r="K60" s="117"/>
      <c r="L60" s="96"/>
      <c r="M60" s="115"/>
      <c r="N60" s="96"/>
      <c r="O60" s="118"/>
      <c r="P60" s="96"/>
      <c r="Q60" s="96"/>
      <c r="R60" s="96"/>
      <c r="S60" s="119" t="s">
        <v>260</v>
      </c>
      <c r="T60" s="119" t="s">
        <v>63</v>
      </c>
      <c r="U60" s="207">
        <v>45371</v>
      </c>
      <c r="V60" s="120"/>
      <c r="W60"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60" s="120"/>
      <c r="Y60" s="120"/>
      <c r="Z60" s="118"/>
      <c r="AA60" s="118"/>
    </row>
    <row r="61" spans="2:27" ht="28.8" x14ac:dyDescent="0.3">
      <c r="B61" s="96">
        <v>52</v>
      </c>
      <c r="C61" s="96" t="s">
        <v>24</v>
      </c>
      <c r="D61" s="96" t="s">
        <v>25</v>
      </c>
      <c r="E61" s="96" t="s">
        <v>23</v>
      </c>
      <c r="F61" s="96"/>
      <c r="G61" s="96"/>
      <c r="H61" s="126"/>
      <c r="I61" s="96"/>
      <c r="J61" s="96"/>
      <c r="K61" s="117"/>
      <c r="L61" s="96"/>
      <c r="M61" s="115"/>
      <c r="N61" s="96"/>
      <c r="O61" s="118"/>
      <c r="P61" s="96"/>
      <c r="Q61" s="96"/>
      <c r="R61" s="96"/>
      <c r="S61" s="119" t="s">
        <v>61</v>
      </c>
      <c r="T61" s="119" t="s">
        <v>62</v>
      </c>
      <c r="U61" s="207">
        <v>45366</v>
      </c>
      <c r="V61" s="120"/>
      <c r="W61"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61" s="120"/>
      <c r="Y61" s="120"/>
      <c r="Z61" s="118"/>
      <c r="AA61" s="118"/>
    </row>
    <row r="62" spans="2:27" ht="14.4" x14ac:dyDescent="0.3">
      <c r="B62" s="96">
        <v>53</v>
      </c>
      <c r="C62" s="96" t="s">
        <v>24</v>
      </c>
      <c r="D62" s="96" t="s">
        <v>25</v>
      </c>
      <c r="E62" s="96" t="s">
        <v>23</v>
      </c>
      <c r="F62" s="96"/>
      <c r="G62" s="96"/>
      <c r="H62" s="126"/>
      <c r="I62" s="96"/>
      <c r="J62" s="96"/>
      <c r="K62" s="117"/>
      <c r="L62" s="96"/>
      <c r="M62" s="115"/>
      <c r="N62" s="96"/>
      <c r="O62" s="118"/>
      <c r="P62" s="96"/>
      <c r="Q62" s="96"/>
      <c r="R62" s="96"/>
      <c r="S62" s="119" t="s">
        <v>61</v>
      </c>
      <c r="T62" s="119" t="s">
        <v>62</v>
      </c>
      <c r="U62" s="207">
        <v>45361</v>
      </c>
      <c r="V62" s="120" t="s">
        <v>41</v>
      </c>
      <c r="W62" s="213" t="str">
        <f ca="1">IF(IGA[[#This Row],[Cumple]]="Sí","Cumple",IF(IGA[[#This Row],[Cumple]]="No","Incumple",IF(IGA[[#This Row],[Fecha de Verificación]]="","Dentro del plazo de verificación",IF(IGA[[#This Row],[Fecha de Verificación]]&gt;=TODAY(),"Dentro del plazo de verificación","Fuera del plazo de verificación"))))</f>
        <v>Incumple</v>
      </c>
      <c r="X62" s="120"/>
      <c r="Y62" s="120"/>
      <c r="Z62" s="118"/>
      <c r="AA62" s="118"/>
    </row>
    <row r="63" spans="2:27" ht="28.8" x14ac:dyDescent="0.3">
      <c r="B63" s="96">
        <v>54</v>
      </c>
      <c r="C63" s="96" t="s">
        <v>24</v>
      </c>
      <c r="D63" s="96" t="s">
        <v>25</v>
      </c>
      <c r="E63" s="96" t="s">
        <v>23</v>
      </c>
      <c r="F63" s="96"/>
      <c r="G63" s="96"/>
      <c r="H63" s="126"/>
      <c r="I63" s="96"/>
      <c r="J63" s="96"/>
      <c r="K63" s="117"/>
      <c r="L63" s="96"/>
      <c r="M63" s="115"/>
      <c r="N63" s="96"/>
      <c r="O63" s="118"/>
      <c r="P63" s="96"/>
      <c r="Q63" s="96"/>
      <c r="R63" s="96"/>
      <c r="S63" s="119" t="s">
        <v>61</v>
      </c>
      <c r="T63" s="119" t="s">
        <v>62</v>
      </c>
      <c r="U63" s="207">
        <v>45272</v>
      </c>
      <c r="V63" s="120"/>
      <c r="W63"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63" s="120"/>
      <c r="Y63" s="120"/>
      <c r="Z63" s="118"/>
      <c r="AA63" s="118"/>
    </row>
    <row r="64" spans="2:27" ht="59.4" customHeight="1" x14ac:dyDescent="0.3">
      <c r="B64" s="96">
        <v>55</v>
      </c>
      <c r="C64" s="96" t="s">
        <v>24</v>
      </c>
      <c r="D64" s="96" t="s">
        <v>25</v>
      </c>
      <c r="E64" s="96" t="s">
        <v>23</v>
      </c>
      <c r="F64" s="96"/>
      <c r="G64" s="96"/>
      <c r="H64" s="126"/>
      <c r="I64" s="96"/>
      <c r="J64" s="96"/>
      <c r="K64" s="117"/>
      <c r="L64" s="96"/>
      <c r="M64" s="115"/>
      <c r="N64" s="96"/>
      <c r="O64" s="118"/>
      <c r="P64" s="96"/>
      <c r="Q64" s="96"/>
      <c r="R64" s="96"/>
      <c r="S64" s="119" t="s">
        <v>61</v>
      </c>
      <c r="T64" s="119" t="s">
        <v>62</v>
      </c>
      <c r="U64" s="207">
        <v>45201</v>
      </c>
      <c r="V64" s="120"/>
      <c r="W64"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64" s="120"/>
      <c r="Y64" s="120"/>
      <c r="Z64" s="118"/>
      <c r="AA64" s="118"/>
    </row>
    <row r="65" spans="2:27" ht="28.8" x14ac:dyDescent="0.3">
      <c r="B65" s="96">
        <v>56</v>
      </c>
      <c r="C65" s="96" t="s">
        <v>24</v>
      </c>
      <c r="D65" s="96" t="s">
        <v>25</v>
      </c>
      <c r="E65" s="96" t="s">
        <v>23</v>
      </c>
      <c r="F65" s="96"/>
      <c r="G65" s="96"/>
      <c r="H65" s="126"/>
      <c r="I65" s="96"/>
      <c r="J65" s="96"/>
      <c r="K65" s="117"/>
      <c r="L65" s="96"/>
      <c r="M65" s="116"/>
      <c r="N65" s="96"/>
      <c r="O65" s="118"/>
      <c r="P65" s="96"/>
      <c r="Q65" s="96"/>
      <c r="R65" s="96"/>
      <c r="S65" s="119" t="s">
        <v>54</v>
      </c>
      <c r="T65" s="119" t="s">
        <v>55</v>
      </c>
      <c r="U65" s="207">
        <v>45245</v>
      </c>
      <c r="V65" s="120"/>
      <c r="W65"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65" s="120"/>
      <c r="Y65" s="120"/>
      <c r="Z65" s="118"/>
      <c r="AA65" s="118"/>
    </row>
    <row r="66" spans="2:27" ht="14.4" x14ac:dyDescent="0.3">
      <c r="B66" s="96">
        <v>57</v>
      </c>
      <c r="C66" s="96" t="s">
        <v>24</v>
      </c>
      <c r="D66" s="96" t="s">
        <v>25</v>
      </c>
      <c r="E66" s="96" t="s">
        <v>23</v>
      </c>
      <c r="F66" s="96"/>
      <c r="G66" s="96"/>
      <c r="H66" s="126"/>
      <c r="I66" s="96"/>
      <c r="J66" s="96"/>
      <c r="K66" s="117"/>
      <c r="L66" s="96"/>
      <c r="M66" s="116"/>
      <c r="N66" s="96"/>
      <c r="O66" s="118"/>
      <c r="P66" s="96"/>
      <c r="Q66" s="96"/>
      <c r="R66" s="96"/>
      <c r="S66" s="119" t="s">
        <v>54</v>
      </c>
      <c r="T66" s="119" t="s">
        <v>55</v>
      </c>
      <c r="U66" s="207">
        <v>45245</v>
      </c>
      <c r="V66" s="120" t="s">
        <v>41</v>
      </c>
      <c r="W66" s="213" t="str">
        <f ca="1">IF(IGA[[#This Row],[Cumple]]="Sí","Cumple",IF(IGA[[#This Row],[Cumple]]="No","Incumple",IF(IGA[[#This Row],[Fecha de Verificación]]="","Dentro del plazo de verificación",IF(IGA[[#This Row],[Fecha de Verificación]]&gt;=TODAY(),"Dentro del plazo de verificación","Fuera del plazo de verificación"))))</f>
        <v>Incumple</v>
      </c>
      <c r="X66" s="120"/>
      <c r="Y66" s="120"/>
      <c r="Z66" s="118"/>
      <c r="AA66" s="118"/>
    </row>
    <row r="67" spans="2:27" ht="28.8" x14ac:dyDescent="0.3">
      <c r="B67" s="96">
        <v>58</v>
      </c>
      <c r="C67" s="96" t="s">
        <v>24</v>
      </c>
      <c r="D67" s="96" t="s">
        <v>25</v>
      </c>
      <c r="E67" s="96" t="s">
        <v>23</v>
      </c>
      <c r="F67" s="96"/>
      <c r="G67" s="96"/>
      <c r="H67" s="126"/>
      <c r="I67" s="96"/>
      <c r="J67" s="96"/>
      <c r="K67" s="117"/>
      <c r="L67" s="96"/>
      <c r="M67" s="116"/>
      <c r="N67" s="96"/>
      <c r="O67" s="118"/>
      <c r="P67" s="96"/>
      <c r="Q67" s="96"/>
      <c r="R67" s="96"/>
      <c r="S67" s="119" t="s">
        <v>54</v>
      </c>
      <c r="T67" s="119" t="s">
        <v>55</v>
      </c>
      <c r="U67" s="207">
        <v>45356</v>
      </c>
      <c r="V67" s="120"/>
      <c r="W67" s="213" t="str">
        <f ca="1">IF(IGA[[#This Row],[Cumple]]="Sí","Cumple",IF(IGA[[#This Row],[Cumple]]="No","Incumple",IF(IGA[[#This Row],[Fecha de Verificación]]="","Dentro del plazo de verificación",IF(IGA[[#This Row],[Fecha de Verificación]]&gt;=TODAY(),"Dentro del plazo de verificación","Fuera del plazo de verificación"))))</f>
        <v>Dentro del plazo de verificación</v>
      </c>
      <c r="X67" s="120"/>
      <c r="Y67" s="120"/>
      <c r="Z67" s="118"/>
      <c r="AA67" s="118"/>
    </row>
    <row r="68" spans="2:27" ht="33.6" customHeight="1" x14ac:dyDescent="0.3">
      <c r="B68" s="215">
        <v>59</v>
      </c>
      <c r="C68" s="96" t="s">
        <v>24</v>
      </c>
      <c r="D68" s="96" t="s">
        <v>25</v>
      </c>
      <c r="E68" s="96" t="s">
        <v>23</v>
      </c>
      <c r="F68" s="215"/>
      <c r="G68" s="215"/>
      <c r="H68" s="216"/>
      <c r="I68" s="215"/>
      <c r="J68" s="215"/>
      <c r="K68" s="117"/>
      <c r="L68" s="217"/>
      <c r="M68" s="116"/>
      <c r="N68" s="215"/>
      <c r="O68" s="118"/>
      <c r="P68" s="96"/>
      <c r="Q68" s="96"/>
      <c r="R68" s="96"/>
      <c r="S68" s="119" t="s">
        <v>120</v>
      </c>
      <c r="T68" s="119" t="s">
        <v>283</v>
      </c>
      <c r="U68" s="207">
        <v>45270</v>
      </c>
      <c r="V68" s="120"/>
      <c r="W68" s="213" t="str">
        <f ca="1">IF(IGA[[#This Row],[Cumple]]="Sí","Cumple",IF(IGA[[#This Row],[Cumple]]="No","Incumple",IF(IGA[[#This Row],[Fecha de Verificación]]="","Dentro del plazo de verificación",IF(IGA[[#This Row],[Fecha de Verificación]]&gt;=TODAY(),"Dentro del plazo de verificación","Fuera del plazo de verificación"))))</f>
        <v>Fuera del plazo de verificación</v>
      </c>
      <c r="X68" s="120"/>
      <c r="Y68" s="120"/>
      <c r="Z68" s="118"/>
      <c r="AA68" s="118"/>
    </row>
    <row r="69" spans="2:27" ht="15.75" customHeight="1" x14ac:dyDescent="0.3">
      <c r="B69" s="218" t="s">
        <v>64</v>
      </c>
      <c r="C69" s="218"/>
      <c r="D69" s="218"/>
      <c r="E69" s="218"/>
    </row>
    <row r="70" spans="2:27" ht="15.75" customHeight="1" x14ac:dyDescent="0.3">
      <c r="B70" s="3"/>
    </row>
    <row r="71" spans="2:27" ht="15.75" customHeight="1" x14ac:dyDescent="0.3">
      <c r="B71" s="3"/>
    </row>
    <row r="72" spans="2:27" ht="15.75" customHeight="1" x14ac:dyDescent="0.3">
      <c r="B72" s="3"/>
    </row>
    <row r="73" spans="2:27" ht="15.75" customHeight="1" x14ac:dyDescent="0.3">
      <c r="B73" s="3"/>
    </row>
    <row r="74" spans="2:27" ht="15.75" customHeight="1" x14ac:dyDescent="0.3">
      <c r="B74" s="3"/>
    </row>
    <row r="75" spans="2:27" ht="15.75" customHeight="1" x14ac:dyDescent="0.3">
      <c r="B75" s="3"/>
    </row>
    <row r="76" spans="2:27" ht="15.75" customHeight="1" x14ac:dyDescent="0.3">
      <c r="B76" s="3"/>
    </row>
    <row r="77" spans="2:27" ht="15.75" customHeight="1" x14ac:dyDescent="0.3">
      <c r="B77" s="3"/>
    </row>
    <row r="78" spans="2:27" ht="15.75" customHeight="1" x14ac:dyDescent="0.3">
      <c r="B78" s="3"/>
    </row>
    <row r="79" spans="2:27" ht="15.75" customHeight="1" x14ac:dyDescent="0.3">
      <c r="B79" s="3"/>
    </row>
    <row r="80" spans="2:27" ht="15.75" customHeight="1" x14ac:dyDescent="0.3">
      <c r="B80" s="3"/>
    </row>
    <row r="81" spans="2:2" ht="15.75" customHeight="1" x14ac:dyDescent="0.3">
      <c r="B81" s="3"/>
    </row>
    <row r="82" spans="2:2" ht="15.75" customHeight="1" x14ac:dyDescent="0.3">
      <c r="B82" s="3"/>
    </row>
    <row r="83" spans="2:2" ht="15.75" customHeight="1" x14ac:dyDescent="0.3">
      <c r="B83" s="3"/>
    </row>
    <row r="84" spans="2:2" ht="15.75" customHeight="1" x14ac:dyDescent="0.3">
      <c r="B84" s="3"/>
    </row>
    <row r="85" spans="2:2" ht="15.75" customHeight="1" x14ac:dyDescent="0.3">
      <c r="B85" s="3"/>
    </row>
    <row r="86" spans="2:2" ht="15.75" customHeight="1" x14ac:dyDescent="0.3">
      <c r="B86" s="3"/>
    </row>
    <row r="87" spans="2:2" ht="15.75" customHeight="1" x14ac:dyDescent="0.3">
      <c r="B87" s="3"/>
    </row>
    <row r="88" spans="2:2" ht="15.75" customHeight="1" x14ac:dyDescent="0.3">
      <c r="B88" s="3"/>
    </row>
    <row r="89" spans="2:2" ht="15.75" customHeight="1" x14ac:dyDescent="0.3">
      <c r="B89" s="3"/>
    </row>
    <row r="90" spans="2:2" ht="15.75" customHeight="1" x14ac:dyDescent="0.3">
      <c r="B90" s="3"/>
    </row>
    <row r="91" spans="2:2" ht="15.75" customHeight="1" x14ac:dyDescent="0.3">
      <c r="B91" s="3"/>
    </row>
    <row r="92" spans="2:2" ht="15.75" customHeight="1" x14ac:dyDescent="0.3">
      <c r="B92" s="3"/>
    </row>
    <row r="93" spans="2:2" ht="15.75" customHeight="1" x14ac:dyDescent="0.3">
      <c r="B93" s="3"/>
    </row>
    <row r="94" spans="2:2" ht="15.75" customHeight="1" x14ac:dyDescent="0.3">
      <c r="B94" s="3"/>
    </row>
    <row r="95" spans="2:2" ht="15.75" customHeight="1" x14ac:dyDescent="0.3">
      <c r="B95" s="3"/>
    </row>
    <row r="96" spans="2:2" ht="15.75" customHeight="1" x14ac:dyDescent="0.3">
      <c r="B96" s="3"/>
    </row>
    <row r="97" spans="2:2" ht="15.75" customHeight="1" x14ac:dyDescent="0.3">
      <c r="B97" s="3"/>
    </row>
    <row r="98" spans="2:2" ht="15.75" customHeight="1" x14ac:dyDescent="0.3">
      <c r="B98" s="3"/>
    </row>
    <row r="99" spans="2:2" ht="15.75" customHeight="1" x14ac:dyDescent="0.3">
      <c r="B99" s="3"/>
    </row>
    <row r="100" spans="2:2" ht="15.75" customHeight="1" x14ac:dyDescent="0.3">
      <c r="B100" s="3"/>
    </row>
    <row r="101" spans="2:2" ht="15.75" customHeight="1" x14ac:dyDescent="0.3">
      <c r="B101" s="3"/>
    </row>
    <row r="102" spans="2:2" ht="15.75" customHeight="1" x14ac:dyDescent="0.3">
      <c r="B102" s="3"/>
    </row>
    <row r="103" spans="2:2" ht="15.75" customHeight="1" x14ac:dyDescent="0.3">
      <c r="B103" s="3"/>
    </row>
    <row r="104" spans="2:2" ht="15.75" customHeight="1" x14ac:dyDescent="0.3">
      <c r="B104" s="3"/>
    </row>
    <row r="105" spans="2:2" ht="15.75" customHeight="1" x14ac:dyDescent="0.3">
      <c r="B105" s="3"/>
    </row>
    <row r="106" spans="2:2" ht="15.75" customHeight="1" x14ac:dyDescent="0.3">
      <c r="B106" s="3"/>
    </row>
    <row r="107" spans="2:2" ht="15.75" customHeight="1" x14ac:dyDescent="0.3">
      <c r="B107" s="3"/>
    </row>
    <row r="108" spans="2:2" ht="15.75" customHeight="1" x14ac:dyDescent="0.3">
      <c r="B108" s="3"/>
    </row>
    <row r="109" spans="2:2" ht="15.75" customHeight="1" x14ac:dyDescent="0.3">
      <c r="B109" s="3"/>
    </row>
    <row r="110" spans="2:2" ht="15.75" customHeight="1" x14ac:dyDescent="0.3">
      <c r="B110" s="3"/>
    </row>
    <row r="111" spans="2:2" ht="15.75" customHeight="1" x14ac:dyDescent="0.3">
      <c r="B111" s="3"/>
    </row>
    <row r="112" spans="2:2" ht="15.75" customHeight="1" x14ac:dyDescent="0.3">
      <c r="B112" s="3"/>
    </row>
    <row r="113" spans="2:2" ht="15.75" customHeight="1" x14ac:dyDescent="0.3">
      <c r="B113" s="3"/>
    </row>
    <row r="114" spans="2:2" ht="15.75" customHeight="1" x14ac:dyDescent="0.3">
      <c r="B114" s="3"/>
    </row>
    <row r="115" spans="2:2" ht="15.75" customHeight="1" x14ac:dyDescent="0.3">
      <c r="B115" s="3"/>
    </row>
    <row r="116" spans="2:2" ht="15.75" customHeight="1" x14ac:dyDescent="0.3">
      <c r="B116" s="3"/>
    </row>
    <row r="117" spans="2:2" ht="15.75" customHeight="1" x14ac:dyDescent="0.3">
      <c r="B117" s="3"/>
    </row>
    <row r="118" spans="2:2" ht="15.75" customHeight="1" x14ac:dyDescent="0.3">
      <c r="B118" s="3"/>
    </row>
    <row r="119" spans="2:2" ht="15.75" customHeight="1" x14ac:dyDescent="0.3">
      <c r="B119" s="3"/>
    </row>
    <row r="120" spans="2:2" ht="15.75" customHeight="1" x14ac:dyDescent="0.3">
      <c r="B120" s="3"/>
    </row>
    <row r="121" spans="2:2" ht="15.75" customHeight="1" x14ac:dyDescent="0.3">
      <c r="B121" s="3"/>
    </row>
    <row r="122" spans="2:2" ht="15.75" customHeight="1" x14ac:dyDescent="0.3">
      <c r="B122" s="3"/>
    </row>
    <row r="123" spans="2:2" ht="15.75" customHeight="1" x14ac:dyDescent="0.3">
      <c r="B123" s="3"/>
    </row>
    <row r="124" spans="2:2" ht="15.75" customHeight="1" x14ac:dyDescent="0.3">
      <c r="B124" s="3"/>
    </row>
    <row r="125" spans="2:2" ht="15.75" customHeight="1" x14ac:dyDescent="0.3">
      <c r="B125" s="3"/>
    </row>
    <row r="126" spans="2:2" ht="15.75" customHeight="1" x14ac:dyDescent="0.3">
      <c r="B126" s="3"/>
    </row>
    <row r="127" spans="2:2" ht="15.75" customHeight="1" x14ac:dyDescent="0.3">
      <c r="B127" s="3"/>
    </row>
    <row r="128" spans="2:2" ht="15.75" customHeight="1" x14ac:dyDescent="0.3">
      <c r="B128" s="3"/>
    </row>
    <row r="129" spans="2:2" ht="15.75" customHeight="1" x14ac:dyDescent="0.3">
      <c r="B129" s="3"/>
    </row>
    <row r="130" spans="2:2" ht="15.75" customHeight="1" x14ac:dyDescent="0.3">
      <c r="B130" s="3"/>
    </row>
    <row r="131" spans="2:2" ht="15.75" customHeight="1" x14ac:dyDescent="0.3">
      <c r="B131" s="3"/>
    </row>
    <row r="132" spans="2:2" ht="15.75" customHeight="1" x14ac:dyDescent="0.3">
      <c r="B132" s="3"/>
    </row>
    <row r="133" spans="2:2" ht="15.75" customHeight="1" x14ac:dyDescent="0.3">
      <c r="B133" s="3"/>
    </row>
    <row r="134" spans="2:2" ht="15.75" customHeight="1" x14ac:dyDescent="0.3">
      <c r="B134" s="3"/>
    </row>
    <row r="135" spans="2:2" ht="15.75" customHeight="1" x14ac:dyDescent="0.3">
      <c r="B135" s="3"/>
    </row>
    <row r="136" spans="2:2" ht="15.75" customHeight="1" x14ac:dyDescent="0.3">
      <c r="B136" s="3"/>
    </row>
    <row r="137" spans="2:2" ht="15.75" customHeight="1" x14ac:dyDescent="0.3">
      <c r="B137" s="3"/>
    </row>
    <row r="138" spans="2:2" ht="15.75" customHeight="1" x14ac:dyDescent="0.3">
      <c r="B138" s="3"/>
    </row>
    <row r="139" spans="2:2" ht="15.75" customHeight="1" x14ac:dyDescent="0.3">
      <c r="B139" s="3"/>
    </row>
    <row r="140" spans="2:2" ht="15.75" customHeight="1" x14ac:dyDescent="0.3">
      <c r="B140" s="3"/>
    </row>
    <row r="141" spans="2:2" ht="15.75" customHeight="1" x14ac:dyDescent="0.3">
      <c r="B141" s="3"/>
    </row>
    <row r="142" spans="2:2" ht="15.75" customHeight="1" x14ac:dyDescent="0.3">
      <c r="B142" s="3"/>
    </row>
    <row r="143" spans="2:2" ht="15.75" customHeight="1" x14ac:dyDescent="0.3">
      <c r="B143" s="3"/>
    </row>
    <row r="144" spans="2:2" ht="15.75" customHeight="1" x14ac:dyDescent="0.3">
      <c r="B144" s="3"/>
    </row>
    <row r="145" spans="2:2" ht="15.75" customHeight="1" x14ac:dyDescent="0.3">
      <c r="B145" s="3"/>
    </row>
    <row r="146" spans="2:2" ht="15.75" customHeight="1" x14ac:dyDescent="0.3">
      <c r="B146" s="3"/>
    </row>
    <row r="147" spans="2:2" ht="15.75" customHeight="1" x14ac:dyDescent="0.3">
      <c r="B147" s="3"/>
    </row>
    <row r="148" spans="2:2" ht="15.75" customHeight="1" x14ac:dyDescent="0.3">
      <c r="B148" s="3"/>
    </row>
    <row r="149" spans="2:2" ht="15.75" customHeight="1" x14ac:dyDescent="0.3">
      <c r="B149" s="3"/>
    </row>
    <row r="150" spans="2:2" ht="15.75" customHeight="1" x14ac:dyDescent="0.3">
      <c r="B150" s="3"/>
    </row>
    <row r="151" spans="2:2" ht="15.75" customHeight="1" x14ac:dyDescent="0.3">
      <c r="B151" s="3"/>
    </row>
    <row r="152" spans="2:2" ht="15.75" customHeight="1" x14ac:dyDescent="0.3">
      <c r="B152" s="3"/>
    </row>
    <row r="153" spans="2:2" ht="15.75" customHeight="1" x14ac:dyDescent="0.3">
      <c r="B153" s="3"/>
    </row>
    <row r="154" spans="2:2" ht="15.75" customHeight="1" x14ac:dyDescent="0.3">
      <c r="B154" s="3"/>
    </row>
    <row r="155" spans="2:2" ht="15.75" customHeight="1" x14ac:dyDescent="0.3">
      <c r="B155" s="3"/>
    </row>
    <row r="156" spans="2:2" ht="15.75" customHeight="1" x14ac:dyDescent="0.3">
      <c r="B156" s="3"/>
    </row>
    <row r="157" spans="2:2" ht="15.75" customHeight="1" x14ac:dyDescent="0.3">
      <c r="B157" s="3"/>
    </row>
    <row r="158" spans="2:2" ht="15.75" customHeight="1" x14ac:dyDescent="0.3">
      <c r="B158" s="3"/>
    </row>
    <row r="159" spans="2:2" ht="15.75" customHeight="1" x14ac:dyDescent="0.3">
      <c r="B159" s="3"/>
    </row>
    <row r="160" spans="2:2" ht="15.75" customHeight="1" x14ac:dyDescent="0.3">
      <c r="B160" s="3"/>
    </row>
    <row r="161" spans="2:2" ht="15.75" customHeight="1" x14ac:dyDescent="0.3">
      <c r="B161" s="3"/>
    </row>
    <row r="162" spans="2:2" ht="15.75" customHeight="1" x14ac:dyDescent="0.3">
      <c r="B162" s="3"/>
    </row>
    <row r="163" spans="2:2" ht="15.75" customHeight="1" x14ac:dyDescent="0.3">
      <c r="B163" s="3"/>
    </row>
    <row r="164" spans="2:2" ht="15.75" customHeight="1" x14ac:dyDescent="0.3">
      <c r="B164" s="3"/>
    </row>
    <row r="165" spans="2:2" ht="15.75" customHeight="1" x14ac:dyDescent="0.3">
      <c r="B165" s="3"/>
    </row>
    <row r="166" spans="2:2" ht="15.75" customHeight="1" x14ac:dyDescent="0.3">
      <c r="B166" s="3"/>
    </row>
    <row r="167" spans="2:2" ht="15.75" customHeight="1" x14ac:dyDescent="0.3">
      <c r="B167" s="3"/>
    </row>
    <row r="168" spans="2:2" ht="15.75" customHeight="1" x14ac:dyDescent="0.3">
      <c r="B168" s="3"/>
    </row>
    <row r="169" spans="2:2" ht="15.75" customHeight="1" x14ac:dyDescent="0.3">
      <c r="B169" s="3"/>
    </row>
    <row r="170" spans="2:2" ht="15.75" customHeight="1" x14ac:dyDescent="0.3">
      <c r="B170" s="3"/>
    </row>
    <row r="171" spans="2:2" ht="15.75" customHeight="1" x14ac:dyDescent="0.3">
      <c r="B171" s="3"/>
    </row>
    <row r="172" spans="2:2" ht="15.75" customHeight="1" x14ac:dyDescent="0.3">
      <c r="B172" s="3"/>
    </row>
    <row r="173" spans="2:2" ht="15.75" customHeight="1" x14ac:dyDescent="0.3">
      <c r="B173" s="3"/>
    </row>
    <row r="174" spans="2:2" ht="15.75" customHeight="1" x14ac:dyDescent="0.3">
      <c r="B174" s="3"/>
    </row>
    <row r="175" spans="2:2" ht="15.75" customHeight="1" x14ac:dyDescent="0.3">
      <c r="B175" s="3"/>
    </row>
    <row r="176" spans="2:2" ht="15.75" customHeight="1" x14ac:dyDescent="0.3">
      <c r="B176" s="3"/>
    </row>
    <row r="177" spans="2:2" ht="15.75" customHeight="1" x14ac:dyDescent="0.3">
      <c r="B177" s="3"/>
    </row>
    <row r="178" spans="2:2" ht="15.75" customHeight="1" x14ac:dyDescent="0.3">
      <c r="B178" s="3"/>
    </row>
    <row r="179" spans="2:2" ht="15.75" customHeight="1" x14ac:dyDescent="0.3">
      <c r="B179" s="3"/>
    </row>
    <row r="180" spans="2:2" ht="15.75" customHeight="1" x14ac:dyDescent="0.3">
      <c r="B180" s="3"/>
    </row>
    <row r="181" spans="2:2" ht="15.75" customHeight="1" x14ac:dyDescent="0.3">
      <c r="B181" s="3"/>
    </row>
    <row r="182" spans="2:2" ht="15.75" customHeight="1" x14ac:dyDescent="0.3">
      <c r="B182" s="3"/>
    </row>
    <row r="183" spans="2:2" ht="15.75" customHeight="1" x14ac:dyDescent="0.3">
      <c r="B183" s="3"/>
    </row>
    <row r="184" spans="2:2" ht="15.75" customHeight="1" x14ac:dyDescent="0.3">
      <c r="B184" s="3"/>
    </row>
    <row r="185" spans="2:2" ht="15.75" customHeight="1" x14ac:dyDescent="0.3">
      <c r="B185" s="3"/>
    </row>
    <row r="186" spans="2:2" ht="15.75" customHeight="1" x14ac:dyDescent="0.3">
      <c r="B186" s="3"/>
    </row>
    <row r="187" spans="2:2" ht="15.75" customHeight="1" x14ac:dyDescent="0.3">
      <c r="B187" s="3"/>
    </row>
    <row r="188" spans="2:2" ht="15.75" customHeight="1" x14ac:dyDescent="0.3">
      <c r="B188" s="3"/>
    </row>
    <row r="189" spans="2:2" ht="15.75" customHeight="1" x14ac:dyDescent="0.3">
      <c r="B189" s="3"/>
    </row>
    <row r="190" spans="2:2" ht="15.75" customHeight="1" x14ac:dyDescent="0.3">
      <c r="B190" s="3"/>
    </row>
    <row r="191" spans="2:2" ht="15.75" customHeight="1" x14ac:dyDescent="0.3">
      <c r="B191" s="3"/>
    </row>
    <row r="192" spans="2:2" ht="15.75" customHeight="1" x14ac:dyDescent="0.3">
      <c r="B192" s="3"/>
    </row>
    <row r="193" spans="2:2" ht="15.75" customHeight="1" x14ac:dyDescent="0.3">
      <c r="B193" s="3"/>
    </row>
    <row r="194" spans="2:2" ht="15.75" customHeight="1" x14ac:dyDescent="0.3">
      <c r="B194" s="3"/>
    </row>
    <row r="195" spans="2:2" ht="15.75" customHeight="1" x14ac:dyDescent="0.3">
      <c r="B195" s="3"/>
    </row>
    <row r="196" spans="2:2" ht="15.75" customHeight="1" x14ac:dyDescent="0.3">
      <c r="B196" s="3"/>
    </row>
    <row r="197" spans="2:2" ht="15.75" customHeight="1" x14ac:dyDescent="0.3">
      <c r="B197" s="3"/>
    </row>
    <row r="198" spans="2:2" ht="15.75" customHeight="1" x14ac:dyDescent="0.3">
      <c r="B198" s="3"/>
    </row>
    <row r="199" spans="2:2" ht="15.75" customHeight="1" x14ac:dyDescent="0.3">
      <c r="B199" s="3"/>
    </row>
    <row r="200" spans="2:2" ht="15.75" customHeight="1" x14ac:dyDescent="0.3">
      <c r="B200" s="3"/>
    </row>
    <row r="201" spans="2:2" ht="15.75" customHeight="1" x14ac:dyDescent="0.3">
      <c r="B201" s="3"/>
    </row>
    <row r="202" spans="2:2" ht="15.75" customHeight="1" x14ac:dyDescent="0.3">
      <c r="B202" s="3"/>
    </row>
    <row r="203" spans="2:2" ht="15.75" customHeight="1" x14ac:dyDescent="0.3">
      <c r="B203" s="3"/>
    </row>
    <row r="204" spans="2:2" ht="15.75" customHeight="1" x14ac:dyDescent="0.3">
      <c r="B204" s="3"/>
    </row>
    <row r="205" spans="2:2" ht="15.75" customHeight="1" x14ac:dyDescent="0.3">
      <c r="B205" s="3"/>
    </row>
    <row r="206" spans="2:2" ht="15.75" customHeight="1" x14ac:dyDescent="0.3">
      <c r="B206" s="3"/>
    </row>
    <row r="207" spans="2:2" ht="15.75" customHeight="1" x14ac:dyDescent="0.3">
      <c r="B207" s="3"/>
    </row>
    <row r="208" spans="2:2" ht="15.75" customHeight="1" x14ac:dyDescent="0.3">
      <c r="B208" s="3"/>
    </row>
    <row r="209" spans="2:2" ht="15.75" customHeight="1" x14ac:dyDescent="0.3">
      <c r="B209" s="3"/>
    </row>
    <row r="210" spans="2:2" ht="15.75" customHeight="1" x14ac:dyDescent="0.3">
      <c r="B210" s="3"/>
    </row>
    <row r="211" spans="2:2" ht="15.75" customHeight="1" x14ac:dyDescent="0.3">
      <c r="B211" s="3"/>
    </row>
    <row r="212" spans="2:2" ht="15.75" customHeight="1" x14ac:dyDescent="0.3">
      <c r="B212" s="3"/>
    </row>
    <row r="213" spans="2:2" ht="15.75" customHeight="1" x14ac:dyDescent="0.3">
      <c r="B213" s="3"/>
    </row>
    <row r="214" spans="2:2" ht="15.75" customHeight="1" x14ac:dyDescent="0.3">
      <c r="B214" s="3"/>
    </row>
    <row r="215" spans="2:2" ht="15.75" customHeight="1" x14ac:dyDescent="0.3">
      <c r="B215" s="3"/>
    </row>
    <row r="216" spans="2:2" ht="15.75" customHeight="1" x14ac:dyDescent="0.3">
      <c r="B216" s="3"/>
    </row>
    <row r="217" spans="2:2" ht="15.75" customHeight="1" x14ac:dyDescent="0.3">
      <c r="B217" s="3"/>
    </row>
    <row r="218" spans="2:2" ht="15.75" customHeight="1" x14ac:dyDescent="0.3">
      <c r="B218" s="3"/>
    </row>
    <row r="219" spans="2:2" ht="15.75" customHeight="1" x14ac:dyDescent="0.3">
      <c r="B219" s="3"/>
    </row>
    <row r="220" spans="2:2" ht="15.75" customHeight="1" x14ac:dyDescent="0.3">
      <c r="B220" s="3"/>
    </row>
    <row r="221" spans="2:2" ht="15.75" customHeight="1" x14ac:dyDescent="0.3">
      <c r="B221" s="3"/>
    </row>
    <row r="222" spans="2:2" ht="15.75" customHeight="1" x14ac:dyDescent="0.3">
      <c r="B222" s="3"/>
    </row>
    <row r="223" spans="2:2" ht="15.75" customHeight="1" x14ac:dyDescent="0.3">
      <c r="B223" s="3"/>
    </row>
    <row r="224" spans="2:2" ht="15.75" customHeight="1" x14ac:dyDescent="0.3">
      <c r="B224" s="3"/>
    </row>
    <row r="225" spans="2:2" ht="15.75" customHeight="1" x14ac:dyDescent="0.3">
      <c r="B225" s="3"/>
    </row>
    <row r="226" spans="2:2" ht="15.75" customHeight="1" x14ac:dyDescent="0.3">
      <c r="B226" s="3"/>
    </row>
    <row r="227" spans="2:2" ht="15.75" customHeight="1" x14ac:dyDescent="0.3">
      <c r="B227" s="3"/>
    </row>
    <row r="228" spans="2:2" ht="15.75" customHeight="1" x14ac:dyDescent="0.3">
      <c r="B228" s="3"/>
    </row>
    <row r="229" spans="2:2" ht="15.75" customHeight="1" x14ac:dyDescent="0.3">
      <c r="B229" s="3"/>
    </row>
    <row r="230" spans="2:2" ht="15.75" customHeight="1" x14ac:dyDescent="0.3">
      <c r="B230" s="3"/>
    </row>
    <row r="231" spans="2:2" ht="15.75" customHeight="1" x14ac:dyDescent="0.3">
      <c r="B231" s="3"/>
    </row>
    <row r="232" spans="2:2" ht="15.75" customHeight="1" x14ac:dyDescent="0.3">
      <c r="B232" s="3"/>
    </row>
    <row r="233" spans="2:2" ht="15.75" customHeight="1" x14ac:dyDescent="0.3">
      <c r="B233" s="3"/>
    </row>
    <row r="234" spans="2:2" ht="15.75" customHeight="1" x14ac:dyDescent="0.3">
      <c r="B234" s="3"/>
    </row>
    <row r="235" spans="2:2" ht="15.75" customHeight="1" x14ac:dyDescent="0.3">
      <c r="B235" s="3"/>
    </row>
    <row r="236" spans="2:2" ht="15.75" customHeight="1" x14ac:dyDescent="0.3">
      <c r="B236" s="3"/>
    </row>
    <row r="237" spans="2:2" ht="15.75" customHeight="1" x14ac:dyDescent="0.3">
      <c r="B237" s="3"/>
    </row>
    <row r="238" spans="2:2" ht="15.75" customHeight="1" x14ac:dyDescent="0.3">
      <c r="B238" s="3"/>
    </row>
    <row r="239" spans="2:2" ht="15.75" customHeight="1" x14ac:dyDescent="0.3">
      <c r="B239" s="3"/>
    </row>
    <row r="240" spans="2:2" ht="15.75" customHeight="1" x14ac:dyDescent="0.3">
      <c r="B240" s="3"/>
    </row>
    <row r="241" spans="2:2" ht="15.75" customHeight="1" x14ac:dyDescent="0.3">
      <c r="B241" s="3"/>
    </row>
    <row r="242" spans="2:2" ht="15.75" customHeight="1" x14ac:dyDescent="0.3">
      <c r="B242" s="3"/>
    </row>
    <row r="243" spans="2:2" ht="15.75" customHeight="1" x14ac:dyDescent="0.3">
      <c r="B243" s="3"/>
    </row>
    <row r="244" spans="2:2" ht="15.75" customHeight="1" x14ac:dyDescent="0.3">
      <c r="B244" s="3"/>
    </row>
    <row r="245" spans="2:2" ht="15.75" customHeight="1" x14ac:dyDescent="0.3">
      <c r="B245" s="3"/>
    </row>
    <row r="246" spans="2:2" ht="15.75" customHeight="1" x14ac:dyDescent="0.3">
      <c r="B246" s="3"/>
    </row>
    <row r="247" spans="2:2" ht="15.75" customHeight="1" x14ac:dyDescent="0.3">
      <c r="B247" s="3"/>
    </row>
    <row r="248" spans="2:2" ht="15.75" customHeight="1" x14ac:dyDescent="0.3">
      <c r="B248" s="3"/>
    </row>
    <row r="249" spans="2:2" ht="15.75" customHeight="1" x14ac:dyDescent="0.3">
      <c r="B249" s="3"/>
    </row>
    <row r="250" spans="2:2" ht="15.75" customHeight="1" x14ac:dyDescent="0.3">
      <c r="B250" s="3"/>
    </row>
    <row r="251" spans="2:2" ht="15.75" customHeight="1" x14ac:dyDescent="0.3">
      <c r="B251" s="3"/>
    </row>
    <row r="252" spans="2:2" ht="15.75" customHeight="1" x14ac:dyDescent="0.3">
      <c r="B252" s="3"/>
    </row>
    <row r="253" spans="2:2" ht="15.75" customHeight="1" x14ac:dyDescent="0.3">
      <c r="B253" s="3"/>
    </row>
    <row r="254" spans="2:2" ht="15.75" customHeight="1" x14ac:dyDescent="0.3">
      <c r="B254" s="3"/>
    </row>
    <row r="255" spans="2:2" ht="15.75" customHeight="1" x14ac:dyDescent="0.3">
      <c r="B255" s="3"/>
    </row>
    <row r="256" spans="2:2" ht="15.75" customHeight="1" x14ac:dyDescent="0.3">
      <c r="B256" s="3"/>
    </row>
    <row r="257" spans="2:2" ht="15.75" customHeight="1" x14ac:dyDescent="0.3">
      <c r="B257" s="3"/>
    </row>
    <row r="258" spans="2:2" ht="15.75" customHeight="1" x14ac:dyDescent="0.3">
      <c r="B258" s="3"/>
    </row>
    <row r="259" spans="2:2" ht="15.75" customHeight="1" x14ac:dyDescent="0.3">
      <c r="B259" s="3"/>
    </row>
    <row r="260" spans="2:2" ht="15.75" customHeight="1" x14ac:dyDescent="0.3">
      <c r="B260" s="3"/>
    </row>
    <row r="261" spans="2:2" ht="15.75" customHeight="1" x14ac:dyDescent="0.3">
      <c r="B261" s="3"/>
    </row>
    <row r="262" spans="2:2" ht="15.75" customHeight="1" x14ac:dyDescent="0.3">
      <c r="B262" s="3"/>
    </row>
    <row r="263" spans="2:2" ht="15.75" customHeight="1" x14ac:dyDescent="0.3">
      <c r="B263" s="3"/>
    </row>
    <row r="264" spans="2:2" ht="15.75" customHeight="1" x14ac:dyDescent="0.3">
      <c r="B264" s="3"/>
    </row>
    <row r="265" spans="2:2" ht="15.75" customHeight="1" x14ac:dyDescent="0.3">
      <c r="B265" s="3"/>
    </row>
    <row r="266" spans="2:2" ht="15.75" customHeight="1" x14ac:dyDescent="0.3">
      <c r="B266" s="3"/>
    </row>
    <row r="267" spans="2:2" ht="15.75" customHeight="1" x14ac:dyDescent="0.3">
      <c r="B267" s="3"/>
    </row>
    <row r="268" spans="2:2" ht="15.75" customHeight="1" x14ac:dyDescent="0.3">
      <c r="B268" s="3"/>
    </row>
    <row r="269" spans="2:2" ht="15.75" customHeight="1" x14ac:dyDescent="0.3">
      <c r="B269" s="3"/>
    </row>
    <row r="270" spans="2:2" ht="15.75" customHeight="1" x14ac:dyDescent="0.3">
      <c r="B270" s="3"/>
    </row>
    <row r="271" spans="2:2" ht="15.75" customHeight="1" x14ac:dyDescent="0.3">
      <c r="B271" s="3"/>
    </row>
    <row r="272" spans="2:2" ht="15.75" customHeight="1" x14ac:dyDescent="0.3">
      <c r="B272" s="3"/>
    </row>
    <row r="273" spans="2:2" ht="15.75" customHeight="1" x14ac:dyDescent="0.3">
      <c r="B273" s="3"/>
    </row>
    <row r="274" spans="2:2" ht="15.75" customHeight="1" x14ac:dyDescent="0.3">
      <c r="B274" s="3"/>
    </row>
    <row r="275" spans="2:2" ht="15.75" customHeight="1" x14ac:dyDescent="0.3">
      <c r="B275" s="3"/>
    </row>
    <row r="276" spans="2:2" ht="15.75" customHeight="1" x14ac:dyDescent="0.3">
      <c r="B276" s="3"/>
    </row>
    <row r="277" spans="2:2" ht="15.75" customHeight="1" x14ac:dyDescent="0.3">
      <c r="B277" s="3"/>
    </row>
    <row r="278" spans="2:2" ht="15.75" customHeight="1" x14ac:dyDescent="0.3">
      <c r="B278" s="3"/>
    </row>
    <row r="279" spans="2:2" ht="15.75" customHeight="1" x14ac:dyDescent="0.3">
      <c r="B279" s="3"/>
    </row>
    <row r="280" spans="2:2" ht="15.75" customHeight="1" x14ac:dyDescent="0.3">
      <c r="B280" s="3"/>
    </row>
    <row r="281" spans="2:2" ht="15.75" customHeight="1" x14ac:dyDescent="0.3">
      <c r="B281" s="3"/>
    </row>
    <row r="282" spans="2:2" ht="15.75" customHeight="1" x14ac:dyDescent="0.3">
      <c r="B282" s="3"/>
    </row>
    <row r="283" spans="2:2" ht="15.75" customHeight="1" x14ac:dyDescent="0.3">
      <c r="B283" s="3"/>
    </row>
    <row r="284" spans="2:2" ht="15.75" customHeight="1" x14ac:dyDescent="0.3">
      <c r="B284" s="3"/>
    </row>
    <row r="285" spans="2:2" ht="15.75" customHeight="1" x14ac:dyDescent="0.3">
      <c r="B285" s="3"/>
    </row>
    <row r="286" spans="2:2" ht="15.75" customHeight="1" x14ac:dyDescent="0.3">
      <c r="B286" s="3"/>
    </row>
    <row r="287" spans="2:2" ht="15.75" customHeight="1" x14ac:dyDescent="0.3">
      <c r="B287" s="3"/>
    </row>
    <row r="288" spans="2:2" ht="15.75" customHeight="1" x14ac:dyDescent="0.3">
      <c r="B288" s="3"/>
    </row>
    <row r="289" spans="2:2" ht="15.75" customHeight="1" x14ac:dyDescent="0.3">
      <c r="B289" s="3"/>
    </row>
    <row r="290" spans="2:2" ht="15.75" customHeight="1" x14ac:dyDescent="0.3">
      <c r="B290" s="3"/>
    </row>
    <row r="291" spans="2:2" ht="15.75" customHeight="1" x14ac:dyDescent="0.3">
      <c r="B291" s="3"/>
    </row>
    <row r="292" spans="2:2" ht="15.75" customHeight="1" x14ac:dyDescent="0.3">
      <c r="B292" s="3"/>
    </row>
    <row r="293" spans="2:2" ht="15.75" customHeight="1" x14ac:dyDescent="0.3">
      <c r="B293" s="3"/>
    </row>
    <row r="294" spans="2:2" ht="15.75" customHeight="1" x14ac:dyDescent="0.3">
      <c r="B294" s="3"/>
    </row>
    <row r="295" spans="2:2" ht="15.75" customHeight="1" x14ac:dyDescent="0.3">
      <c r="B295" s="3"/>
    </row>
    <row r="296" spans="2:2" ht="15.75" customHeight="1" x14ac:dyDescent="0.3">
      <c r="B296" s="3"/>
    </row>
    <row r="297" spans="2:2" ht="15.75" customHeight="1" x14ac:dyDescent="0.3">
      <c r="B297" s="3"/>
    </row>
    <row r="298" spans="2:2" ht="15.75" customHeight="1" x14ac:dyDescent="0.3">
      <c r="B298" s="3"/>
    </row>
    <row r="299" spans="2:2" ht="15.75" customHeight="1" x14ac:dyDescent="0.3">
      <c r="B299" s="3"/>
    </row>
    <row r="300" spans="2:2" ht="15.75" customHeight="1" x14ac:dyDescent="0.3">
      <c r="B300" s="3"/>
    </row>
    <row r="301" spans="2:2" ht="15.75" customHeight="1" x14ac:dyDescent="0.3">
      <c r="B301" s="3"/>
    </row>
    <row r="302" spans="2:2" ht="15.75" customHeight="1" x14ac:dyDescent="0.3">
      <c r="B302" s="3"/>
    </row>
    <row r="303" spans="2:2" ht="15.75" customHeight="1" x14ac:dyDescent="0.3">
      <c r="B303" s="3"/>
    </row>
    <row r="304" spans="2:2" ht="15.75" customHeight="1" x14ac:dyDescent="0.3">
      <c r="B304" s="3"/>
    </row>
    <row r="305" spans="2:2" ht="15.75" customHeight="1" x14ac:dyDescent="0.3">
      <c r="B305" s="3"/>
    </row>
    <row r="306" spans="2:2" ht="15.75" customHeight="1" x14ac:dyDescent="0.3">
      <c r="B306" s="3"/>
    </row>
    <row r="307" spans="2:2" ht="15.75" customHeight="1" x14ac:dyDescent="0.3">
      <c r="B307" s="3"/>
    </row>
    <row r="308" spans="2:2" ht="15.75" customHeight="1" x14ac:dyDescent="0.3">
      <c r="B308" s="3"/>
    </row>
    <row r="309" spans="2:2" ht="15.75" customHeight="1" x14ac:dyDescent="0.3">
      <c r="B309" s="3"/>
    </row>
    <row r="310" spans="2:2" ht="15.75" customHeight="1" x14ac:dyDescent="0.3">
      <c r="B310" s="3"/>
    </row>
    <row r="311" spans="2:2" ht="15.75" customHeight="1" x14ac:dyDescent="0.3">
      <c r="B311" s="3"/>
    </row>
    <row r="312" spans="2:2" ht="15.75" customHeight="1" x14ac:dyDescent="0.3">
      <c r="B312" s="3"/>
    </row>
    <row r="313" spans="2:2" ht="15.75" customHeight="1" x14ac:dyDescent="0.3">
      <c r="B313" s="3"/>
    </row>
    <row r="314" spans="2:2" ht="15.75" customHeight="1" x14ac:dyDescent="0.3">
      <c r="B314" s="3"/>
    </row>
    <row r="315" spans="2:2" ht="15.75" customHeight="1" x14ac:dyDescent="0.3">
      <c r="B315" s="3"/>
    </row>
    <row r="316" spans="2:2" ht="15.75" customHeight="1" x14ac:dyDescent="0.3">
      <c r="B316" s="3"/>
    </row>
    <row r="317" spans="2:2" ht="15.75" customHeight="1" x14ac:dyDescent="0.3">
      <c r="B317" s="3"/>
    </row>
    <row r="318" spans="2:2" ht="15.75" customHeight="1" x14ac:dyDescent="0.3">
      <c r="B318" s="3"/>
    </row>
    <row r="319" spans="2:2" ht="15.75" customHeight="1" x14ac:dyDescent="0.3">
      <c r="B319" s="3"/>
    </row>
    <row r="320" spans="2:2" ht="15.75" customHeight="1" x14ac:dyDescent="0.3">
      <c r="B320" s="3"/>
    </row>
    <row r="321" spans="2:2" ht="15.75" customHeight="1" x14ac:dyDescent="0.3">
      <c r="B321" s="3"/>
    </row>
    <row r="322" spans="2:2" ht="15.75" customHeight="1" x14ac:dyDescent="0.3">
      <c r="B322" s="3"/>
    </row>
    <row r="323" spans="2:2" ht="15.75" customHeight="1" x14ac:dyDescent="0.3">
      <c r="B323" s="3"/>
    </row>
    <row r="324" spans="2:2" ht="15.75" customHeight="1" x14ac:dyDescent="0.3">
      <c r="B324" s="3"/>
    </row>
    <row r="325" spans="2:2" ht="15.75" customHeight="1" x14ac:dyDescent="0.3">
      <c r="B325" s="3"/>
    </row>
    <row r="326" spans="2:2" ht="15.75" customHeight="1" x14ac:dyDescent="0.3">
      <c r="B326" s="3"/>
    </row>
    <row r="327" spans="2:2" ht="15.75" customHeight="1" x14ac:dyDescent="0.3">
      <c r="B327" s="3"/>
    </row>
    <row r="328" spans="2:2" ht="15.75" customHeight="1" x14ac:dyDescent="0.3">
      <c r="B328" s="3"/>
    </row>
    <row r="329" spans="2:2" ht="15.75" customHeight="1" x14ac:dyDescent="0.3">
      <c r="B329" s="3"/>
    </row>
    <row r="330" spans="2:2" ht="15.75" customHeight="1" x14ac:dyDescent="0.3">
      <c r="B330" s="3"/>
    </row>
    <row r="331" spans="2:2" ht="15.75" customHeight="1" x14ac:dyDescent="0.3">
      <c r="B331" s="3"/>
    </row>
    <row r="332" spans="2:2" ht="15.75" customHeight="1" x14ac:dyDescent="0.3">
      <c r="B332" s="3"/>
    </row>
    <row r="333" spans="2:2" ht="15.75" customHeight="1" x14ac:dyDescent="0.3">
      <c r="B333" s="3"/>
    </row>
    <row r="334" spans="2:2" ht="15.75" customHeight="1" x14ac:dyDescent="0.3">
      <c r="B334" s="3"/>
    </row>
    <row r="335" spans="2:2" ht="15.75" customHeight="1" x14ac:dyDescent="0.3">
      <c r="B335" s="3"/>
    </row>
    <row r="336" spans="2:2" ht="15.75" customHeight="1" x14ac:dyDescent="0.3">
      <c r="B336" s="3"/>
    </row>
    <row r="337" spans="2:2" ht="15.75" customHeight="1" x14ac:dyDescent="0.3">
      <c r="B337" s="3"/>
    </row>
    <row r="338" spans="2:2" ht="15.75" customHeight="1" x14ac:dyDescent="0.3">
      <c r="B338" s="3"/>
    </row>
    <row r="339" spans="2:2" ht="15.75" customHeight="1" x14ac:dyDescent="0.3">
      <c r="B339" s="3"/>
    </row>
    <row r="340" spans="2:2" ht="15.75" customHeight="1" x14ac:dyDescent="0.3">
      <c r="B340" s="3"/>
    </row>
    <row r="341" spans="2:2" ht="15.75" customHeight="1" x14ac:dyDescent="0.3">
      <c r="B341" s="3"/>
    </row>
    <row r="342" spans="2:2" ht="15.75" customHeight="1" x14ac:dyDescent="0.3">
      <c r="B342" s="3"/>
    </row>
    <row r="343" spans="2:2" ht="15.75" customHeight="1" x14ac:dyDescent="0.3">
      <c r="B343" s="3"/>
    </row>
    <row r="344" spans="2:2" ht="15.75" customHeight="1" x14ac:dyDescent="0.3">
      <c r="B344" s="3"/>
    </row>
    <row r="345" spans="2:2" ht="15.75" customHeight="1" x14ac:dyDescent="0.3">
      <c r="B345" s="3"/>
    </row>
    <row r="346" spans="2:2" ht="15.75" customHeight="1" x14ac:dyDescent="0.3">
      <c r="B346" s="3"/>
    </row>
    <row r="347" spans="2:2" ht="15.75" customHeight="1" x14ac:dyDescent="0.3">
      <c r="B347" s="3"/>
    </row>
    <row r="348" spans="2:2" ht="15.75" customHeight="1" x14ac:dyDescent="0.3">
      <c r="B348" s="3"/>
    </row>
    <row r="349" spans="2:2" ht="15.75" customHeight="1" x14ac:dyDescent="0.3">
      <c r="B349" s="3"/>
    </row>
    <row r="350" spans="2:2" ht="15.75" customHeight="1" x14ac:dyDescent="0.3">
      <c r="B350" s="3"/>
    </row>
    <row r="351" spans="2:2" ht="15.75" customHeight="1" x14ac:dyDescent="0.3">
      <c r="B351" s="3"/>
    </row>
    <row r="352" spans="2:2" ht="15.75" customHeight="1" x14ac:dyDescent="0.3">
      <c r="B352" s="3"/>
    </row>
    <row r="353" spans="2:2" ht="15.75" customHeight="1" x14ac:dyDescent="0.3">
      <c r="B353" s="3"/>
    </row>
    <row r="354" spans="2:2" ht="15.75" customHeight="1" x14ac:dyDescent="0.3">
      <c r="B354" s="3"/>
    </row>
    <row r="355" spans="2:2" ht="15.75" customHeight="1" x14ac:dyDescent="0.3">
      <c r="B355" s="3"/>
    </row>
    <row r="356" spans="2:2" ht="15.75" customHeight="1" x14ac:dyDescent="0.3">
      <c r="B356" s="3"/>
    </row>
    <row r="357" spans="2:2" ht="15.75" customHeight="1" x14ac:dyDescent="0.3">
      <c r="B357" s="3"/>
    </row>
    <row r="358" spans="2:2" ht="15.75" customHeight="1" x14ac:dyDescent="0.3">
      <c r="B358" s="3"/>
    </row>
    <row r="359" spans="2:2" ht="15.75" customHeight="1" x14ac:dyDescent="0.3">
      <c r="B359" s="3"/>
    </row>
    <row r="360" spans="2:2" ht="15.75" customHeight="1" x14ac:dyDescent="0.3">
      <c r="B360" s="3"/>
    </row>
    <row r="361" spans="2:2" ht="15.75" customHeight="1" x14ac:dyDescent="0.3">
      <c r="B361" s="3"/>
    </row>
    <row r="362" spans="2:2" ht="15.75" customHeight="1" x14ac:dyDescent="0.3">
      <c r="B362" s="3"/>
    </row>
    <row r="363" spans="2:2" ht="15.75" customHeight="1" x14ac:dyDescent="0.3">
      <c r="B363" s="3"/>
    </row>
    <row r="364" spans="2:2" ht="15.75" customHeight="1" x14ac:dyDescent="0.3">
      <c r="B364" s="3"/>
    </row>
    <row r="365" spans="2:2" ht="15.75" customHeight="1" x14ac:dyDescent="0.3">
      <c r="B365" s="3"/>
    </row>
    <row r="366" spans="2:2" ht="15.75" customHeight="1" x14ac:dyDescent="0.3">
      <c r="B366" s="3"/>
    </row>
    <row r="367" spans="2:2" ht="15.75" customHeight="1" x14ac:dyDescent="0.3">
      <c r="B367" s="3"/>
    </row>
    <row r="368" spans="2:2" ht="15.75" customHeight="1" x14ac:dyDescent="0.3">
      <c r="B368" s="3"/>
    </row>
    <row r="369" spans="2:2" ht="15.75" customHeight="1" x14ac:dyDescent="0.3">
      <c r="B369" s="3"/>
    </row>
    <row r="370" spans="2:2" ht="15.75" customHeight="1" x14ac:dyDescent="0.3">
      <c r="B370" s="3"/>
    </row>
    <row r="371" spans="2:2" ht="15.75" customHeight="1" x14ac:dyDescent="0.3">
      <c r="B371" s="3"/>
    </row>
    <row r="372" spans="2:2" ht="15.75" customHeight="1" x14ac:dyDescent="0.3">
      <c r="B372" s="3"/>
    </row>
    <row r="373" spans="2:2" ht="15.75" customHeight="1" x14ac:dyDescent="0.3">
      <c r="B373" s="3"/>
    </row>
    <row r="374" spans="2:2" ht="15.75" customHeight="1" x14ac:dyDescent="0.3">
      <c r="B374" s="3"/>
    </row>
    <row r="375" spans="2:2" ht="15.75" customHeight="1" x14ac:dyDescent="0.3">
      <c r="B375" s="3"/>
    </row>
    <row r="376" spans="2:2" ht="15.75" customHeight="1" x14ac:dyDescent="0.3">
      <c r="B376" s="3"/>
    </row>
    <row r="377" spans="2:2" ht="15.75" customHeight="1" x14ac:dyDescent="0.3">
      <c r="B377" s="3"/>
    </row>
    <row r="378" spans="2:2" ht="15.75" customHeight="1" x14ac:dyDescent="0.3">
      <c r="B378" s="3"/>
    </row>
    <row r="379" spans="2:2" ht="15.75" customHeight="1" x14ac:dyDescent="0.3">
      <c r="B379" s="3"/>
    </row>
    <row r="380" spans="2:2" ht="15.75" customHeight="1" x14ac:dyDescent="0.3">
      <c r="B380" s="3"/>
    </row>
    <row r="381" spans="2:2" ht="15.75" customHeight="1" x14ac:dyDescent="0.3">
      <c r="B381" s="3"/>
    </row>
    <row r="382" spans="2:2" ht="15.75" customHeight="1" x14ac:dyDescent="0.3">
      <c r="B382" s="3"/>
    </row>
    <row r="383" spans="2:2" ht="15.75" customHeight="1" x14ac:dyDescent="0.3">
      <c r="B383" s="3"/>
    </row>
    <row r="384" spans="2:2" ht="15.75" customHeight="1" x14ac:dyDescent="0.3">
      <c r="B384" s="3"/>
    </row>
    <row r="385" spans="2:2" ht="15.75" customHeight="1" x14ac:dyDescent="0.3">
      <c r="B385" s="3"/>
    </row>
    <row r="386" spans="2:2" ht="15.75" customHeight="1" x14ac:dyDescent="0.3">
      <c r="B386" s="3"/>
    </row>
    <row r="387" spans="2:2" ht="15.75" customHeight="1" x14ac:dyDescent="0.3">
      <c r="B387" s="3"/>
    </row>
    <row r="388" spans="2:2" ht="15.75" customHeight="1" x14ac:dyDescent="0.3">
      <c r="B388" s="3"/>
    </row>
    <row r="389" spans="2:2" ht="15.75" customHeight="1" x14ac:dyDescent="0.3">
      <c r="B389" s="3"/>
    </row>
    <row r="390" spans="2:2" ht="15.75" customHeight="1" x14ac:dyDescent="0.3">
      <c r="B390" s="3"/>
    </row>
    <row r="391" spans="2:2" ht="15.75" customHeight="1" x14ac:dyDescent="0.3">
      <c r="B391" s="3"/>
    </row>
    <row r="392" spans="2:2" ht="15.75" customHeight="1" x14ac:dyDescent="0.3">
      <c r="B392" s="3"/>
    </row>
    <row r="393" spans="2:2" ht="15.75" customHeight="1" x14ac:dyDescent="0.3">
      <c r="B393" s="3"/>
    </row>
    <row r="394" spans="2:2" ht="15.75" customHeight="1" x14ac:dyDescent="0.3">
      <c r="B394" s="3"/>
    </row>
    <row r="395" spans="2:2" ht="15.75" customHeight="1" x14ac:dyDescent="0.3">
      <c r="B395" s="3"/>
    </row>
    <row r="396" spans="2:2" ht="15.75" customHeight="1" x14ac:dyDescent="0.3">
      <c r="B396" s="3"/>
    </row>
    <row r="397" spans="2:2" ht="15.75" customHeight="1" x14ac:dyDescent="0.3">
      <c r="B397" s="3"/>
    </row>
    <row r="398" spans="2:2" ht="15.75" customHeight="1" x14ac:dyDescent="0.3">
      <c r="B398" s="3"/>
    </row>
    <row r="399" spans="2:2" ht="15.75" customHeight="1" x14ac:dyDescent="0.3">
      <c r="B399" s="3"/>
    </row>
    <row r="400" spans="2:2" ht="15.75" customHeight="1" x14ac:dyDescent="0.3">
      <c r="B400" s="3"/>
    </row>
    <row r="401" spans="2:2" ht="15.75" customHeight="1" x14ac:dyDescent="0.3">
      <c r="B401" s="3"/>
    </row>
    <row r="402" spans="2:2" ht="15.75" customHeight="1" x14ac:dyDescent="0.3">
      <c r="B402" s="3"/>
    </row>
    <row r="403" spans="2:2" ht="15.75" customHeight="1" x14ac:dyDescent="0.3">
      <c r="B403" s="3"/>
    </row>
    <row r="404" spans="2:2" ht="15.75" customHeight="1" x14ac:dyDescent="0.3">
      <c r="B404" s="3"/>
    </row>
    <row r="405" spans="2:2" ht="15.75" customHeight="1" x14ac:dyDescent="0.3">
      <c r="B405" s="3"/>
    </row>
    <row r="406" spans="2:2" ht="15.75" customHeight="1" x14ac:dyDescent="0.3">
      <c r="B406" s="3"/>
    </row>
    <row r="407" spans="2:2" ht="15.75" customHeight="1" x14ac:dyDescent="0.3">
      <c r="B407" s="3"/>
    </row>
    <row r="408" spans="2:2" ht="15.75" customHeight="1" x14ac:dyDescent="0.3">
      <c r="B408" s="3"/>
    </row>
    <row r="409" spans="2:2" ht="15.75" customHeight="1" x14ac:dyDescent="0.3">
      <c r="B409" s="3"/>
    </row>
    <row r="410" spans="2:2" ht="15.75" customHeight="1" x14ac:dyDescent="0.3">
      <c r="B410" s="3"/>
    </row>
    <row r="411" spans="2:2" ht="15.75" customHeight="1" x14ac:dyDescent="0.3">
      <c r="B411" s="3"/>
    </row>
    <row r="412" spans="2:2" ht="15.75" customHeight="1" x14ac:dyDescent="0.3">
      <c r="B412" s="3"/>
    </row>
    <row r="413" spans="2:2" ht="15.75" customHeight="1" x14ac:dyDescent="0.3">
      <c r="B413" s="3"/>
    </row>
    <row r="414" spans="2:2" ht="15.75" customHeight="1" x14ac:dyDescent="0.3">
      <c r="B414" s="3"/>
    </row>
    <row r="415" spans="2:2" ht="15.75" customHeight="1" x14ac:dyDescent="0.3">
      <c r="B415" s="3"/>
    </row>
    <row r="416" spans="2:2" ht="15.75" customHeight="1" x14ac:dyDescent="0.3">
      <c r="B416" s="3"/>
    </row>
    <row r="417" spans="2:2" ht="15.75" customHeight="1" x14ac:dyDescent="0.3">
      <c r="B417" s="3"/>
    </row>
    <row r="418" spans="2:2" ht="15.75" customHeight="1" x14ac:dyDescent="0.3">
      <c r="B418" s="3"/>
    </row>
    <row r="419" spans="2:2" ht="15.75" customHeight="1" x14ac:dyDescent="0.3">
      <c r="B419" s="3"/>
    </row>
    <row r="420" spans="2:2" ht="15.75" customHeight="1" x14ac:dyDescent="0.3">
      <c r="B420" s="3"/>
    </row>
    <row r="421" spans="2:2" ht="15.75" customHeight="1" x14ac:dyDescent="0.3">
      <c r="B421" s="3"/>
    </row>
    <row r="422" spans="2:2" ht="15.75" customHeight="1" x14ac:dyDescent="0.3">
      <c r="B422" s="3"/>
    </row>
    <row r="423" spans="2:2" ht="15.75" customHeight="1" x14ac:dyDescent="0.3">
      <c r="B423" s="3"/>
    </row>
    <row r="424" spans="2:2" ht="15.75" customHeight="1" x14ac:dyDescent="0.3">
      <c r="B424" s="3"/>
    </row>
    <row r="425" spans="2:2" ht="15.75" customHeight="1" x14ac:dyDescent="0.3">
      <c r="B425" s="3"/>
    </row>
    <row r="426" spans="2:2" ht="15.75" customHeight="1" x14ac:dyDescent="0.3">
      <c r="B426" s="3"/>
    </row>
    <row r="427" spans="2:2" ht="15.75" customHeight="1" x14ac:dyDescent="0.3">
      <c r="B427" s="3"/>
    </row>
    <row r="428" spans="2:2" ht="15.75" customHeight="1" x14ac:dyDescent="0.3">
      <c r="B428" s="3"/>
    </row>
    <row r="429" spans="2:2" ht="15.75" customHeight="1" x14ac:dyDescent="0.3">
      <c r="B429" s="3"/>
    </row>
    <row r="430" spans="2:2" ht="15.75" customHeight="1" x14ac:dyDescent="0.3">
      <c r="B430" s="3"/>
    </row>
    <row r="431" spans="2:2" ht="15.75" customHeight="1" x14ac:dyDescent="0.3">
      <c r="B431" s="3"/>
    </row>
    <row r="432" spans="2:2" ht="15.75" customHeight="1" x14ac:dyDescent="0.3">
      <c r="B432" s="3"/>
    </row>
    <row r="433" spans="2:2" ht="15.75" customHeight="1" x14ac:dyDescent="0.3">
      <c r="B433" s="3"/>
    </row>
    <row r="434" spans="2:2" ht="15.75" customHeight="1" x14ac:dyDescent="0.3">
      <c r="B434" s="3"/>
    </row>
    <row r="435" spans="2:2" ht="15.75" customHeight="1" x14ac:dyDescent="0.3">
      <c r="B435" s="3"/>
    </row>
    <row r="436" spans="2:2" ht="15.75" customHeight="1" x14ac:dyDescent="0.3">
      <c r="B436" s="3"/>
    </row>
    <row r="437" spans="2:2" ht="15.75" customHeight="1" x14ac:dyDescent="0.3">
      <c r="B437" s="3"/>
    </row>
    <row r="438" spans="2:2" ht="15.75" customHeight="1" x14ac:dyDescent="0.3">
      <c r="B438" s="3"/>
    </row>
    <row r="439" spans="2:2" ht="15.75" customHeight="1" x14ac:dyDescent="0.3">
      <c r="B439" s="3"/>
    </row>
    <row r="440" spans="2:2" ht="15.75" customHeight="1" x14ac:dyDescent="0.3">
      <c r="B440" s="3"/>
    </row>
    <row r="441" spans="2:2" ht="15.75" customHeight="1" x14ac:dyDescent="0.3">
      <c r="B441" s="3"/>
    </row>
    <row r="442" spans="2:2" ht="15.75" customHeight="1" x14ac:dyDescent="0.3">
      <c r="B442" s="3"/>
    </row>
    <row r="443" spans="2:2" ht="15.75" customHeight="1" x14ac:dyDescent="0.3">
      <c r="B443" s="3"/>
    </row>
    <row r="444" spans="2:2" ht="15.75" customHeight="1" x14ac:dyDescent="0.3">
      <c r="B444" s="3"/>
    </row>
    <row r="445" spans="2:2" ht="15.75" customHeight="1" x14ac:dyDescent="0.3">
      <c r="B445" s="3"/>
    </row>
    <row r="446" spans="2:2" ht="15.75" customHeight="1" x14ac:dyDescent="0.3">
      <c r="B446" s="3"/>
    </row>
    <row r="447" spans="2:2" ht="15.75" customHeight="1" x14ac:dyDescent="0.3">
      <c r="B447" s="3"/>
    </row>
    <row r="448" spans="2:2" ht="15.75" customHeight="1" x14ac:dyDescent="0.3">
      <c r="B448" s="3"/>
    </row>
    <row r="449" spans="2:2" ht="15.75" customHeight="1" x14ac:dyDescent="0.3">
      <c r="B449" s="3"/>
    </row>
    <row r="450" spans="2:2" ht="15.75" customHeight="1" x14ac:dyDescent="0.3">
      <c r="B450" s="3"/>
    </row>
    <row r="451" spans="2:2" ht="15.75" customHeight="1" x14ac:dyDescent="0.3">
      <c r="B451" s="3"/>
    </row>
    <row r="452" spans="2:2" ht="15.75" customHeight="1" x14ac:dyDescent="0.3">
      <c r="B452" s="3"/>
    </row>
    <row r="453" spans="2:2" ht="15.75" customHeight="1" x14ac:dyDescent="0.3">
      <c r="B453" s="3"/>
    </row>
    <row r="454" spans="2:2" ht="15.75" customHeight="1" x14ac:dyDescent="0.3">
      <c r="B454" s="3"/>
    </row>
    <row r="455" spans="2:2" ht="15.75" customHeight="1" x14ac:dyDescent="0.3">
      <c r="B455" s="3"/>
    </row>
    <row r="456" spans="2:2" ht="15.75" customHeight="1" x14ac:dyDescent="0.3">
      <c r="B456" s="3"/>
    </row>
    <row r="457" spans="2:2" ht="15.75" customHeight="1" x14ac:dyDescent="0.3">
      <c r="B457" s="3"/>
    </row>
    <row r="458" spans="2:2" ht="15.75" customHeight="1" x14ac:dyDescent="0.3">
      <c r="B458" s="3"/>
    </row>
    <row r="459" spans="2:2" ht="15.75" customHeight="1" x14ac:dyDescent="0.3">
      <c r="B459" s="3"/>
    </row>
    <row r="460" spans="2:2" ht="15.75" customHeight="1" x14ac:dyDescent="0.3">
      <c r="B460" s="3"/>
    </row>
    <row r="461" spans="2:2" ht="15.75" customHeight="1" x14ac:dyDescent="0.3">
      <c r="B461" s="3"/>
    </row>
    <row r="462" spans="2:2" ht="15.75" customHeight="1" x14ac:dyDescent="0.3">
      <c r="B462" s="3"/>
    </row>
    <row r="463" spans="2:2" ht="15.75" customHeight="1" x14ac:dyDescent="0.3">
      <c r="B463" s="3"/>
    </row>
    <row r="464" spans="2:2" ht="15.75" customHeight="1" x14ac:dyDescent="0.3">
      <c r="B464" s="3"/>
    </row>
    <row r="465" spans="2:2" ht="15.75" customHeight="1" x14ac:dyDescent="0.3">
      <c r="B465" s="3"/>
    </row>
    <row r="466" spans="2:2" ht="15.75" customHeight="1" x14ac:dyDescent="0.3">
      <c r="B466" s="3"/>
    </row>
    <row r="467" spans="2:2" ht="15.75" customHeight="1" x14ac:dyDescent="0.3">
      <c r="B467" s="3"/>
    </row>
    <row r="468" spans="2:2" ht="15.75" customHeight="1" x14ac:dyDescent="0.3">
      <c r="B468" s="3"/>
    </row>
    <row r="469" spans="2:2" ht="15.75" customHeight="1" x14ac:dyDescent="0.3">
      <c r="B469" s="3"/>
    </row>
    <row r="470" spans="2:2" ht="15.75" customHeight="1" x14ac:dyDescent="0.3">
      <c r="B470" s="3"/>
    </row>
    <row r="471" spans="2:2" ht="15.75" customHeight="1" x14ac:dyDescent="0.3">
      <c r="B471" s="3"/>
    </row>
    <row r="472" spans="2:2" ht="15.75" customHeight="1" x14ac:dyDescent="0.3">
      <c r="B472" s="3"/>
    </row>
    <row r="473" spans="2:2" ht="15.75" customHeight="1" x14ac:dyDescent="0.3">
      <c r="B473" s="3"/>
    </row>
    <row r="474" spans="2:2" ht="15.75" customHeight="1" x14ac:dyDescent="0.3">
      <c r="B474" s="3"/>
    </row>
    <row r="475" spans="2:2" ht="15.75" customHeight="1" x14ac:dyDescent="0.3">
      <c r="B475" s="3"/>
    </row>
    <row r="476" spans="2:2" ht="15.75" customHeight="1" x14ac:dyDescent="0.3">
      <c r="B476" s="3"/>
    </row>
    <row r="477" spans="2:2" ht="15.75" customHeight="1" x14ac:dyDescent="0.3">
      <c r="B477" s="3"/>
    </row>
    <row r="478" spans="2:2" ht="15.75" customHeight="1" x14ac:dyDescent="0.3">
      <c r="B478" s="3"/>
    </row>
    <row r="479" spans="2:2" ht="15.75" customHeight="1" x14ac:dyDescent="0.3">
      <c r="B479" s="3"/>
    </row>
    <row r="480" spans="2:2" ht="15.75" customHeight="1" x14ac:dyDescent="0.3">
      <c r="B480" s="3"/>
    </row>
    <row r="481" spans="2:2" ht="15.75" customHeight="1" x14ac:dyDescent="0.3">
      <c r="B481" s="3"/>
    </row>
    <row r="482" spans="2:2" ht="15.75" customHeight="1" x14ac:dyDescent="0.3">
      <c r="B482" s="3"/>
    </row>
    <row r="483" spans="2:2" ht="15.75" customHeight="1" x14ac:dyDescent="0.3">
      <c r="B483" s="3"/>
    </row>
    <row r="484" spans="2:2" ht="15.75" customHeight="1" x14ac:dyDescent="0.3">
      <c r="B484" s="3"/>
    </row>
    <row r="485" spans="2:2" ht="15.75" customHeight="1" x14ac:dyDescent="0.3">
      <c r="B485" s="3"/>
    </row>
    <row r="486" spans="2:2" ht="15.75" customHeight="1" x14ac:dyDescent="0.3">
      <c r="B486" s="3"/>
    </row>
    <row r="487" spans="2:2" ht="15.75" customHeight="1" x14ac:dyDescent="0.3">
      <c r="B487" s="3"/>
    </row>
    <row r="488" spans="2:2" ht="15.75" customHeight="1" x14ac:dyDescent="0.3">
      <c r="B488" s="3"/>
    </row>
    <row r="489" spans="2:2" ht="15.75" customHeight="1" x14ac:dyDescent="0.3">
      <c r="B489" s="3"/>
    </row>
    <row r="490" spans="2:2" ht="15.75" customHeight="1" x14ac:dyDescent="0.3">
      <c r="B490" s="3"/>
    </row>
    <row r="491" spans="2:2" ht="15.75" customHeight="1" x14ac:dyDescent="0.3">
      <c r="B491" s="3"/>
    </row>
    <row r="492" spans="2:2" ht="15.75" customHeight="1" x14ac:dyDescent="0.3">
      <c r="B492" s="3"/>
    </row>
    <row r="493" spans="2:2" ht="15.75" customHeight="1" x14ac:dyDescent="0.3">
      <c r="B493" s="3"/>
    </row>
    <row r="494" spans="2:2" ht="15.75" customHeight="1" x14ac:dyDescent="0.3">
      <c r="B494" s="3"/>
    </row>
    <row r="495" spans="2:2" ht="15.75" customHeight="1" x14ac:dyDescent="0.3">
      <c r="B495" s="3"/>
    </row>
    <row r="496" spans="2:2" ht="15.75" customHeight="1" x14ac:dyDescent="0.3">
      <c r="B496" s="3"/>
    </row>
    <row r="497" spans="2:2" ht="15.75" customHeight="1" x14ac:dyDescent="0.3">
      <c r="B497" s="3"/>
    </row>
    <row r="498" spans="2:2" ht="15.75" customHeight="1" x14ac:dyDescent="0.3">
      <c r="B498" s="3"/>
    </row>
    <row r="499" spans="2:2" ht="15.75" customHeight="1" x14ac:dyDescent="0.3">
      <c r="B499" s="3"/>
    </row>
    <row r="500" spans="2:2" ht="15.75" customHeight="1" x14ac:dyDescent="0.3">
      <c r="B500" s="3"/>
    </row>
    <row r="501" spans="2:2" ht="15.75" customHeight="1" x14ac:dyDescent="0.3">
      <c r="B501" s="3"/>
    </row>
    <row r="502" spans="2:2" ht="15.75" customHeight="1" x14ac:dyDescent="0.3">
      <c r="B502" s="3"/>
    </row>
    <row r="503" spans="2:2" ht="15.75" customHeight="1" x14ac:dyDescent="0.3">
      <c r="B503" s="3"/>
    </row>
    <row r="504" spans="2:2" ht="15.75" customHeight="1" x14ac:dyDescent="0.3">
      <c r="B504" s="3"/>
    </row>
    <row r="505" spans="2:2" ht="15.75" customHeight="1" x14ac:dyDescent="0.3">
      <c r="B505" s="3"/>
    </row>
    <row r="506" spans="2:2" ht="15.75" customHeight="1" x14ac:dyDescent="0.3">
      <c r="B506" s="3"/>
    </row>
    <row r="507" spans="2:2" ht="15.75" customHeight="1" x14ac:dyDescent="0.3">
      <c r="B507" s="3"/>
    </row>
    <row r="508" spans="2:2" ht="15.75" customHeight="1" x14ac:dyDescent="0.3">
      <c r="B508" s="3"/>
    </row>
    <row r="509" spans="2:2" ht="15.75" customHeight="1" x14ac:dyDescent="0.3">
      <c r="B509" s="3"/>
    </row>
    <row r="510" spans="2:2" ht="15.75" customHeight="1" x14ac:dyDescent="0.3">
      <c r="B510" s="3"/>
    </row>
    <row r="511" spans="2:2" ht="15.75" customHeight="1" x14ac:dyDescent="0.3">
      <c r="B511" s="3"/>
    </row>
    <row r="512" spans="2:2" ht="15.75" customHeight="1" x14ac:dyDescent="0.3">
      <c r="B512" s="3"/>
    </row>
    <row r="513" spans="2:2" ht="15.75" customHeight="1" x14ac:dyDescent="0.3">
      <c r="B513" s="3"/>
    </row>
    <row r="514" spans="2:2" ht="15.75" customHeight="1" x14ac:dyDescent="0.3">
      <c r="B514" s="3"/>
    </row>
    <row r="515" spans="2:2" ht="15.75" customHeight="1" x14ac:dyDescent="0.3">
      <c r="B515" s="3"/>
    </row>
    <row r="516" spans="2:2" ht="15.75" customHeight="1" x14ac:dyDescent="0.3">
      <c r="B516" s="3"/>
    </row>
    <row r="517" spans="2:2" ht="15.75" customHeight="1" x14ac:dyDescent="0.3">
      <c r="B517" s="3"/>
    </row>
    <row r="518" spans="2:2" ht="15.75" customHeight="1" x14ac:dyDescent="0.3">
      <c r="B518" s="3"/>
    </row>
    <row r="519" spans="2:2" ht="15.75" customHeight="1" x14ac:dyDescent="0.3">
      <c r="B519" s="3"/>
    </row>
    <row r="520" spans="2:2" ht="15.75" customHeight="1" x14ac:dyDescent="0.3">
      <c r="B520" s="3"/>
    </row>
    <row r="521" spans="2:2" ht="15.75" customHeight="1" x14ac:dyDescent="0.3">
      <c r="B521" s="3"/>
    </row>
    <row r="522" spans="2:2" ht="15.75" customHeight="1" x14ac:dyDescent="0.3">
      <c r="B522" s="3"/>
    </row>
    <row r="523" spans="2:2" ht="15.75" customHeight="1" x14ac:dyDescent="0.3">
      <c r="B523" s="3"/>
    </row>
    <row r="524" spans="2:2" ht="15.75" customHeight="1" x14ac:dyDescent="0.3">
      <c r="B524" s="3"/>
    </row>
    <row r="525" spans="2:2" ht="15.75" customHeight="1" x14ac:dyDescent="0.3">
      <c r="B525" s="3"/>
    </row>
    <row r="526" spans="2:2" ht="15.75" customHeight="1" x14ac:dyDescent="0.3">
      <c r="B526" s="3"/>
    </row>
    <row r="527" spans="2:2" ht="15.75" customHeight="1" x14ac:dyDescent="0.3">
      <c r="B527" s="3"/>
    </row>
    <row r="528" spans="2:2" ht="15.75" customHeight="1" x14ac:dyDescent="0.3">
      <c r="B528" s="3"/>
    </row>
    <row r="529" spans="2:2" ht="15.75" customHeight="1" x14ac:dyDescent="0.3">
      <c r="B529" s="3"/>
    </row>
    <row r="530" spans="2:2" ht="15.75" customHeight="1" x14ac:dyDescent="0.3">
      <c r="B530" s="3"/>
    </row>
    <row r="531" spans="2:2" ht="15.75" customHeight="1" x14ac:dyDescent="0.3">
      <c r="B531" s="3"/>
    </row>
    <row r="532" spans="2:2" ht="15.75" customHeight="1" x14ac:dyDescent="0.3">
      <c r="B532" s="3"/>
    </row>
    <row r="533" spans="2:2" ht="15.75" customHeight="1" x14ac:dyDescent="0.3">
      <c r="B533" s="3"/>
    </row>
    <row r="534" spans="2:2" ht="15.75" customHeight="1" x14ac:dyDescent="0.3">
      <c r="B534" s="3"/>
    </row>
    <row r="535" spans="2:2" ht="15.75" customHeight="1" x14ac:dyDescent="0.3">
      <c r="B535" s="3"/>
    </row>
    <row r="536" spans="2:2" ht="15.75" customHeight="1" x14ac:dyDescent="0.3">
      <c r="B536" s="3"/>
    </row>
    <row r="537" spans="2:2" ht="15.75" customHeight="1" x14ac:dyDescent="0.3">
      <c r="B537" s="3"/>
    </row>
    <row r="538" spans="2:2" ht="15.75" customHeight="1" x14ac:dyDescent="0.3">
      <c r="B538" s="3"/>
    </row>
    <row r="539" spans="2:2" ht="15.75" customHeight="1" x14ac:dyDescent="0.3">
      <c r="B539" s="3"/>
    </row>
    <row r="540" spans="2:2" ht="15.75" customHeight="1" x14ac:dyDescent="0.3">
      <c r="B540" s="3"/>
    </row>
    <row r="541" spans="2:2" ht="15.75" customHeight="1" x14ac:dyDescent="0.3">
      <c r="B541" s="3"/>
    </row>
    <row r="542" spans="2:2" ht="15.75" customHeight="1" x14ac:dyDescent="0.3">
      <c r="B542" s="3"/>
    </row>
    <row r="543" spans="2:2" ht="15.75" customHeight="1" x14ac:dyDescent="0.3">
      <c r="B543" s="3"/>
    </row>
    <row r="544" spans="2:2" ht="15.75" customHeight="1" x14ac:dyDescent="0.3">
      <c r="B544" s="3"/>
    </row>
    <row r="545" spans="2:2" ht="15.75" customHeight="1" x14ac:dyDescent="0.3">
      <c r="B545" s="3"/>
    </row>
    <row r="546" spans="2:2" ht="15.75" customHeight="1" x14ac:dyDescent="0.3">
      <c r="B546" s="3"/>
    </row>
    <row r="547" spans="2:2" ht="15.75" customHeight="1" x14ac:dyDescent="0.3">
      <c r="B547" s="3"/>
    </row>
    <row r="548" spans="2:2" ht="15.75" customHeight="1" x14ac:dyDescent="0.3">
      <c r="B548" s="3"/>
    </row>
    <row r="549" spans="2:2" ht="15.75" customHeight="1" x14ac:dyDescent="0.3">
      <c r="B549" s="3"/>
    </row>
    <row r="550" spans="2:2" ht="15.75" customHeight="1" x14ac:dyDescent="0.3">
      <c r="B550" s="3"/>
    </row>
    <row r="551" spans="2:2" ht="15.75" customHeight="1" x14ac:dyDescent="0.3">
      <c r="B551" s="3"/>
    </row>
    <row r="552" spans="2:2" ht="15.75" customHeight="1" x14ac:dyDescent="0.3">
      <c r="B552" s="3"/>
    </row>
    <row r="553" spans="2:2" ht="15.75" customHeight="1" x14ac:dyDescent="0.3">
      <c r="B553" s="3"/>
    </row>
    <row r="554" spans="2:2" ht="15.75" customHeight="1" x14ac:dyDescent="0.3">
      <c r="B554" s="3"/>
    </row>
    <row r="555" spans="2:2" ht="15.75" customHeight="1" x14ac:dyDescent="0.3">
      <c r="B555" s="3"/>
    </row>
    <row r="556" spans="2:2" ht="15.75" customHeight="1" x14ac:dyDescent="0.3">
      <c r="B556" s="3"/>
    </row>
    <row r="557" spans="2:2" ht="15.75" customHeight="1" x14ac:dyDescent="0.3">
      <c r="B557" s="3"/>
    </row>
    <row r="558" spans="2:2" ht="15.75" customHeight="1" x14ac:dyDescent="0.3">
      <c r="B558" s="3"/>
    </row>
    <row r="559" spans="2:2" ht="15.75" customHeight="1" x14ac:dyDescent="0.3">
      <c r="B559" s="3"/>
    </row>
    <row r="560" spans="2:2" ht="15.75" customHeight="1" x14ac:dyDescent="0.3">
      <c r="B560" s="3"/>
    </row>
    <row r="561" spans="2:2" ht="15.75" customHeight="1" x14ac:dyDescent="0.3">
      <c r="B561" s="3"/>
    </row>
    <row r="562" spans="2:2" ht="15.75" customHeight="1" x14ac:dyDescent="0.3">
      <c r="B562" s="3"/>
    </row>
    <row r="563" spans="2:2" ht="15.75" customHeight="1" x14ac:dyDescent="0.3">
      <c r="B563" s="3"/>
    </row>
    <row r="564" spans="2:2" ht="15.75" customHeight="1" x14ac:dyDescent="0.3">
      <c r="B564" s="3"/>
    </row>
    <row r="565" spans="2:2" ht="15.75" customHeight="1" x14ac:dyDescent="0.3">
      <c r="B565" s="3"/>
    </row>
    <row r="566" spans="2:2" ht="15.75" customHeight="1" x14ac:dyDescent="0.3">
      <c r="B566" s="3"/>
    </row>
    <row r="567" spans="2:2" ht="15.75" customHeight="1" x14ac:dyDescent="0.3">
      <c r="B567" s="3"/>
    </row>
    <row r="568" spans="2:2" ht="15.75" customHeight="1" x14ac:dyDescent="0.3">
      <c r="B568" s="3"/>
    </row>
    <row r="569" spans="2:2" ht="15.75" customHeight="1" x14ac:dyDescent="0.3">
      <c r="B569" s="3"/>
    </row>
    <row r="570" spans="2:2" ht="15.75" customHeight="1" x14ac:dyDescent="0.3">
      <c r="B570" s="3"/>
    </row>
    <row r="571" spans="2:2" ht="15.75" customHeight="1" x14ac:dyDescent="0.3">
      <c r="B571" s="3"/>
    </row>
    <row r="572" spans="2:2" ht="15.75" customHeight="1" x14ac:dyDescent="0.3">
      <c r="B572" s="3"/>
    </row>
    <row r="573" spans="2:2" ht="15.75" customHeight="1" x14ac:dyDescent="0.3">
      <c r="B573" s="3"/>
    </row>
    <row r="574" spans="2:2" ht="15.75" customHeight="1" x14ac:dyDescent="0.3">
      <c r="B574" s="3"/>
    </row>
    <row r="575" spans="2:2" ht="15.75" customHeight="1" x14ac:dyDescent="0.3">
      <c r="B575" s="3"/>
    </row>
    <row r="576" spans="2:2" ht="15.75" customHeight="1" x14ac:dyDescent="0.3">
      <c r="B576" s="3"/>
    </row>
    <row r="577" spans="2:2" ht="15.75" customHeight="1" x14ac:dyDescent="0.3">
      <c r="B577" s="3"/>
    </row>
    <row r="578" spans="2:2" ht="15.75" customHeight="1" x14ac:dyDescent="0.3">
      <c r="B578" s="3"/>
    </row>
    <row r="579" spans="2:2" ht="15.75" customHeight="1" x14ac:dyDescent="0.3">
      <c r="B579" s="3"/>
    </row>
    <row r="580" spans="2:2" ht="15.75" customHeight="1" x14ac:dyDescent="0.3">
      <c r="B580" s="3"/>
    </row>
    <row r="581" spans="2:2" ht="15.75" customHeight="1" x14ac:dyDescent="0.3">
      <c r="B581" s="3"/>
    </row>
    <row r="582" spans="2:2" ht="15.75" customHeight="1" x14ac:dyDescent="0.3">
      <c r="B582" s="3"/>
    </row>
    <row r="583" spans="2:2" ht="15.75" customHeight="1" x14ac:dyDescent="0.3">
      <c r="B583" s="3"/>
    </row>
    <row r="584" spans="2:2" ht="15.75" customHeight="1" x14ac:dyDescent="0.3">
      <c r="B584" s="3"/>
    </row>
    <row r="585" spans="2:2" ht="15.75" customHeight="1" x14ac:dyDescent="0.3">
      <c r="B585" s="3"/>
    </row>
    <row r="586" spans="2:2" ht="15.75" customHeight="1" x14ac:dyDescent="0.3">
      <c r="B586" s="3"/>
    </row>
    <row r="587" spans="2:2" ht="15.75" customHeight="1" x14ac:dyDescent="0.3">
      <c r="B587" s="3"/>
    </row>
    <row r="588" spans="2:2" ht="15.75" customHeight="1" x14ac:dyDescent="0.3">
      <c r="B588" s="3"/>
    </row>
    <row r="589" spans="2:2" ht="15.75" customHeight="1" x14ac:dyDescent="0.3">
      <c r="B589" s="3"/>
    </row>
    <row r="590" spans="2:2" ht="15.75" customHeight="1" x14ac:dyDescent="0.3">
      <c r="B590" s="3"/>
    </row>
    <row r="591" spans="2:2" ht="15.75" customHeight="1" x14ac:dyDescent="0.3">
      <c r="B591" s="3"/>
    </row>
    <row r="592" spans="2:2" ht="15.75" customHeight="1" x14ac:dyDescent="0.3">
      <c r="B592" s="3"/>
    </row>
    <row r="593" spans="2:2" ht="15.75" customHeight="1" x14ac:dyDescent="0.3">
      <c r="B593" s="3"/>
    </row>
    <row r="594" spans="2:2" ht="15.75" customHeight="1" x14ac:dyDescent="0.3">
      <c r="B594" s="3"/>
    </row>
    <row r="595" spans="2:2" ht="15.75" customHeight="1" x14ac:dyDescent="0.3">
      <c r="B595" s="3"/>
    </row>
    <row r="596" spans="2:2" ht="15.75" customHeight="1" x14ac:dyDescent="0.3">
      <c r="B596" s="3"/>
    </row>
    <row r="597" spans="2:2" ht="15.75" customHeight="1" x14ac:dyDescent="0.3">
      <c r="B597" s="3"/>
    </row>
    <row r="598" spans="2:2" ht="15.75" customHeight="1" x14ac:dyDescent="0.3">
      <c r="B598" s="3"/>
    </row>
    <row r="599" spans="2:2" ht="15.75" customHeight="1" x14ac:dyDescent="0.3">
      <c r="B599" s="3"/>
    </row>
    <row r="600" spans="2:2" ht="15.75" customHeight="1" x14ac:dyDescent="0.3">
      <c r="B600" s="3"/>
    </row>
    <row r="601" spans="2:2" ht="15.75" customHeight="1" x14ac:dyDescent="0.3">
      <c r="B601" s="3"/>
    </row>
    <row r="602" spans="2:2" ht="15.75" customHeight="1" x14ac:dyDescent="0.3">
      <c r="B602" s="3"/>
    </row>
    <row r="603" spans="2:2" ht="15.75" customHeight="1" x14ac:dyDescent="0.3">
      <c r="B603" s="3"/>
    </row>
    <row r="604" spans="2:2" ht="15.75" customHeight="1" x14ac:dyDescent="0.3">
      <c r="B604" s="3"/>
    </row>
    <row r="605" spans="2:2" ht="15.75" customHeight="1" x14ac:dyDescent="0.3">
      <c r="B605" s="3"/>
    </row>
    <row r="606" spans="2:2" ht="15.75" customHeight="1" x14ac:dyDescent="0.3">
      <c r="B606" s="3"/>
    </row>
    <row r="607" spans="2:2" ht="15.75" customHeight="1" x14ac:dyDescent="0.3">
      <c r="B607" s="3"/>
    </row>
    <row r="608" spans="2:2" ht="15.75" customHeight="1" x14ac:dyDescent="0.3">
      <c r="B608" s="3"/>
    </row>
    <row r="609" spans="2:2" ht="15.75" customHeight="1" x14ac:dyDescent="0.3">
      <c r="B609" s="3"/>
    </row>
    <row r="610" spans="2:2" ht="15.75" customHeight="1" x14ac:dyDescent="0.3">
      <c r="B610" s="3"/>
    </row>
    <row r="611" spans="2:2" ht="15.75" customHeight="1" x14ac:dyDescent="0.3">
      <c r="B611" s="3"/>
    </row>
    <row r="612" spans="2:2" ht="15.75" customHeight="1" x14ac:dyDescent="0.3">
      <c r="B612" s="3"/>
    </row>
    <row r="613" spans="2:2" ht="15.75" customHeight="1" x14ac:dyDescent="0.3">
      <c r="B613" s="3"/>
    </row>
    <row r="614" spans="2:2" ht="15.75" customHeight="1" x14ac:dyDescent="0.3">
      <c r="B614" s="3"/>
    </row>
    <row r="615" spans="2:2" ht="15.75" customHeight="1" x14ac:dyDescent="0.3">
      <c r="B615" s="3"/>
    </row>
    <row r="616" spans="2:2" ht="15.75" customHeight="1" x14ac:dyDescent="0.3">
      <c r="B616" s="3"/>
    </row>
    <row r="617" spans="2:2" ht="15.75" customHeight="1" x14ac:dyDescent="0.3">
      <c r="B617" s="3"/>
    </row>
    <row r="618" spans="2:2" ht="15.75" customHeight="1" x14ac:dyDescent="0.3">
      <c r="B618" s="3"/>
    </row>
    <row r="619" spans="2:2" ht="15.75" customHeight="1" x14ac:dyDescent="0.3">
      <c r="B619" s="3"/>
    </row>
    <row r="620" spans="2:2" ht="15.75" customHeight="1" x14ac:dyDescent="0.3">
      <c r="B620" s="3"/>
    </row>
    <row r="621" spans="2:2" ht="15.75" customHeight="1" x14ac:dyDescent="0.3">
      <c r="B621" s="3"/>
    </row>
    <row r="622" spans="2:2" ht="15.75" customHeight="1" x14ac:dyDescent="0.3">
      <c r="B622" s="3"/>
    </row>
    <row r="623" spans="2:2" ht="15.75" customHeight="1" x14ac:dyDescent="0.3">
      <c r="B623" s="3"/>
    </row>
    <row r="624" spans="2:2" ht="15.75" customHeight="1" x14ac:dyDescent="0.3">
      <c r="B624" s="3"/>
    </row>
    <row r="625" spans="2:2" ht="15.75" customHeight="1" x14ac:dyDescent="0.3">
      <c r="B625" s="3"/>
    </row>
    <row r="626" spans="2:2" ht="15.75" customHeight="1" x14ac:dyDescent="0.3">
      <c r="B626" s="3"/>
    </row>
    <row r="627" spans="2:2" ht="15.75" customHeight="1" x14ac:dyDescent="0.3">
      <c r="B627" s="3"/>
    </row>
    <row r="628" spans="2:2" ht="15.75" customHeight="1" x14ac:dyDescent="0.3">
      <c r="B628" s="3"/>
    </row>
    <row r="629" spans="2:2" ht="15.75" customHeight="1" x14ac:dyDescent="0.3">
      <c r="B629" s="3"/>
    </row>
    <row r="630" spans="2:2" ht="15.75" customHeight="1" x14ac:dyDescent="0.3">
      <c r="B630" s="3"/>
    </row>
    <row r="631" spans="2:2" ht="15.75" customHeight="1" x14ac:dyDescent="0.3">
      <c r="B631" s="3"/>
    </row>
    <row r="632" spans="2:2" ht="15.75" customHeight="1" x14ac:dyDescent="0.3">
      <c r="B632" s="3"/>
    </row>
    <row r="633" spans="2:2" ht="15.75" customHeight="1" x14ac:dyDescent="0.3">
      <c r="B633" s="3"/>
    </row>
    <row r="634" spans="2:2" ht="15.75" customHeight="1" x14ac:dyDescent="0.3">
      <c r="B634" s="3"/>
    </row>
    <row r="635" spans="2:2" ht="15.75" customHeight="1" x14ac:dyDescent="0.3">
      <c r="B635" s="3"/>
    </row>
    <row r="636" spans="2:2" ht="15.75" customHeight="1" x14ac:dyDescent="0.3">
      <c r="B636" s="3"/>
    </row>
    <row r="637" spans="2:2" ht="15.75" customHeight="1" x14ac:dyDescent="0.3">
      <c r="B637" s="3"/>
    </row>
    <row r="638" spans="2:2" ht="15.75" customHeight="1" x14ac:dyDescent="0.3">
      <c r="B638" s="3"/>
    </row>
    <row r="639" spans="2:2" ht="15.75" customHeight="1" x14ac:dyDescent="0.3">
      <c r="B639" s="3"/>
    </row>
    <row r="640" spans="2:2" ht="15.75" customHeight="1" x14ac:dyDescent="0.3">
      <c r="B640" s="3"/>
    </row>
    <row r="641" spans="2:2" ht="15.75" customHeight="1" x14ac:dyDescent="0.3">
      <c r="B641" s="3"/>
    </row>
    <row r="642" spans="2:2" ht="15.75" customHeight="1" x14ac:dyDescent="0.3">
      <c r="B642" s="3"/>
    </row>
    <row r="643" spans="2:2" ht="15.75" customHeight="1" x14ac:dyDescent="0.3">
      <c r="B643" s="3"/>
    </row>
    <row r="644" spans="2:2" ht="15.75" customHeight="1" x14ac:dyDescent="0.3">
      <c r="B644" s="3"/>
    </row>
    <row r="645" spans="2:2" ht="15.75" customHeight="1" x14ac:dyDescent="0.3">
      <c r="B645" s="3"/>
    </row>
    <row r="646" spans="2:2" ht="15.75" customHeight="1" x14ac:dyDescent="0.3">
      <c r="B646" s="3"/>
    </row>
    <row r="647" spans="2:2" ht="15.75" customHeight="1" x14ac:dyDescent="0.3">
      <c r="B647" s="3"/>
    </row>
    <row r="648" spans="2:2" ht="15.75" customHeight="1" x14ac:dyDescent="0.3">
      <c r="B648" s="3"/>
    </row>
    <row r="649" spans="2:2" ht="15.75" customHeight="1" x14ac:dyDescent="0.3">
      <c r="B649" s="3"/>
    </row>
    <row r="650" spans="2:2" ht="15.75" customHeight="1" x14ac:dyDescent="0.3">
      <c r="B650" s="3"/>
    </row>
    <row r="651" spans="2:2" ht="15.75" customHeight="1" x14ac:dyDescent="0.3">
      <c r="B651" s="3"/>
    </row>
    <row r="652" spans="2:2" ht="15.75" customHeight="1" x14ac:dyDescent="0.3">
      <c r="B652" s="3"/>
    </row>
    <row r="653" spans="2:2" ht="15.75" customHeight="1" x14ac:dyDescent="0.3">
      <c r="B653" s="3"/>
    </row>
    <row r="654" spans="2:2" ht="15.75" customHeight="1" x14ac:dyDescent="0.3">
      <c r="B654" s="3"/>
    </row>
    <row r="655" spans="2:2" ht="15.75" customHeight="1" x14ac:dyDescent="0.3">
      <c r="B655" s="3"/>
    </row>
    <row r="656" spans="2:2" ht="15.75" customHeight="1" x14ac:dyDescent="0.3">
      <c r="B656" s="3"/>
    </row>
    <row r="657" spans="2:2" ht="15.75" customHeight="1" x14ac:dyDescent="0.3">
      <c r="B657" s="3"/>
    </row>
    <row r="658" spans="2:2" ht="15.75" customHeight="1" x14ac:dyDescent="0.3">
      <c r="B658" s="3"/>
    </row>
    <row r="659" spans="2:2" ht="15.75" customHeight="1" x14ac:dyDescent="0.3">
      <c r="B659" s="3"/>
    </row>
    <row r="660" spans="2:2" ht="15.75" customHeight="1" x14ac:dyDescent="0.3">
      <c r="B660" s="3"/>
    </row>
    <row r="661" spans="2:2" ht="15.75" customHeight="1" x14ac:dyDescent="0.3">
      <c r="B661" s="3"/>
    </row>
    <row r="662" spans="2:2" ht="15.75" customHeight="1" x14ac:dyDescent="0.3">
      <c r="B662" s="3"/>
    </row>
    <row r="663" spans="2:2" ht="15.75" customHeight="1" x14ac:dyDescent="0.3">
      <c r="B663" s="3"/>
    </row>
    <row r="664" spans="2:2" ht="15.75" customHeight="1" x14ac:dyDescent="0.3">
      <c r="B664" s="3"/>
    </row>
    <row r="665" spans="2:2" ht="15.75" customHeight="1" x14ac:dyDescent="0.3">
      <c r="B665" s="3"/>
    </row>
    <row r="666" spans="2:2" ht="15.75" customHeight="1" x14ac:dyDescent="0.3">
      <c r="B666" s="3"/>
    </row>
    <row r="667" spans="2:2" ht="15.75" customHeight="1" x14ac:dyDescent="0.3">
      <c r="B667" s="3"/>
    </row>
    <row r="668" spans="2:2" ht="15.75" customHeight="1" x14ac:dyDescent="0.3">
      <c r="B668" s="3"/>
    </row>
    <row r="669" spans="2:2" ht="15.75" customHeight="1" x14ac:dyDescent="0.3">
      <c r="B669" s="3"/>
    </row>
    <row r="670" spans="2:2" ht="15.75" customHeight="1" x14ac:dyDescent="0.3">
      <c r="B670" s="3"/>
    </row>
    <row r="671" spans="2:2" ht="15.75" customHeight="1" x14ac:dyDescent="0.3">
      <c r="B671" s="3"/>
    </row>
    <row r="672" spans="2:2" ht="15.75" customHeight="1" x14ac:dyDescent="0.3">
      <c r="B672" s="3"/>
    </row>
    <row r="673" spans="2:2" ht="15.75" customHeight="1" x14ac:dyDescent="0.3">
      <c r="B673" s="3"/>
    </row>
    <row r="674" spans="2:2" ht="15.75" customHeight="1" x14ac:dyDescent="0.3">
      <c r="B674" s="3"/>
    </row>
    <row r="675" spans="2:2" ht="15.75" customHeight="1" x14ac:dyDescent="0.3">
      <c r="B675" s="3"/>
    </row>
    <row r="676" spans="2:2" ht="15.75" customHeight="1" x14ac:dyDescent="0.3">
      <c r="B676" s="3"/>
    </row>
    <row r="677" spans="2:2" ht="15.75" customHeight="1" x14ac:dyDescent="0.3">
      <c r="B677" s="3"/>
    </row>
    <row r="678" spans="2:2" ht="15.75" customHeight="1" x14ac:dyDescent="0.3">
      <c r="B678" s="3"/>
    </row>
    <row r="679" spans="2:2" ht="15.75" customHeight="1" x14ac:dyDescent="0.3">
      <c r="B679" s="3"/>
    </row>
    <row r="680" spans="2:2" ht="15.75" customHeight="1" x14ac:dyDescent="0.3">
      <c r="B680" s="3"/>
    </row>
    <row r="681" spans="2:2" ht="15.75" customHeight="1" x14ac:dyDescent="0.3">
      <c r="B681" s="3"/>
    </row>
    <row r="682" spans="2:2" ht="15.75" customHeight="1" x14ac:dyDescent="0.3">
      <c r="B682" s="3"/>
    </row>
    <row r="683" spans="2:2" ht="15.75" customHeight="1" x14ac:dyDescent="0.3">
      <c r="B683" s="3"/>
    </row>
    <row r="684" spans="2:2" ht="15.75" customHeight="1" x14ac:dyDescent="0.3">
      <c r="B684" s="3"/>
    </row>
    <row r="685" spans="2:2" ht="15.75" customHeight="1" x14ac:dyDescent="0.3">
      <c r="B685" s="3"/>
    </row>
    <row r="686" spans="2:2" ht="15.75" customHeight="1" x14ac:dyDescent="0.3">
      <c r="B686" s="3"/>
    </row>
    <row r="687" spans="2:2" ht="15.75" customHeight="1" x14ac:dyDescent="0.3">
      <c r="B687" s="3"/>
    </row>
    <row r="688" spans="2:2" ht="15.75" customHeight="1" x14ac:dyDescent="0.3">
      <c r="B688" s="3"/>
    </row>
    <row r="689" spans="2:2" ht="15.75" customHeight="1" x14ac:dyDescent="0.3">
      <c r="B689" s="3"/>
    </row>
    <row r="690" spans="2:2" ht="15.75" customHeight="1" x14ac:dyDescent="0.3">
      <c r="B690" s="3"/>
    </row>
    <row r="691" spans="2:2" ht="15.75" customHeight="1" x14ac:dyDescent="0.3">
      <c r="B691" s="3"/>
    </row>
    <row r="692" spans="2:2" ht="15.75" customHeight="1" x14ac:dyDescent="0.3">
      <c r="B692" s="3"/>
    </row>
    <row r="693" spans="2:2" ht="15.75" customHeight="1" x14ac:dyDescent="0.3">
      <c r="B693" s="3"/>
    </row>
    <row r="694" spans="2:2" ht="15.75" customHeight="1" x14ac:dyDescent="0.3">
      <c r="B694" s="3"/>
    </row>
    <row r="695" spans="2:2" ht="15.75" customHeight="1" x14ac:dyDescent="0.3">
      <c r="B695" s="3"/>
    </row>
    <row r="696" spans="2:2" ht="15.75" customHeight="1" x14ac:dyDescent="0.3">
      <c r="B696" s="3"/>
    </row>
    <row r="697" spans="2:2" ht="15.75" customHeight="1" x14ac:dyDescent="0.3">
      <c r="B697" s="3"/>
    </row>
    <row r="698" spans="2:2" ht="15.75" customHeight="1" x14ac:dyDescent="0.3">
      <c r="B698" s="3"/>
    </row>
    <row r="699" spans="2:2" ht="15.75" customHeight="1" x14ac:dyDescent="0.3">
      <c r="B699" s="3"/>
    </row>
    <row r="700" spans="2:2" ht="15.75" customHeight="1" x14ac:dyDescent="0.3">
      <c r="B700" s="3"/>
    </row>
    <row r="701" spans="2:2" ht="15.75" customHeight="1" x14ac:dyDescent="0.3">
      <c r="B701" s="3"/>
    </row>
    <row r="702" spans="2:2" ht="15.75" customHeight="1" x14ac:dyDescent="0.3">
      <c r="B702" s="3"/>
    </row>
    <row r="703" spans="2:2" ht="15.75" customHeight="1" x14ac:dyDescent="0.3">
      <c r="B703" s="3"/>
    </row>
    <row r="704" spans="2:2" ht="15.75" customHeight="1" x14ac:dyDescent="0.3">
      <c r="B704" s="3"/>
    </row>
    <row r="705" spans="2:2" ht="15.75" customHeight="1" x14ac:dyDescent="0.3">
      <c r="B705" s="3"/>
    </row>
    <row r="706" spans="2:2" ht="15.75" customHeight="1" x14ac:dyDescent="0.3">
      <c r="B706" s="3"/>
    </row>
    <row r="707" spans="2:2" ht="15.75" customHeight="1" x14ac:dyDescent="0.3">
      <c r="B707" s="3"/>
    </row>
    <row r="708" spans="2:2" ht="15.75" customHeight="1" x14ac:dyDescent="0.3">
      <c r="B708" s="3"/>
    </row>
    <row r="709" spans="2:2" ht="15.75" customHeight="1" x14ac:dyDescent="0.3">
      <c r="B709" s="3"/>
    </row>
    <row r="710" spans="2:2" ht="15.75" customHeight="1" x14ac:dyDescent="0.3">
      <c r="B710" s="3"/>
    </row>
    <row r="711" spans="2:2" ht="15.75" customHeight="1" x14ac:dyDescent="0.3">
      <c r="B711" s="3"/>
    </row>
    <row r="712" spans="2:2" ht="15.75" customHeight="1" x14ac:dyDescent="0.3">
      <c r="B712" s="3"/>
    </row>
    <row r="713" spans="2:2" ht="15.75" customHeight="1" x14ac:dyDescent="0.3">
      <c r="B713" s="3"/>
    </row>
    <row r="714" spans="2:2" ht="15.75" customHeight="1" x14ac:dyDescent="0.3">
      <c r="B714" s="3"/>
    </row>
    <row r="715" spans="2:2" ht="15.75" customHeight="1" x14ac:dyDescent="0.3">
      <c r="B715" s="3"/>
    </row>
    <row r="716" spans="2:2" ht="15.75" customHeight="1" x14ac:dyDescent="0.3">
      <c r="B716" s="3"/>
    </row>
    <row r="717" spans="2:2" ht="15.75" customHeight="1" x14ac:dyDescent="0.3">
      <c r="B717" s="3"/>
    </row>
    <row r="718" spans="2:2" ht="15.75" customHeight="1" x14ac:dyDescent="0.3">
      <c r="B718" s="3"/>
    </row>
    <row r="719" spans="2:2" ht="15.75" customHeight="1" x14ac:dyDescent="0.3">
      <c r="B719" s="3"/>
    </row>
    <row r="720" spans="2:2" ht="15.75" customHeight="1" x14ac:dyDescent="0.3">
      <c r="B720" s="3"/>
    </row>
    <row r="721" spans="2:2" ht="15.75" customHeight="1" x14ac:dyDescent="0.3">
      <c r="B721" s="3"/>
    </row>
    <row r="722" spans="2:2" ht="15.75" customHeight="1" x14ac:dyDescent="0.3">
      <c r="B722" s="3"/>
    </row>
    <row r="723" spans="2:2" ht="15.75" customHeight="1" x14ac:dyDescent="0.3">
      <c r="B723" s="3"/>
    </row>
    <row r="724" spans="2:2" ht="15.75" customHeight="1" x14ac:dyDescent="0.3">
      <c r="B724" s="3"/>
    </row>
    <row r="725" spans="2:2" ht="15.75" customHeight="1" x14ac:dyDescent="0.3">
      <c r="B725" s="3"/>
    </row>
    <row r="726" spans="2:2" ht="15.75" customHeight="1" x14ac:dyDescent="0.3">
      <c r="B726" s="3"/>
    </row>
    <row r="727" spans="2:2" ht="15.75" customHeight="1" x14ac:dyDescent="0.3">
      <c r="B727" s="3"/>
    </row>
    <row r="728" spans="2:2" ht="15.75" customHeight="1" x14ac:dyDescent="0.3">
      <c r="B728" s="3"/>
    </row>
    <row r="729" spans="2:2" ht="15.75" customHeight="1" x14ac:dyDescent="0.3">
      <c r="B729" s="3"/>
    </row>
    <row r="730" spans="2:2" ht="15.75" customHeight="1" x14ac:dyDescent="0.3">
      <c r="B730" s="3"/>
    </row>
    <row r="731" spans="2:2" ht="15.75" customHeight="1" x14ac:dyDescent="0.3">
      <c r="B731" s="3"/>
    </row>
    <row r="732" spans="2:2" ht="15.75" customHeight="1" x14ac:dyDescent="0.3">
      <c r="B732" s="3"/>
    </row>
    <row r="733" spans="2:2" ht="15.75" customHeight="1" x14ac:dyDescent="0.3">
      <c r="B733" s="3"/>
    </row>
    <row r="734" spans="2:2" ht="15.75" customHeight="1" x14ac:dyDescent="0.3">
      <c r="B734" s="3"/>
    </row>
    <row r="735" spans="2:2" ht="15.75" customHeight="1" x14ac:dyDescent="0.3">
      <c r="B735" s="3"/>
    </row>
    <row r="736" spans="2:2" ht="15.75" customHeight="1" x14ac:dyDescent="0.3">
      <c r="B736" s="3"/>
    </row>
    <row r="737" spans="2:2" ht="15.75" customHeight="1" x14ac:dyDescent="0.3">
      <c r="B737" s="3"/>
    </row>
    <row r="738" spans="2:2" ht="15.75" customHeight="1" x14ac:dyDescent="0.3">
      <c r="B738" s="3"/>
    </row>
    <row r="739" spans="2:2" ht="15.75" customHeight="1" x14ac:dyDescent="0.3">
      <c r="B739" s="3"/>
    </row>
    <row r="740" spans="2:2" ht="15.75" customHeight="1" x14ac:dyDescent="0.3">
      <c r="B740" s="3"/>
    </row>
    <row r="741" spans="2:2" ht="15.75" customHeight="1" x14ac:dyDescent="0.3">
      <c r="B741" s="3"/>
    </row>
    <row r="742" spans="2:2" ht="15.75" customHeight="1" x14ac:dyDescent="0.3">
      <c r="B742" s="3"/>
    </row>
    <row r="743" spans="2:2" ht="15.75" customHeight="1" x14ac:dyDescent="0.3">
      <c r="B743" s="3"/>
    </row>
    <row r="744" spans="2:2" ht="15.75" customHeight="1" x14ac:dyDescent="0.3">
      <c r="B744" s="3"/>
    </row>
    <row r="745" spans="2:2" ht="15.75" customHeight="1" x14ac:dyDescent="0.3">
      <c r="B745" s="3"/>
    </row>
    <row r="746" spans="2:2" ht="15.75" customHeight="1" x14ac:dyDescent="0.3">
      <c r="B746" s="3"/>
    </row>
    <row r="747" spans="2:2" ht="15.75" customHeight="1" x14ac:dyDescent="0.3">
      <c r="B747" s="3"/>
    </row>
    <row r="748" spans="2:2" ht="15.75" customHeight="1" x14ac:dyDescent="0.3">
      <c r="B748" s="3"/>
    </row>
    <row r="749" spans="2:2" ht="15.75" customHeight="1" x14ac:dyDescent="0.3">
      <c r="B749" s="3"/>
    </row>
    <row r="750" spans="2:2" ht="15.75" customHeight="1" x14ac:dyDescent="0.3">
      <c r="B750" s="3"/>
    </row>
    <row r="751" spans="2:2" ht="15.75" customHeight="1" x14ac:dyDescent="0.3">
      <c r="B751" s="3"/>
    </row>
    <row r="752" spans="2:2" ht="15.75" customHeight="1" x14ac:dyDescent="0.3">
      <c r="B752" s="3"/>
    </row>
    <row r="753" spans="2:2" ht="15.75" customHeight="1" x14ac:dyDescent="0.3">
      <c r="B753" s="3"/>
    </row>
    <row r="754" spans="2:2" ht="15.75" customHeight="1" x14ac:dyDescent="0.3">
      <c r="B754" s="3"/>
    </row>
    <row r="755" spans="2:2" ht="15.75" customHeight="1" x14ac:dyDescent="0.3">
      <c r="B755" s="3"/>
    </row>
    <row r="756" spans="2:2" ht="15.75" customHeight="1" x14ac:dyDescent="0.3">
      <c r="B756" s="3"/>
    </row>
    <row r="757" spans="2:2" ht="15.75" customHeight="1" x14ac:dyDescent="0.3">
      <c r="B757" s="3"/>
    </row>
    <row r="758" spans="2:2" ht="15.75" customHeight="1" x14ac:dyDescent="0.3">
      <c r="B758" s="3"/>
    </row>
    <row r="759" spans="2:2" ht="15.75" customHeight="1" x14ac:dyDescent="0.3">
      <c r="B759" s="3"/>
    </row>
    <row r="760" spans="2:2" ht="15.75" customHeight="1" x14ac:dyDescent="0.3">
      <c r="B760" s="3"/>
    </row>
    <row r="761" spans="2:2" ht="15.75" customHeight="1" x14ac:dyDescent="0.3">
      <c r="B761" s="3"/>
    </row>
    <row r="762" spans="2:2" ht="15.75" customHeight="1" x14ac:dyDescent="0.3">
      <c r="B762" s="3"/>
    </row>
    <row r="763" spans="2:2" ht="15.75" customHeight="1" x14ac:dyDescent="0.3">
      <c r="B763" s="3"/>
    </row>
    <row r="764" spans="2:2" ht="15.75" customHeight="1" x14ac:dyDescent="0.3">
      <c r="B764" s="3"/>
    </row>
    <row r="765" spans="2:2" ht="15.75" customHeight="1" x14ac:dyDescent="0.3">
      <c r="B765" s="3"/>
    </row>
    <row r="766" spans="2:2" ht="15.75" customHeight="1" x14ac:dyDescent="0.3">
      <c r="B766" s="3"/>
    </row>
    <row r="767" spans="2:2" ht="15.75" customHeight="1" x14ac:dyDescent="0.3">
      <c r="B767" s="3"/>
    </row>
    <row r="768" spans="2:2" ht="15.75" customHeight="1" x14ac:dyDescent="0.3">
      <c r="B768" s="3"/>
    </row>
    <row r="769" spans="2:2" ht="15.75" customHeight="1" x14ac:dyDescent="0.3">
      <c r="B769" s="3"/>
    </row>
    <row r="770" spans="2:2" ht="15.75" customHeight="1" x14ac:dyDescent="0.3">
      <c r="B770" s="3"/>
    </row>
    <row r="771" spans="2:2" ht="15.75" customHeight="1" x14ac:dyDescent="0.3">
      <c r="B771" s="3"/>
    </row>
    <row r="772" spans="2:2" ht="15.75" customHeight="1" x14ac:dyDescent="0.3">
      <c r="B772" s="3"/>
    </row>
    <row r="773" spans="2:2" ht="15.75" customHeight="1" x14ac:dyDescent="0.3">
      <c r="B773" s="3"/>
    </row>
    <row r="774" spans="2:2" ht="15.75" customHeight="1" x14ac:dyDescent="0.3">
      <c r="B774" s="3"/>
    </row>
    <row r="775" spans="2:2" ht="15.75" customHeight="1" x14ac:dyDescent="0.3">
      <c r="B775" s="3"/>
    </row>
    <row r="776" spans="2:2" ht="15.75" customHeight="1" x14ac:dyDescent="0.3">
      <c r="B776" s="3"/>
    </row>
    <row r="777" spans="2:2" ht="15.75" customHeight="1" x14ac:dyDescent="0.3">
      <c r="B777" s="3"/>
    </row>
    <row r="778" spans="2:2" ht="15.75" customHeight="1" x14ac:dyDescent="0.3">
      <c r="B778" s="3"/>
    </row>
    <row r="779" spans="2:2" ht="15.75" customHeight="1" x14ac:dyDescent="0.3">
      <c r="B779" s="3"/>
    </row>
    <row r="780" spans="2:2" ht="15.75" customHeight="1" x14ac:dyDescent="0.3">
      <c r="B780" s="3"/>
    </row>
    <row r="781" spans="2:2" ht="15.75" customHeight="1" x14ac:dyDescent="0.3">
      <c r="B781" s="3"/>
    </row>
    <row r="782" spans="2:2" ht="15.75" customHeight="1" x14ac:dyDescent="0.3">
      <c r="B782" s="3"/>
    </row>
    <row r="783" spans="2:2" ht="15.75" customHeight="1" x14ac:dyDescent="0.3">
      <c r="B783" s="3"/>
    </row>
    <row r="784" spans="2:2" ht="15.75" customHeight="1" x14ac:dyDescent="0.3">
      <c r="B784" s="3"/>
    </row>
    <row r="785" spans="2:2" ht="15.75" customHeight="1" x14ac:dyDescent="0.3">
      <c r="B785" s="3"/>
    </row>
    <row r="786" spans="2:2" ht="15.75" customHeight="1" x14ac:dyDescent="0.3">
      <c r="B786" s="3"/>
    </row>
    <row r="787" spans="2:2" ht="15.75" customHeight="1" x14ac:dyDescent="0.3">
      <c r="B787" s="3"/>
    </row>
    <row r="788" spans="2:2" ht="15.75" customHeight="1" x14ac:dyDescent="0.3">
      <c r="B788" s="3"/>
    </row>
    <row r="789" spans="2:2" ht="15.75" customHeight="1" x14ac:dyDescent="0.3">
      <c r="B789" s="3"/>
    </row>
    <row r="790" spans="2:2" ht="15.75" customHeight="1" x14ac:dyDescent="0.3">
      <c r="B790" s="3"/>
    </row>
    <row r="791" spans="2:2" ht="15.75" customHeight="1" x14ac:dyDescent="0.3">
      <c r="B791" s="3"/>
    </row>
    <row r="792" spans="2:2" ht="15.75" customHeight="1" x14ac:dyDescent="0.3">
      <c r="B792" s="3"/>
    </row>
    <row r="793" spans="2:2" ht="15.75" customHeight="1" x14ac:dyDescent="0.3">
      <c r="B793" s="3"/>
    </row>
    <row r="794" spans="2:2" ht="15.75" customHeight="1" x14ac:dyDescent="0.3">
      <c r="B794" s="3"/>
    </row>
    <row r="795" spans="2:2" ht="15.75" customHeight="1" x14ac:dyDescent="0.3">
      <c r="B795" s="3"/>
    </row>
    <row r="796" spans="2:2" ht="15.75" customHeight="1" x14ac:dyDescent="0.3">
      <c r="B796" s="3"/>
    </row>
    <row r="797" spans="2:2" ht="15.75" customHeight="1" x14ac:dyDescent="0.3">
      <c r="B797" s="3"/>
    </row>
    <row r="798" spans="2:2" ht="15.75" customHeight="1" x14ac:dyDescent="0.3">
      <c r="B798" s="3"/>
    </row>
    <row r="799" spans="2:2" ht="15.75" customHeight="1" x14ac:dyDescent="0.3">
      <c r="B799" s="3"/>
    </row>
    <row r="800" spans="2:2" ht="15.75" customHeight="1" x14ac:dyDescent="0.3">
      <c r="B800" s="3"/>
    </row>
    <row r="801" spans="2:2" ht="15.75" customHeight="1" x14ac:dyDescent="0.3">
      <c r="B801" s="3"/>
    </row>
    <row r="802" spans="2:2" ht="15.75" customHeight="1" x14ac:dyDescent="0.3">
      <c r="B802" s="3"/>
    </row>
    <row r="803" spans="2:2" ht="15.75" customHeight="1" x14ac:dyDescent="0.3">
      <c r="B803" s="3"/>
    </row>
    <row r="804" spans="2:2" ht="15.75" customHeight="1" x14ac:dyDescent="0.3">
      <c r="B804" s="3"/>
    </row>
    <row r="805" spans="2:2" ht="15.75" customHeight="1" x14ac:dyDescent="0.3">
      <c r="B805" s="3"/>
    </row>
    <row r="806" spans="2:2" ht="15.75" customHeight="1" x14ac:dyDescent="0.3">
      <c r="B806" s="3"/>
    </row>
    <row r="807" spans="2:2" ht="15.75" customHeight="1" x14ac:dyDescent="0.3">
      <c r="B807" s="3"/>
    </row>
    <row r="808" spans="2:2" ht="15.75" customHeight="1" x14ac:dyDescent="0.3">
      <c r="B808" s="3"/>
    </row>
    <row r="809" spans="2:2" ht="15.75" customHeight="1" x14ac:dyDescent="0.3">
      <c r="B809" s="3"/>
    </row>
    <row r="810" spans="2:2" ht="15.75" customHeight="1" x14ac:dyDescent="0.3">
      <c r="B810" s="3"/>
    </row>
    <row r="811" spans="2:2" ht="15.75" customHeight="1" x14ac:dyDescent="0.3">
      <c r="B811" s="3"/>
    </row>
    <row r="812" spans="2:2" ht="15.75" customHeight="1" x14ac:dyDescent="0.3">
      <c r="B812" s="3"/>
    </row>
    <row r="813" spans="2:2" ht="15.75" customHeight="1" x14ac:dyDescent="0.3">
      <c r="B813" s="3"/>
    </row>
    <row r="814" spans="2:2" ht="15.75" customHeight="1" x14ac:dyDescent="0.3">
      <c r="B814" s="3"/>
    </row>
    <row r="815" spans="2:2" ht="15.75" customHeight="1" x14ac:dyDescent="0.3">
      <c r="B815" s="3"/>
    </row>
    <row r="816" spans="2:2" ht="15.75" customHeight="1" x14ac:dyDescent="0.3">
      <c r="B816" s="3"/>
    </row>
    <row r="817" spans="2:2" ht="15.75" customHeight="1" x14ac:dyDescent="0.3">
      <c r="B817" s="3"/>
    </row>
    <row r="818" spans="2:2" ht="15.75" customHeight="1" x14ac:dyDescent="0.3">
      <c r="B818" s="3"/>
    </row>
    <row r="819" spans="2:2" ht="15.75" customHeight="1" x14ac:dyDescent="0.3">
      <c r="B819" s="3"/>
    </row>
    <row r="820" spans="2:2" ht="15.75" customHeight="1" x14ac:dyDescent="0.3">
      <c r="B820" s="3"/>
    </row>
    <row r="821" spans="2:2" ht="15.75" customHeight="1" x14ac:dyDescent="0.3">
      <c r="B821" s="3"/>
    </row>
    <row r="822" spans="2:2" ht="15.75" customHeight="1" x14ac:dyDescent="0.3">
      <c r="B822" s="3"/>
    </row>
    <row r="823" spans="2:2" ht="15.75" customHeight="1" x14ac:dyDescent="0.3">
      <c r="B823" s="3"/>
    </row>
    <row r="824" spans="2:2" ht="15.75" customHeight="1" x14ac:dyDescent="0.3">
      <c r="B824" s="3"/>
    </row>
    <row r="825" spans="2:2" ht="15.75" customHeight="1" x14ac:dyDescent="0.3">
      <c r="B825" s="3"/>
    </row>
    <row r="826" spans="2:2" ht="15.75" customHeight="1" x14ac:dyDescent="0.3">
      <c r="B826" s="3"/>
    </row>
    <row r="827" spans="2:2" ht="15.75" customHeight="1" x14ac:dyDescent="0.3">
      <c r="B827" s="3"/>
    </row>
    <row r="828" spans="2:2" ht="15.75" customHeight="1" x14ac:dyDescent="0.3">
      <c r="B828" s="3"/>
    </row>
    <row r="829" spans="2:2" ht="15.75" customHeight="1" x14ac:dyDescent="0.3">
      <c r="B829" s="3"/>
    </row>
    <row r="830" spans="2:2" ht="15.75" customHeight="1" x14ac:dyDescent="0.3">
      <c r="B830" s="3"/>
    </row>
    <row r="831" spans="2:2" ht="15.75" customHeight="1" x14ac:dyDescent="0.3">
      <c r="B831" s="3"/>
    </row>
    <row r="832" spans="2:2" ht="15.75" customHeight="1" x14ac:dyDescent="0.3">
      <c r="B832" s="3"/>
    </row>
    <row r="833" spans="2:2" ht="15.75" customHeight="1" x14ac:dyDescent="0.3">
      <c r="B833" s="3"/>
    </row>
    <row r="834" spans="2:2" ht="15.75" customHeight="1" x14ac:dyDescent="0.3">
      <c r="B834" s="3"/>
    </row>
    <row r="835" spans="2:2" ht="15.75" customHeight="1" x14ac:dyDescent="0.3">
      <c r="B835" s="3"/>
    </row>
    <row r="836" spans="2:2" ht="15.75" customHeight="1" x14ac:dyDescent="0.3">
      <c r="B836" s="3"/>
    </row>
    <row r="837" spans="2:2" ht="15.75" customHeight="1" x14ac:dyDescent="0.3">
      <c r="B837" s="3"/>
    </row>
    <row r="838" spans="2:2" ht="15.75" customHeight="1" x14ac:dyDescent="0.3">
      <c r="B838" s="3"/>
    </row>
    <row r="839" spans="2:2" ht="15.75" customHeight="1" x14ac:dyDescent="0.3">
      <c r="B839" s="3"/>
    </row>
    <row r="840" spans="2:2" ht="15.75" customHeight="1" x14ac:dyDescent="0.3">
      <c r="B840" s="3"/>
    </row>
    <row r="841" spans="2:2" ht="15.75" customHeight="1" x14ac:dyDescent="0.3">
      <c r="B841" s="3"/>
    </row>
    <row r="842" spans="2:2" ht="15.75" customHeight="1" x14ac:dyDescent="0.3">
      <c r="B842" s="3"/>
    </row>
    <row r="843" spans="2:2" ht="15.75" customHeight="1" x14ac:dyDescent="0.3">
      <c r="B843" s="3"/>
    </row>
    <row r="844" spans="2:2" ht="15.75" customHeight="1" x14ac:dyDescent="0.3">
      <c r="B844" s="3"/>
    </row>
    <row r="845" spans="2:2" ht="15.75" customHeight="1" x14ac:dyDescent="0.3">
      <c r="B845" s="3"/>
    </row>
    <row r="846" spans="2:2" ht="15.75" customHeight="1" x14ac:dyDescent="0.3">
      <c r="B846" s="3"/>
    </row>
    <row r="847" spans="2:2" ht="15.75" customHeight="1" x14ac:dyDescent="0.3">
      <c r="B847" s="3"/>
    </row>
    <row r="848" spans="2:2" ht="15.75" customHeight="1" x14ac:dyDescent="0.3">
      <c r="B848" s="3"/>
    </row>
    <row r="849" spans="2:2" ht="15.75" customHeight="1" x14ac:dyDescent="0.3">
      <c r="B849" s="3"/>
    </row>
    <row r="850" spans="2:2" ht="15.75" customHeight="1" x14ac:dyDescent="0.3">
      <c r="B850" s="3"/>
    </row>
    <row r="851" spans="2:2" ht="15.75" customHeight="1" x14ac:dyDescent="0.3">
      <c r="B851" s="3"/>
    </row>
    <row r="852" spans="2:2" ht="15.75" customHeight="1" x14ac:dyDescent="0.3">
      <c r="B852" s="3"/>
    </row>
    <row r="853" spans="2:2" ht="15" customHeight="1" x14ac:dyDescent="0.3">
      <c r="B853" s="3"/>
    </row>
    <row r="854" spans="2:2" ht="15" customHeight="1" x14ac:dyDescent="0.3">
      <c r="B854" s="3"/>
    </row>
    <row r="855" spans="2:2" ht="15" customHeight="1" x14ac:dyDescent="0.3">
      <c r="B855" s="3"/>
    </row>
    <row r="856" spans="2:2" ht="15" customHeight="1" x14ac:dyDescent="0.3">
      <c r="B856" s="3"/>
    </row>
    <row r="857" spans="2:2" ht="15" customHeight="1" x14ac:dyDescent="0.3">
      <c r="B857" s="3"/>
    </row>
  </sheetData>
  <mergeCells count="8">
    <mergeCell ref="B69:E69"/>
    <mergeCell ref="R8:V8"/>
    <mergeCell ref="X8:Z8"/>
    <mergeCell ref="B2:G5"/>
    <mergeCell ref="B6:Q6"/>
    <mergeCell ref="C8:Q8"/>
    <mergeCell ref="B7:AA7"/>
    <mergeCell ref="H2:Y5"/>
  </mergeCells>
  <phoneticPr fontId="19" type="noConversion"/>
  <conditionalFormatting sqref="V9">
    <cfRule type="containsText" dxfId="23" priority="2" operator="containsText" text="X">
      <formula>NOT(ISERROR(SEARCH(("X"),(V9))))</formula>
    </cfRule>
  </conditionalFormatting>
  <conditionalFormatting sqref="V8:W8">
    <cfRule type="containsText" dxfId="22" priority="3" operator="containsText" text="X">
      <formula>NOT(ISERROR(SEARCH(("X"),(V8))))</formula>
    </cfRule>
  </conditionalFormatting>
  <conditionalFormatting sqref="W9">
    <cfRule type="containsText" dxfId="21" priority="1" operator="containsText" text="X">
      <formula>NOT(ISERROR(SEARCH(("X"),(W9))))</formula>
    </cfRule>
  </conditionalFormatting>
  <hyperlinks>
    <hyperlink ref="O9" location="'COMPROMISOS IGA'!B68:E68" display="Consecuencias de incumplimiento " xr:uid="{BEDB8668-BA26-4E7B-B27B-B584D771696F}"/>
  </hyperlinks>
  <pageMargins left="0.23622047244094491" right="0.23622047244094491" top="0.74803149606299213" bottom="0.74803149606299213" header="0" footer="0"/>
  <pageSetup paperSize="9" scale="36"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AF091757-3075-4F9E-B6F9-36DEF14EB94B}">
          <x14:formula1>
            <xm:f>Lista!$A$2:$A$3</xm:f>
          </x14:formula1>
          <xm:sqref>V10:V68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A706B-022D-4211-B7B6-15A2E4923F48}">
  <sheetPr codeName="Hoja3">
    <tabColor theme="0"/>
  </sheetPr>
  <dimension ref="B2:AA861"/>
  <sheetViews>
    <sheetView showGridLines="0" zoomScale="60" zoomScaleNormal="60" workbookViewId="0">
      <selection activeCell="A61" sqref="A61"/>
    </sheetView>
  </sheetViews>
  <sheetFormatPr baseColWidth="10" defaultColWidth="14.44140625" defaultRowHeight="15" customHeight="1" x14ac:dyDescent="0.3"/>
  <cols>
    <col min="1" max="1" width="1" customWidth="1"/>
    <col min="2" max="2" width="5.44140625" style="1" customWidth="1"/>
    <col min="3" max="5" width="22.33203125" style="2" customWidth="1"/>
    <col min="6" max="6" width="22.33203125" style="2" hidden="1" customWidth="1"/>
    <col min="7" max="10" width="22.33203125" style="2" customWidth="1"/>
    <col min="11" max="11" width="133.33203125" customWidth="1"/>
    <col min="12" max="12" width="55.6640625" customWidth="1"/>
    <col min="13" max="14" width="33.33203125" customWidth="1"/>
    <col min="15" max="15" width="55.5546875" customWidth="1"/>
    <col min="16" max="16" width="55.6640625" customWidth="1"/>
    <col min="17" max="17" width="55.5546875" customWidth="1"/>
    <col min="18" max="18" width="66.6640625" customWidth="1"/>
    <col min="19" max="23" width="22.109375" customWidth="1"/>
    <col min="24" max="27" width="22.33203125" customWidth="1"/>
  </cols>
  <sheetData>
    <row r="2" spans="2:27" ht="15" customHeight="1" x14ac:dyDescent="0.3">
      <c r="B2" s="223"/>
      <c r="C2" s="223"/>
      <c r="D2" s="223"/>
      <c r="E2" s="223"/>
      <c r="F2" s="223"/>
      <c r="G2" s="223"/>
      <c r="H2" s="224"/>
      <c r="I2" s="232" t="s">
        <v>0</v>
      </c>
      <c r="J2" s="232"/>
      <c r="K2" s="232"/>
      <c r="L2" s="232"/>
      <c r="M2" s="232"/>
      <c r="N2" s="232"/>
      <c r="O2" s="232"/>
      <c r="P2" s="232"/>
      <c r="Q2" s="232"/>
      <c r="R2" s="232"/>
      <c r="S2" s="232"/>
      <c r="T2" s="232"/>
      <c r="U2" s="232"/>
      <c r="V2" s="232"/>
      <c r="W2" s="232"/>
      <c r="X2" s="232"/>
      <c r="Y2" s="232"/>
      <c r="Z2" s="78" t="s">
        <v>43</v>
      </c>
      <c r="AA2" s="4"/>
    </row>
    <row r="3" spans="2:27" ht="15" customHeight="1" x14ac:dyDescent="0.3">
      <c r="B3" s="223"/>
      <c r="C3" s="223"/>
      <c r="D3" s="223"/>
      <c r="E3" s="223"/>
      <c r="F3" s="223"/>
      <c r="G3" s="223"/>
      <c r="H3" s="224"/>
      <c r="I3" s="232"/>
      <c r="J3" s="232"/>
      <c r="K3" s="232"/>
      <c r="L3" s="232"/>
      <c r="M3" s="232"/>
      <c r="N3" s="232"/>
      <c r="O3" s="232"/>
      <c r="P3" s="232"/>
      <c r="Q3" s="232"/>
      <c r="R3" s="232"/>
      <c r="S3" s="232"/>
      <c r="T3" s="232"/>
      <c r="U3" s="232"/>
      <c r="V3" s="232"/>
      <c r="W3" s="232"/>
      <c r="X3" s="232"/>
      <c r="Y3" s="232"/>
      <c r="Z3" s="79" t="s">
        <v>44</v>
      </c>
      <c r="AA3" s="5"/>
    </row>
    <row r="4" spans="2:27" ht="15.75" customHeight="1" x14ac:dyDescent="0.3">
      <c r="B4" s="223"/>
      <c r="C4" s="223"/>
      <c r="D4" s="223"/>
      <c r="E4" s="223"/>
      <c r="F4" s="223"/>
      <c r="G4" s="223"/>
      <c r="H4" s="224"/>
      <c r="I4" s="232"/>
      <c r="J4" s="232"/>
      <c r="K4" s="232"/>
      <c r="L4" s="232"/>
      <c r="M4" s="232"/>
      <c r="N4" s="232"/>
      <c r="O4" s="232"/>
      <c r="P4" s="232"/>
      <c r="Q4" s="232"/>
      <c r="R4" s="232"/>
      <c r="S4" s="232"/>
      <c r="T4" s="232"/>
      <c r="U4" s="232"/>
      <c r="V4" s="232"/>
      <c r="W4" s="232"/>
      <c r="X4" s="232"/>
      <c r="Y4" s="232"/>
      <c r="Z4" s="78" t="s">
        <v>1</v>
      </c>
      <c r="AA4" s="11"/>
    </row>
    <row r="5" spans="2:27" ht="15" customHeight="1" x14ac:dyDescent="0.3">
      <c r="B5" s="223"/>
      <c r="C5" s="223"/>
      <c r="D5" s="223"/>
      <c r="E5" s="223"/>
      <c r="F5" s="223"/>
      <c r="G5" s="223"/>
      <c r="H5" s="224"/>
      <c r="I5" s="232"/>
      <c r="J5" s="232"/>
      <c r="K5" s="232"/>
      <c r="L5" s="232"/>
      <c r="M5" s="232"/>
      <c r="N5" s="232"/>
      <c r="O5" s="232"/>
      <c r="P5" s="232"/>
      <c r="Q5" s="232"/>
      <c r="R5" s="232"/>
      <c r="S5" s="232"/>
      <c r="T5" s="232"/>
      <c r="U5" s="232"/>
      <c r="V5" s="232"/>
      <c r="W5" s="232"/>
      <c r="X5" s="232"/>
      <c r="Y5" s="232"/>
      <c r="Z5" s="78"/>
      <c r="AA5" s="4"/>
    </row>
    <row r="6" spans="2:27" ht="14.4" x14ac:dyDescent="0.3">
      <c r="B6" s="225"/>
      <c r="C6" s="225"/>
      <c r="D6" s="225"/>
      <c r="E6" s="225"/>
      <c r="F6" s="225"/>
      <c r="G6" s="225"/>
      <c r="H6" s="225"/>
      <c r="I6" s="225"/>
      <c r="J6" s="225"/>
      <c r="K6" s="225"/>
      <c r="L6" s="225"/>
      <c r="M6" s="225"/>
      <c r="N6" s="225"/>
      <c r="O6" s="225"/>
      <c r="P6" s="225"/>
      <c r="Q6" s="225"/>
    </row>
    <row r="7" spans="2:27" ht="16.5" customHeight="1" x14ac:dyDescent="0.3">
      <c r="B7" s="229" t="s">
        <v>65</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30" customHeight="1" x14ac:dyDescent="0.3">
      <c r="B8" s="49"/>
      <c r="C8" s="238" t="s">
        <v>66</v>
      </c>
      <c r="D8" s="239"/>
      <c r="E8" s="239"/>
      <c r="F8" s="239"/>
      <c r="G8" s="239"/>
      <c r="H8" s="239"/>
      <c r="I8" s="239"/>
      <c r="J8" s="239"/>
      <c r="K8" s="239"/>
      <c r="L8" s="239"/>
      <c r="M8" s="239"/>
      <c r="N8" s="239"/>
      <c r="O8" s="239"/>
      <c r="P8" s="239"/>
      <c r="Q8" s="240"/>
      <c r="R8" s="234" t="s">
        <v>49</v>
      </c>
      <c r="S8" s="235"/>
      <c r="T8" s="235"/>
      <c r="U8" s="235"/>
      <c r="V8" s="235"/>
      <c r="W8" s="155"/>
      <c r="X8" s="236" t="s">
        <v>4</v>
      </c>
      <c r="Y8" s="237"/>
      <c r="Z8" s="237"/>
      <c r="AA8" s="50" t="s">
        <v>5</v>
      </c>
    </row>
    <row r="9" spans="2:27" ht="30" customHeight="1"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71.400000000000006" customHeight="1" x14ac:dyDescent="0.3">
      <c r="B10" s="27">
        <v>1</v>
      </c>
      <c r="C10" s="12" t="s">
        <v>69</v>
      </c>
      <c r="D10" s="12" t="s">
        <v>25</v>
      </c>
      <c r="E10" s="12" t="s">
        <v>70</v>
      </c>
      <c r="F10" s="12"/>
      <c r="G10" s="12" t="s">
        <v>71</v>
      </c>
      <c r="H10" s="12" t="s">
        <v>72</v>
      </c>
      <c r="I10" s="12" t="s">
        <v>73</v>
      </c>
      <c r="J10" s="12" t="s">
        <v>74</v>
      </c>
      <c r="K10" s="13" t="s">
        <v>75</v>
      </c>
      <c r="L10" s="13" t="s">
        <v>76</v>
      </c>
      <c r="M10" s="69" t="s">
        <v>38</v>
      </c>
      <c r="N10" s="13" t="s">
        <v>249</v>
      </c>
      <c r="O10" s="13" t="s">
        <v>77</v>
      </c>
      <c r="P10" s="13" t="s">
        <v>77</v>
      </c>
      <c r="Q10" s="13" t="s">
        <v>39</v>
      </c>
      <c r="R10" s="13" t="s">
        <v>78</v>
      </c>
      <c r="S10" s="119" t="s">
        <v>54</v>
      </c>
      <c r="T10" s="119" t="s">
        <v>55</v>
      </c>
      <c r="U10" s="207">
        <v>45245</v>
      </c>
      <c r="V10" s="170" t="s">
        <v>243</v>
      </c>
      <c r="W10"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10" s="43"/>
      <c r="Y10" s="43"/>
      <c r="Z10" s="43"/>
      <c r="AA10" s="51"/>
    </row>
    <row r="11" spans="2:27" ht="86.4" customHeight="1" x14ac:dyDescent="0.3">
      <c r="B11" s="27">
        <v>2</v>
      </c>
      <c r="C11" s="12" t="s">
        <v>69</v>
      </c>
      <c r="D11" s="12" t="s">
        <v>25</v>
      </c>
      <c r="E11" s="12" t="s">
        <v>70</v>
      </c>
      <c r="F11" s="12"/>
      <c r="G11" s="12" t="s">
        <v>71</v>
      </c>
      <c r="H11" s="12" t="s">
        <v>72</v>
      </c>
      <c r="I11" s="12" t="s">
        <v>73</v>
      </c>
      <c r="J11" s="12" t="s">
        <v>79</v>
      </c>
      <c r="K11" s="13" t="s">
        <v>80</v>
      </c>
      <c r="L11" s="13" t="s">
        <v>81</v>
      </c>
      <c r="M11" s="69" t="s">
        <v>38</v>
      </c>
      <c r="N11" s="13" t="s">
        <v>249</v>
      </c>
      <c r="O11" s="13" t="s">
        <v>77</v>
      </c>
      <c r="P11" s="13" t="s">
        <v>77</v>
      </c>
      <c r="Q11" s="13" t="s">
        <v>39</v>
      </c>
      <c r="R11" s="13" t="s">
        <v>82</v>
      </c>
      <c r="S11" s="119" t="s">
        <v>54</v>
      </c>
      <c r="T11" s="119" t="s">
        <v>55</v>
      </c>
      <c r="U11" s="207">
        <v>45170</v>
      </c>
      <c r="V11" s="170" t="s">
        <v>243</v>
      </c>
      <c r="W11"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11" s="43"/>
      <c r="Y11" s="43"/>
      <c r="Z11" s="43"/>
      <c r="AA11" s="51"/>
    </row>
    <row r="12" spans="2:27" ht="28.8" x14ac:dyDescent="0.3">
      <c r="B12" s="27">
        <v>3</v>
      </c>
      <c r="C12" s="12" t="s">
        <v>69</v>
      </c>
      <c r="D12" s="12" t="s">
        <v>25</v>
      </c>
      <c r="E12" s="12" t="s">
        <v>70</v>
      </c>
      <c r="F12" s="12"/>
      <c r="G12" s="12"/>
      <c r="H12" s="260"/>
      <c r="I12" s="12"/>
      <c r="J12" s="12"/>
      <c r="K12" s="13"/>
      <c r="L12" s="13"/>
      <c r="M12" s="69"/>
      <c r="N12" s="13"/>
      <c r="O12" s="13"/>
      <c r="P12" s="13"/>
      <c r="Q12" s="13"/>
      <c r="R12" s="13"/>
      <c r="S12" s="119" t="s">
        <v>54</v>
      </c>
      <c r="T12" s="119" t="s">
        <v>55</v>
      </c>
      <c r="U12" s="201">
        <v>45204</v>
      </c>
      <c r="V12" s="170"/>
      <c r="W12"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12" s="43"/>
      <c r="Y12" s="43"/>
      <c r="Z12" s="43"/>
      <c r="AA12" s="51"/>
    </row>
    <row r="13" spans="2:27" ht="186.6" customHeight="1" x14ac:dyDescent="0.3">
      <c r="B13" s="27">
        <v>4</v>
      </c>
      <c r="C13" s="12" t="s">
        <v>69</v>
      </c>
      <c r="D13" s="12" t="s">
        <v>25</v>
      </c>
      <c r="E13" s="12" t="s">
        <v>70</v>
      </c>
      <c r="F13" s="12"/>
      <c r="G13" s="12"/>
      <c r="H13" s="260"/>
      <c r="I13" s="12"/>
      <c r="J13" s="12"/>
      <c r="K13" s="13"/>
      <c r="L13" s="13"/>
      <c r="M13" s="69"/>
      <c r="N13" s="13"/>
      <c r="O13" s="13"/>
      <c r="P13" s="13"/>
      <c r="Q13" s="13"/>
      <c r="R13" s="13"/>
      <c r="S13" s="119" t="s">
        <v>54</v>
      </c>
      <c r="T13" s="119" t="s">
        <v>55</v>
      </c>
      <c r="U13" s="201">
        <v>45272</v>
      </c>
      <c r="V13" s="170" t="s">
        <v>41</v>
      </c>
      <c r="W13"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13" s="43"/>
      <c r="Y13" s="43"/>
      <c r="Z13" s="43"/>
      <c r="AA13" s="51"/>
    </row>
    <row r="14" spans="2:27" ht="132.6" customHeight="1" x14ac:dyDescent="0.3">
      <c r="B14" s="27">
        <v>5</v>
      </c>
      <c r="C14" s="12" t="s">
        <v>69</v>
      </c>
      <c r="D14" s="12" t="s">
        <v>25</v>
      </c>
      <c r="E14" s="12" t="s">
        <v>70</v>
      </c>
      <c r="F14" s="12"/>
      <c r="G14" s="12"/>
      <c r="H14" s="260"/>
      <c r="I14" s="12"/>
      <c r="J14" s="12"/>
      <c r="K14" s="13"/>
      <c r="L14" s="13"/>
      <c r="M14" s="69"/>
      <c r="N14" s="13"/>
      <c r="O14" s="13"/>
      <c r="P14" s="13"/>
      <c r="Q14" s="13"/>
      <c r="R14" s="13"/>
      <c r="S14" s="123" t="s">
        <v>247</v>
      </c>
      <c r="T14" s="123" t="s">
        <v>245</v>
      </c>
      <c r="U14" s="201">
        <v>45054</v>
      </c>
      <c r="V14" s="170"/>
      <c r="W14"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14" s="43"/>
      <c r="Y14" s="43"/>
      <c r="Z14" s="43"/>
      <c r="AA14" s="51"/>
    </row>
    <row r="15" spans="2:27" ht="384" customHeight="1" x14ac:dyDescent="0.3">
      <c r="B15" s="27">
        <v>6</v>
      </c>
      <c r="C15" s="12" t="s">
        <v>69</v>
      </c>
      <c r="D15" s="12" t="s">
        <v>25</v>
      </c>
      <c r="E15" s="12" t="s">
        <v>70</v>
      </c>
      <c r="F15" s="12"/>
      <c r="G15" s="12"/>
      <c r="H15" s="256"/>
      <c r="I15" s="266"/>
      <c r="J15" s="266"/>
      <c r="K15" s="13"/>
      <c r="L15" s="13"/>
      <c r="M15" s="69"/>
      <c r="N15" s="13"/>
      <c r="O15" s="13"/>
      <c r="P15" s="13"/>
      <c r="Q15" s="13"/>
      <c r="R15" s="13"/>
      <c r="S15" s="119" t="s">
        <v>54</v>
      </c>
      <c r="T15" s="119" t="s">
        <v>55</v>
      </c>
      <c r="U15" s="201">
        <v>45301</v>
      </c>
      <c r="V15" s="170"/>
      <c r="W15"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15" s="43"/>
      <c r="Y15" s="43"/>
      <c r="Z15" s="43"/>
      <c r="AA15" s="51"/>
    </row>
    <row r="16" spans="2:27" ht="313.95" customHeight="1" x14ac:dyDescent="0.3">
      <c r="B16" s="27">
        <v>7</v>
      </c>
      <c r="C16" s="12" t="s">
        <v>69</v>
      </c>
      <c r="D16" s="12" t="s">
        <v>25</v>
      </c>
      <c r="E16" s="12" t="s">
        <v>70</v>
      </c>
      <c r="F16" s="12"/>
      <c r="G16" s="12"/>
      <c r="H16" s="256"/>
      <c r="I16" s="12"/>
      <c r="J16" s="12"/>
      <c r="K16" s="13"/>
      <c r="L16" s="13"/>
      <c r="M16" s="69"/>
      <c r="N16" s="13"/>
      <c r="O16" s="13"/>
      <c r="P16" s="13"/>
      <c r="Q16" s="13"/>
      <c r="R16" s="13"/>
      <c r="S16" s="119" t="s">
        <v>54</v>
      </c>
      <c r="T16" s="119" t="s">
        <v>55</v>
      </c>
      <c r="U16" s="201">
        <v>45148</v>
      </c>
      <c r="V16" s="170" t="s">
        <v>243</v>
      </c>
      <c r="W16"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16" s="43"/>
      <c r="Y16" s="43"/>
      <c r="Z16" s="43"/>
      <c r="AA16" s="51"/>
    </row>
    <row r="17" spans="2:27" ht="14.4" x14ac:dyDescent="0.3">
      <c r="B17" s="27">
        <v>8</v>
      </c>
      <c r="C17" s="12" t="s">
        <v>69</v>
      </c>
      <c r="D17" s="12" t="s">
        <v>25</v>
      </c>
      <c r="E17" s="12" t="s">
        <v>70</v>
      </c>
      <c r="F17" s="12"/>
      <c r="G17" s="12"/>
      <c r="H17" s="256"/>
      <c r="I17" s="12"/>
      <c r="J17" s="12"/>
      <c r="K17" s="13"/>
      <c r="L17" s="13"/>
      <c r="M17" s="69"/>
      <c r="N17" s="13"/>
      <c r="O17" s="13"/>
      <c r="P17" s="13"/>
      <c r="Q17" s="13"/>
      <c r="R17" s="13"/>
      <c r="S17" s="119" t="s">
        <v>54</v>
      </c>
      <c r="T17" s="119" t="s">
        <v>55</v>
      </c>
      <c r="U17" s="201">
        <v>45204</v>
      </c>
      <c r="V17" s="170" t="s">
        <v>41</v>
      </c>
      <c r="W17"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17" s="43"/>
      <c r="Y17" s="43"/>
      <c r="Z17" s="43"/>
      <c r="AA17" s="51"/>
    </row>
    <row r="18" spans="2:27" ht="297" customHeight="1" x14ac:dyDescent="0.3">
      <c r="B18" s="27">
        <v>9</v>
      </c>
      <c r="C18" s="12" t="s">
        <v>69</v>
      </c>
      <c r="D18" s="12" t="s">
        <v>25</v>
      </c>
      <c r="E18" s="12" t="s">
        <v>70</v>
      </c>
      <c r="F18" s="12"/>
      <c r="G18" s="12"/>
      <c r="H18" s="256"/>
      <c r="I18" s="12"/>
      <c r="J18" s="12"/>
      <c r="K18" s="13"/>
      <c r="L18" s="13"/>
      <c r="M18" s="69"/>
      <c r="N18" s="13"/>
      <c r="O18" s="13"/>
      <c r="P18" s="13"/>
      <c r="Q18" s="13"/>
      <c r="R18" s="13"/>
      <c r="S18" s="119" t="s">
        <v>54</v>
      </c>
      <c r="T18" s="119" t="s">
        <v>55</v>
      </c>
      <c r="U18" s="201">
        <v>45179</v>
      </c>
      <c r="V18" s="170" t="s">
        <v>243</v>
      </c>
      <c r="W18"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18" s="43"/>
      <c r="Y18" s="43"/>
      <c r="Z18" s="43"/>
      <c r="AA18" s="51"/>
    </row>
    <row r="19" spans="2:27" ht="90.6" customHeight="1" x14ac:dyDescent="0.3">
      <c r="B19" s="27">
        <v>10</v>
      </c>
      <c r="C19" s="12" t="s">
        <v>69</v>
      </c>
      <c r="D19" s="12" t="s">
        <v>25</v>
      </c>
      <c r="E19" s="12" t="s">
        <v>70</v>
      </c>
      <c r="F19" s="12"/>
      <c r="G19" s="12"/>
      <c r="H19" s="256"/>
      <c r="I19" s="12"/>
      <c r="J19" s="12"/>
      <c r="K19" s="13"/>
      <c r="L19" s="13"/>
      <c r="M19" s="69"/>
      <c r="N19" s="13"/>
      <c r="O19" s="13"/>
      <c r="P19" s="13"/>
      <c r="Q19" s="13"/>
      <c r="R19" s="13"/>
      <c r="S19" s="119" t="s">
        <v>54</v>
      </c>
      <c r="T19" s="119" t="s">
        <v>55</v>
      </c>
      <c r="U19" s="201">
        <v>45204</v>
      </c>
      <c r="V19" s="170"/>
      <c r="W19"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19" s="43"/>
      <c r="Y19" s="43"/>
      <c r="Z19" s="43"/>
      <c r="AA19" s="51"/>
    </row>
    <row r="20" spans="2:27" ht="186.6" customHeight="1" x14ac:dyDescent="0.3">
      <c r="B20" s="27">
        <v>11</v>
      </c>
      <c r="C20" s="12" t="s">
        <v>69</v>
      </c>
      <c r="D20" s="12" t="s">
        <v>25</v>
      </c>
      <c r="E20" s="12" t="s">
        <v>70</v>
      </c>
      <c r="F20" s="12"/>
      <c r="G20" s="12"/>
      <c r="H20" s="256"/>
      <c r="I20" s="12"/>
      <c r="J20" s="12"/>
      <c r="K20" s="13"/>
      <c r="L20" s="13"/>
      <c r="M20" s="69"/>
      <c r="N20" s="13"/>
      <c r="O20" s="13"/>
      <c r="P20" s="13"/>
      <c r="Q20" s="13"/>
      <c r="R20" s="13"/>
      <c r="S20" s="119" t="s">
        <v>54</v>
      </c>
      <c r="T20" s="119" t="s">
        <v>55</v>
      </c>
      <c r="U20" s="201">
        <v>45302</v>
      </c>
      <c r="V20" s="170"/>
      <c r="W20"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20" s="45"/>
      <c r="Y20" s="45"/>
      <c r="Z20" s="45"/>
      <c r="AA20" s="52"/>
    </row>
    <row r="21" spans="2:27" ht="200.4" customHeight="1" x14ac:dyDescent="0.3">
      <c r="B21" s="27">
        <v>12</v>
      </c>
      <c r="C21" s="12" t="s">
        <v>69</v>
      </c>
      <c r="D21" s="12" t="s">
        <v>25</v>
      </c>
      <c r="E21" s="12" t="s">
        <v>70</v>
      </c>
      <c r="F21" s="12"/>
      <c r="G21" s="12"/>
      <c r="H21" s="256"/>
      <c r="I21" s="12"/>
      <c r="J21" s="12"/>
      <c r="K21" s="13"/>
      <c r="L21" s="13"/>
      <c r="M21" s="69"/>
      <c r="N21" s="13"/>
      <c r="O21" s="13"/>
      <c r="P21" s="13"/>
      <c r="Q21" s="13"/>
      <c r="R21" s="13"/>
      <c r="S21" s="119" t="s">
        <v>54</v>
      </c>
      <c r="T21" s="119" t="s">
        <v>55</v>
      </c>
      <c r="U21" s="201">
        <v>45204</v>
      </c>
      <c r="V21" s="170"/>
      <c r="W21"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21" s="45"/>
      <c r="Y21" s="45"/>
      <c r="Z21" s="45"/>
      <c r="AA21" s="52"/>
    </row>
    <row r="22" spans="2:27" ht="157.19999999999999" customHeight="1" x14ac:dyDescent="0.3">
      <c r="B22" s="27">
        <v>13</v>
      </c>
      <c r="C22" s="12" t="s">
        <v>69</v>
      </c>
      <c r="D22" s="12" t="s">
        <v>25</v>
      </c>
      <c r="E22" s="12" t="s">
        <v>70</v>
      </c>
      <c r="F22" s="12"/>
      <c r="G22" s="12"/>
      <c r="H22" s="256"/>
      <c r="I22" s="12"/>
      <c r="J22" s="12"/>
      <c r="K22" s="13"/>
      <c r="L22" s="13"/>
      <c r="M22" s="69"/>
      <c r="N22" s="13"/>
      <c r="O22" s="13"/>
      <c r="P22" s="13"/>
      <c r="Q22" s="13"/>
      <c r="R22" s="13"/>
      <c r="S22" s="119" t="s">
        <v>54</v>
      </c>
      <c r="T22" s="119" t="s">
        <v>55</v>
      </c>
      <c r="U22" s="201">
        <v>45272</v>
      </c>
      <c r="V22" s="170" t="s">
        <v>41</v>
      </c>
      <c r="W22"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22" s="43"/>
      <c r="Y22" s="43"/>
      <c r="Z22" s="43"/>
      <c r="AA22" s="51"/>
    </row>
    <row r="23" spans="2:27" ht="277.2" customHeight="1" x14ac:dyDescent="0.3">
      <c r="B23" s="27">
        <v>14</v>
      </c>
      <c r="C23" s="12" t="s">
        <v>69</v>
      </c>
      <c r="D23" s="12" t="s">
        <v>25</v>
      </c>
      <c r="E23" s="12" t="s">
        <v>70</v>
      </c>
      <c r="F23" s="12"/>
      <c r="G23" s="12"/>
      <c r="H23" s="256"/>
      <c r="I23" s="12"/>
      <c r="J23" s="12"/>
      <c r="K23" s="13"/>
      <c r="L23" s="13"/>
      <c r="M23" s="69"/>
      <c r="N23" s="13"/>
      <c r="O23" s="13"/>
      <c r="P23" s="13"/>
      <c r="Q23" s="13"/>
      <c r="R23" s="13"/>
      <c r="S23" s="119" t="s">
        <v>54</v>
      </c>
      <c r="T23" s="119" t="s">
        <v>55</v>
      </c>
      <c r="U23" s="201">
        <v>45204</v>
      </c>
      <c r="V23" s="170"/>
      <c r="W23"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23" s="43"/>
      <c r="Y23" s="43"/>
      <c r="Z23" s="43"/>
      <c r="AA23" s="51"/>
    </row>
    <row r="24" spans="2:27" ht="209.4" customHeight="1" x14ac:dyDescent="0.3">
      <c r="B24" s="27">
        <v>15</v>
      </c>
      <c r="C24" s="12" t="s">
        <v>69</v>
      </c>
      <c r="D24" s="12" t="s">
        <v>25</v>
      </c>
      <c r="E24" s="12" t="s">
        <v>70</v>
      </c>
      <c r="F24" s="12"/>
      <c r="G24" s="12"/>
      <c r="H24" s="256"/>
      <c r="I24" s="12"/>
      <c r="J24" s="12"/>
      <c r="K24" s="13"/>
      <c r="L24" s="13"/>
      <c r="M24" s="69"/>
      <c r="N24" s="13"/>
      <c r="O24" s="13"/>
      <c r="P24" s="13"/>
      <c r="Q24" s="13"/>
      <c r="R24" s="13"/>
      <c r="S24" s="119" t="s">
        <v>54</v>
      </c>
      <c r="T24" s="119" t="s">
        <v>55</v>
      </c>
      <c r="U24" s="201">
        <v>45275</v>
      </c>
      <c r="V24" s="170" t="s">
        <v>41</v>
      </c>
      <c r="W24"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24" s="43"/>
      <c r="Y24" s="43"/>
      <c r="Z24" s="43"/>
      <c r="AA24" s="51"/>
    </row>
    <row r="25" spans="2:27" ht="408.6" customHeight="1" x14ac:dyDescent="0.3">
      <c r="B25" s="27">
        <v>16</v>
      </c>
      <c r="C25" s="12" t="s">
        <v>69</v>
      </c>
      <c r="D25" s="12" t="s">
        <v>25</v>
      </c>
      <c r="E25" s="12" t="s">
        <v>70</v>
      </c>
      <c r="F25" s="12"/>
      <c r="G25" s="12"/>
      <c r="H25" s="256"/>
      <c r="I25" s="12"/>
      <c r="J25" s="12"/>
      <c r="K25" s="13"/>
      <c r="L25" s="13"/>
      <c r="M25" s="69"/>
      <c r="N25" s="13"/>
      <c r="O25" s="13"/>
      <c r="P25" s="13"/>
      <c r="Q25" s="13"/>
      <c r="R25" s="13"/>
      <c r="S25" s="119" t="s">
        <v>54</v>
      </c>
      <c r="T25" s="119" t="s">
        <v>55</v>
      </c>
      <c r="U25" s="201">
        <v>45209</v>
      </c>
      <c r="V25" s="170" t="s">
        <v>243</v>
      </c>
      <c r="W25"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25" s="43"/>
      <c r="Y25" s="43"/>
      <c r="Z25" s="43"/>
      <c r="AA25" s="51"/>
    </row>
    <row r="26" spans="2:27" ht="249.6" customHeight="1" x14ac:dyDescent="0.3">
      <c r="B26" s="27">
        <v>17</v>
      </c>
      <c r="C26" s="12" t="s">
        <v>69</v>
      </c>
      <c r="D26" s="12" t="s">
        <v>25</v>
      </c>
      <c r="E26" s="12" t="s">
        <v>70</v>
      </c>
      <c r="F26" s="12"/>
      <c r="G26" s="12"/>
      <c r="H26" s="256"/>
      <c r="I26" s="12"/>
      <c r="J26" s="12"/>
      <c r="K26" s="13"/>
      <c r="L26" s="13"/>
      <c r="M26" s="69"/>
      <c r="N26" s="13"/>
      <c r="O26" s="13"/>
      <c r="P26" s="13"/>
      <c r="Q26" s="13"/>
      <c r="R26" s="13"/>
      <c r="S26" s="119" t="s">
        <v>54</v>
      </c>
      <c r="T26" s="119" t="s">
        <v>55</v>
      </c>
      <c r="U26" s="201">
        <v>45174</v>
      </c>
      <c r="V26" s="170" t="s">
        <v>41</v>
      </c>
      <c r="W26"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26" s="43"/>
      <c r="Y26" s="43"/>
      <c r="Z26" s="43"/>
      <c r="AA26" s="51"/>
    </row>
    <row r="27" spans="2:27" ht="108.6" customHeight="1" x14ac:dyDescent="0.3">
      <c r="B27" s="27">
        <v>18</v>
      </c>
      <c r="C27" s="12" t="s">
        <v>69</v>
      </c>
      <c r="D27" s="12" t="s">
        <v>25</v>
      </c>
      <c r="E27" s="12" t="s">
        <v>70</v>
      </c>
      <c r="F27" s="12"/>
      <c r="G27" s="12"/>
      <c r="H27" s="256"/>
      <c r="I27" s="12"/>
      <c r="J27" s="12"/>
      <c r="K27" s="13"/>
      <c r="L27" s="13"/>
      <c r="M27" s="69"/>
      <c r="N27" s="13"/>
      <c r="O27" s="13"/>
      <c r="P27" s="13"/>
      <c r="Q27" s="13"/>
      <c r="R27" s="13"/>
      <c r="S27" s="119" t="s">
        <v>54</v>
      </c>
      <c r="T27" s="119" t="s">
        <v>55</v>
      </c>
      <c r="U27" s="201">
        <v>45204</v>
      </c>
      <c r="V27" s="170"/>
      <c r="W27"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27" s="43"/>
      <c r="Y27" s="43"/>
      <c r="Z27" s="43"/>
      <c r="AA27" s="51"/>
    </row>
    <row r="28" spans="2:27" ht="28.8" x14ac:dyDescent="0.3">
      <c r="B28" s="27">
        <v>19</v>
      </c>
      <c r="C28" s="12" t="s">
        <v>69</v>
      </c>
      <c r="D28" s="12" t="s">
        <v>25</v>
      </c>
      <c r="E28" s="12" t="s">
        <v>70</v>
      </c>
      <c r="F28" s="12"/>
      <c r="G28" s="12"/>
      <c r="H28" s="256"/>
      <c r="I28" s="12"/>
      <c r="J28" s="12"/>
      <c r="K28" s="13"/>
      <c r="L28" s="13"/>
      <c r="M28" s="69"/>
      <c r="N28" s="13"/>
      <c r="O28" s="13"/>
      <c r="P28" s="13"/>
      <c r="Q28" s="13"/>
      <c r="R28" s="13"/>
      <c r="S28" s="119" t="s">
        <v>54</v>
      </c>
      <c r="T28" s="119" t="s">
        <v>55</v>
      </c>
      <c r="U28" s="207">
        <v>45327</v>
      </c>
      <c r="V28" s="170"/>
      <c r="W28"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28" s="43"/>
      <c r="Y28" s="43"/>
      <c r="Z28" s="43"/>
      <c r="AA28" s="51"/>
    </row>
    <row r="29" spans="2:27" ht="129" customHeight="1" x14ac:dyDescent="0.3">
      <c r="B29" s="27">
        <v>20</v>
      </c>
      <c r="C29" s="12" t="s">
        <v>69</v>
      </c>
      <c r="D29" s="12" t="s">
        <v>25</v>
      </c>
      <c r="E29" s="12" t="s">
        <v>70</v>
      </c>
      <c r="F29" s="12"/>
      <c r="G29" s="12"/>
      <c r="H29" s="256"/>
      <c r="I29" s="12"/>
      <c r="J29" s="12"/>
      <c r="K29" s="13"/>
      <c r="L29" s="13"/>
      <c r="M29" s="69"/>
      <c r="N29" s="13"/>
      <c r="O29" s="13"/>
      <c r="P29" s="13"/>
      <c r="Q29" s="13"/>
      <c r="R29" s="13"/>
      <c r="S29" s="119" t="s">
        <v>54</v>
      </c>
      <c r="T29" s="119" t="s">
        <v>55</v>
      </c>
      <c r="U29" s="207">
        <v>45361</v>
      </c>
      <c r="V29" s="170" t="s">
        <v>41</v>
      </c>
      <c r="W29"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29" s="43"/>
      <c r="Y29" s="43"/>
      <c r="Z29" s="43"/>
      <c r="AA29" s="51"/>
    </row>
    <row r="30" spans="2:27" ht="127.95" customHeight="1" x14ac:dyDescent="0.3">
      <c r="B30" s="27">
        <v>21</v>
      </c>
      <c r="C30" s="12" t="s">
        <v>69</v>
      </c>
      <c r="D30" s="12" t="s">
        <v>25</v>
      </c>
      <c r="E30" s="12" t="s">
        <v>70</v>
      </c>
      <c r="F30" s="12"/>
      <c r="G30" s="12"/>
      <c r="H30" s="256"/>
      <c r="I30" s="12"/>
      <c r="J30" s="12"/>
      <c r="K30" s="13"/>
      <c r="L30" s="13"/>
      <c r="M30" s="69"/>
      <c r="N30" s="13"/>
      <c r="O30" s="13"/>
      <c r="P30" s="13"/>
      <c r="Q30" s="13"/>
      <c r="R30" s="13"/>
      <c r="S30" s="119" t="s">
        <v>54</v>
      </c>
      <c r="T30" s="119" t="s">
        <v>55</v>
      </c>
      <c r="U30" s="207">
        <v>45327</v>
      </c>
      <c r="V30" s="170" t="s">
        <v>41</v>
      </c>
      <c r="W30"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30" s="43"/>
      <c r="Y30" s="43"/>
      <c r="Z30" s="43"/>
      <c r="AA30" s="51"/>
    </row>
    <row r="31" spans="2:27" ht="187.95" customHeight="1" x14ac:dyDescent="0.3">
      <c r="B31" s="27">
        <v>22</v>
      </c>
      <c r="C31" s="12" t="s">
        <v>69</v>
      </c>
      <c r="D31" s="12" t="s">
        <v>25</v>
      </c>
      <c r="E31" s="12" t="s">
        <v>70</v>
      </c>
      <c r="F31" s="12"/>
      <c r="G31" s="12"/>
      <c r="H31" s="256"/>
      <c r="I31" s="12"/>
      <c r="J31" s="12"/>
      <c r="K31" s="13"/>
      <c r="L31" s="13"/>
      <c r="M31" s="69"/>
      <c r="N31" s="13"/>
      <c r="O31" s="13"/>
      <c r="P31" s="13"/>
      <c r="Q31" s="13"/>
      <c r="R31" s="13"/>
      <c r="S31" s="119" t="s">
        <v>54</v>
      </c>
      <c r="T31" s="119" t="s">
        <v>55</v>
      </c>
      <c r="U31" s="207">
        <v>45272</v>
      </c>
      <c r="V31" s="170"/>
      <c r="W31"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1" s="43"/>
      <c r="Y31" s="43"/>
      <c r="Z31" s="43"/>
      <c r="AA31" s="51"/>
    </row>
    <row r="32" spans="2:27" ht="90.6" customHeight="1" x14ac:dyDescent="0.3">
      <c r="B32" s="27">
        <v>23</v>
      </c>
      <c r="C32" s="106" t="s">
        <v>69</v>
      </c>
      <c r="D32" s="106" t="s">
        <v>25</v>
      </c>
      <c r="E32" s="12" t="s">
        <v>70</v>
      </c>
      <c r="F32" s="106"/>
      <c r="G32" s="106"/>
      <c r="H32" s="107"/>
      <c r="I32" s="106"/>
      <c r="J32" s="106"/>
      <c r="K32" s="14"/>
      <c r="L32" s="14"/>
      <c r="M32" s="69"/>
      <c r="N32" s="13"/>
      <c r="O32" s="14"/>
      <c r="P32" s="14"/>
      <c r="Q32" s="13"/>
      <c r="R32" s="13"/>
      <c r="S32" s="119" t="s">
        <v>54</v>
      </c>
      <c r="T32" s="119" t="s">
        <v>55</v>
      </c>
      <c r="U32" s="207">
        <v>45204</v>
      </c>
      <c r="V32" s="170"/>
      <c r="W32"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2" s="43"/>
      <c r="Y32" s="43"/>
      <c r="Z32" s="43"/>
      <c r="AA32" s="51"/>
    </row>
    <row r="33" spans="2:27" ht="111.6" customHeight="1" x14ac:dyDescent="0.3">
      <c r="B33" s="27">
        <v>24</v>
      </c>
      <c r="C33" s="106" t="s">
        <v>69</v>
      </c>
      <c r="D33" s="106" t="s">
        <v>25</v>
      </c>
      <c r="E33" s="12" t="s">
        <v>70</v>
      </c>
      <c r="F33" s="106"/>
      <c r="G33" s="106"/>
      <c r="H33" s="107"/>
      <c r="I33" s="106"/>
      <c r="J33" s="106"/>
      <c r="K33" s="14"/>
      <c r="L33" s="14"/>
      <c r="M33" s="69"/>
      <c r="N33" s="13"/>
      <c r="O33" s="14"/>
      <c r="P33" s="14"/>
      <c r="Q33" s="13"/>
      <c r="R33" s="13"/>
      <c r="S33" s="119" t="s">
        <v>54</v>
      </c>
      <c r="T33" s="119" t="s">
        <v>55</v>
      </c>
      <c r="U33" s="207">
        <v>45189</v>
      </c>
      <c r="V33" s="170"/>
      <c r="W33"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3" s="43"/>
      <c r="Y33" s="43"/>
      <c r="Z33" s="43"/>
      <c r="AA33" s="51"/>
    </row>
    <row r="34" spans="2:27" ht="66.599999999999994" customHeight="1" x14ac:dyDescent="0.3">
      <c r="B34" s="27">
        <v>25</v>
      </c>
      <c r="C34" s="12" t="s">
        <v>69</v>
      </c>
      <c r="D34" s="12" t="s">
        <v>25</v>
      </c>
      <c r="E34" s="12" t="s">
        <v>70</v>
      </c>
      <c r="F34" s="12"/>
      <c r="G34" s="12"/>
      <c r="H34" s="107"/>
      <c r="I34" s="12"/>
      <c r="J34" s="12"/>
      <c r="K34" s="13"/>
      <c r="L34" s="13"/>
      <c r="M34" s="69"/>
      <c r="N34" s="13"/>
      <c r="O34" s="13"/>
      <c r="P34" s="13"/>
      <c r="Q34" s="13"/>
      <c r="R34" s="13"/>
      <c r="S34" s="119" t="s">
        <v>54</v>
      </c>
      <c r="T34" s="119" t="s">
        <v>55</v>
      </c>
      <c r="U34" s="207">
        <v>45209</v>
      </c>
      <c r="V34" s="170"/>
      <c r="W34"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4" s="43"/>
      <c r="Y34" s="43"/>
      <c r="Z34" s="43"/>
      <c r="AA34" s="51"/>
    </row>
    <row r="35" spans="2:27" ht="324.60000000000002" customHeight="1" x14ac:dyDescent="0.3">
      <c r="B35" s="27">
        <v>26</v>
      </c>
      <c r="C35" s="12" t="s">
        <v>69</v>
      </c>
      <c r="D35" s="12" t="s">
        <v>25</v>
      </c>
      <c r="E35" s="12" t="s">
        <v>70</v>
      </c>
      <c r="F35" s="12"/>
      <c r="G35" s="12"/>
      <c r="H35" s="28"/>
      <c r="I35" s="12"/>
      <c r="J35" s="12"/>
      <c r="K35" s="13"/>
      <c r="L35" s="13"/>
      <c r="M35" s="69"/>
      <c r="N35" s="13"/>
      <c r="O35" s="13"/>
      <c r="P35" s="13"/>
      <c r="Q35" s="13"/>
      <c r="R35" s="13"/>
      <c r="S35" s="119" t="s">
        <v>54</v>
      </c>
      <c r="T35" s="119" t="s">
        <v>55</v>
      </c>
      <c r="U35" s="201">
        <v>45204</v>
      </c>
      <c r="V35" s="170" t="s">
        <v>41</v>
      </c>
      <c r="W35"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35" s="43"/>
      <c r="Y35" s="43"/>
      <c r="Z35" s="43"/>
      <c r="AA35" s="51"/>
    </row>
    <row r="36" spans="2:27" ht="319.95" customHeight="1" x14ac:dyDescent="0.3">
      <c r="B36" s="27">
        <v>27</v>
      </c>
      <c r="C36" s="12" t="s">
        <v>69</v>
      </c>
      <c r="D36" s="12" t="s">
        <v>25</v>
      </c>
      <c r="E36" s="12" t="s">
        <v>70</v>
      </c>
      <c r="F36" s="12"/>
      <c r="G36" s="12"/>
      <c r="H36" s="28"/>
      <c r="I36" s="12"/>
      <c r="J36" s="12"/>
      <c r="K36" s="13"/>
      <c r="L36" s="13"/>
      <c r="M36" s="69"/>
      <c r="N36" s="13"/>
      <c r="O36" s="13"/>
      <c r="P36" s="13"/>
      <c r="Q36" s="13"/>
      <c r="R36" s="13"/>
      <c r="S36" s="119" t="s">
        <v>54</v>
      </c>
      <c r="T36" s="119" t="s">
        <v>55</v>
      </c>
      <c r="U36" s="201">
        <v>45204</v>
      </c>
      <c r="V36" s="170"/>
      <c r="W36"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6" s="43"/>
      <c r="Y36" s="43"/>
      <c r="Z36" s="43"/>
      <c r="AA36" s="51"/>
    </row>
    <row r="37" spans="2:27" ht="378.6" customHeight="1" x14ac:dyDescent="0.3">
      <c r="B37" s="27">
        <v>28</v>
      </c>
      <c r="C37" s="12" t="s">
        <v>69</v>
      </c>
      <c r="D37" s="12" t="s">
        <v>25</v>
      </c>
      <c r="E37" s="12" t="s">
        <v>70</v>
      </c>
      <c r="F37" s="12"/>
      <c r="G37" s="12"/>
      <c r="H37" s="28"/>
      <c r="I37" s="12"/>
      <c r="J37" s="12"/>
      <c r="K37" s="13"/>
      <c r="L37" s="13"/>
      <c r="M37" s="69"/>
      <c r="N37" s="13"/>
      <c r="O37" s="13"/>
      <c r="P37" s="13"/>
      <c r="Q37" s="13"/>
      <c r="R37" s="13"/>
      <c r="S37" s="119" t="s">
        <v>54</v>
      </c>
      <c r="T37" s="119" t="s">
        <v>55</v>
      </c>
      <c r="U37" s="201">
        <v>45272</v>
      </c>
      <c r="V37" s="170" t="s">
        <v>41</v>
      </c>
      <c r="W37"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37" s="43"/>
      <c r="Y37" s="43"/>
      <c r="Z37" s="43"/>
      <c r="AA37" s="51"/>
    </row>
    <row r="38" spans="2:27" ht="28.8" x14ac:dyDescent="0.3">
      <c r="B38" s="27">
        <v>29</v>
      </c>
      <c r="C38" s="12" t="s">
        <v>69</v>
      </c>
      <c r="D38" s="12" t="s">
        <v>25</v>
      </c>
      <c r="E38" s="12" t="s">
        <v>70</v>
      </c>
      <c r="F38" s="12"/>
      <c r="G38" s="12"/>
      <c r="H38" s="28"/>
      <c r="I38" s="12"/>
      <c r="J38" s="12"/>
      <c r="K38" s="13"/>
      <c r="L38" s="13"/>
      <c r="M38" s="69"/>
      <c r="N38" s="13"/>
      <c r="O38" s="13"/>
      <c r="P38" s="13"/>
      <c r="Q38" s="13"/>
      <c r="R38" s="13"/>
      <c r="S38" s="119" t="s">
        <v>54</v>
      </c>
      <c r="T38" s="119" t="s">
        <v>55</v>
      </c>
      <c r="U38" s="201">
        <v>45204</v>
      </c>
      <c r="V38" s="170"/>
      <c r="W38"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38" s="43"/>
      <c r="Y38" s="43"/>
      <c r="Z38" s="43"/>
      <c r="AA38" s="51"/>
    </row>
    <row r="39" spans="2:27" ht="319.95" customHeight="1" x14ac:dyDescent="0.3">
      <c r="B39" s="27">
        <v>30</v>
      </c>
      <c r="C39" s="12" t="s">
        <v>69</v>
      </c>
      <c r="D39" s="12" t="s">
        <v>25</v>
      </c>
      <c r="E39" s="12" t="s">
        <v>70</v>
      </c>
      <c r="F39" s="12"/>
      <c r="G39" s="12"/>
      <c r="H39" s="28"/>
      <c r="I39" s="12"/>
      <c r="J39" s="12"/>
      <c r="K39" s="13"/>
      <c r="L39" s="13"/>
      <c r="M39" s="69"/>
      <c r="N39" s="13"/>
      <c r="O39" s="13"/>
      <c r="P39" s="13"/>
      <c r="Q39" s="13"/>
      <c r="R39" s="13"/>
      <c r="S39" s="119" t="s">
        <v>54</v>
      </c>
      <c r="T39" s="119" t="s">
        <v>55</v>
      </c>
      <c r="U39" s="201">
        <v>45270</v>
      </c>
      <c r="V39" s="170" t="s">
        <v>41</v>
      </c>
      <c r="W39"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39" s="43"/>
      <c r="Y39" s="43"/>
      <c r="Z39" s="43"/>
      <c r="AA39" s="51"/>
    </row>
    <row r="40" spans="2:27" ht="318.60000000000002" customHeight="1" x14ac:dyDescent="0.3">
      <c r="B40" s="27">
        <v>31</v>
      </c>
      <c r="C40" s="12" t="s">
        <v>69</v>
      </c>
      <c r="D40" s="12" t="s">
        <v>25</v>
      </c>
      <c r="E40" s="12" t="s">
        <v>70</v>
      </c>
      <c r="F40" s="12"/>
      <c r="G40" s="12"/>
      <c r="H40" s="28"/>
      <c r="I40" s="12"/>
      <c r="J40" s="12"/>
      <c r="K40" s="13"/>
      <c r="L40" s="13"/>
      <c r="M40" s="69"/>
      <c r="N40" s="13"/>
      <c r="O40" s="13"/>
      <c r="P40" s="13"/>
      <c r="Q40" s="13"/>
      <c r="R40" s="13"/>
      <c r="S40" s="119" t="s">
        <v>54</v>
      </c>
      <c r="T40" s="119" t="s">
        <v>55</v>
      </c>
      <c r="U40" s="201">
        <v>45217</v>
      </c>
      <c r="V40" s="170" t="s">
        <v>243</v>
      </c>
      <c r="W40"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40" s="43"/>
      <c r="Y40" s="43"/>
      <c r="Z40" s="43"/>
      <c r="AA40" s="51"/>
    </row>
    <row r="41" spans="2:27" ht="234.6" customHeight="1" x14ac:dyDescent="0.3">
      <c r="B41" s="27">
        <v>32</v>
      </c>
      <c r="C41" s="12" t="s">
        <v>69</v>
      </c>
      <c r="D41" s="12" t="s">
        <v>25</v>
      </c>
      <c r="E41" s="12" t="s">
        <v>70</v>
      </c>
      <c r="F41" s="12"/>
      <c r="G41" s="12"/>
      <c r="H41" s="28"/>
      <c r="I41" s="12"/>
      <c r="J41" s="12"/>
      <c r="K41" s="13"/>
      <c r="L41" s="13"/>
      <c r="M41" s="69"/>
      <c r="N41" s="13"/>
      <c r="O41" s="13"/>
      <c r="P41" s="13"/>
      <c r="Q41" s="13"/>
      <c r="R41" s="13"/>
      <c r="S41" s="119" t="s">
        <v>54</v>
      </c>
      <c r="T41" s="119" t="s">
        <v>55</v>
      </c>
      <c r="U41" s="201">
        <v>45184</v>
      </c>
      <c r="V41" s="170"/>
      <c r="W41"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41" s="43"/>
      <c r="Y41" s="43"/>
      <c r="Z41" s="43"/>
      <c r="AA41" s="51"/>
    </row>
    <row r="42" spans="2:27" ht="111" customHeight="1" x14ac:dyDescent="0.3">
      <c r="B42" s="27">
        <v>33</v>
      </c>
      <c r="C42" s="12" t="s">
        <v>69</v>
      </c>
      <c r="D42" s="12" t="s">
        <v>25</v>
      </c>
      <c r="E42" s="12" t="s">
        <v>70</v>
      </c>
      <c r="F42" s="12"/>
      <c r="G42" s="94"/>
      <c r="H42" s="25"/>
      <c r="I42" s="12"/>
      <c r="J42" s="12"/>
      <c r="K42" s="13"/>
      <c r="L42" s="13"/>
      <c r="M42" s="69"/>
      <c r="N42" s="13"/>
      <c r="O42" s="13"/>
      <c r="P42" s="13"/>
      <c r="Q42" s="13"/>
      <c r="R42" s="13"/>
      <c r="S42" s="119" t="s">
        <v>54</v>
      </c>
      <c r="T42" s="119" t="s">
        <v>55</v>
      </c>
      <c r="U42" s="201">
        <v>45184</v>
      </c>
      <c r="V42" s="170" t="s">
        <v>243</v>
      </c>
      <c r="W42"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42" s="43"/>
      <c r="Y42" s="43"/>
      <c r="Z42" s="43"/>
      <c r="AA42" s="51"/>
    </row>
    <row r="43" spans="2:27" ht="408.6" customHeight="1" x14ac:dyDescent="0.3">
      <c r="B43" s="27">
        <v>34</v>
      </c>
      <c r="C43" s="12" t="s">
        <v>69</v>
      </c>
      <c r="D43" s="12" t="s">
        <v>25</v>
      </c>
      <c r="E43" s="12" t="s">
        <v>70</v>
      </c>
      <c r="F43" s="12"/>
      <c r="G43" s="94"/>
      <c r="H43" s="25"/>
      <c r="I43" s="12"/>
      <c r="J43" s="12"/>
      <c r="K43" s="13"/>
      <c r="L43" s="13"/>
      <c r="M43" s="69"/>
      <c r="N43" s="13"/>
      <c r="O43" s="13"/>
      <c r="P43" s="13"/>
      <c r="Q43" s="13"/>
      <c r="R43" s="13"/>
      <c r="S43" s="119" t="s">
        <v>54</v>
      </c>
      <c r="T43" s="119" t="s">
        <v>55</v>
      </c>
      <c r="U43" s="201">
        <v>45250</v>
      </c>
      <c r="V43" s="170" t="s">
        <v>41</v>
      </c>
      <c r="W43"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43" s="43"/>
      <c r="Y43" s="43"/>
      <c r="Z43" s="43"/>
      <c r="AA43" s="51"/>
    </row>
    <row r="44" spans="2:27" ht="209.4" customHeight="1" x14ac:dyDescent="0.3">
      <c r="B44" s="27">
        <v>35</v>
      </c>
      <c r="C44" s="12" t="s">
        <v>69</v>
      </c>
      <c r="D44" s="12" t="s">
        <v>25</v>
      </c>
      <c r="E44" s="12" t="s">
        <v>70</v>
      </c>
      <c r="F44" s="12"/>
      <c r="G44" s="94"/>
      <c r="H44" s="25"/>
      <c r="I44" s="12"/>
      <c r="J44" s="12"/>
      <c r="K44" s="13"/>
      <c r="L44" s="13"/>
      <c r="M44" s="69"/>
      <c r="N44" s="15"/>
      <c r="O44" s="13"/>
      <c r="P44" s="13"/>
      <c r="Q44" s="13"/>
      <c r="R44" s="13"/>
      <c r="S44" s="119" t="s">
        <v>248</v>
      </c>
      <c r="T44" s="119" t="s">
        <v>246</v>
      </c>
      <c r="U44" s="201">
        <v>45250</v>
      </c>
      <c r="V44" s="170" t="s">
        <v>243</v>
      </c>
      <c r="W44" s="213" t="str">
        <f ca="1">IF(generales[[#This Row],[Cumple]]="Sí","Cumple",IF(generales[[#This Row],[Cumple]]="No","Incumple",IF(generales[[#This Row],[Fecha de Verificación]]="","Dentro del plazo de verificación",IF(generales[[#This Row],[Fecha de Verificación]]&gt;=TODAY(),"Dentro del plazo de verificación","Fuera del plazo de verificación"))))</f>
        <v>Cumple</v>
      </c>
      <c r="X44" s="43"/>
      <c r="Y44" s="43"/>
      <c r="Z44" s="43"/>
      <c r="AA44" s="51"/>
    </row>
    <row r="45" spans="2:27" ht="227.4" customHeight="1" x14ac:dyDescent="0.3">
      <c r="B45" s="27">
        <v>36</v>
      </c>
      <c r="C45" s="12" t="s">
        <v>69</v>
      </c>
      <c r="D45" s="12" t="s">
        <v>25</v>
      </c>
      <c r="E45" s="12" t="s">
        <v>70</v>
      </c>
      <c r="F45" s="12"/>
      <c r="G45" s="94"/>
      <c r="H45" s="25"/>
      <c r="I45" s="12"/>
      <c r="J45" s="12"/>
      <c r="K45" s="13"/>
      <c r="L45" s="13"/>
      <c r="M45" s="69"/>
      <c r="N45" s="13"/>
      <c r="O45" s="13"/>
      <c r="P45" s="13"/>
      <c r="Q45" s="13"/>
      <c r="R45" s="13"/>
      <c r="S45" s="119" t="s">
        <v>54</v>
      </c>
      <c r="T45" s="119" t="s">
        <v>55</v>
      </c>
      <c r="U45" s="201">
        <v>45170</v>
      </c>
      <c r="V45" s="170"/>
      <c r="W45"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45" s="43"/>
      <c r="Y45" s="43"/>
      <c r="Z45" s="43"/>
      <c r="AA45" s="51"/>
    </row>
    <row r="46" spans="2:27" ht="180.6" customHeight="1" x14ac:dyDescent="0.3">
      <c r="B46" s="27">
        <v>37</v>
      </c>
      <c r="C46" s="12" t="s">
        <v>69</v>
      </c>
      <c r="D46" s="12" t="s">
        <v>25</v>
      </c>
      <c r="E46" s="12" t="s">
        <v>70</v>
      </c>
      <c r="F46" s="12"/>
      <c r="G46" s="94"/>
      <c r="H46" s="25"/>
      <c r="I46" s="12"/>
      <c r="J46" s="12"/>
      <c r="K46" s="13"/>
      <c r="L46" s="13"/>
      <c r="M46" s="69"/>
      <c r="N46" s="13"/>
      <c r="O46" s="13"/>
      <c r="P46" s="13"/>
      <c r="Q46" s="13"/>
      <c r="R46" s="13"/>
      <c r="S46" s="119" t="s">
        <v>54</v>
      </c>
      <c r="T46" s="119" t="s">
        <v>55</v>
      </c>
      <c r="U46" s="201">
        <v>45179</v>
      </c>
      <c r="V46" s="170"/>
      <c r="W46"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46" s="43"/>
      <c r="Y46" s="43"/>
      <c r="Z46" s="43"/>
      <c r="AA46" s="51"/>
    </row>
    <row r="47" spans="2:27" ht="14.4" x14ac:dyDescent="0.3">
      <c r="B47" s="27">
        <v>38</v>
      </c>
      <c r="C47" s="12" t="s">
        <v>69</v>
      </c>
      <c r="D47" s="12" t="s">
        <v>25</v>
      </c>
      <c r="E47" s="12" t="s">
        <v>70</v>
      </c>
      <c r="F47" s="12"/>
      <c r="G47" s="94"/>
      <c r="H47" s="25"/>
      <c r="I47" s="12"/>
      <c r="J47" s="12"/>
      <c r="K47" s="13"/>
      <c r="L47" s="13"/>
      <c r="M47" s="70"/>
      <c r="N47" s="13"/>
      <c r="O47" s="13"/>
      <c r="P47" s="13"/>
      <c r="Q47" s="13"/>
      <c r="R47" s="13"/>
      <c r="S47" s="119" t="s">
        <v>54</v>
      </c>
      <c r="T47" s="119" t="s">
        <v>55</v>
      </c>
      <c r="U47" s="201">
        <v>45275</v>
      </c>
      <c r="V47" s="170" t="s">
        <v>41</v>
      </c>
      <c r="W47"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47" s="43"/>
      <c r="Y47" s="43"/>
      <c r="Z47" s="43"/>
      <c r="AA47" s="51"/>
    </row>
    <row r="48" spans="2:27" ht="188.4" customHeight="1" x14ac:dyDescent="0.3">
      <c r="B48" s="27">
        <v>39</v>
      </c>
      <c r="C48" s="12" t="s">
        <v>69</v>
      </c>
      <c r="D48" s="12" t="s">
        <v>25</v>
      </c>
      <c r="E48" s="12" t="s">
        <v>70</v>
      </c>
      <c r="F48" s="12"/>
      <c r="G48" s="94"/>
      <c r="H48" s="25"/>
      <c r="I48" s="12"/>
      <c r="J48" s="12"/>
      <c r="K48" s="13"/>
      <c r="L48" s="13"/>
      <c r="M48" s="69"/>
      <c r="N48" s="13"/>
      <c r="O48" s="13"/>
      <c r="P48" s="13"/>
      <c r="Q48" s="13"/>
      <c r="R48" s="13"/>
      <c r="S48" s="119" t="s">
        <v>54</v>
      </c>
      <c r="T48" s="119" t="s">
        <v>55</v>
      </c>
      <c r="U48" s="201">
        <v>45301</v>
      </c>
      <c r="V48" s="170"/>
      <c r="W48"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48" s="43"/>
      <c r="Y48" s="43"/>
      <c r="Z48" s="43"/>
      <c r="AA48" s="51"/>
    </row>
    <row r="49" spans="2:27" ht="14.4" x14ac:dyDescent="0.3">
      <c r="B49" s="27">
        <v>40</v>
      </c>
      <c r="C49" s="12" t="s">
        <v>69</v>
      </c>
      <c r="D49" s="12" t="s">
        <v>25</v>
      </c>
      <c r="E49" s="12" t="s">
        <v>70</v>
      </c>
      <c r="F49" s="12"/>
      <c r="G49" s="94"/>
      <c r="H49" s="25"/>
      <c r="I49" s="12"/>
      <c r="J49" s="12"/>
      <c r="K49" s="13"/>
      <c r="L49" s="13"/>
      <c r="M49" s="69"/>
      <c r="N49" s="13"/>
      <c r="O49" s="13"/>
      <c r="P49" s="13"/>
      <c r="Q49" s="13"/>
      <c r="R49" s="13"/>
      <c r="S49" s="119" t="s">
        <v>54</v>
      </c>
      <c r="T49" s="119" t="s">
        <v>55</v>
      </c>
      <c r="U49" s="201">
        <v>45301</v>
      </c>
      <c r="V49" s="170" t="s">
        <v>41</v>
      </c>
      <c r="W49"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49" s="43"/>
      <c r="Y49" s="43"/>
      <c r="Z49" s="43"/>
      <c r="AA49" s="51"/>
    </row>
    <row r="50" spans="2:27" ht="408.6" customHeight="1" x14ac:dyDescent="0.3">
      <c r="B50" s="27">
        <v>41</v>
      </c>
      <c r="C50" s="12" t="s">
        <v>69</v>
      </c>
      <c r="D50" s="12" t="s">
        <v>25</v>
      </c>
      <c r="E50" s="12" t="s">
        <v>70</v>
      </c>
      <c r="F50" s="12"/>
      <c r="G50" s="94"/>
      <c r="H50" s="25"/>
      <c r="I50" s="12"/>
      <c r="J50" s="12"/>
      <c r="K50" s="13"/>
      <c r="L50" s="46"/>
      <c r="M50" s="71"/>
      <c r="N50" s="15"/>
      <c r="O50" s="13"/>
      <c r="P50" s="13"/>
      <c r="Q50" s="13"/>
      <c r="R50" s="13"/>
      <c r="S50" s="119" t="s">
        <v>54</v>
      </c>
      <c r="T50" s="119" t="s">
        <v>55</v>
      </c>
      <c r="U50" s="201">
        <v>45301</v>
      </c>
      <c r="V50" s="170"/>
      <c r="W50"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0" s="43"/>
      <c r="Y50" s="43"/>
      <c r="Z50" s="43"/>
      <c r="AA50" s="51"/>
    </row>
    <row r="51" spans="2:27" ht="322.95" customHeight="1" x14ac:dyDescent="0.3">
      <c r="B51" s="27">
        <v>42</v>
      </c>
      <c r="C51" s="12" t="s">
        <v>69</v>
      </c>
      <c r="D51" s="12" t="s">
        <v>25</v>
      </c>
      <c r="E51" s="12" t="s">
        <v>70</v>
      </c>
      <c r="F51" s="12"/>
      <c r="G51" s="94"/>
      <c r="H51" s="25"/>
      <c r="I51" s="12"/>
      <c r="J51" s="12"/>
      <c r="K51" s="13"/>
      <c r="L51" s="47"/>
      <c r="M51" s="72"/>
      <c r="N51" s="15"/>
      <c r="O51" s="13"/>
      <c r="P51" s="13"/>
      <c r="Q51" s="13"/>
      <c r="R51" s="13"/>
      <c r="S51" s="119" t="s">
        <v>54</v>
      </c>
      <c r="T51" s="119" t="s">
        <v>55</v>
      </c>
      <c r="U51" s="201">
        <v>45301</v>
      </c>
      <c r="V51" s="170" t="s">
        <v>41</v>
      </c>
      <c r="W51"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51" s="43"/>
      <c r="Y51" s="43"/>
      <c r="Z51" s="43"/>
      <c r="AA51" s="51"/>
    </row>
    <row r="52" spans="2:27" ht="391.2" customHeight="1" x14ac:dyDescent="0.3">
      <c r="B52" s="27">
        <v>43</v>
      </c>
      <c r="C52" s="12" t="s">
        <v>69</v>
      </c>
      <c r="D52" s="12" t="s">
        <v>25</v>
      </c>
      <c r="E52" s="12" t="s">
        <v>70</v>
      </c>
      <c r="F52" s="12"/>
      <c r="G52" s="94"/>
      <c r="H52" s="25"/>
      <c r="I52" s="12"/>
      <c r="J52" s="12"/>
      <c r="K52" s="13"/>
      <c r="L52" s="47"/>
      <c r="M52" s="72"/>
      <c r="N52" s="15"/>
      <c r="O52" s="13"/>
      <c r="P52" s="13"/>
      <c r="Q52" s="13"/>
      <c r="R52" s="13"/>
      <c r="S52" s="119" t="s">
        <v>54</v>
      </c>
      <c r="T52" s="119" t="s">
        <v>55</v>
      </c>
      <c r="U52" s="201">
        <v>45301</v>
      </c>
      <c r="V52" s="170"/>
      <c r="W52"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2" s="43"/>
      <c r="Y52" s="43"/>
      <c r="Z52" s="43"/>
      <c r="AA52" s="51"/>
    </row>
    <row r="53" spans="2:27" ht="353.4" customHeight="1" x14ac:dyDescent="0.3">
      <c r="B53" s="27">
        <v>44</v>
      </c>
      <c r="C53" s="12" t="s">
        <v>69</v>
      </c>
      <c r="D53" s="12" t="s">
        <v>25</v>
      </c>
      <c r="E53" s="12" t="s">
        <v>70</v>
      </c>
      <c r="F53" s="12"/>
      <c r="G53" s="94"/>
      <c r="H53" s="25"/>
      <c r="I53" s="12"/>
      <c r="J53" s="27"/>
      <c r="K53" s="13"/>
      <c r="L53" s="13"/>
      <c r="M53" s="69"/>
      <c r="N53" s="15"/>
      <c r="O53" s="13"/>
      <c r="P53" s="13"/>
      <c r="Q53" s="13"/>
      <c r="R53" s="13"/>
      <c r="S53" s="119" t="s">
        <v>54</v>
      </c>
      <c r="T53" s="119" t="s">
        <v>55</v>
      </c>
      <c r="U53" s="201">
        <v>45301</v>
      </c>
      <c r="V53" s="170" t="s">
        <v>41</v>
      </c>
      <c r="W53"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53" s="43"/>
      <c r="Y53" s="43"/>
      <c r="Z53" s="43"/>
      <c r="AA53" s="51"/>
    </row>
    <row r="54" spans="2:27" ht="153" customHeight="1" x14ac:dyDescent="0.3">
      <c r="B54" s="27">
        <v>45</v>
      </c>
      <c r="C54" s="12" t="s">
        <v>69</v>
      </c>
      <c r="D54" s="12" t="s">
        <v>25</v>
      </c>
      <c r="E54" s="12" t="s">
        <v>70</v>
      </c>
      <c r="F54" s="12"/>
      <c r="G54" s="94"/>
      <c r="H54" s="25"/>
      <c r="I54" s="12"/>
      <c r="J54" s="27"/>
      <c r="K54" s="13"/>
      <c r="L54" s="13"/>
      <c r="M54" s="69"/>
      <c r="N54" s="15"/>
      <c r="O54" s="13"/>
      <c r="P54" s="13"/>
      <c r="Q54" s="13"/>
      <c r="R54" s="20"/>
      <c r="S54" s="119" t="s">
        <v>54</v>
      </c>
      <c r="T54" s="119" t="s">
        <v>55</v>
      </c>
      <c r="U54" s="201">
        <v>45366</v>
      </c>
      <c r="V54" s="170"/>
      <c r="W54"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4" s="43"/>
      <c r="Y54" s="43"/>
      <c r="Z54" s="43"/>
      <c r="AA54" s="51"/>
    </row>
    <row r="55" spans="2:27" ht="28.8" x14ac:dyDescent="0.3">
      <c r="B55" s="27">
        <v>46</v>
      </c>
      <c r="C55" s="12" t="s">
        <v>69</v>
      </c>
      <c r="D55" s="12" t="s">
        <v>25</v>
      </c>
      <c r="E55" s="12" t="s">
        <v>70</v>
      </c>
      <c r="F55" s="12"/>
      <c r="G55" s="94"/>
      <c r="H55" s="25"/>
      <c r="I55" s="12"/>
      <c r="J55" s="27"/>
      <c r="K55" s="13"/>
      <c r="L55" s="13"/>
      <c r="M55" s="70"/>
      <c r="N55" s="15"/>
      <c r="O55" s="13"/>
      <c r="P55" s="13"/>
      <c r="Q55" s="13"/>
      <c r="R55" s="20"/>
      <c r="S55" s="119" t="s">
        <v>54</v>
      </c>
      <c r="T55" s="119" t="s">
        <v>55</v>
      </c>
      <c r="U55" s="201">
        <v>45366</v>
      </c>
      <c r="V55" s="170"/>
      <c r="W55"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5" s="43"/>
      <c r="Y55" s="43"/>
      <c r="Z55" s="43"/>
      <c r="AA55" s="51"/>
    </row>
    <row r="56" spans="2:27" ht="408.6" customHeight="1" x14ac:dyDescent="0.3">
      <c r="B56" s="27">
        <v>47</v>
      </c>
      <c r="C56" s="12" t="s">
        <v>69</v>
      </c>
      <c r="D56" s="12" t="s">
        <v>25</v>
      </c>
      <c r="E56" s="12" t="s">
        <v>70</v>
      </c>
      <c r="F56" s="12"/>
      <c r="G56" s="94"/>
      <c r="H56" s="25"/>
      <c r="I56" s="12"/>
      <c r="J56" s="27"/>
      <c r="K56" s="13"/>
      <c r="L56" s="13"/>
      <c r="M56" s="70"/>
      <c r="N56" s="15"/>
      <c r="O56" s="13"/>
      <c r="P56" s="13"/>
      <c r="Q56" s="13"/>
      <c r="R56" s="20"/>
      <c r="S56" s="119" t="s">
        <v>54</v>
      </c>
      <c r="T56" s="119" t="s">
        <v>55</v>
      </c>
      <c r="U56" s="201">
        <v>45366</v>
      </c>
      <c r="V56" s="170" t="s">
        <v>41</v>
      </c>
      <c r="W56"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56" s="43"/>
      <c r="Y56" s="43"/>
      <c r="Z56" s="43"/>
      <c r="AA56" s="51"/>
    </row>
    <row r="57" spans="2:27" ht="160.19999999999999" customHeight="1" x14ac:dyDescent="0.3">
      <c r="B57" s="27">
        <v>48</v>
      </c>
      <c r="C57" s="12" t="s">
        <v>69</v>
      </c>
      <c r="D57" s="12" t="s">
        <v>25</v>
      </c>
      <c r="E57" s="12" t="s">
        <v>70</v>
      </c>
      <c r="F57" s="12"/>
      <c r="G57" s="94"/>
      <c r="H57" s="25"/>
      <c r="I57" s="12"/>
      <c r="J57" s="27"/>
      <c r="K57" s="13"/>
      <c r="L57" s="13"/>
      <c r="M57" s="70"/>
      <c r="N57" s="15"/>
      <c r="O57" s="13"/>
      <c r="P57" s="13"/>
      <c r="Q57" s="13"/>
      <c r="R57" s="20"/>
      <c r="S57" s="119" t="s">
        <v>54</v>
      </c>
      <c r="T57" s="119" t="s">
        <v>55</v>
      </c>
      <c r="U57" s="201">
        <v>45366</v>
      </c>
      <c r="V57" s="170"/>
      <c r="W57"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7" s="43"/>
      <c r="Y57" s="43"/>
      <c r="Z57" s="43"/>
      <c r="AA57" s="51"/>
    </row>
    <row r="58" spans="2:27" ht="348.6" customHeight="1" x14ac:dyDescent="0.3">
      <c r="B58" s="27">
        <v>49</v>
      </c>
      <c r="C58" s="12" t="s">
        <v>69</v>
      </c>
      <c r="D58" s="12" t="s">
        <v>25</v>
      </c>
      <c r="E58" s="12" t="s">
        <v>70</v>
      </c>
      <c r="F58" s="12"/>
      <c r="G58" s="94"/>
      <c r="H58" s="25"/>
      <c r="I58" s="12"/>
      <c r="J58" s="27"/>
      <c r="K58" s="13"/>
      <c r="L58" s="13"/>
      <c r="M58" s="70"/>
      <c r="N58" s="15"/>
      <c r="O58" s="13"/>
      <c r="P58" s="13"/>
      <c r="Q58" s="13"/>
      <c r="R58" s="20"/>
      <c r="S58" s="119" t="s">
        <v>54</v>
      </c>
      <c r="T58" s="119" t="s">
        <v>55</v>
      </c>
      <c r="U58" s="201">
        <v>45366</v>
      </c>
      <c r="V58" s="170" t="s">
        <v>41</v>
      </c>
      <c r="W58"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58" s="43"/>
      <c r="Y58" s="43"/>
      <c r="Z58" s="43"/>
      <c r="AA58" s="51"/>
    </row>
    <row r="59" spans="2:27" ht="408.6" customHeight="1" x14ac:dyDescent="0.3">
      <c r="B59" s="27">
        <v>50</v>
      </c>
      <c r="C59" s="12" t="s">
        <v>69</v>
      </c>
      <c r="D59" s="12" t="s">
        <v>25</v>
      </c>
      <c r="E59" s="12" t="s">
        <v>70</v>
      </c>
      <c r="F59" s="12"/>
      <c r="G59" s="94"/>
      <c r="H59" s="25"/>
      <c r="I59" s="12"/>
      <c r="J59" s="27"/>
      <c r="K59" s="13"/>
      <c r="L59" s="13"/>
      <c r="M59" s="70"/>
      <c r="N59" s="15"/>
      <c r="O59" s="13"/>
      <c r="P59" s="13"/>
      <c r="Q59" s="13"/>
      <c r="R59" s="20"/>
      <c r="S59" s="119" t="s">
        <v>54</v>
      </c>
      <c r="T59" s="119" t="s">
        <v>55</v>
      </c>
      <c r="U59" s="201">
        <v>45366</v>
      </c>
      <c r="V59" s="170"/>
      <c r="W59"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59" s="43"/>
      <c r="Y59" s="43"/>
      <c r="Z59" s="43"/>
      <c r="AA59" s="51"/>
    </row>
    <row r="60" spans="2:27" ht="289.95" customHeight="1" x14ac:dyDescent="0.3">
      <c r="B60" s="27">
        <v>51</v>
      </c>
      <c r="C60" s="12" t="s">
        <v>69</v>
      </c>
      <c r="D60" s="12" t="s">
        <v>25</v>
      </c>
      <c r="E60" s="12" t="s">
        <v>70</v>
      </c>
      <c r="F60" s="12"/>
      <c r="G60" s="94"/>
      <c r="H60" s="25"/>
      <c r="I60" s="12"/>
      <c r="J60" s="27"/>
      <c r="K60" s="13"/>
      <c r="L60" s="13"/>
      <c r="M60" s="70"/>
      <c r="N60" s="15"/>
      <c r="O60" s="13"/>
      <c r="P60" s="13"/>
      <c r="Q60" s="13"/>
      <c r="R60" s="20"/>
      <c r="S60" s="119" t="s">
        <v>54</v>
      </c>
      <c r="T60" s="119" t="s">
        <v>55</v>
      </c>
      <c r="U60" s="201">
        <v>45366</v>
      </c>
      <c r="V60" s="170"/>
      <c r="W60"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60" s="43"/>
      <c r="Y60" s="43"/>
      <c r="Z60" s="43"/>
      <c r="AA60" s="51"/>
    </row>
    <row r="61" spans="2:27" ht="37.200000000000003" customHeight="1" x14ac:dyDescent="0.3">
      <c r="B61" s="27">
        <v>52</v>
      </c>
      <c r="C61" s="176" t="s">
        <v>69</v>
      </c>
      <c r="D61" s="176" t="s">
        <v>25</v>
      </c>
      <c r="E61" s="12" t="s">
        <v>70</v>
      </c>
      <c r="F61" s="176"/>
      <c r="G61" s="177"/>
      <c r="H61" s="178"/>
      <c r="I61" s="176"/>
      <c r="J61" s="175"/>
      <c r="K61" s="179"/>
      <c r="L61" s="179"/>
      <c r="M61" s="179"/>
      <c r="N61" s="180"/>
      <c r="O61" s="179"/>
      <c r="P61" s="179"/>
      <c r="Q61" s="179"/>
      <c r="R61" s="181"/>
      <c r="S61" s="182" t="s">
        <v>281</v>
      </c>
      <c r="T61" s="182" t="s">
        <v>282</v>
      </c>
      <c r="U61" s="210">
        <v>45275</v>
      </c>
      <c r="V61" s="184"/>
      <c r="W61"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1" s="182"/>
      <c r="Y61" s="182"/>
      <c r="Z61" s="182"/>
      <c r="AA61" s="183"/>
    </row>
    <row r="62" spans="2:27" ht="28.8" x14ac:dyDescent="0.3">
      <c r="B62" s="27">
        <v>53</v>
      </c>
      <c r="C62" s="12" t="s">
        <v>69</v>
      </c>
      <c r="D62" s="12" t="s">
        <v>25</v>
      </c>
      <c r="E62" s="12" t="s">
        <v>70</v>
      </c>
      <c r="F62" s="12"/>
      <c r="G62" s="94"/>
      <c r="H62" s="25"/>
      <c r="I62" s="12"/>
      <c r="J62" s="27"/>
      <c r="K62" s="13"/>
      <c r="L62" s="13"/>
      <c r="M62" s="70"/>
      <c r="N62" s="15"/>
      <c r="O62" s="13"/>
      <c r="P62" s="13"/>
      <c r="Q62" s="13"/>
      <c r="R62" s="20"/>
      <c r="S62" s="119" t="s">
        <v>54</v>
      </c>
      <c r="T62" s="119" t="s">
        <v>55</v>
      </c>
      <c r="U62" s="201">
        <v>45179</v>
      </c>
      <c r="V62" s="170"/>
      <c r="W62"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2" s="43"/>
      <c r="Y62" s="43"/>
      <c r="Z62" s="43"/>
      <c r="AA62" s="51"/>
    </row>
    <row r="63" spans="2:27" ht="28.8" x14ac:dyDescent="0.3">
      <c r="B63" s="27">
        <v>54</v>
      </c>
      <c r="C63" s="12" t="s">
        <v>69</v>
      </c>
      <c r="D63" s="12" t="s">
        <v>25</v>
      </c>
      <c r="E63" s="12" t="s">
        <v>70</v>
      </c>
      <c r="F63" s="12"/>
      <c r="G63" s="94"/>
      <c r="H63" s="25"/>
      <c r="I63" s="12"/>
      <c r="J63" s="27"/>
      <c r="K63" s="13"/>
      <c r="L63" s="13"/>
      <c r="M63" s="70"/>
      <c r="N63" s="15"/>
      <c r="O63" s="13"/>
      <c r="P63" s="13"/>
      <c r="Q63" s="13"/>
      <c r="R63" s="20"/>
      <c r="S63" s="119" t="s">
        <v>54</v>
      </c>
      <c r="T63" s="119" t="s">
        <v>55</v>
      </c>
      <c r="U63" s="201">
        <v>45179</v>
      </c>
      <c r="V63" s="170"/>
      <c r="W63"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3" s="43"/>
      <c r="Y63" s="43"/>
      <c r="Z63" s="43"/>
      <c r="AA63" s="51"/>
    </row>
    <row r="64" spans="2:27" ht="28.8" x14ac:dyDescent="0.3">
      <c r="B64" s="27">
        <v>55</v>
      </c>
      <c r="C64" s="12" t="s">
        <v>69</v>
      </c>
      <c r="D64" s="12" t="s">
        <v>25</v>
      </c>
      <c r="E64" s="12" t="s">
        <v>70</v>
      </c>
      <c r="F64" s="12"/>
      <c r="G64" s="94"/>
      <c r="H64" s="25"/>
      <c r="I64" s="12"/>
      <c r="J64" s="27"/>
      <c r="K64" s="13"/>
      <c r="L64" s="13"/>
      <c r="M64" s="70"/>
      <c r="N64" s="15"/>
      <c r="O64" s="13"/>
      <c r="P64" s="13"/>
      <c r="Q64" s="13"/>
      <c r="R64" s="20"/>
      <c r="S64" s="119" t="s">
        <v>54</v>
      </c>
      <c r="T64" s="119" t="s">
        <v>55</v>
      </c>
      <c r="U64" s="201">
        <v>45179</v>
      </c>
      <c r="V64" s="170"/>
      <c r="W64"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4" s="43"/>
      <c r="Y64" s="43"/>
      <c r="Z64" s="43"/>
      <c r="AA64" s="51"/>
    </row>
    <row r="65" spans="2:27" ht="28.8" x14ac:dyDescent="0.3">
      <c r="B65" s="27">
        <v>56</v>
      </c>
      <c r="C65" s="12" t="s">
        <v>69</v>
      </c>
      <c r="D65" s="12" t="s">
        <v>25</v>
      </c>
      <c r="E65" s="12" t="s">
        <v>70</v>
      </c>
      <c r="F65" s="12"/>
      <c r="G65" s="94"/>
      <c r="H65" s="25"/>
      <c r="I65" s="12"/>
      <c r="J65" s="27"/>
      <c r="K65" s="13"/>
      <c r="L65" s="13"/>
      <c r="M65" s="70"/>
      <c r="N65" s="15"/>
      <c r="O65" s="13"/>
      <c r="P65" s="13"/>
      <c r="Q65" s="13"/>
      <c r="R65" s="20"/>
      <c r="S65" s="119" t="s">
        <v>54</v>
      </c>
      <c r="T65" s="119" t="s">
        <v>55</v>
      </c>
      <c r="U65" s="201">
        <v>45179</v>
      </c>
      <c r="V65" s="170"/>
      <c r="W65"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5" s="43"/>
      <c r="Y65" s="43"/>
      <c r="Z65" s="43"/>
      <c r="AA65" s="51"/>
    </row>
    <row r="66" spans="2:27" ht="28.8" x14ac:dyDescent="0.3">
      <c r="B66" s="27">
        <v>57</v>
      </c>
      <c r="C66" s="12" t="s">
        <v>69</v>
      </c>
      <c r="D66" s="12" t="s">
        <v>25</v>
      </c>
      <c r="E66" s="12" t="s">
        <v>70</v>
      </c>
      <c r="F66" s="12"/>
      <c r="G66" s="108"/>
      <c r="H66" s="29"/>
      <c r="I66" s="12"/>
      <c r="J66" s="27"/>
      <c r="K66" s="13"/>
      <c r="L66" s="13"/>
      <c r="M66" s="69"/>
      <c r="N66" s="13"/>
      <c r="O66" s="13"/>
      <c r="P66" s="13"/>
      <c r="Q66" s="13"/>
      <c r="R66" s="13"/>
      <c r="S66" s="119" t="s">
        <v>54</v>
      </c>
      <c r="T66" s="119" t="s">
        <v>55</v>
      </c>
      <c r="U66" s="201">
        <v>45179</v>
      </c>
      <c r="V66" s="170"/>
      <c r="W66"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6" s="43"/>
      <c r="Y66" s="43"/>
      <c r="Z66" s="43"/>
      <c r="AA66" s="51"/>
    </row>
    <row r="67" spans="2:27" ht="28.8" x14ac:dyDescent="0.3">
      <c r="B67" s="27">
        <v>58</v>
      </c>
      <c r="C67" s="12" t="s">
        <v>69</v>
      </c>
      <c r="D67" s="12" t="s">
        <v>25</v>
      </c>
      <c r="E67" s="12" t="s">
        <v>70</v>
      </c>
      <c r="F67" s="12"/>
      <c r="G67" s="108"/>
      <c r="H67" s="29"/>
      <c r="I67" s="12"/>
      <c r="J67" s="27"/>
      <c r="K67" s="13"/>
      <c r="L67" s="13"/>
      <c r="M67" s="69"/>
      <c r="N67" s="13"/>
      <c r="O67" s="13"/>
      <c r="P67" s="13"/>
      <c r="Q67" s="13"/>
      <c r="R67" s="13"/>
      <c r="S67" s="119" t="s">
        <v>54</v>
      </c>
      <c r="T67" s="119" t="s">
        <v>55</v>
      </c>
      <c r="U67" s="201">
        <v>45179</v>
      </c>
      <c r="V67" s="170"/>
      <c r="W67" s="213" t="str">
        <f ca="1">IF(generales[[#This Row],[Cumple]]="Sí","Cumple",IF(generales[[#This Row],[Cumple]]="No","Incumple",IF(generales[[#This Row],[Fecha de Verificación]]="","Dentro del plazo de verificación",IF(generales[[#This Row],[Fecha de Verificación]]&gt;=TODAY(),"Dentro del plazo de verificación","Fuera del plazo de verificación"))))</f>
        <v>Fuera del plazo de verificación</v>
      </c>
      <c r="X67" s="43"/>
      <c r="Y67" s="43"/>
      <c r="Z67" s="43"/>
      <c r="AA67" s="51"/>
    </row>
    <row r="68" spans="2:27" ht="28.8" x14ac:dyDescent="0.3">
      <c r="B68" s="27">
        <v>59</v>
      </c>
      <c r="C68" s="12" t="s">
        <v>69</v>
      </c>
      <c r="D68" s="12" t="s">
        <v>25</v>
      </c>
      <c r="E68" s="12" t="s">
        <v>70</v>
      </c>
      <c r="F68" s="12"/>
      <c r="G68" s="108"/>
      <c r="H68" s="29"/>
      <c r="I68" s="12"/>
      <c r="J68" s="27"/>
      <c r="K68" s="13"/>
      <c r="L68" s="13"/>
      <c r="M68" s="69"/>
      <c r="N68" s="13"/>
      <c r="O68" s="13"/>
      <c r="P68" s="13"/>
      <c r="Q68" s="13"/>
      <c r="R68" s="13"/>
      <c r="S68" s="119" t="s">
        <v>54</v>
      </c>
      <c r="T68" s="119" t="s">
        <v>55</v>
      </c>
      <c r="U68" s="201">
        <v>45361</v>
      </c>
      <c r="V68" s="170"/>
      <c r="W68"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68" s="43"/>
      <c r="Y68" s="43"/>
      <c r="Z68" s="43"/>
      <c r="AA68" s="51"/>
    </row>
    <row r="69" spans="2:27" ht="28.8" x14ac:dyDescent="0.3">
      <c r="B69" s="27">
        <v>60</v>
      </c>
      <c r="C69" s="12" t="s">
        <v>69</v>
      </c>
      <c r="D69" s="12" t="s">
        <v>25</v>
      </c>
      <c r="E69" s="12" t="s">
        <v>70</v>
      </c>
      <c r="F69" s="12"/>
      <c r="G69" s="108"/>
      <c r="H69" s="29"/>
      <c r="I69" s="12"/>
      <c r="J69" s="27"/>
      <c r="K69" s="13"/>
      <c r="L69" s="13"/>
      <c r="M69" s="70"/>
      <c r="N69" s="13"/>
      <c r="O69" s="13"/>
      <c r="P69" s="13"/>
      <c r="Q69" s="13"/>
      <c r="R69" s="13"/>
      <c r="S69" s="119" t="s">
        <v>54</v>
      </c>
      <c r="T69" s="119" t="s">
        <v>55</v>
      </c>
      <c r="U69" s="201">
        <v>45361</v>
      </c>
      <c r="V69" s="170"/>
      <c r="W69"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69" s="43"/>
      <c r="Y69" s="43"/>
      <c r="Z69" s="43"/>
      <c r="AA69" s="51"/>
    </row>
    <row r="70" spans="2:27" ht="28.8" x14ac:dyDescent="0.3">
      <c r="B70" s="27">
        <v>61</v>
      </c>
      <c r="C70" s="12" t="s">
        <v>69</v>
      </c>
      <c r="D70" s="12" t="s">
        <v>25</v>
      </c>
      <c r="E70" s="12" t="s">
        <v>70</v>
      </c>
      <c r="F70" s="12"/>
      <c r="G70" s="108"/>
      <c r="H70" s="29"/>
      <c r="I70" s="12"/>
      <c r="J70" s="27"/>
      <c r="K70" s="13"/>
      <c r="L70" s="13"/>
      <c r="M70" s="70"/>
      <c r="N70" s="13"/>
      <c r="O70" s="13"/>
      <c r="P70" s="13"/>
      <c r="Q70" s="13"/>
      <c r="R70" s="13"/>
      <c r="S70" s="119" t="s">
        <v>54</v>
      </c>
      <c r="T70" s="119" t="s">
        <v>55</v>
      </c>
      <c r="U70" s="201">
        <v>45361</v>
      </c>
      <c r="V70" s="170"/>
      <c r="W70"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70" s="43"/>
      <c r="Y70" s="43"/>
      <c r="Z70" s="43"/>
      <c r="AA70" s="51"/>
    </row>
    <row r="71" spans="2:27" ht="28.8" x14ac:dyDescent="0.3">
      <c r="B71" s="27">
        <v>62</v>
      </c>
      <c r="C71" s="12" t="s">
        <v>69</v>
      </c>
      <c r="D71" s="12" t="s">
        <v>25</v>
      </c>
      <c r="E71" s="12" t="s">
        <v>70</v>
      </c>
      <c r="F71" s="12"/>
      <c r="G71" s="108"/>
      <c r="H71" s="29"/>
      <c r="I71" s="12"/>
      <c r="J71" s="27"/>
      <c r="K71" s="13"/>
      <c r="L71" s="13"/>
      <c r="M71" s="70"/>
      <c r="N71" s="13"/>
      <c r="O71" s="13"/>
      <c r="P71" s="13"/>
      <c r="Q71" s="13"/>
      <c r="R71" s="13"/>
      <c r="S71" s="119" t="s">
        <v>54</v>
      </c>
      <c r="T71" s="119" t="s">
        <v>55</v>
      </c>
      <c r="U71" s="201">
        <v>45361</v>
      </c>
      <c r="V71" s="170"/>
      <c r="W71"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71" s="43"/>
      <c r="Y71" s="43"/>
      <c r="Z71" s="43"/>
      <c r="AA71" s="51"/>
    </row>
    <row r="72" spans="2:27" ht="28.8" x14ac:dyDescent="0.3">
      <c r="B72" s="27">
        <v>63</v>
      </c>
      <c r="C72" s="12" t="s">
        <v>69</v>
      </c>
      <c r="D72" s="12" t="s">
        <v>25</v>
      </c>
      <c r="E72" s="12" t="s">
        <v>70</v>
      </c>
      <c r="F72" s="12"/>
      <c r="G72" s="108"/>
      <c r="H72" s="29"/>
      <c r="I72" s="12"/>
      <c r="J72" s="27"/>
      <c r="K72" s="13"/>
      <c r="L72" s="13"/>
      <c r="M72" s="70"/>
      <c r="N72" s="13"/>
      <c r="O72" s="13"/>
      <c r="P72" s="13"/>
      <c r="Q72" s="13"/>
      <c r="R72" s="13"/>
      <c r="S72" s="119" t="s">
        <v>54</v>
      </c>
      <c r="T72" s="119" t="s">
        <v>55</v>
      </c>
      <c r="U72" s="201">
        <v>45361</v>
      </c>
      <c r="V72" s="170"/>
      <c r="W72"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72" s="43"/>
      <c r="Y72" s="43"/>
      <c r="Z72" s="43"/>
      <c r="AA72" s="51"/>
    </row>
    <row r="73" spans="2:27" ht="14.4" x14ac:dyDescent="0.3">
      <c r="B73" s="27">
        <v>64</v>
      </c>
      <c r="C73" s="12" t="s">
        <v>69</v>
      </c>
      <c r="D73" s="12" t="s">
        <v>25</v>
      </c>
      <c r="E73" s="12" t="s">
        <v>70</v>
      </c>
      <c r="F73" s="12"/>
      <c r="G73" s="94"/>
      <c r="H73" s="25"/>
      <c r="I73" s="12"/>
      <c r="J73" s="12"/>
      <c r="K73" s="13"/>
      <c r="L73" s="13"/>
      <c r="M73" s="70"/>
      <c r="N73" s="13"/>
      <c r="O73" s="13"/>
      <c r="P73" s="13"/>
      <c r="Q73" s="13"/>
      <c r="R73" s="13"/>
      <c r="S73" s="119" t="s">
        <v>54</v>
      </c>
      <c r="T73" s="119" t="s">
        <v>55</v>
      </c>
      <c r="U73" s="201">
        <v>45361</v>
      </c>
      <c r="V73" s="170" t="s">
        <v>41</v>
      </c>
      <c r="W73" s="213" t="str">
        <f ca="1">IF(generales[[#This Row],[Cumple]]="Sí","Cumple",IF(generales[[#This Row],[Cumple]]="No","Incumple",IF(generales[[#This Row],[Fecha de Verificación]]="","Dentro del plazo de verificación",IF(generales[[#This Row],[Fecha de Verificación]]&gt;=TODAY(),"Dentro del plazo de verificación","Fuera del plazo de verificación"))))</f>
        <v>Incumple</v>
      </c>
      <c r="X73" s="43"/>
      <c r="Y73" s="43"/>
      <c r="Z73" s="43"/>
      <c r="AA73" s="51"/>
    </row>
    <row r="74" spans="2:27" ht="28.8" x14ac:dyDescent="0.3">
      <c r="B74" s="27">
        <v>65</v>
      </c>
      <c r="C74" s="12" t="s">
        <v>69</v>
      </c>
      <c r="D74" s="12" t="s">
        <v>25</v>
      </c>
      <c r="E74" s="12" t="s">
        <v>70</v>
      </c>
      <c r="F74" s="12"/>
      <c r="G74" s="94"/>
      <c r="H74" s="25"/>
      <c r="I74" s="12"/>
      <c r="J74" s="27"/>
      <c r="K74" s="13"/>
      <c r="L74" s="13"/>
      <c r="M74" s="69"/>
      <c r="N74" s="15"/>
      <c r="O74" s="13"/>
      <c r="P74" s="13"/>
      <c r="Q74" s="13"/>
      <c r="R74" s="13"/>
      <c r="S74" s="119" t="s">
        <v>54</v>
      </c>
      <c r="T74" s="119" t="s">
        <v>55</v>
      </c>
      <c r="U74" s="201">
        <v>45361</v>
      </c>
      <c r="V74" s="170"/>
      <c r="W74" s="213" t="str">
        <f ca="1">IF(generales[[#This Row],[Cumple]]="Sí","Cumple",IF(generales[[#This Row],[Cumple]]="No","Incumple",IF(generales[[#This Row],[Fecha de Verificación]]="","Dentro del plazo de verificación",IF(generales[[#This Row],[Fecha de Verificación]]&gt;=TODAY(),"Dentro del plazo de verificación","Fuera del plazo de verificación"))))</f>
        <v>Dentro del plazo de verificación</v>
      </c>
      <c r="X74" s="43"/>
      <c r="Y74" s="43"/>
      <c r="Z74" s="43"/>
      <c r="AA74" s="51"/>
    </row>
    <row r="75" spans="2:27" ht="15.75" customHeight="1" x14ac:dyDescent="0.3">
      <c r="B75" s="233" t="s">
        <v>64</v>
      </c>
      <c r="C75" s="233"/>
      <c r="D75" s="233"/>
      <c r="E75" s="233"/>
      <c r="F75" s="156"/>
      <c r="K75" s="2"/>
    </row>
    <row r="76" spans="2:27" ht="15.75" customHeight="1" x14ac:dyDescent="0.3">
      <c r="B76" s="3"/>
    </row>
    <row r="77" spans="2:27" ht="15.75" customHeight="1" x14ac:dyDescent="0.3">
      <c r="B77" s="3"/>
    </row>
    <row r="78" spans="2:27" ht="15.75" customHeight="1" x14ac:dyDescent="0.3">
      <c r="B78" s="3"/>
    </row>
    <row r="79" spans="2:27" ht="15.75" customHeight="1" x14ac:dyDescent="0.3">
      <c r="B79" s="3"/>
    </row>
    <row r="80" spans="2:27" ht="15.75" customHeight="1" x14ac:dyDescent="0.3">
      <c r="B80" s="3"/>
    </row>
    <row r="81" spans="2:2" ht="15.75" customHeight="1" x14ac:dyDescent="0.3">
      <c r="B81" s="3"/>
    </row>
    <row r="82" spans="2:2" ht="15.75" customHeight="1" x14ac:dyDescent="0.3">
      <c r="B82" s="3"/>
    </row>
    <row r="83" spans="2:2" ht="15.75" customHeight="1" x14ac:dyDescent="0.3">
      <c r="B83" s="3"/>
    </row>
    <row r="84" spans="2:2" ht="15.75" customHeight="1" x14ac:dyDescent="0.3">
      <c r="B84" s="3"/>
    </row>
    <row r="85" spans="2:2" ht="15.75" customHeight="1" x14ac:dyDescent="0.3">
      <c r="B85" s="3"/>
    </row>
    <row r="86" spans="2:2" ht="15.75" customHeight="1" x14ac:dyDescent="0.3">
      <c r="B86" s="3"/>
    </row>
    <row r="87" spans="2:2" ht="15.75" customHeight="1" x14ac:dyDescent="0.3">
      <c r="B87" s="3"/>
    </row>
    <row r="88" spans="2:2" ht="15.75" customHeight="1" x14ac:dyDescent="0.3">
      <c r="B88" s="3"/>
    </row>
    <row r="89" spans="2:2" ht="15.75" customHeight="1" x14ac:dyDescent="0.3">
      <c r="B89" s="3"/>
    </row>
    <row r="90" spans="2:2" ht="15.75" customHeight="1" x14ac:dyDescent="0.3">
      <c r="B90" s="3"/>
    </row>
    <row r="91" spans="2:2" ht="15.75" customHeight="1" x14ac:dyDescent="0.3">
      <c r="B91" s="3"/>
    </row>
    <row r="92" spans="2:2" ht="15.75" customHeight="1" x14ac:dyDescent="0.3">
      <c r="B92" s="3"/>
    </row>
    <row r="93" spans="2:2" ht="15.75" customHeight="1" x14ac:dyDescent="0.3">
      <c r="B93" s="3"/>
    </row>
    <row r="94" spans="2:2" ht="15.75" customHeight="1" x14ac:dyDescent="0.3">
      <c r="B94" s="3"/>
    </row>
    <row r="95" spans="2:2" ht="15.75" customHeight="1" x14ac:dyDescent="0.3">
      <c r="B95" s="3"/>
    </row>
    <row r="96" spans="2:2" ht="15.75" customHeight="1" x14ac:dyDescent="0.3">
      <c r="B96" s="3"/>
    </row>
    <row r="97" spans="2:2" ht="15.75" customHeight="1" x14ac:dyDescent="0.3">
      <c r="B97" s="3"/>
    </row>
    <row r="98" spans="2:2" ht="15.75" customHeight="1" x14ac:dyDescent="0.3">
      <c r="B98" s="3"/>
    </row>
    <row r="99" spans="2:2" ht="15.75" customHeight="1" x14ac:dyDescent="0.3">
      <c r="B99" s="3"/>
    </row>
    <row r="100" spans="2:2" ht="15.75" customHeight="1" x14ac:dyDescent="0.3">
      <c r="B100" s="3"/>
    </row>
    <row r="101" spans="2:2" ht="15.75" customHeight="1" x14ac:dyDescent="0.3">
      <c r="B101" s="3"/>
    </row>
    <row r="102" spans="2:2" ht="15.75" customHeight="1" x14ac:dyDescent="0.3">
      <c r="B102" s="3"/>
    </row>
    <row r="103" spans="2:2" ht="15.75" customHeight="1" x14ac:dyDescent="0.3">
      <c r="B103" s="3"/>
    </row>
    <row r="104" spans="2:2" ht="15.75" customHeight="1" x14ac:dyDescent="0.3">
      <c r="B104" s="3"/>
    </row>
    <row r="105" spans="2:2" ht="15.75" customHeight="1" x14ac:dyDescent="0.3">
      <c r="B105" s="3"/>
    </row>
    <row r="106" spans="2:2" ht="15.75" customHeight="1" x14ac:dyDescent="0.3">
      <c r="B106" s="3"/>
    </row>
    <row r="107" spans="2:2" ht="15.75" customHeight="1" x14ac:dyDescent="0.3">
      <c r="B107" s="3"/>
    </row>
    <row r="108" spans="2:2" ht="15.75" customHeight="1" x14ac:dyDescent="0.3">
      <c r="B108" s="3"/>
    </row>
    <row r="109" spans="2:2" ht="15.75" customHeight="1" x14ac:dyDescent="0.3">
      <c r="B109" s="3"/>
    </row>
    <row r="110" spans="2:2" ht="15.75" customHeight="1" x14ac:dyDescent="0.3">
      <c r="B110" s="3"/>
    </row>
    <row r="111" spans="2:2" ht="15.75" customHeight="1" x14ac:dyDescent="0.3">
      <c r="B111" s="3"/>
    </row>
    <row r="112" spans="2:2" ht="15.75" customHeight="1" x14ac:dyDescent="0.3">
      <c r="B112" s="3"/>
    </row>
    <row r="113" spans="2:2" ht="15.75" customHeight="1" x14ac:dyDescent="0.3">
      <c r="B113" s="3"/>
    </row>
    <row r="114" spans="2:2" ht="15.75" customHeight="1" x14ac:dyDescent="0.3">
      <c r="B114" s="3"/>
    </row>
    <row r="115" spans="2:2" ht="15.75" customHeight="1" x14ac:dyDescent="0.3">
      <c r="B115" s="3"/>
    </row>
    <row r="116" spans="2:2" ht="15.75" customHeight="1" x14ac:dyDescent="0.3">
      <c r="B116" s="3"/>
    </row>
    <row r="117" spans="2:2" ht="15.75" customHeight="1" x14ac:dyDescent="0.3">
      <c r="B117" s="3"/>
    </row>
    <row r="118" spans="2:2" ht="15.75" customHeight="1" x14ac:dyDescent="0.3">
      <c r="B118" s="3"/>
    </row>
    <row r="119" spans="2:2" ht="15.75" customHeight="1" x14ac:dyDescent="0.3">
      <c r="B119" s="3"/>
    </row>
    <row r="120" spans="2:2" ht="15.75" customHeight="1" x14ac:dyDescent="0.3">
      <c r="B120" s="3"/>
    </row>
    <row r="121" spans="2:2" ht="15.75" customHeight="1" x14ac:dyDescent="0.3">
      <c r="B121" s="3"/>
    </row>
    <row r="122" spans="2:2" ht="15.75" customHeight="1" x14ac:dyDescent="0.3">
      <c r="B122" s="3"/>
    </row>
    <row r="123" spans="2:2" ht="15.75" customHeight="1" x14ac:dyDescent="0.3">
      <c r="B123" s="3"/>
    </row>
    <row r="124" spans="2:2" ht="15.75" customHeight="1" x14ac:dyDescent="0.3">
      <c r="B124" s="3"/>
    </row>
    <row r="125" spans="2:2" ht="15.75" customHeight="1" x14ac:dyDescent="0.3">
      <c r="B125" s="3"/>
    </row>
    <row r="126" spans="2:2" ht="15.75" customHeight="1" x14ac:dyDescent="0.3">
      <c r="B126" s="3"/>
    </row>
    <row r="127" spans="2:2" ht="15.75" customHeight="1" x14ac:dyDescent="0.3">
      <c r="B127" s="3"/>
    </row>
    <row r="128" spans="2:2" ht="15.75" customHeight="1" x14ac:dyDescent="0.3">
      <c r="B128" s="3"/>
    </row>
    <row r="129" spans="2:2" ht="15.75" customHeight="1" x14ac:dyDescent="0.3">
      <c r="B129" s="3"/>
    </row>
    <row r="130" spans="2:2" ht="15.75" customHeight="1" x14ac:dyDescent="0.3">
      <c r="B130" s="3"/>
    </row>
    <row r="131" spans="2:2" ht="15.75" customHeight="1" x14ac:dyDescent="0.3">
      <c r="B131" s="3"/>
    </row>
    <row r="132" spans="2:2" ht="15.75" customHeight="1" x14ac:dyDescent="0.3">
      <c r="B132" s="3"/>
    </row>
    <row r="133" spans="2:2" ht="15.75" customHeight="1" x14ac:dyDescent="0.3">
      <c r="B133" s="3"/>
    </row>
    <row r="134" spans="2:2" ht="15.75" customHeight="1" x14ac:dyDescent="0.3">
      <c r="B134" s="3"/>
    </row>
    <row r="135" spans="2:2" ht="15.75" customHeight="1" x14ac:dyDescent="0.3">
      <c r="B135" s="3"/>
    </row>
    <row r="136" spans="2:2" ht="15.75" customHeight="1" x14ac:dyDescent="0.3">
      <c r="B136" s="3"/>
    </row>
    <row r="137" spans="2:2" ht="15.75" customHeight="1" x14ac:dyDescent="0.3">
      <c r="B137" s="3"/>
    </row>
    <row r="138" spans="2:2" ht="15.75" customHeight="1" x14ac:dyDescent="0.3">
      <c r="B138" s="3"/>
    </row>
    <row r="139" spans="2:2" ht="15.75" customHeight="1" x14ac:dyDescent="0.3">
      <c r="B139" s="3"/>
    </row>
    <row r="140" spans="2:2" ht="15.75" customHeight="1" x14ac:dyDescent="0.3">
      <c r="B140" s="3"/>
    </row>
    <row r="141" spans="2:2" ht="15.75" customHeight="1" x14ac:dyDescent="0.3">
      <c r="B141" s="3"/>
    </row>
    <row r="142" spans="2:2" ht="15.75" customHeight="1" x14ac:dyDescent="0.3">
      <c r="B142" s="3"/>
    </row>
    <row r="143" spans="2:2" ht="15.75" customHeight="1" x14ac:dyDescent="0.3">
      <c r="B143" s="3"/>
    </row>
    <row r="144" spans="2:2" ht="15.75" customHeight="1" x14ac:dyDescent="0.3">
      <c r="B144" s="3"/>
    </row>
    <row r="145" spans="2:2" ht="15.75" customHeight="1" x14ac:dyDescent="0.3">
      <c r="B145" s="3"/>
    </row>
    <row r="146" spans="2:2" ht="15.75" customHeight="1" x14ac:dyDescent="0.3">
      <c r="B146" s="3"/>
    </row>
    <row r="147" spans="2:2" ht="15.75" customHeight="1" x14ac:dyDescent="0.3">
      <c r="B147" s="3"/>
    </row>
    <row r="148" spans="2:2" ht="15.75" customHeight="1" x14ac:dyDescent="0.3">
      <c r="B148" s="3"/>
    </row>
    <row r="149" spans="2:2" ht="15.75" customHeight="1" x14ac:dyDescent="0.3">
      <c r="B149" s="3"/>
    </row>
    <row r="150" spans="2:2" ht="15.75" customHeight="1" x14ac:dyDescent="0.3">
      <c r="B150" s="3"/>
    </row>
    <row r="151" spans="2:2" ht="15.75" customHeight="1" x14ac:dyDescent="0.3">
      <c r="B151" s="3"/>
    </row>
    <row r="152" spans="2:2" ht="15.75" customHeight="1" x14ac:dyDescent="0.3">
      <c r="B152" s="3"/>
    </row>
    <row r="153" spans="2:2" ht="15.75" customHeight="1" x14ac:dyDescent="0.3">
      <c r="B153" s="3"/>
    </row>
    <row r="154" spans="2:2" ht="15.75" customHeight="1" x14ac:dyDescent="0.3">
      <c r="B154" s="3"/>
    </row>
    <row r="155" spans="2:2" ht="15.75" customHeight="1" x14ac:dyDescent="0.3">
      <c r="B155" s="3"/>
    </row>
    <row r="156" spans="2:2" ht="15.75" customHeight="1" x14ac:dyDescent="0.3">
      <c r="B156" s="3"/>
    </row>
    <row r="157" spans="2:2" ht="15.75" customHeight="1" x14ac:dyDescent="0.3">
      <c r="B157" s="3"/>
    </row>
    <row r="158" spans="2:2" ht="15.75" customHeight="1" x14ac:dyDescent="0.3">
      <c r="B158" s="3"/>
    </row>
    <row r="159" spans="2:2" ht="15.75" customHeight="1" x14ac:dyDescent="0.3">
      <c r="B159" s="3"/>
    </row>
    <row r="160" spans="2:2" ht="15.75" customHeight="1" x14ac:dyDescent="0.3">
      <c r="B160" s="3"/>
    </row>
    <row r="161" spans="2:2" ht="15.75" customHeight="1" x14ac:dyDescent="0.3">
      <c r="B161" s="3"/>
    </row>
    <row r="162" spans="2:2" ht="15.75" customHeight="1" x14ac:dyDescent="0.3">
      <c r="B162" s="3"/>
    </row>
    <row r="163" spans="2:2" ht="15.75" customHeight="1" x14ac:dyDescent="0.3">
      <c r="B163" s="3"/>
    </row>
    <row r="164" spans="2:2" ht="15.75" customHeight="1" x14ac:dyDescent="0.3">
      <c r="B164" s="3"/>
    </row>
    <row r="165" spans="2:2" ht="15.75" customHeight="1" x14ac:dyDescent="0.3">
      <c r="B165" s="3"/>
    </row>
    <row r="166" spans="2:2" ht="15.75" customHeight="1" x14ac:dyDescent="0.3">
      <c r="B166" s="3"/>
    </row>
    <row r="167" spans="2:2" ht="15.75" customHeight="1" x14ac:dyDescent="0.3">
      <c r="B167" s="3"/>
    </row>
    <row r="168" spans="2:2" ht="15.75" customHeight="1" x14ac:dyDescent="0.3">
      <c r="B168" s="3"/>
    </row>
    <row r="169" spans="2:2" ht="15.75" customHeight="1" x14ac:dyDescent="0.3">
      <c r="B169" s="3"/>
    </row>
    <row r="170" spans="2:2" ht="15.75" customHeight="1" x14ac:dyDescent="0.3">
      <c r="B170" s="3"/>
    </row>
    <row r="171" spans="2:2" ht="15.75" customHeight="1" x14ac:dyDescent="0.3">
      <c r="B171" s="3"/>
    </row>
    <row r="172" spans="2:2" ht="15.75" customHeight="1" x14ac:dyDescent="0.3">
      <c r="B172" s="3"/>
    </row>
    <row r="173" spans="2:2" ht="15.75" customHeight="1" x14ac:dyDescent="0.3">
      <c r="B173" s="3"/>
    </row>
    <row r="174" spans="2:2" ht="15.75" customHeight="1" x14ac:dyDescent="0.3">
      <c r="B174" s="3"/>
    </row>
    <row r="175" spans="2:2" ht="15.75" customHeight="1" x14ac:dyDescent="0.3">
      <c r="B175" s="3"/>
    </row>
    <row r="176" spans="2:2" ht="15.75" customHeight="1" x14ac:dyDescent="0.3">
      <c r="B176" s="3"/>
    </row>
    <row r="177" spans="2:2" ht="15.75" customHeight="1" x14ac:dyDescent="0.3">
      <c r="B177" s="3"/>
    </row>
    <row r="178" spans="2:2" ht="15.75" customHeight="1" x14ac:dyDescent="0.3">
      <c r="B178" s="3"/>
    </row>
    <row r="179" spans="2:2" ht="15.75" customHeight="1" x14ac:dyDescent="0.3">
      <c r="B179" s="3"/>
    </row>
    <row r="180" spans="2:2" ht="15.75" customHeight="1" x14ac:dyDescent="0.3">
      <c r="B180" s="3"/>
    </row>
    <row r="181" spans="2:2" ht="15.75" customHeight="1" x14ac:dyDescent="0.3">
      <c r="B181" s="3"/>
    </row>
    <row r="182" spans="2:2" ht="15.75" customHeight="1" x14ac:dyDescent="0.3">
      <c r="B182" s="3"/>
    </row>
    <row r="183" spans="2:2" ht="15.75" customHeight="1" x14ac:dyDescent="0.3">
      <c r="B183" s="3"/>
    </row>
    <row r="184" spans="2:2" ht="15.75" customHeight="1" x14ac:dyDescent="0.3">
      <c r="B184" s="3"/>
    </row>
    <row r="185" spans="2:2" ht="15.75" customHeight="1" x14ac:dyDescent="0.3">
      <c r="B185" s="3"/>
    </row>
    <row r="186" spans="2:2" ht="15.75" customHeight="1" x14ac:dyDescent="0.3">
      <c r="B186" s="3"/>
    </row>
    <row r="187" spans="2:2" ht="15.75" customHeight="1" x14ac:dyDescent="0.3">
      <c r="B187" s="3"/>
    </row>
    <row r="188" spans="2:2" ht="15.75" customHeight="1" x14ac:dyDescent="0.3">
      <c r="B188" s="3"/>
    </row>
    <row r="189" spans="2:2" ht="15.75" customHeight="1" x14ac:dyDescent="0.3">
      <c r="B189" s="3"/>
    </row>
    <row r="190" spans="2:2" ht="15.75" customHeight="1" x14ac:dyDescent="0.3">
      <c r="B190" s="3"/>
    </row>
    <row r="191" spans="2:2" ht="15.75" customHeight="1" x14ac:dyDescent="0.3">
      <c r="B191" s="3"/>
    </row>
    <row r="192" spans="2:2" ht="15.75" customHeight="1" x14ac:dyDescent="0.3">
      <c r="B192" s="3"/>
    </row>
    <row r="193" spans="2:2" ht="15.75" customHeight="1" x14ac:dyDescent="0.3">
      <c r="B193" s="3"/>
    </row>
    <row r="194" spans="2:2" ht="15.75" customHeight="1" x14ac:dyDescent="0.3">
      <c r="B194" s="3"/>
    </row>
    <row r="195" spans="2:2" ht="15.75" customHeight="1" x14ac:dyDescent="0.3">
      <c r="B195" s="3"/>
    </row>
    <row r="196" spans="2:2" ht="15.75" customHeight="1" x14ac:dyDescent="0.3">
      <c r="B196" s="3"/>
    </row>
    <row r="197" spans="2:2" ht="15.75" customHeight="1" x14ac:dyDescent="0.3">
      <c r="B197" s="3"/>
    </row>
    <row r="198" spans="2:2" ht="15.75" customHeight="1" x14ac:dyDescent="0.3">
      <c r="B198" s="3"/>
    </row>
    <row r="199" spans="2:2" ht="15.75" customHeight="1" x14ac:dyDescent="0.3">
      <c r="B199" s="3"/>
    </row>
    <row r="200" spans="2:2" ht="15.75" customHeight="1" x14ac:dyDescent="0.3">
      <c r="B200" s="3"/>
    </row>
    <row r="201" spans="2:2" ht="15.75" customHeight="1" x14ac:dyDescent="0.3">
      <c r="B201" s="3"/>
    </row>
    <row r="202" spans="2:2" ht="15.75" customHeight="1" x14ac:dyDescent="0.3">
      <c r="B202" s="3"/>
    </row>
    <row r="203" spans="2:2" ht="15.75" customHeight="1" x14ac:dyDescent="0.3">
      <c r="B203" s="3"/>
    </row>
    <row r="204" spans="2:2" ht="15.75" customHeight="1" x14ac:dyDescent="0.3">
      <c r="B204" s="3"/>
    </row>
    <row r="205" spans="2:2" ht="15.75" customHeight="1" x14ac:dyDescent="0.3">
      <c r="B205" s="3"/>
    </row>
    <row r="206" spans="2:2" ht="15.75" customHeight="1" x14ac:dyDescent="0.3">
      <c r="B206" s="3"/>
    </row>
    <row r="207" spans="2:2" ht="15.75" customHeight="1" x14ac:dyDescent="0.3">
      <c r="B207" s="3"/>
    </row>
    <row r="208" spans="2:2" ht="15.75" customHeight="1" x14ac:dyDescent="0.3">
      <c r="B208" s="3"/>
    </row>
    <row r="209" spans="2:2" ht="15.75" customHeight="1" x14ac:dyDescent="0.3">
      <c r="B209" s="3"/>
    </row>
    <row r="210" spans="2:2" ht="15.75" customHeight="1" x14ac:dyDescent="0.3">
      <c r="B210" s="3"/>
    </row>
    <row r="211" spans="2:2" ht="15.75" customHeight="1" x14ac:dyDescent="0.3">
      <c r="B211" s="3"/>
    </row>
    <row r="212" spans="2:2" ht="15.75" customHeight="1" x14ac:dyDescent="0.3">
      <c r="B212" s="3"/>
    </row>
    <row r="213" spans="2:2" ht="15.75" customHeight="1" x14ac:dyDescent="0.3">
      <c r="B213" s="3"/>
    </row>
    <row r="214" spans="2:2" ht="15.75" customHeight="1" x14ac:dyDescent="0.3">
      <c r="B214" s="3"/>
    </row>
    <row r="215" spans="2:2" ht="15.75" customHeight="1" x14ac:dyDescent="0.3">
      <c r="B215" s="3"/>
    </row>
    <row r="216" spans="2:2" ht="15.75" customHeight="1" x14ac:dyDescent="0.3">
      <c r="B216" s="3"/>
    </row>
    <row r="217" spans="2:2" ht="15.75" customHeight="1" x14ac:dyDescent="0.3">
      <c r="B217" s="3"/>
    </row>
    <row r="218" spans="2:2" ht="15.75" customHeight="1" x14ac:dyDescent="0.3">
      <c r="B218" s="3"/>
    </row>
    <row r="219" spans="2:2" ht="15.75" customHeight="1" x14ac:dyDescent="0.3">
      <c r="B219" s="3"/>
    </row>
    <row r="220" spans="2:2" ht="15.75" customHeight="1" x14ac:dyDescent="0.3">
      <c r="B220" s="3"/>
    </row>
    <row r="221" spans="2:2" ht="15.75" customHeight="1" x14ac:dyDescent="0.3">
      <c r="B221" s="3"/>
    </row>
    <row r="222" spans="2:2" ht="15.75" customHeight="1" x14ac:dyDescent="0.3">
      <c r="B222" s="3"/>
    </row>
    <row r="223" spans="2:2" ht="15.75" customHeight="1" x14ac:dyDescent="0.3">
      <c r="B223" s="3"/>
    </row>
    <row r="224" spans="2:2" ht="15.75" customHeight="1" x14ac:dyDescent="0.3">
      <c r="B224" s="3"/>
    </row>
    <row r="225" spans="2:2" ht="15.75" customHeight="1" x14ac:dyDescent="0.3">
      <c r="B225" s="3"/>
    </row>
    <row r="226" spans="2:2" ht="15.75" customHeight="1" x14ac:dyDescent="0.3">
      <c r="B226" s="3"/>
    </row>
    <row r="227" spans="2:2" ht="15.75" customHeight="1" x14ac:dyDescent="0.3">
      <c r="B227" s="3"/>
    </row>
    <row r="228" spans="2:2" ht="15.75" customHeight="1" x14ac:dyDescent="0.3">
      <c r="B228" s="3"/>
    </row>
    <row r="229" spans="2:2" ht="15.75" customHeight="1" x14ac:dyDescent="0.3">
      <c r="B229" s="3"/>
    </row>
    <row r="230" spans="2:2" ht="15.75" customHeight="1" x14ac:dyDescent="0.3">
      <c r="B230" s="3"/>
    </row>
    <row r="231" spans="2:2" ht="15.75" customHeight="1" x14ac:dyDescent="0.3">
      <c r="B231" s="3"/>
    </row>
    <row r="232" spans="2:2" ht="15.75" customHeight="1" x14ac:dyDescent="0.3">
      <c r="B232" s="3"/>
    </row>
    <row r="233" spans="2:2" ht="15.75" customHeight="1" x14ac:dyDescent="0.3">
      <c r="B233" s="3"/>
    </row>
    <row r="234" spans="2:2" ht="15.75" customHeight="1" x14ac:dyDescent="0.3">
      <c r="B234" s="3"/>
    </row>
    <row r="235" spans="2:2" ht="15.75" customHeight="1" x14ac:dyDescent="0.3">
      <c r="B235" s="3"/>
    </row>
    <row r="236" spans="2:2" ht="15.75" customHeight="1" x14ac:dyDescent="0.3">
      <c r="B236" s="3"/>
    </row>
    <row r="237" spans="2:2" ht="15.75" customHeight="1" x14ac:dyDescent="0.3">
      <c r="B237" s="3"/>
    </row>
    <row r="238" spans="2:2" ht="15.75" customHeight="1" x14ac:dyDescent="0.3">
      <c r="B238" s="3"/>
    </row>
    <row r="239" spans="2:2" ht="15.75" customHeight="1" x14ac:dyDescent="0.3">
      <c r="B239" s="3"/>
    </row>
    <row r="240" spans="2:2" ht="15.75" customHeight="1" x14ac:dyDescent="0.3">
      <c r="B240" s="3"/>
    </row>
    <row r="241" spans="2:2" ht="15.75" customHeight="1" x14ac:dyDescent="0.3">
      <c r="B241" s="3"/>
    </row>
    <row r="242" spans="2:2" ht="15.75" customHeight="1" x14ac:dyDescent="0.3">
      <c r="B242" s="3"/>
    </row>
    <row r="243" spans="2:2" ht="15.75" customHeight="1" x14ac:dyDescent="0.3">
      <c r="B243" s="3"/>
    </row>
    <row r="244" spans="2:2" ht="15.75" customHeight="1" x14ac:dyDescent="0.3">
      <c r="B244" s="3"/>
    </row>
    <row r="245" spans="2:2" ht="15.75" customHeight="1" x14ac:dyDescent="0.3">
      <c r="B245" s="3"/>
    </row>
    <row r="246" spans="2:2" ht="15.75" customHeight="1" x14ac:dyDescent="0.3">
      <c r="B246" s="3"/>
    </row>
    <row r="247" spans="2:2" ht="15.75" customHeight="1" x14ac:dyDescent="0.3">
      <c r="B247" s="3"/>
    </row>
    <row r="248" spans="2:2" ht="15.75" customHeight="1" x14ac:dyDescent="0.3">
      <c r="B248" s="3"/>
    </row>
    <row r="249" spans="2:2" ht="15.75" customHeight="1" x14ac:dyDescent="0.3">
      <c r="B249" s="3"/>
    </row>
    <row r="250" spans="2:2" ht="15.75" customHeight="1" x14ac:dyDescent="0.3">
      <c r="B250" s="3"/>
    </row>
    <row r="251" spans="2:2" ht="15.75" customHeight="1" x14ac:dyDescent="0.3">
      <c r="B251" s="3"/>
    </row>
    <row r="252" spans="2:2" ht="15.75" customHeight="1" x14ac:dyDescent="0.3">
      <c r="B252" s="3"/>
    </row>
    <row r="253" spans="2:2" ht="15.75" customHeight="1" x14ac:dyDescent="0.3">
      <c r="B253" s="3"/>
    </row>
    <row r="254" spans="2:2" ht="15.75" customHeight="1" x14ac:dyDescent="0.3">
      <c r="B254" s="3"/>
    </row>
    <row r="255" spans="2:2" ht="15.75" customHeight="1" x14ac:dyDescent="0.3">
      <c r="B255" s="3"/>
    </row>
    <row r="256" spans="2:2" ht="15.75" customHeight="1" x14ac:dyDescent="0.3">
      <c r="B256" s="3"/>
    </row>
    <row r="257" spans="2:2" ht="15.75" customHeight="1" x14ac:dyDescent="0.3">
      <c r="B257" s="3"/>
    </row>
    <row r="258" spans="2:2" ht="15.75" customHeight="1" x14ac:dyDescent="0.3">
      <c r="B258" s="3"/>
    </row>
    <row r="259" spans="2:2" ht="15.75" customHeight="1" x14ac:dyDescent="0.3">
      <c r="B259" s="3"/>
    </row>
    <row r="260" spans="2:2" ht="15.75" customHeight="1" x14ac:dyDescent="0.3">
      <c r="B260" s="3"/>
    </row>
    <row r="261" spans="2:2" ht="15.75" customHeight="1" x14ac:dyDescent="0.3">
      <c r="B261" s="3"/>
    </row>
    <row r="262" spans="2:2" ht="15.75" customHeight="1" x14ac:dyDescent="0.3">
      <c r="B262" s="3"/>
    </row>
    <row r="263" spans="2:2" ht="15.75" customHeight="1" x14ac:dyDescent="0.3">
      <c r="B263" s="3"/>
    </row>
    <row r="264" spans="2:2" ht="15.75" customHeight="1" x14ac:dyDescent="0.3">
      <c r="B264" s="3"/>
    </row>
    <row r="265" spans="2:2" ht="15.75" customHeight="1" x14ac:dyDescent="0.3">
      <c r="B265" s="3"/>
    </row>
    <row r="266" spans="2:2" ht="15.75" customHeight="1" x14ac:dyDescent="0.3">
      <c r="B266" s="3"/>
    </row>
    <row r="267" spans="2:2" ht="15.75" customHeight="1" x14ac:dyDescent="0.3">
      <c r="B267" s="3"/>
    </row>
    <row r="268" spans="2:2" ht="15.75" customHeight="1" x14ac:dyDescent="0.3">
      <c r="B268" s="3"/>
    </row>
    <row r="269" spans="2:2" ht="15.75" customHeight="1" x14ac:dyDescent="0.3">
      <c r="B269" s="3"/>
    </row>
    <row r="270" spans="2:2" ht="15.75" customHeight="1" x14ac:dyDescent="0.3">
      <c r="B270" s="3"/>
    </row>
    <row r="271" spans="2:2" ht="15.75" customHeight="1" x14ac:dyDescent="0.3">
      <c r="B271" s="3"/>
    </row>
    <row r="272" spans="2:2" ht="15.75" customHeight="1" x14ac:dyDescent="0.3">
      <c r="B272" s="3"/>
    </row>
    <row r="273" spans="2:2" ht="15.75" customHeight="1" x14ac:dyDescent="0.3">
      <c r="B273" s="3"/>
    </row>
    <row r="274" spans="2:2" ht="15.75" customHeight="1" x14ac:dyDescent="0.3">
      <c r="B274" s="3"/>
    </row>
    <row r="275" spans="2:2" ht="15.75" customHeight="1" x14ac:dyDescent="0.3">
      <c r="B275" s="3"/>
    </row>
    <row r="276" spans="2:2" ht="15.75" customHeight="1" x14ac:dyDescent="0.3">
      <c r="B276" s="3"/>
    </row>
    <row r="277" spans="2:2" ht="15.75" customHeight="1" x14ac:dyDescent="0.3">
      <c r="B277" s="3"/>
    </row>
    <row r="278" spans="2:2" ht="15.75" customHeight="1" x14ac:dyDescent="0.3">
      <c r="B278" s="3"/>
    </row>
    <row r="279" spans="2:2" ht="15.75" customHeight="1" x14ac:dyDescent="0.3">
      <c r="B279" s="3"/>
    </row>
    <row r="280" spans="2:2" ht="15.75" customHeight="1" x14ac:dyDescent="0.3">
      <c r="B280" s="3"/>
    </row>
    <row r="281" spans="2:2" ht="15.75" customHeight="1" x14ac:dyDescent="0.3">
      <c r="B281" s="3"/>
    </row>
    <row r="282" spans="2:2" ht="15.75" customHeight="1" x14ac:dyDescent="0.3">
      <c r="B282" s="3"/>
    </row>
    <row r="283" spans="2:2" ht="15.75" customHeight="1" x14ac:dyDescent="0.3">
      <c r="B283" s="3"/>
    </row>
    <row r="284" spans="2:2" ht="15.75" customHeight="1" x14ac:dyDescent="0.3">
      <c r="B284" s="3"/>
    </row>
    <row r="285" spans="2:2" ht="15.75" customHeight="1" x14ac:dyDescent="0.3">
      <c r="B285" s="3"/>
    </row>
    <row r="286" spans="2:2" ht="15.75" customHeight="1" x14ac:dyDescent="0.3">
      <c r="B286" s="3"/>
    </row>
    <row r="287" spans="2:2" ht="15.75" customHeight="1" x14ac:dyDescent="0.3">
      <c r="B287" s="3"/>
    </row>
    <row r="288" spans="2:2" ht="15.75" customHeight="1" x14ac:dyDescent="0.3">
      <c r="B288" s="3"/>
    </row>
    <row r="289" spans="2:2" ht="15.75" customHeight="1" x14ac:dyDescent="0.3">
      <c r="B289" s="3"/>
    </row>
    <row r="290" spans="2:2" ht="15.75" customHeight="1" x14ac:dyDescent="0.3">
      <c r="B290" s="3"/>
    </row>
    <row r="291" spans="2:2" ht="15.75" customHeight="1" x14ac:dyDescent="0.3">
      <c r="B291" s="3"/>
    </row>
    <row r="292" spans="2:2" ht="15.75" customHeight="1" x14ac:dyDescent="0.3">
      <c r="B292" s="3"/>
    </row>
    <row r="293" spans="2:2" ht="15.75" customHeight="1" x14ac:dyDescent="0.3">
      <c r="B293" s="3"/>
    </row>
    <row r="294" spans="2:2" ht="15.75" customHeight="1" x14ac:dyDescent="0.3">
      <c r="B294" s="3"/>
    </row>
    <row r="295" spans="2:2" ht="15.75" customHeight="1" x14ac:dyDescent="0.3">
      <c r="B295" s="3"/>
    </row>
    <row r="296" spans="2:2" ht="15.75" customHeight="1" x14ac:dyDescent="0.3">
      <c r="B296" s="3"/>
    </row>
    <row r="297" spans="2:2" ht="15.75" customHeight="1" x14ac:dyDescent="0.3">
      <c r="B297" s="3"/>
    </row>
    <row r="298" spans="2:2" ht="15.75" customHeight="1" x14ac:dyDescent="0.3">
      <c r="B298" s="3"/>
    </row>
    <row r="299" spans="2:2" ht="15.75" customHeight="1" x14ac:dyDescent="0.3">
      <c r="B299" s="3"/>
    </row>
    <row r="300" spans="2:2" ht="15.75" customHeight="1" x14ac:dyDescent="0.3">
      <c r="B300" s="3"/>
    </row>
    <row r="301" spans="2:2" ht="15.75" customHeight="1" x14ac:dyDescent="0.3">
      <c r="B301" s="3"/>
    </row>
    <row r="302" spans="2:2" ht="15.75" customHeight="1" x14ac:dyDescent="0.3">
      <c r="B302" s="3"/>
    </row>
    <row r="303" spans="2:2" ht="15.75" customHeight="1" x14ac:dyDescent="0.3">
      <c r="B303" s="3"/>
    </row>
    <row r="304" spans="2:2" ht="15.75" customHeight="1" x14ac:dyDescent="0.3">
      <c r="B304" s="3"/>
    </row>
    <row r="305" spans="2:2" ht="15.75" customHeight="1" x14ac:dyDescent="0.3">
      <c r="B305" s="3"/>
    </row>
    <row r="306" spans="2:2" ht="15.75" customHeight="1" x14ac:dyDescent="0.3">
      <c r="B306" s="3"/>
    </row>
    <row r="307" spans="2:2" ht="15.75" customHeight="1" x14ac:dyDescent="0.3">
      <c r="B307" s="3"/>
    </row>
    <row r="308" spans="2:2" ht="15.75" customHeight="1" x14ac:dyDescent="0.3">
      <c r="B308" s="3"/>
    </row>
    <row r="309" spans="2:2" ht="15.75" customHeight="1" x14ac:dyDescent="0.3">
      <c r="B309" s="3"/>
    </row>
    <row r="310" spans="2:2" ht="15.75" customHeight="1" x14ac:dyDescent="0.3">
      <c r="B310" s="3"/>
    </row>
    <row r="311" spans="2:2" ht="15.75" customHeight="1" x14ac:dyDescent="0.3">
      <c r="B311" s="3"/>
    </row>
    <row r="312" spans="2:2" ht="15.75" customHeight="1" x14ac:dyDescent="0.3">
      <c r="B312" s="3"/>
    </row>
    <row r="313" spans="2:2" ht="15.75" customHeight="1" x14ac:dyDescent="0.3">
      <c r="B313" s="3"/>
    </row>
    <row r="314" spans="2:2" ht="15.75" customHeight="1" x14ac:dyDescent="0.3">
      <c r="B314" s="3"/>
    </row>
    <row r="315" spans="2:2" ht="15.75" customHeight="1" x14ac:dyDescent="0.3">
      <c r="B315" s="3"/>
    </row>
    <row r="316" spans="2:2" ht="15.75" customHeight="1" x14ac:dyDescent="0.3">
      <c r="B316" s="3"/>
    </row>
    <row r="317" spans="2:2" ht="15.75" customHeight="1" x14ac:dyDescent="0.3">
      <c r="B317" s="3"/>
    </row>
    <row r="318" spans="2:2" ht="15.75" customHeight="1" x14ac:dyDescent="0.3">
      <c r="B318" s="3"/>
    </row>
    <row r="319" spans="2:2" ht="15.75" customHeight="1" x14ac:dyDescent="0.3">
      <c r="B319" s="3"/>
    </row>
    <row r="320" spans="2:2" ht="15.75" customHeight="1" x14ac:dyDescent="0.3">
      <c r="B320" s="3"/>
    </row>
    <row r="321" spans="2:2" ht="15.75" customHeight="1" x14ac:dyDescent="0.3">
      <c r="B321" s="3"/>
    </row>
    <row r="322" spans="2:2" ht="15.75" customHeight="1" x14ac:dyDescent="0.3">
      <c r="B322" s="3"/>
    </row>
    <row r="323" spans="2:2" ht="15.75" customHeight="1" x14ac:dyDescent="0.3">
      <c r="B323" s="3"/>
    </row>
    <row r="324" spans="2:2" ht="15.75" customHeight="1" x14ac:dyDescent="0.3">
      <c r="B324" s="3"/>
    </row>
    <row r="325" spans="2:2" ht="15.75" customHeight="1" x14ac:dyDescent="0.3">
      <c r="B325" s="3"/>
    </row>
    <row r="326" spans="2:2" ht="15.75" customHeight="1" x14ac:dyDescent="0.3">
      <c r="B326" s="3"/>
    </row>
    <row r="327" spans="2:2" ht="15.75" customHeight="1" x14ac:dyDescent="0.3">
      <c r="B327" s="3"/>
    </row>
    <row r="328" spans="2:2" ht="15.75" customHeight="1" x14ac:dyDescent="0.3">
      <c r="B328" s="3"/>
    </row>
    <row r="329" spans="2:2" ht="15.75" customHeight="1" x14ac:dyDescent="0.3">
      <c r="B329" s="3"/>
    </row>
    <row r="330" spans="2:2" ht="15.75" customHeight="1" x14ac:dyDescent="0.3">
      <c r="B330" s="3"/>
    </row>
    <row r="331" spans="2:2" ht="15.75" customHeight="1" x14ac:dyDescent="0.3">
      <c r="B331" s="3"/>
    </row>
    <row r="332" spans="2:2" ht="15.75" customHeight="1" x14ac:dyDescent="0.3">
      <c r="B332" s="3"/>
    </row>
    <row r="333" spans="2:2" ht="15.75" customHeight="1" x14ac:dyDescent="0.3">
      <c r="B333" s="3"/>
    </row>
    <row r="334" spans="2:2" ht="15.75" customHeight="1" x14ac:dyDescent="0.3">
      <c r="B334" s="3"/>
    </row>
    <row r="335" spans="2:2" ht="15.75" customHeight="1" x14ac:dyDescent="0.3">
      <c r="B335" s="3"/>
    </row>
    <row r="336" spans="2:2" ht="15.75" customHeight="1" x14ac:dyDescent="0.3">
      <c r="B336" s="3"/>
    </row>
    <row r="337" spans="2:2" ht="15.75" customHeight="1" x14ac:dyDescent="0.3">
      <c r="B337" s="3"/>
    </row>
    <row r="338" spans="2:2" ht="15.75" customHeight="1" x14ac:dyDescent="0.3">
      <c r="B338" s="3"/>
    </row>
    <row r="339" spans="2:2" ht="15.75" customHeight="1" x14ac:dyDescent="0.3">
      <c r="B339" s="3"/>
    </row>
    <row r="340" spans="2:2" ht="15.75" customHeight="1" x14ac:dyDescent="0.3">
      <c r="B340" s="3"/>
    </row>
    <row r="341" spans="2:2" ht="15.75" customHeight="1" x14ac:dyDescent="0.3">
      <c r="B341" s="3"/>
    </row>
    <row r="342" spans="2:2" ht="15.75" customHeight="1" x14ac:dyDescent="0.3">
      <c r="B342" s="3"/>
    </row>
    <row r="343" spans="2:2" ht="15.75" customHeight="1" x14ac:dyDescent="0.3">
      <c r="B343" s="3"/>
    </row>
    <row r="344" spans="2:2" ht="15.75" customHeight="1" x14ac:dyDescent="0.3">
      <c r="B344" s="3"/>
    </row>
    <row r="345" spans="2:2" ht="15.75" customHeight="1" x14ac:dyDescent="0.3">
      <c r="B345" s="3"/>
    </row>
    <row r="346" spans="2:2" ht="15.75" customHeight="1" x14ac:dyDescent="0.3">
      <c r="B346" s="3"/>
    </row>
    <row r="347" spans="2:2" ht="15.75" customHeight="1" x14ac:dyDescent="0.3">
      <c r="B347" s="3"/>
    </row>
    <row r="348" spans="2:2" ht="15.75" customHeight="1" x14ac:dyDescent="0.3">
      <c r="B348" s="3"/>
    </row>
    <row r="349" spans="2:2" ht="15.75" customHeight="1" x14ac:dyDescent="0.3">
      <c r="B349" s="3"/>
    </row>
    <row r="350" spans="2:2" ht="15.75" customHeight="1" x14ac:dyDescent="0.3">
      <c r="B350" s="3"/>
    </row>
    <row r="351" spans="2:2" ht="15.75" customHeight="1" x14ac:dyDescent="0.3">
      <c r="B351" s="3"/>
    </row>
    <row r="352" spans="2:2" ht="15.75" customHeight="1" x14ac:dyDescent="0.3">
      <c r="B352" s="3"/>
    </row>
    <row r="353" spans="2:2" ht="15.75" customHeight="1" x14ac:dyDescent="0.3">
      <c r="B353" s="3"/>
    </row>
    <row r="354" spans="2:2" ht="15.75" customHeight="1" x14ac:dyDescent="0.3">
      <c r="B354" s="3"/>
    </row>
    <row r="355" spans="2:2" ht="15.75" customHeight="1" x14ac:dyDescent="0.3">
      <c r="B355" s="3"/>
    </row>
    <row r="356" spans="2:2" ht="15.75" customHeight="1" x14ac:dyDescent="0.3">
      <c r="B356" s="3"/>
    </row>
    <row r="357" spans="2:2" ht="15.75" customHeight="1" x14ac:dyDescent="0.3">
      <c r="B357" s="3"/>
    </row>
    <row r="358" spans="2:2" ht="15.75" customHeight="1" x14ac:dyDescent="0.3">
      <c r="B358" s="3"/>
    </row>
    <row r="359" spans="2:2" ht="15.75" customHeight="1" x14ac:dyDescent="0.3">
      <c r="B359" s="3"/>
    </row>
    <row r="360" spans="2:2" ht="15.75" customHeight="1" x14ac:dyDescent="0.3">
      <c r="B360" s="3"/>
    </row>
    <row r="361" spans="2:2" ht="15.75" customHeight="1" x14ac:dyDescent="0.3">
      <c r="B361" s="3"/>
    </row>
    <row r="362" spans="2:2" ht="15.75" customHeight="1" x14ac:dyDescent="0.3">
      <c r="B362" s="3"/>
    </row>
    <row r="363" spans="2:2" ht="15.75" customHeight="1" x14ac:dyDescent="0.3">
      <c r="B363" s="3"/>
    </row>
    <row r="364" spans="2:2" ht="15.75" customHeight="1" x14ac:dyDescent="0.3">
      <c r="B364" s="3"/>
    </row>
    <row r="365" spans="2:2" ht="15.75" customHeight="1" x14ac:dyDescent="0.3">
      <c r="B365" s="3"/>
    </row>
    <row r="366" spans="2:2" ht="15.75" customHeight="1" x14ac:dyDescent="0.3">
      <c r="B366" s="3"/>
    </row>
    <row r="367" spans="2:2" ht="15.75" customHeight="1" x14ac:dyDescent="0.3">
      <c r="B367" s="3"/>
    </row>
    <row r="368" spans="2:2" ht="15.75" customHeight="1" x14ac:dyDescent="0.3">
      <c r="B368" s="3"/>
    </row>
    <row r="369" spans="2:2" ht="15.75" customHeight="1" x14ac:dyDescent="0.3">
      <c r="B369" s="3"/>
    </row>
    <row r="370" spans="2:2" ht="15.75" customHeight="1" x14ac:dyDescent="0.3">
      <c r="B370" s="3"/>
    </row>
    <row r="371" spans="2:2" ht="15.75" customHeight="1" x14ac:dyDescent="0.3">
      <c r="B371" s="3"/>
    </row>
    <row r="372" spans="2:2" ht="15.75" customHeight="1" x14ac:dyDescent="0.3">
      <c r="B372" s="3"/>
    </row>
    <row r="373" spans="2:2" ht="15.75" customHeight="1" x14ac:dyDescent="0.3">
      <c r="B373" s="3"/>
    </row>
    <row r="374" spans="2:2" ht="15.75" customHeight="1" x14ac:dyDescent="0.3">
      <c r="B374" s="3"/>
    </row>
    <row r="375" spans="2:2" ht="15.75" customHeight="1" x14ac:dyDescent="0.3">
      <c r="B375" s="3"/>
    </row>
    <row r="376" spans="2:2" ht="15.75" customHeight="1" x14ac:dyDescent="0.3">
      <c r="B376" s="3"/>
    </row>
    <row r="377" spans="2:2" ht="15.75" customHeight="1" x14ac:dyDescent="0.3">
      <c r="B377" s="3"/>
    </row>
    <row r="378" spans="2:2" ht="15.75" customHeight="1" x14ac:dyDescent="0.3">
      <c r="B378" s="3"/>
    </row>
    <row r="379" spans="2:2" ht="15.75" customHeight="1" x14ac:dyDescent="0.3">
      <c r="B379" s="3"/>
    </row>
    <row r="380" spans="2:2" ht="15.75" customHeight="1" x14ac:dyDescent="0.3">
      <c r="B380" s="3"/>
    </row>
    <row r="381" spans="2:2" ht="15.75" customHeight="1" x14ac:dyDescent="0.3">
      <c r="B381" s="3"/>
    </row>
    <row r="382" spans="2:2" ht="15.75" customHeight="1" x14ac:dyDescent="0.3">
      <c r="B382" s="3"/>
    </row>
    <row r="383" spans="2:2" ht="15.75" customHeight="1" x14ac:dyDescent="0.3">
      <c r="B383" s="3"/>
    </row>
    <row r="384" spans="2:2" ht="15.75" customHeight="1" x14ac:dyDescent="0.3">
      <c r="B384" s="3"/>
    </row>
    <row r="385" spans="2:2" ht="15.75" customHeight="1" x14ac:dyDescent="0.3">
      <c r="B385" s="3"/>
    </row>
    <row r="386" spans="2:2" ht="15.75" customHeight="1" x14ac:dyDescent="0.3">
      <c r="B386" s="3"/>
    </row>
    <row r="387" spans="2:2" ht="15.75" customHeight="1" x14ac:dyDescent="0.3">
      <c r="B387" s="3"/>
    </row>
    <row r="388" spans="2:2" ht="15.75" customHeight="1" x14ac:dyDescent="0.3">
      <c r="B388" s="3"/>
    </row>
    <row r="389" spans="2:2" ht="15.75" customHeight="1" x14ac:dyDescent="0.3">
      <c r="B389" s="3"/>
    </row>
    <row r="390" spans="2:2" ht="15.75" customHeight="1" x14ac:dyDescent="0.3">
      <c r="B390" s="3"/>
    </row>
    <row r="391" spans="2:2" ht="15.75" customHeight="1" x14ac:dyDescent="0.3">
      <c r="B391" s="3"/>
    </row>
    <row r="392" spans="2:2" ht="15.75" customHeight="1" x14ac:dyDescent="0.3">
      <c r="B392" s="3"/>
    </row>
    <row r="393" spans="2:2" ht="15.75" customHeight="1" x14ac:dyDescent="0.3">
      <c r="B393" s="3"/>
    </row>
    <row r="394" spans="2:2" ht="15.75" customHeight="1" x14ac:dyDescent="0.3">
      <c r="B394" s="3"/>
    </row>
    <row r="395" spans="2:2" ht="15.75" customHeight="1" x14ac:dyDescent="0.3">
      <c r="B395" s="3"/>
    </row>
    <row r="396" spans="2:2" ht="15.75" customHeight="1" x14ac:dyDescent="0.3">
      <c r="B396" s="3"/>
    </row>
    <row r="397" spans="2:2" ht="15.75" customHeight="1" x14ac:dyDescent="0.3">
      <c r="B397" s="3"/>
    </row>
    <row r="398" spans="2:2" ht="15.75" customHeight="1" x14ac:dyDescent="0.3">
      <c r="B398" s="3"/>
    </row>
    <row r="399" spans="2:2" ht="15.75" customHeight="1" x14ac:dyDescent="0.3">
      <c r="B399" s="3"/>
    </row>
    <row r="400" spans="2:2" ht="15.75" customHeight="1" x14ac:dyDescent="0.3">
      <c r="B400" s="3"/>
    </row>
    <row r="401" spans="2:2" ht="15.75" customHeight="1" x14ac:dyDescent="0.3">
      <c r="B401" s="3"/>
    </row>
    <row r="402" spans="2:2" ht="15.75" customHeight="1" x14ac:dyDescent="0.3">
      <c r="B402" s="3"/>
    </row>
    <row r="403" spans="2:2" ht="15.75" customHeight="1" x14ac:dyDescent="0.3">
      <c r="B403" s="3"/>
    </row>
    <row r="404" spans="2:2" ht="15.75" customHeight="1" x14ac:dyDescent="0.3">
      <c r="B404" s="3"/>
    </row>
    <row r="405" spans="2:2" ht="15.75" customHeight="1" x14ac:dyDescent="0.3">
      <c r="B405" s="3"/>
    </row>
    <row r="406" spans="2:2" ht="15.75" customHeight="1" x14ac:dyDescent="0.3">
      <c r="B406" s="3"/>
    </row>
    <row r="407" spans="2:2" ht="15.75" customHeight="1" x14ac:dyDescent="0.3">
      <c r="B407" s="3"/>
    </row>
    <row r="408" spans="2:2" ht="15.75" customHeight="1" x14ac:dyDescent="0.3">
      <c r="B408" s="3"/>
    </row>
    <row r="409" spans="2:2" ht="15.75" customHeight="1" x14ac:dyDescent="0.3">
      <c r="B409" s="3"/>
    </row>
    <row r="410" spans="2:2" ht="15.75" customHeight="1" x14ac:dyDescent="0.3">
      <c r="B410" s="3"/>
    </row>
    <row r="411" spans="2:2" ht="15.75" customHeight="1" x14ac:dyDescent="0.3">
      <c r="B411" s="3"/>
    </row>
    <row r="412" spans="2:2" ht="15.75" customHeight="1" x14ac:dyDescent="0.3">
      <c r="B412" s="3"/>
    </row>
    <row r="413" spans="2:2" ht="15.75" customHeight="1" x14ac:dyDescent="0.3">
      <c r="B413" s="3"/>
    </row>
    <row r="414" spans="2:2" ht="15.75" customHeight="1" x14ac:dyDescent="0.3">
      <c r="B414" s="3"/>
    </row>
    <row r="415" spans="2:2" ht="15.75" customHeight="1" x14ac:dyDescent="0.3">
      <c r="B415" s="3"/>
    </row>
    <row r="416" spans="2:2" ht="15.75" customHeight="1" x14ac:dyDescent="0.3">
      <c r="B416" s="3"/>
    </row>
    <row r="417" spans="2:2" ht="15.75" customHeight="1" x14ac:dyDescent="0.3">
      <c r="B417" s="3"/>
    </row>
    <row r="418" spans="2:2" ht="15.75" customHeight="1" x14ac:dyDescent="0.3">
      <c r="B418" s="3"/>
    </row>
    <row r="419" spans="2:2" ht="15.75" customHeight="1" x14ac:dyDescent="0.3">
      <c r="B419" s="3"/>
    </row>
    <row r="420" spans="2:2" ht="15.75" customHeight="1" x14ac:dyDescent="0.3">
      <c r="B420" s="3"/>
    </row>
    <row r="421" spans="2:2" ht="15.75" customHeight="1" x14ac:dyDescent="0.3">
      <c r="B421" s="3"/>
    </row>
    <row r="422" spans="2:2" ht="15.75" customHeight="1" x14ac:dyDescent="0.3">
      <c r="B422" s="3"/>
    </row>
    <row r="423" spans="2:2" ht="15.75" customHeight="1" x14ac:dyDescent="0.3">
      <c r="B423" s="3"/>
    </row>
    <row r="424" spans="2:2" ht="15.75" customHeight="1" x14ac:dyDescent="0.3">
      <c r="B424" s="3"/>
    </row>
    <row r="425" spans="2:2" ht="15.75" customHeight="1" x14ac:dyDescent="0.3">
      <c r="B425" s="3"/>
    </row>
    <row r="426" spans="2:2" ht="15.75" customHeight="1" x14ac:dyDescent="0.3">
      <c r="B426" s="3"/>
    </row>
    <row r="427" spans="2:2" ht="15.75" customHeight="1" x14ac:dyDescent="0.3">
      <c r="B427" s="3"/>
    </row>
    <row r="428" spans="2:2" ht="15.75" customHeight="1" x14ac:dyDescent="0.3">
      <c r="B428" s="3"/>
    </row>
    <row r="429" spans="2:2" ht="15.75" customHeight="1" x14ac:dyDescent="0.3">
      <c r="B429" s="3"/>
    </row>
    <row r="430" spans="2:2" ht="15.75" customHeight="1" x14ac:dyDescent="0.3">
      <c r="B430" s="3"/>
    </row>
    <row r="431" spans="2:2" ht="15.75" customHeight="1" x14ac:dyDescent="0.3">
      <c r="B431" s="3"/>
    </row>
    <row r="432" spans="2:2" ht="15.75" customHeight="1" x14ac:dyDescent="0.3">
      <c r="B432" s="3"/>
    </row>
    <row r="433" spans="2:2" ht="15.75" customHeight="1" x14ac:dyDescent="0.3">
      <c r="B433" s="3"/>
    </row>
    <row r="434" spans="2:2" ht="15.75" customHeight="1" x14ac:dyDescent="0.3">
      <c r="B434" s="3"/>
    </row>
    <row r="435" spans="2:2" ht="15.75" customHeight="1" x14ac:dyDescent="0.3">
      <c r="B435" s="3"/>
    </row>
    <row r="436" spans="2:2" ht="15.75" customHeight="1" x14ac:dyDescent="0.3">
      <c r="B436" s="3"/>
    </row>
    <row r="437" spans="2:2" ht="15.75" customHeight="1" x14ac:dyDescent="0.3">
      <c r="B437" s="3"/>
    </row>
    <row r="438" spans="2:2" ht="15.75" customHeight="1" x14ac:dyDescent="0.3">
      <c r="B438" s="3"/>
    </row>
    <row r="439" spans="2:2" ht="15.75" customHeight="1" x14ac:dyDescent="0.3">
      <c r="B439" s="3"/>
    </row>
    <row r="440" spans="2:2" ht="15.75" customHeight="1" x14ac:dyDescent="0.3">
      <c r="B440" s="3"/>
    </row>
    <row r="441" spans="2:2" ht="15.75" customHeight="1" x14ac:dyDescent="0.3">
      <c r="B441" s="3"/>
    </row>
    <row r="442" spans="2:2" ht="15.75" customHeight="1" x14ac:dyDescent="0.3">
      <c r="B442" s="3"/>
    </row>
    <row r="443" spans="2:2" ht="15.75" customHeight="1" x14ac:dyDescent="0.3">
      <c r="B443" s="3"/>
    </row>
    <row r="444" spans="2:2" ht="15.75" customHeight="1" x14ac:dyDescent="0.3">
      <c r="B444" s="3"/>
    </row>
    <row r="445" spans="2:2" ht="15.75" customHeight="1" x14ac:dyDescent="0.3">
      <c r="B445" s="3"/>
    </row>
    <row r="446" spans="2:2" ht="15.75" customHeight="1" x14ac:dyDescent="0.3">
      <c r="B446" s="3"/>
    </row>
    <row r="447" spans="2:2" ht="15.75" customHeight="1" x14ac:dyDescent="0.3">
      <c r="B447" s="3"/>
    </row>
    <row r="448" spans="2:2" ht="15.75" customHeight="1" x14ac:dyDescent="0.3">
      <c r="B448" s="3"/>
    </row>
    <row r="449" spans="2:2" ht="15.75" customHeight="1" x14ac:dyDescent="0.3">
      <c r="B449" s="3"/>
    </row>
    <row r="450" spans="2:2" ht="15.75" customHeight="1" x14ac:dyDescent="0.3">
      <c r="B450" s="3"/>
    </row>
    <row r="451" spans="2:2" ht="15.75" customHeight="1" x14ac:dyDescent="0.3">
      <c r="B451" s="3"/>
    </row>
    <row r="452" spans="2:2" ht="15.75" customHeight="1" x14ac:dyDescent="0.3">
      <c r="B452" s="3"/>
    </row>
    <row r="453" spans="2:2" ht="15.75" customHeight="1" x14ac:dyDescent="0.3">
      <c r="B453" s="3"/>
    </row>
    <row r="454" spans="2:2" ht="15.75" customHeight="1" x14ac:dyDescent="0.3">
      <c r="B454" s="3"/>
    </row>
    <row r="455" spans="2:2" ht="15.75" customHeight="1" x14ac:dyDescent="0.3">
      <c r="B455" s="3"/>
    </row>
    <row r="456" spans="2:2" ht="15.75" customHeight="1" x14ac:dyDescent="0.3">
      <c r="B456" s="3"/>
    </row>
    <row r="457" spans="2:2" ht="15.75" customHeight="1" x14ac:dyDescent="0.3">
      <c r="B457" s="3"/>
    </row>
    <row r="458" spans="2:2" ht="15.75" customHeight="1" x14ac:dyDescent="0.3">
      <c r="B458" s="3"/>
    </row>
    <row r="459" spans="2:2" ht="15.75" customHeight="1" x14ac:dyDescent="0.3">
      <c r="B459" s="3"/>
    </row>
    <row r="460" spans="2:2" ht="15.75" customHeight="1" x14ac:dyDescent="0.3">
      <c r="B460" s="3"/>
    </row>
    <row r="461" spans="2:2" ht="15.75" customHeight="1" x14ac:dyDescent="0.3">
      <c r="B461" s="3"/>
    </row>
    <row r="462" spans="2:2" ht="15.75" customHeight="1" x14ac:dyDescent="0.3">
      <c r="B462" s="3"/>
    </row>
    <row r="463" spans="2:2" ht="15.75" customHeight="1" x14ac:dyDescent="0.3">
      <c r="B463" s="3"/>
    </row>
    <row r="464" spans="2:2" ht="15.75" customHeight="1" x14ac:dyDescent="0.3">
      <c r="B464" s="3"/>
    </row>
    <row r="465" spans="2:2" ht="15.75" customHeight="1" x14ac:dyDescent="0.3">
      <c r="B465" s="3"/>
    </row>
    <row r="466" spans="2:2" ht="15.75" customHeight="1" x14ac:dyDescent="0.3">
      <c r="B466" s="3"/>
    </row>
    <row r="467" spans="2:2" ht="15.75" customHeight="1" x14ac:dyDescent="0.3">
      <c r="B467" s="3"/>
    </row>
    <row r="468" spans="2:2" ht="15.75" customHeight="1" x14ac:dyDescent="0.3">
      <c r="B468" s="3"/>
    </row>
    <row r="469" spans="2:2" ht="15.75" customHeight="1" x14ac:dyDescent="0.3">
      <c r="B469" s="3"/>
    </row>
    <row r="470" spans="2:2" ht="15.75" customHeight="1" x14ac:dyDescent="0.3">
      <c r="B470" s="3"/>
    </row>
    <row r="471" spans="2:2" ht="15.75" customHeight="1" x14ac:dyDescent="0.3">
      <c r="B471" s="3"/>
    </row>
    <row r="472" spans="2:2" ht="15.75" customHeight="1" x14ac:dyDescent="0.3">
      <c r="B472" s="3"/>
    </row>
    <row r="473" spans="2:2" ht="15.75" customHeight="1" x14ac:dyDescent="0.3">
      <c r="B473" s="3"/>
    </row>
    <row r="474" spans="2:2" ht="15.75" customHeight="1" x14ac:dyDescent="0.3">
      <c r="B474" s="3"/>
    </row>
    <row r="475" spans="2:2" ht="15.75" customHeight="1" x14ac:dyDescent="0.3">
      <c r="B475" s="3"/>
    </row>
    <row r="476" spans="2:2" ht="15.75" customHeight="1" x14ac:dyDescent="0.3">
      <c r="B476" s="3"/>
    </row>
    <row r="477" spans="2:2" ht="15.75" customHeight="1" x14ac:dyDescent="0.3">
      <c r="B477" s="3"/>
    </row>
    <row r="478" spans="2:2" ht="15.75" customHeight="1" x14ac:dyDescent="0.3">
      <c r="B478" s="3"/>
    </row>
    <row r="479" spans="2:2" ht="15.75" customHeight="1" x14ac:dyDescent="0.3">
      <c r="B479" s="3"/>
    </row>
    <row r="480" spans="2:2" ht="15.75" customHeight="1" x14ac:dyDescent="0.3">
      <c r="B480" s="3"/>
    </row>
    <row r="481" spans="2:2" ht="15.75" customHeight="1" x14ac:dyDescent="0.3">
      <c r="B481" s="3"/>
    </row>
    <row r="482" spans="2:2" ht="15.75" customHeight="1" x14ac:dyDescent="0.3">
      <c r="B482" s="3"/>
    </row>
    <row r="483" spans="2:2" ht="15.75" customHeight="1" x14ac:dyDescent="0.3">
      <c r="B483" s="3"/>
    </row>
    <row r="484" spans="2:2" ht="15.75" customHeight="1" x14ac:dyDescent="0.3">
      <c r="B484" s="3"/>
    </row>
    <row r="485" spans="2:2" ht="15.75" customHeight="1" x14ac:dyDescent="0.3">
      <c r="B485" s="3"/>
    </row>
    <row r="486" spans="2:2" ht="15.75" customHeight="1" x14ac:dyDescent="0.3">
      <c r="B486" s="3"/>
    </row>
    <row r="487" spans="2:2" ht="15.75" customHeight="1" x14ac:dyDescent="0.3">
      <c r="B487" s="3"/>
    </row>
    <row r="488" spans="2:2" ht="15.75" customHeight="1" x14ac:dyDescent="0.3">
      <c r="B488" s="3"/>
    </row>
    <row r="489" spans="2:2" ht="15.75" customHeight="1" x14ac:dyDescent="0.3">
      <c r="B489" s="3"/>
    </row>
    <row r="490" spans="2:2" ht="15.75" customHeight="1" x14ac:dyDescent="0.3">
      <c r="B490" s="3"/>
    </row>
    <row r="491" spans="2:2" ht="15.75" customHeight="1" x14ac:dyDescent="0.3">
      <c r="B491" s="3"/>
    </row>
    <row r="492" spans="2:2" ht="15.75" customHeight="1" x14ac:dyDescent="0.3">
      <c r="B492" s="3"/>
    </row>
    <row r="493" spans="2:2" ht="15.75" customHeight="1" x14ac:dyDescent="0.3">
      <c r="B493" s="3"/>
    </row>
    <row r="494" spans="2:2" ht="15.75" customHeight="1" x14ac:dyDescent="0.3">
      <c r="B494" s="3"/>
    </row>
    <row r="495" spans="2:2" ht="15.75" customHeight="1" x14ac:dyDescent="0.3">
      <c r="B495" s="3"/>
    </row>
    <row r="496" spans="2:2" ht="15.75" customHeight="1" x14ac:dyDescent="0.3">
      <c r="B496" s="3"/>
    </row>
    <row r="497" spans="2:2" ht="15.75" customHeight="1" x14ac:dyDescent="0.3">
      <c r="B497" s="3"/>
    </row>
    <row r="498" spans="2:2" ht="15.75" customHeight="1" x14ac:dyDescent="0.3">
      <c r="B498" s="3"/>
    </row>
    <row r="499" spans="2:2" ht="15.75" customHeight="1" x14ac:dyDescent="0.3">
      <c r="B499" s="3"/>
    </row>
    <row r="500" spans="2:2" ht="15.75" customHeight="1" x14ac:dyDescent="0.3">
      <c r="B500" s="3"/>
    </row>
    <row r="501" spans="2:2" ht="15.75" customHeight="1" x14ac:dyDescent="0.3">
      <c r="B501" s="3"/>
    </row>
    <row r="502" spans="2:2" ht="15.75" customHeight="1" x14ac:dyDescent="0.3">
      <c r="B502" s="3"/>
    </row>
    <row r="503" spans="2:2" ht="15.75" customHeight="1" x14ac:dyDescent="0.3">
      <c r="B503" s="3"/>
    </row>
    <row r="504" spans="2:2" ht="15.75" customHeight="1" x14ac:dyDescent="0.3">
      <c r="B504" s="3"/>
    </row>
    <row r="505" spans="2:2" ht="15.75" customHeight="1" x14ac:dyDescent="0.3">
      <c r="B505" s="3"/>
    </row>
    <row r="506" spans="2:2" ht="15.75" customHeight="1" x14ac:dyDescent="0.3">
      <c r="B506" s="3"/>
    </row>
    <row r="507" spans="2:2" ht="15.75" customHeight="1" x14ac:dyDescent="0.3">
      <c r="B507" s="3"/>
    </row>
    <row r="508" spans="2:2" ht="15.75" customHeight="1" x14ac:dyDescent="0.3">
      <c r="B508" s="3"/>
    </row>
    <row r="509" spans="2:2" ht="15.75" customHeight="1" x14ac:dyDescent="0.3">
      <c r="B509" s="3"/>
    </row>
    <row r="510" spans="2:2" ht="15.75" customHeight="1" x14ac:dyDescent="0.3">
      <c r="B510" s="3"/>
    </row>
    <row r="511" spans="2:2" ht="15.75" customHeight="1" x14ac:dyDescent="0.3">
      <c r="B511" s="3"/>
    </row>
    <row r="512" spans="2:2" ht="15.75" customHeight="1" x14ac:dyDescent="0.3">
      <c r="B512" s="3"/>
    </row>
    <row r="513" spans="2:2" ht="15.75" customHeight="1" x14ac:dyDescent="0.3">
      <c r="B513" s="3"/>
    </row>
    <row r="514" spans="2:2" ht="15.75" customHeight="1" x14ac:dyDescent="0.3">
      <c r="B514" s="3"/>
    </row>
    <row r="515" spans="2:2" ht="15.75" customHeight="1" x14ac:dyDescent="0.3">
      <c r="B515" s="3"/>
    </row>
    <row r="516" spans="2:2" ht="15.75" customHeight="1" x14ac:dyDescent="0.3">
      <c r="B516" s="3"/>
    </row>
    <row r="517" spans="2:2" ht="15.75" customHeight="1" x14ac:dyDescent="0.3">
      <c r="B517" s="3"/>
    </row>
    <row r="518" spans="2:2" ht="15.75" customHeight="1" x14ac:dyDescent="0.3">
      <c r="B518" s="3"/>
    </row>
    <row r="519" spans="2:2" ht="15.75" customHeight="1" x14ac:dyDescent="0.3">
      <c r="B519" s="3"/>
    </row>
    <row r="520" spans="2:2" ht="15.75" customHeight="1" x14ac:dyDescent="0.3">
      <c r="B520" s="3"/>
    </row>
    <row r="521" spans="2:2" ht="15.75" customHeight="1" x14ac:dyDescent="0.3">
      <c r="B521" s="3"/>
    </row>
    <row r="522" spans="2:2" ht="15.75" customHeight="1" x14ac:dyDescent="0.3">
      <c r="B522" s="3"/>
    </row>
    <row r="523" spans="2:2" ht="15.75" customHeight="1" x14ac:dyDescent="0.3">
      <c r="B523" s="3"/>
    </row>
    <row r="524" spans="2:2" ht="15.75" customHeight="1" x14ac:dyDescent="0.3">
      <c r="B524" s="3"/>
    </row>
    <row r="525" spans="2:2" ht="15.75" customHeight="1" x14ac:dyDescent="0.3">
      <c r="B525" s="3"/>
    </row>
    <row r="526" spans="2:2" ht="15.75" customHeight="1" x14ac:dyDescent="0.3">
      <c r="B526" s="3"/>
    </row>
    <row r="527" spans="2:2" ht="15.75" customHeight="1" x14ac:dyDescent="0.3">
      <c r="B527" s="3"/>
    </row>
    <row r="528" spans="2:2" ht="15.75" customHeight="1" x14ac:dyDescent="0.3">
      <c r="B528" s="3"/>
    </row>
    <row r="529" spans="2:2" ht="15.75" customHeight="1" x14ac:dyDescent="0.3">
      <c r="B529" s="3"/>
    </row>
    <row r="530" spans="2:2" ht="15.75" customHeight="1" x14ac:dyDescent="0.3">
      <c r="B530" s="3"/>
    </row>
    <row r="531" spans="2:2" ht="15.75" customHeight="1" x14ac:dyDescent="0.3">
      <c r="B531" s="3"/>
    </row>
    <row r="532" spans="2:2" ht="15.75" customHeight="1" x14ac:dyDescent="0.3">
      <c r="B532" s="3"/>
    </row>
    <row r="533" spans="2:2" ht="15.75" customHeight="1" x14ac:dyDescent="0.3">
      <c r="B533" s="3"/>
    </row>
    <row r="534" spans="2:2" ht="15.75" customHeight="1" x14ac:dyDescent="0.3">
      <c r="B534" s="3"/>
    </row>
    <row r="535" spans="2:2" ht="15.75" customHeight="1" x14ac:dyDescent="0.3">
      <c r="B535" s="3"/>
    </row>
    <row r="536" spans="2:2" ht="15.75" customHeight="1" x14ac:dyDescent="0.3">
      <c r="B536" s="3"/>
    </row>
    <row r="537" spans="2:2" ht="15.75" customHeight="1" x14ac:dyDescent="0.3">
      <c r="B537" s="3"/>
    </row>
    <row r="538" spans="2:2" ht="15.75" customHeight="1" x14ac:dyDescent="0.3">
      <c r="B538" s="3"/>
    </row>
    <row r="539" spans="2:2" ht="15.75" customHeight="1" x14ac:dyDescent="0.3">
      <c r="B539" s="3"/>
    </row>
    <row r="540" spans="2:2" ht="15.75" customHeight="1" x14ac:dyDescent="0.3">
      <c r="B540" s="3"/>
    </row>
    <row r="541" spans="2:2" ht="15.75" customHeight="1" x14ac:dyDescent="0.3">
      <c r="B541" s="3"/>
    </row>
    <row r="542" spans="2:2" ht="15.75" customHeight="1" x14ac:dyDescent="0.3">
      <c r="B542" s="3"/>
    </row>
    <row r="543" spans="2:2" ht="15.75" customHeight="1" x14ac:dyDescent="0.3">
      <c r="B543" s="3"/>
    </row>
    <row r="544" spans="2:2" ht="15.75" customHeight="1" x14ac:dyDescent="0.3">
      <c r="B544" s="3"/>
    </row>
    <row r="545" spans="2:2" ht="15.75" customHeight="1" x14ac:dyDescent="0.3">
      <c r="B545" s="3"/>
    </row>
    <row r="546" spans="2:2" ht="15.75" customHeight="1" x14ac:dyDescent="0.3">
      <c r="B546" s="3"/>
    </row>
    <row r="547" spans="2:2" ht="15.75" customHeight="1" x14ac:dyDescent="0.3">
      <c r="B547" s="3"/>
    </row>
    <row r="548" spans="2:2" ht="15.75" customHeight="1" x14ac:dyDescent="0.3">
      <c r="B548" s="3"/>
    </row>
    <row r="549" spans="2:2" ht="15.75" customHeight="1" x14ac:dyDescent="0.3">
      <c r="B549" s="3"/>
    </row>
    <row r="550" spans="2:2" ht="15.75" customHeight="1" x14ac:dyDescent="0.3">
      <c r="B550" s="3"/>
    </row>
    <row r="551" spans="2:2" ht="15.75" customHeight="1" x14ac:dyDescent="0.3">
      <c r="B551" s="3"/>
    </row>
    <row r="552" spans="2:2" ht="15.75" customHeight="1" x14ac:dyDescent="0.3">
      <c r="B552" s="3"/>
    </row>
    <row r="553" spans="2:2" ht="15.75" customHeight="1" x14ac:dyDescent="0.3">
      <c r="B553" s="3"/>
    </row>
    <row r="554" spans="2:2" ht="15.75" customHeight="1" x14ac:dyDescent="0.3">
      <c r="B554" s="3"/>
    </row>
    <row r="555" spans="2:2" ht="15.75" customHeight="1" x14ac:dyDescent="0.3">
      <c r="B555" s="3"/>
    </row>
    <row r="556" spans="2:2" ht="15.75" customHeight="1" x14ac:dyDescent="0.3">
      <c r="B556" s="3"/>
    </row>
    <row r="557" spans="2:2" ht="15.75" customHeight="1" x14ac:dyDescent="0.3">
      <c r="B557" s="3"/>
    </row>
    <row r="558" spans="2:2" ht="15.75" customHeight="1" x14ac:dyDescent="0.3">
      <c r="B558" s="3"/>
    </row>
    <row r="559" spans="2:2" ht="15.75" customHeight="1" x14ac:dyDescent="0.3">
      <c r="B559" s="3"/>
    </row>
    <row r="560" spans="2:2" ht="15.75" customHeight="1" x14ac:dyDescent="0.3">
      <c r="B560" s="3"/>
    </row>
    <row r="561" spans="2:2" ht="15.75" customHeight="1" x14ac:dyDescent="0.3">
      <c r="B561" s="3"/>
    </row>
    <row r="562" spans="2:2" ht="15.75" customHeight="1" x14ac:dyDescent="0.3">
      <c r="B562" s="3"/>
    </row>
    <row r="563" spans="2:2" ht="15.75" customHeight="1" x14ac:dyDescent="0.3">
      <c r="B563" s="3"/>
    </row>
    <row r="564" spans="2:2" ht="15.75" customHeight="1" x14ac:dyDescent="0.3">
      <c r="B564" s="3"/>
    </row>
    <row r="565" spans="2:2" ht="15.75" customHeight="1" x14ac:dyDescent="0.3">
      <c r="B565" s="3"/>
    </row>
    <row r="566" spans="2:2" ht="15.75" customHeight="1" x14ac:dyDescent="0.3">
      <c r="B566" s="3"/>
    </row>
    <row r="567" spans="2:2" ht="15.75" customHeight="1" x14ac:dyDescent="0.3">
      <c r="B567" s="3"/>
    </row>
    <row r="568" spans="2:2" ht="15.75" customHeight="1" x14ac:dyDescent="0.3">
      <c r="B568" s="3"/>
    </row>
    <row r="569" spans="2:2" ht="15.75" customHeight="1" x14ac:dyDescent="0.3">
      <c r="B569" s="3"/>
    </row>
    <row r="570" spans="2:2" ht="15.75" customHeight="1" x14ac:dyDescent="0.3">
      <c r="B570" s="3"/>
    </row>
    <row r="571" spans="2:2" ht="15.75" customHeight="1" x14ac:dyDescent="0.3">
      <c r="B571" s="3"/>
    </row>
    <row r="572" spans="2:2" ht="15.75" customHeight="1" x14ac:dyDescent="0.3">
      <c r="B572" s="3"/>
    </row>
    <row r="573" spans="2:2" ht="15.75" customHeight="1" x14ac:dyDescent="0.3">
      <c r="B573" s="3"/>
    </row>
    <row r="574" spans="2:2" ht="15.75" customHeight="1" x14ac:dyDescent="0.3">
      <c r="B574" s="3"/>
    </row>
    <row r="575" spans="2:2" ht="15.75" customHeight="1" x14ac:dyDescent="0.3">
      <c r="B575" s="3"/>
    </row>
    <row r="576" spans="2:2" ht="15.75" customHeight="1" x14ac:dyDescent="0.3">
      <c r="B576" s="3"/>
    </row>
    <row r="577" spans="2:2" ht="15.75" customHeight="1" x14ac:dyDescent="0.3">
      <c r="B577" s="3"/>
    </row>
    <row r="578" spans="2:2" ht="15.75" customHeight="1" x14ac:dyDescent="0.3">
      <c r="B578" s="3"/>
    </row>
    <row r="579" spans="2:2" ht="15.75" customHeight="1" x14ac:dyDescent="0.3">
      <c r="B579" s="3"/>
    </row>
    <row r="580" spans="2:2" ht="15.75" customHeight="1" x14ac:dyDescent="0.3">
      <c r="B580" s="3"/>
    </row>
    <row r="581" spans="2:2" ht="15.75" customHeight="1" x14ac:dyDescent="0.3">
      <c r="B581" s="3"/>
    </row>
    <row r="582" spans="2:2" ht="15.75" customHeight="1" x14ac:dyDescent="0.3">
      <c r="B582" s="3"/>
    </row>
    <row r="583" spans="2:2" ht="15.75" customHeight="1" x14ac:dyDescent="0.3">
      <c r="B583" s="3"/>
    </row>
    <row r="584" spans="2:2" ht="15.75" customHeight="1" x14ac:dyDescent="0.3">
      <c r="B584" s="3"/>
    </row>
    <row r="585" spans="2:2" ht="15.75" customHeight="1" x14ac:dyDescent="0.3">
      <c r="B585" s="3"/>
    </row>
    <row r="586" spans="2:2" ht="15.75" customHeight="1" x14ac:dyDescent="0.3">
      <c r="B586" s="3"/>
    </row>
    <row r="587" spans="2:2" ht="15.75" customHeight="1" x14ac:dyDescent="0.3">
      <c r="B587" s="3"/>
    </row>
    <row r="588" spans="2:2" ht="15.75" customHeight="1" x14ac:dyDescent="0.3">
      <c r="B588" s="3"/>
    </row>
    <row r="589" spans="2:2" ht="15.75" customHeight="1" x14ac:dyDescent="0.3">
      <c r="B589" s="3"/>
    </row>
    <row r="590" spans="2:2" ht="15.75" customHeight="1" x14ac:dyDescent="0.3">
      <c r="B590" s="3"/>
    </row>
    <row r="591" spans="2:2" ht="15.75" customHeight="1" x14ac:dyDescent="0.3">
      <c r="B591" s="3"/>
    </row>
    <row r="592" spans="2:2" ht="15.75" customHeight="1" x14ac:dyDescent="0.3">
      <c r="B592" s="3"/>
    </row>
    <row r="593" spans="2:2" ht="15.75" customHeight="1" x14ac:dyDescent="0.3">
      <c r="B593" s="3"/>
    </row>
    <row r="594" spans="2:2" ht="15.75" customHeight="1" x14ac:dyDescent="0.3">
      <c r="B594" s="3"/>
    </row>
    <row r="595" spans="2:2" ht="15.75" customHeight="1" x14ac:dyDescent="0.3">
      <c r="B595" s="3"/>
    </row>
    <row r="596" spans="2:2" ht="15.75" customHeight="1" x14ac:dyDescent="0.3">
      <c r="B596" s="3"/>
    </row>
    <row r="597" spans="2:2" ht="15.75" customHeight="1" x14ac:dyDescent="0.3">
      <c r="B597" s="3"/>
    </row>
    <row r="598" spans="2:2" ht="15.75" customHeight="1" x14ac:dyDescent="0.3">
      <c r="B598" s="3"/>
    </row>
    <row r="599" spans="2:2" ht="15.75" customHeight="1" x14ac:dyDescent="0.3">
      <c r="B599" s="3"/>
    </row>
    <row r="600" spans="2:2" ht="15.75" customHeight="1" x14ac:dyDescent="0.3">
      <c r="B600" s="3"/>
    </row>
    <row r="601" spans="2:2" ht="15.75" customHeight="1" x14ac:dyDescent="0.3">
      <c r="B601" s="3"/>
    </row>
    <row r="602" spans="2:2" ht="15.75" customHeight="1" x14ac:dyDescent="0.3">
      <c r="B602" s="3"/>
    </row>
    <row r="603" spans="2:2" ht="15.75" customHeight="1" x14ac:dyDescent="0.3">
      <c r="B603" s="3"/>
    </row>
    <row r="604" spans="2:2" ht="15.75" customHeight="1" x14ac:dyDescent="0.3">
      <c r="B604" s="3"/>
    </row>
    <row r="605" spans="2:2" ht="15.75" customHeight="1" x14ac:dyDescent="0.3">
      <c r="B605" s="3"/>
    </row>
    <row r="606" spans="2:2" ht="15.75" customHeight="1" x14ac:dyDescent="0.3">
      <c r="B606" s="3"/>
    </row>
    <row r="607" spans="2:2" ht="15.75" customHeight="1" x14ac:dyDescent="0.3">
      <c r="B607" s="3"/>
    </row>
    <row r="608" spans="2:2" ht="15.75" customHeight="1" x14ac:dyDescent="0.3">
      <c r="B608" s="3"/>
    </row>
    <row r="609" spans="2:2" ht="15.75" customHeight="1" x14ac:dyDescent="0.3">
      <c r="B609" s="3"/>
    </row>
    <row r="610" spans="2:2" ht="15.75" customHeight="1" x14ac:dyDescent="0.3">
      <c r="B610" s="3"/>
    </row>
    <row r="611" spans="2:2" ht="15.75" customHeight="1" x14ac:dyDescent="0.3">
      <c r="B611" s="3"/>
    </row>
    <row r="612" spans="2:2" ht="15.75" customHeight="1" x14ac:dyDescent="0.3">
      <c r="B612" s="3"/>
    </row>
    <row r="613" spans="2:2" ht="15.75" customHeight="1" x14ac:dyDescent="0.3">
      <c r="B613" s="3"/>
    </row>
    <row r="614" spans="2:2" ht="15.75" customHeight="1" x14ac:dyDescent="0.3">
      <c r="B614" s="3"/>
    </row>
    <row r="615" spans="2:2" ht="15.75" customHeight="1" x14ac:dyDescent="0.3">
      <c r="B615" s="3"/>
    </row>
    <row r="616" spans="2:2" ht="15.75" customHeight="1" x14ac:dyDescent="0.3">
      <c r="B616" s="3"/>
    </row>
    <row r="617" spans="2:2" ht="15.75" customHeight="1" x14ac:dyDescent="0.3">
      <c r="B617" s="3"/>
    </row>
    <row r="618" spans="2:2" ht="15.75" customHeight="1" x14ac:dyDescent="0.3">
      <c r="B618" s="3"/>
    </row>
    <row r="619" spans="2:2" ht="15.75" customHeight="1" x14ac:dyDescent="0.3">
      <c r="B619" s="3"/>
    </row>
    <row r="620" spans="2:2" ht="15.75" customHeight="1" x14ac:dyDescent="0.3">
      <c r="B620" s="3"/>
    </row>
    <row r="621" spans="2:2" ht="15.75" customHeight="1" x14ac:dyDescent="0.3">
      <c r="B621" s="3"/>
    </row>
    <row r="622" spans="2:2" ht="15.75" customHeight="1" x14ac:dyDescent="0.3">
      <c r="B622" s="3"/>
    </row>
    <row r="623" spans="2:2" ht="15.75" customHeight="1" x14ac:dyDescent="0.3">
      <c r="B623" s="3"/>
    </row>
    <row r="624" spans="2:2" ht="15.75" customHeight="1" x14ac:dyDescent="0.3">
      <c r="B624" s="3"/>
    </row>
    <row r="625" spans="2:2" ht="15.75" customHeight="1" x14ac:dyDescent="0.3">
      <c r="B625" s="3"/>
    </row>
    <row r="626" spans="2:2" ht="15.75" customHeight="1" x14ac:dyDescent="0.3">
      <c r="B626" s="3"/>
    </row>
    <row r="627" spans="2:2" ht="15.75" customHeight="1" x14ac:dyDescent="0.3">
      <c r="B627" s="3"/>
    </row>
    <row r="628" spans="2:2" ht="15.75" customHeight="1" x14ac:dyDescent="0.3">
      <c r="B628" s="3"/>
    </row>
    <row r="629" spans="2:2" ht="15.75" customHeight="1" x14ac:dyDescent="0.3">
      <c r="B629" s="3"/>
    </row>
    <row r="630" spans="2:2" ht="15.75" customHeight="1" x14ac:dyDescent="0.3">
      <c r="B630" s="3"/>
    </row>
    <row r="631" spans="2:2" ht="15.75" customHeight="1" x14ac:dyDescent="0.3">
      <c r="B631" s="3"/>
    </row>
    <row r="632" spans="2:2" ht="15.75" customHeight="1" x14ac:dyDescent="0.3">
      <c r="B632" s="3"/>
    </row>
    <row r="633" spans="2:2" ht="15.75" customHeight="1" x14ac:dyDescent="0.3">
      <c r="B633" s="3"/>
    </row>
    <row r="634" spans="2:2" ht="15.75" customHeight="1" x14ac:dyDescent="0.3">
      <c r="B634" s="3"/>
    </row>
    <row r="635" spans="2:2" ht="15.75" customHeight="1" x14ac:dyDescent="0.3">
      <c r="B635" s="3"/>
    </row>
    <row r="636" spans="2:2" ht="15.75" customHeight="1" x14ac:dyDescent="0.3">
      <c r="B636" s="3"/>
    </row>
    <row r="637" spans="2:2" ht="15.75" customHeight="1" x14ac:dyDescent="0.3">
      <c r="B637" s="3"/>
    </row>
    <row r="638" spans="2:2" ht="15.75" customHeight="1" x14ac:dyDescent="0.3">
      <c r="B638" s="3"/>
    </row>
    <row r="639" spans="2:2" ht="15.75" customHeight="1" x14ac:dyDescent="0.3">
      <c r="B639" s="3"/>
    </row>
    <row r="640" spans="2:2" ht="15.75" customHeight="1" x14ac:dyDescent="0.3">
      <c r="B640" s="3"/>
    </row>
    <row r="641" spans="2:2" ht="15.75" customHeight="1" x14ac:dyDescent="0.3">
      <c r="B641" s="3"/>
    </row>
    <row r="642" spans="2:2" ht="15.75" customHeight="1" x14ac:dyDescent="0.3">
      <c r="B642" s="3"/>
    </row>
    <row r="643" spans="2:2" ht="15.75" customHeight="1" x14ac:dyDescent="0.3">
      <c r="B643" s="3"/>
    </row>
    <row r="644" spans="2:2" ht="15.75" customHeight="1" x14ac:dyDescent="0.3">
      <c r="B644" s="3"/>
    </row>
    <row r="645" spans="2:2" ht="15.75" customHeight="1" x14ac:dyDescent="0.3">
      <c r="B645" s="3"/>
    </row>
    <row r="646" spans="2:2" ht="15.75" customHeight="1" x14ac:dyDescent="0.3">
      <c r="B646" s="3"/>
    </row>
    <row r="647" spans="2:2" ht="15.75" customHeight="1" x14ac:dyDescent="0.3">
      <c r="B647" s="3"/>
    </row>
    <row r="648" spans="2:2" ht="15.75" customHeight="1" x14ac:dyDescent="0.3">
      <c r="B648" s="3"/>
    </row>
    <row r="649" spans="2:2" ht="15.75" customHeight="1" x14ac:dyDescent="0.3">
      <c r="B649" s="3"/>
    </row>
    <row r="650" spans="2:2" ht="15.75" customHeight="1" x14ac:dyDescent="0.3">
      <c r="B650" s="3"/>
    </row>
    <row r="651" spans="2:2" ht="15.75" customHeight="1" x14ac:dyDescent="0.3">
      <c r="B651" s="3"/>
    </row>
    <row r="652" spans="2:2" ht="15.75" customHeight="1" x14ac:dyDescent="0.3">
      <c r="B652" s="3"/>
    </row>
    <row r="653" spans="2:2" ht="15.75" customHeight="1" x14ac:dyDescent="0.3">
      <c r="B653" s="3"/>
    </row>
    <row r="654" spans="2:2" ht="15.75" customHeight="1" x14ac:dyDescent="0.3">
      <c r="B654" s="3"/>
    </row>
    <row r="655" spans="2:2" ht="15.75" customHeight="1" x14ac:dyDescent="0.3">
      <c r="B655" s="3"/>
    </row>
    <row r="656" spans="2:2" ht="15.75" customHeight="1" x14ac:dyDescent="0.3">
      <c r="B656" s="3"/>
    </row>
    <row r="657" spans="2:2" ht="15.75" customHeight="1" x14ac:dyDescent="0.3">
      <c r="B657" s="3"/>
    </row>
    <row r="658" spans="2:2" ht="15.75" customHeight="1" x14ac:dyDescent="0.3">
      <c r="B658" s="3"/>
    </row>
    <row r="659" spans="2:2" ht="15.75" customHeight="1" x14ac:dyDescent="0.3">
      <c r="B659" s="3"/>
    </row>
    <row r="660" spans="2:2" ht="15.75" customHeight="1" x14ac:dyDescent="0.3">
      <c r="B660" s="3"/>
    </row>
    <row r="661" spans="2:2" ht="15.75" customHeight="1" x14ac:dyDescent="0.3">
      <c r="B661" s="3"/>
    </row>
    <row r="662" spans="2:2" ht="15.75" customHeight="1" x14ac:dyDescent="0.3">
      <c r="B662" s="3"/>
    </row>
    <row r="663" spans="2:2" ht="15.75" customHeight="1" x14ac:dyDescent="0.3">
      <c r="B663" s="3"/>
    </row>
    <row r="664" spans="2:2" ht="15.75" customHeight="1" x14ac:dyDescent="0.3">
      <c r="B664" s="3"/>
    </row>
    <row r="665" spans="2:2" ht="15.75" customHeight="1" x14ac:dyDescent="0.3">
      <c r="B665" s="3"/>
    </row>
    <row r="666" spans="2:2" ht="15.75" customHeight="1" x14ac:dyDescent="0.3">
      <c r="B666" s="3"/>
    </row>
    <row r="667" spans="2:2" ht="15.75" customHeight="1" x14ac:dyDescent="0.3">
      <c r="B667" s="3"/>
    </row>
    <row r="668" spans="2:2" ht="15.75" customHeight="1" x14ac:dyDescent="0.3">
      <c r="B668" s="3"/>
    </row>
    <row r="669" spans="2:2" ht="15.75" customHeight="1" x14ac:dyDescent="0.3">
      <c r="B669" s="3"/>
    </row>
    <row r="670" spans="2:2" ht="15.75" customHeight="1" x14ac:dyDescent="0.3">
      <c r="B670" s="3"/>
    </row>
    <row r="671" spans="2:2" ht="15.75" customHeight="1" x14ac:dyDescent="0.3">
      <c r="B671" s="3"/>
    </row>
    <row r="672" spans="2:2" ht="15.75" customHeight="1" x14ac:dyDescent="0.3">
      <c r="B672" s="3"/>
    </row>
    <row r="673" spans="2:2" ht="15.75" customHeight="1" x14ac:dyDescent="0.3">
      <c r="B673" s="3"/>
    </row>
    <row r="674" spans="2:2" ht="15.75" customHeight="1" x14ac:dyDescent="0.3">
      <c r="B674" s="3"/>
    </row>
    <row r="675" spans="2:2" ht="15.75" customHeight="1" x14ac:dyDescent="0.3">
      <c r="B675" s="3"/>
    </row>
    <row r="676" spans="2:2" ht="15.75" customHeight="1" x14ac:dyDescent="0.3">
      <c r="B676" s="3"/>
    </row>
    <row r="677" spans="2:2" ht="15.75" customHeight="1" x14ac:dyDescent="0.3">
      <c r="B677" s="3"/>
    </row>
    <row r="678" spans="2:2" ht="15.75" customHeight="1" x14ac:dyDescent="0.3">
      <c r="B678" s="3"/>
    </row>
    <row r="679" spans="2:2" ht="15.75" customHeight="1" x14ac:dyDescent="0.3">
      <c r="B679" s="3"/>
    </row>
    <row r="680" spans="2:2" ht="15.75" customHeight="1" x14ac:dyDescent="0.3">
      <c r="B680" s="3"/>
    </row>
    <row r="681" spans="2:2" ht="15.75" customHeight="1" x14ac:dyDescent="0.3">
      <c r="B681" s="3"/>
    </row>
    <row r="682" spans="2:2" ht="15.75" customHeight="1" x14ac:dyDescent="0.3">
      <c r="B682" s="3"/>
    </row>
    <row r="683" spans="2:2" ht="15.75" customHeight="1" x14ac:dyDescent="0.3">
      <c r="B683" s="3"/>
    </row>
    <row r="684" spans="2:2" ht="15.75" customHeight="1" x14ac:dyDescent="0.3">
      <c r="B684" s="3"/>
    </row>
    <row r="685" spans="2:2" ht="15.75" customHeight="1" x14ac:dyDescent="0.3">
      <c r="B685" s="3"/>
    </row>
    <row r="686" spans="2:2" ht="15.75" customHeight="1" x14ac:dyDescent="0.3">
      <c r="B686" s="3"/>
    </row>
    <row r="687" spans="2:2" ht="15.75" customHeight="1" x14ac:dyDescent="0.3">
      <c r="B687" s="3"/>
    </row>
    <row r="688" spans="2:2" ht="15.75" customHeight="1" x14ac:dyDescent="0.3">
      <c r="B688" s="3"/>
    </row>
    <row r="689" spans="2:2" ht="15.75" customHeight="1" x14ac:dyDescent="0.3">
      <c r="B689" s="3"/>
    </row>
    <row r="690" spans="2:2" ht="15.75" customHeight="1" x14ac:dyDescent="0.3">
      <c r="B690" s="3"/>
    </row>
    <row r="691" spans="2:2" ht="15.75" customHeight="1" x14ac:dyDescent="0.3">
      <c r="B691" s="3"/>
    </row>
    <row r="692" spans="2:2" ht="15.75" customHeight="1" x14ac:dyDescent="0.3">
      <c r="B692" s="3"/>
    </row>
    <row r="693" spans="2:2" ht="15.75" customHeight="1" x14ac:dyDescent="0.3">
      <c r="B693" s="3"/>
    </row>
    <row r="694" spans="2:2" ht="15.75" customHeight="1" x14ac:dyDescent="0.3">
      <c r="B694" s="3"/>
    </row>
    <row r="695" spans="2:2" ht="15.75" customHeight="1" x14ac:dyDescent="0.3">
      <c r="B695" s="3"/>
    </row>
    <row r="696" spans="2:2" ht="15.75" customHeight="1" x14ac:dyDescent="0.3">
      <c r="B696" s="3"/>
    </row>
    <row r="697" spans="2:2" ht="15.75" customHeight="1" x14ac:dyDescent="0.3">
      <c r="B697" s="3"/>
    </row>
    <row r="698" spans="2:2" ht="15.75" customHeight="1" x14ac:dyDescent="0.3">
      <c r="B698" s="3"/>
    </row>
    <row r="699" spans="2:2" ht="15.75" customHeight="1" x14ac:dyDescent="0.3">
      <c r="B699" s="3"/>
    </row>
    <row r="700" spans="2:2" ht="15.75" customHeight="1" x14ac:dyDescent="0.3">
      <c r="B700" s="3"/>
    </row>
    <row r="701" spans="2:2" ht="15.75" customHeight="1" x14ac:dyDescent="0.3">
      <c r="B701" s="3"/>
    </row>
    <row r="702" spans="2:2" ht="15.75" customHeight="1" x14ac:dyDescent="0.3">
      <c r="B702" s="3"/>
    </row>
    <row r="703" spans="2:2" ht="15.75" customHeight="1" x14ac:dyDescent="0.3">
      <c r="B703" s="3"/>
    </row>
    <row r="704" spans="2:2" ht="15.75" customHeight="1" x14ac:dyDescent="0.3">
      <c r="B704" s="3"/>
    </row>
    <row r="705" spans="2:2" ht="15.75" customHeight="1" x14ac:dyDescent="0.3">
      <c r="B705" s="3"/>
    </row>
    <row r="706" spans="2:2" ht="15.75" customHeight="1" x14ac:dyDescent="0.3">
      <c r="B706" s="3"/>
    </row>
    <row r="707" spans="2:2" ht="15.75" customHeight="1" x14ac:dyDescent="0.3">
      <c r="B707" s="3"/>
    </row>
    <row r="708" spans="2:2" ht="15.75" customHeight="1" x14ac:dyDescent="0.3">
      <c r="B708" s="3"/>
    </row>
    <row r="709" spans="2:2" ht="15.75" customHeight="1" x14ac:dyDescent="0.3">
      <c r="B709" s="3"/>
    </row>
    <row r="710" spans="2:2" ht="15.75" customHeight="1" x14ac:dyDescent="0.3">
      <c r="B710" s="3"/>
    </row>
    <row r="711" spans="2:2" ht="15.75" customHeight="1" x14ac:dyDescent="0.3">
      <c r="B711" s="3"/>
    </row>
    <row r="712" spans="2:2" ht="15.75" customHeight="1" x14ac:dyDescent="0.3">
      <c r="B712" s="3"/>
    </row>
    <row r="713" spans="2:2" ht="15.75" customHeight="1" x14ac:dyDescent="0.3">
      <c r="B713" s="3"/>
    </row>
    <row r="714" spans="2:2" ht="15.75" customHeight="1" x14ac:dyDescent="0.3">
      <c r="B714" s="3"/>
    </row>
    <row r="715" spans="2:2" ht="15.75" customHeight="1" x14ac:dyDescent="0.3">
      <c r="B715" s="3"/>
    </row>
    <row r="716" spans="2:2" ht="15.75" customHeight="1" x14ac:dyDescent="0.3">
      <c r="B716" s="3"/>
    </row>
    <row r="717" spans="2:2" ht="15.75" customHeight="1" x14ac:dyDescent="0.3">
      <c r="B717" s="3"/>
    </row>
    <row r="718" spans="2:2" ht="15.75" customHeight="1" x14ac:dyDescent="0.3">
      <c r="B718" s="3"/>
    </row>
    <row r="719" spans="2:2" ht="15.75" customHeight="1" x14ac:dyDescent="0.3">
      <c r="B719" s="3"/>
    </row>
    <row r="720" spans="2:2" ht="15.75" customHeight="1" x14ac:dyDescent="0.3">
      <c r="B720" s="3"/>
    </row>
    <row r="721" spans="2:2" ht="15.75" customHeight="1" x14ac:dyDescent="0.3">
      <c r="B721" s="3"/>
    </row>
    <row r="722" spans="2:2" ht="15.75" customHeight="1" x14ac:dyDescent="0.3">
      <c r="B722" s="3"/>
    </row>
    <row r="723" spans="2:2" ht="15.75" customHeight="1" x14ac:dyDescent="0.3">
      <c r="B723" s="3"/>
    </row>
    <row r="724" spans="2:2" ht="15.75" customHeight="1" x14ac:dyDescent="0.3">
      <c r="B724" s="3"/>
    </row>
    <row r="725" spans="2:2" ht="15.75" customHeight="1" x14ac:dyDescent="0.3">
      <c r="B725" s="3"/>
    </row>
    <row r="726" spans="2:2" ht="15.75" customHeight="1" x14ac:dyDescent="0.3">
      <c r="B726" s="3"/>
    </row>
    <row r="727" spans="2:2" ht="15.75" customHeight="1" x14ac:dyDescent="0.3">
      <c r="B727" s="3"/>
    </row>
    <row r="728" spans="2:2" ht="15.75" customHeight="1" x14ac:dyDescent="0.3">
      <c r="B728" s="3"/>
    </row>
    <row r="729" spans="2:2" ht="15.75" customHeight="1" x14ac:dyDescent="0.3">
      <c r="B729" s="3"/>
    </row>
    <row r="730" spans="2:2" ht="15.75" customHeight="1" x14ac:dyDescent="0.3">
      <c r="B730" s="3"/>
    </row>
    <row r="731" spans="2:2" ht="15.75" customHeight="1" x14ac:dyDescent="0.3">
      <c r="B731" s="3"/>
    </row>
    <row r="732" spans="2:2" ht="15.75" customHeight="1" x14ac:dyDescent="0.3">
      <c r="B732" s="3"/>
    </row>
    <row r="733" spans="2:2" ht="15.75" customHeight="1" x14ac:dyDescent="0.3">
      <c r="B733" s="3"/>
    </row>
    <row r="734" spans="2:2" ht="15.75" customHeight="1" x14ac:dyDescent="0.3">
      <c r="B734" s="3"/>
    </row>
    <row r="735" spans="2:2" ht="15.75" customHeight="1" x14ac:dyDescent="0.3">
      <c r="B735" s="3"/>
    </row>
    <row r="736" spans="2:2" ht="15.75" customHeight="1" x14ac:dyDescent="0.3">
      <c r="B736" s="3"/>
    </row>
    <row r="737" spans="2:2" ht="15.75" customHeight="1" x14ac:dyDescent="0.3">
      <c r="B737" s="3"/>
    </row>
    <row r="738" spans="2:2" ht="15.75" customHeight="1" x14ac:dyDescent="0.3">
      <c r="B738" s="3"/>
    </row>
    <row r="739" spans="2:2" ht="15.75" customHeight="1" x14ac:dyDescent="0.3">
      <c r="B739" s="3"/>
    </row>
    <row r="740" spans="2:2" ht="15.75" customHeight="1" x14ac:dyDescent="0.3">
      <c r="B740" s="3"/>
    </row>
    <row r="741" spans="2:2" ht="15.75" customHeight="1" x14ac:dyDescent="0.3">
      <c r="B741" s="3"/>
    </row>
    <row r="742" spans="2:2" ht="15.75" customHeight="1" x14ac:dyDescent="0.3">
      <c r="B742" s="3"/>
    </row>
    <row r="743" spans="2:2" ht="15.75" customHeight="1" x14ac:dyDescent="0.3">
      <c r="B743" s="3"/>
    </row>
    <row r="744" spans="2:2" ht="15.75" customHeight="1" x14ac:dyDescent="0.3">
      <c r="B744" s="3"/>
    </row>
    <row r="745" spans="2:2" ht="15.75" customHeight="1" x14ac:dyDescent="0.3">
      <c r="B745" s="3"/>
    </row>
    <row r="746" spans="2:2" ht="15.75" customHeight="1" x14ac:dyDescent="0.3">
      <c r="B746" s="3"/>
    </row>
    <row r="747" spans="2:2" ht="15.75" customHeight="1" x14ac:dyDescent="0.3">
      <c r="B747" s="3"/>
    </row>
    <row r="748" spans="2:2" ht="15.75" customHeight="1" x14ac:dyDescent="0.3">
      <c r="B748" s="3"/>
    </row>
    <row r="749" spans="2:2" ht="15.75" customHeight="1" x14ac:dyDescent="0.3">
      <c r="B749" s="3"/>
    </row>
    <row r="750" spans="2:2" ht="15.75" customHeight="1" x14ac:dyDescent="0.3">
      <c r="B750" s="3"/>
    </row>
    <row r="751" spans="2:2" ht="15.75" customHeight="1" x14ac:dyDescent="0.3">
      <c r="B751" s="3"/>
    </row>
    <row r="752" spans="2:2" ht="15.75" customHeight="1" x14ac:dyDescent="0.3">
      <c r="B752" s="3"/>
    </row>
    <row r="753" spans="2:2" ht="15.75" customHeight="1" x14ac:dyDescent="0.3">
      <c r="B753" s="3"/>
    </row>
    <row r="754" spans="2:2" ht="15.75" customHeight="1" x14ac:dyDescent="0.3">
      <c r="B754" s="3"/>
    </row>
    <row r="755" spans="2:2" ht="15.75" customHeight="1" x14ac:dyDescent="0.3">
      <c r="B755" s="3"/>
    </row>
    <row r="756" spans="2:2" ht="15.75" customHeight="1" x14ac:dyDescent="0.3">
      <c r="B756" s="3"/>
    </row>
    <row r="757" spans="2:2" ht="15.75" customHeight="1" x14ac:dyDescent="0.3">
      <c r="B757" s="3"/>
    </row>
    <row r="758" spans="2:2" ht="15.75" customHeight="1" x14ac:dyDescent="0.3">
      <c r="B758" s="3"/>
    </row>
    <row r="759" spans="2:2" ht="15.75" customHeight="1" x14ac:dyDescent="0.3">
      <c r="B759" s="3"/>
    </row>
    <row r="760" spans="2:2" ht="15.75" customHeight="1" x14ac:dyDescent="0.3">
      <c r="B760" s="3"/>
    </row>
    <row r="761" spans="2:2" ht="15.75" customHeight="1" x14ac:dyDescent="0.3">
      <c r="B761" s="3"/>
    </row>
    <row r="762" spans="2:2" ht="15.75" customHeight="1" x14ac:dyDescent="0.3">
      <c r="B762" s="3"/>
    </row>
    <row r="763" spans="2:2" ht="15.75" customHeight="1" x14ac:dyDescent="0.3">
      <c r="B763" s="3"/>
    </row>
    <row r="764" spans="2:2" ht="15.75" customHeight="1" x14ac:dyDescent="0.3">
      <c r="B764" s="3"/>
    </row>
    <row r="765" spans="2:2" ht="15.75" customHeight="1" x14ac:dyDescent="0.3">
      <c r="B765" s="3"/>
    </row>
    <row r="766" spans="2:2" ht="15.75" customHeight="1" x14ac:dyDescent="0.3">
      <c r="B766" s="3"/>
    </row>
    <row r="767" spans="2:2" ht="15.75" customHeight="1" x14ac:dyDescent="0.3">
      <c r="B767" s="3"/>
    </row>
    <row r="768" spans="2:2" ht="15.75" customHeight="1" x14ac:dyDescent="0.3">
      <c r="B768" s="3"/>
    </row>
    <row r="769" spans="2:2" ht="15.75" customHeight="1" x14ac:dyDescent="0.3">
      <c r="B769" s="3"/>
    </row>
    <row r="770" spans="2:2" ht="15.75" customHeight="1" x14ac:dyDescent="0.3">
      <c r="B770" s="3"/>
    </row>
    <row r="771" spans="2:2" ht="15.75" customHeight="1" x14ac:dyDescent="0.3">
      <c r="B771" s="3"/>
    </row>
    <row r="772" spans="2:2" ht="15.75" customHeight="1" x14ac:dyDescent="0.3">
      <c r="B772" s="3"/>
    </row>
    <row r="773" spans="2:2" ht="15.75" customHeight="1" x14ac:dyDescent="0.3">
      <c r="B773" s="3"/>
    </row>
    <row r="774" spans="2:2" ht="15.75" customHeight="1" x14ac:dyDescent="0.3">
      <c r="B774" s="3"/>
    </row>
    <row r="775" spans="2:2" ht="15.75" customHeight="1" x14ac:dyDescent="0.3">
      <c r="B775" s="3"/>
    </row>
    <row r="776" spans="2:2" ht="15.75" customHeight="1" x14ac:dyDescent="0.3">
      <c r="B776" s="3"/>
    </row>
    <row r="777" spans="2:2" ht="15.75" customHeight="1" x14ac:dyDescent="0.3">
      <c r="B777" s="3"/>
    </row>
    <row r="778" spans="2:2" ht="15.75" customHeight="1" x14ac:dyDescent="0.3">
      <c r="B778" s="3"/>
    </row>
    <row r="779" spans="2:2" ht="15.75" customHeight="1" x14ac:dyDescent="0.3">
      <c r="B779" s="3"/>
    </row>
    <row r="780" spans="2:2" ht="15.75" customHeight="1" x14ac:dyDescent="0.3">
      <c r="B780" s="3"/>
    </row>
    <row r="781" spans="2:2" ht="15.75" customHeight="1" x14ac:dyDescent="0.3">
      <c r="B781" s="3"/>
    </row>
    <row r="782" spans="2:2" ht="15.75" customHeight="1" x14ac:dyDescent="0.3">
      <c r="B782" s="3"/>
    </row>
    <row r="783" spans="2:2" ht="15.75" customHeight="1" x14ac:dyDescent="0.3">
      <c r="B783" s="3"/>
    </row>
    <row r="784" spans="2:2" ht="15.75" customHeight="1" x14ac:dyDescent="0.3">
      <c r="B784" s="3"/>
    </row>
    <row r="785" spans="2:2" ht="15.75" customHeight="1" x14ac:dyDescent="0.3">
      <c r="B785" s="3"/>
    </row>
    <row r="786" spans="2:2" ht="15.75" customHeight="1" x14ac:dyDescent="0.3">
      <c r="B786" s="3"/>
    </row>
    <row r="787" spans="2:2" ht="15.75" customHeight="1" x14ac:dyDescent="0.3">
      <c r="B787" s="3"/>
    </row>
    <row r="788" spans="2:2" ht="15.75" customHeight="1" x14ac:dyDescent="0.3">
      <c r="B788" s="3"/>
    </row>
    <row r="789" spans="2:2" ht="15.75" customHeight="1" x14ac:dyDescent="0.3">
      <c r="B789" s="3"/>
    </row>
    <row r="790" spans="2:2" ht="15.75" customHeight="1" x14ac:dyDescent="0.3">
      <c r="B790" s="3"/>
    </row>
    <row r="791" spans="2:2" ht="15.75" customHeight="1" x14ac:dyDescent="0.3">
      <c r="B791" s="3"/>
    </row>
    <row r="792" spans="2:2" ht="15.75" customHeight="1" x14ac:dyDescent="0.3">
      <c r="B792" s="3"/>
    </row>
    <row r="793" spans="2:2" ht="15.75" customHeight="1" x14ac:dyDescent="0.3">
      <c r="B793" s="3"/>
    </row>
    <row r="794" spans="2:2" ht="15.75" customHeight="1" x14ac:dyDescent="0.3">
      <c r="B794" s="3"/>
    </row>
    <row r="795" spans="2:2" ht="15.75" customHeight="1" x14ac:dyDescent="0.3">
      <c r="B795" s="3"/>
    </row>
    <row r="796" spans="2:2" ht="15.75" customHeight="1" x14ac:dyDescent="0.3">
      <c r="B796" s="3"/>
    </row>
    <row r="797" spans="2:2" ht="15.75" customHeight="1" x14ac:dyDescent="0.3">
      <c r="B797" s="3"/>
    </row>
    <row r="798" spans="2:2" ht="15.75" customHeight="1" x14ac:dyDescent="0.3">
      <c r="B798" s="3"/>
    </row>
    <row r="799" spans="2:2" ht="15.75" customHeight="1" x14ac:dyDescent="0.3">
      <c r="B799" s="3"/>
    </row>
    <row r="800" spans="2:2" ht="15.75" customHeight="1" x14ac:dyDescent="0.3">
      <c r="B800" s="3"/>
    </row>
    <row r="801" spans="2:2" ht="15.75" customHeight="1" x14ac:dyDescent="0.3">
      <c r="B801" s="3"/>
    </row>
    <row r="802" spans="2:2" ht="15.75" customHeight="1" x14ac:dyDescent="0.3">
      <c r="B802" s="3"/>
    </row>
    <row r="803" spans="2:2" ht="15.75" customHeight="1" x14ac:dyDescent="0.3">
      <c r="B803" s="3"/>
    </row>
    <row r="804" spans="2:2" ht="15.75" customHeight="1" x14ac:dyDescent="0.3">
      <c r="B804" s="3"/>
    </row>
    <row r="805" spans="2:2" ht="15.75" customHeight="1" x14ac:dyDescent="0.3">
      <c r="B805" s="3"/>
    </row>
    <row r="806" spans="2:2" ht="15.75" customHeight="1" x14ac:dyDescent="0.3">
      <c r="B806" s="3"/>
    </row>
    <row r="807" spans="2:2" ht="15.75" customHeight="1" x14ac:dyDescent="0.3">
      <c r="B807" s="3"/>
    </row>
    <row r="808" spans="2:2" ht="15.75" customHeight="1" x14ac:dyDescent="0.3">
      <c r="B808" s="3"/>
    </row>
    <row r="809" spans="2:2" ht="15.75" customHeight="1" x14ac:dyDescent="0.3">
      <c r="B809" s="3"/>
    </row>
    <row r="810" spans="2:2" ht="15.75" customHeight="1" x14ac:dyDescent="0.3">
      <c r="B810" s="3"/>
    </row>
    <row r="811" spans="2:2" ht="15.75" customHeight="1" x14ac:dyDescent="0.3">
      <c r="B811" s="3"/>
    </row>
    <row r="812" spans="2:2" ht="15.75" customHeight="1" x14ac:dyDescent="0.3">
      <c r="B812" s="3"/>
    </row>
    <row r="813" spans="2:2" ht="15.75" customHeight="1" x14ac:dyDescent="0.3">
      <c r="B813" s="3"/>
    </row>
    <row r="814" spans="2:2" ht="15.75" customHeight="1" x14ac:dyDescent="0.3">
      <c r="B814" s="3"/>
    </row>
    <row r="815" spans="2:2" ht="15.75" customHeight="1" x14ac:dyDescent="0.3">
      <c r="B815" s="3"/>
    </row>
    <row r="816" spans="2:2" ht="15.75" customHeight="1" x14ac:dyDescent="0.3">
      <c r="B816" s="3"/>
    </row>
    <row r="817" spans="2:2" ht="15.75" customHeight="1" x14ac:dyDescent="0.3">
      <c r="B817" s="3"/>
    </row>
    <row r="818" spans="2:2" ht="15.75" customHeight="1" x14ac:dyDescent="0.3">
      <c r="B818" s="3"/>
    </row>
    <row r="819" spans="2:2" ht="15.75" customHeight="1" x14ac:dyDescent="0.3">
      <c r="B819" s="3"/>
    </row>
    <row r="820" spans="2:2" ht="15.75" customHeight="1" x14ac:dyDescent="0.3">
      <c r="B820" s="3"/>
    </row>
    <row r="821" spans="2:2" ht="15.75" customHeight="1" x14ac:dyDescent="0.3">
      <c r="B821" s="3"/>
    </row>
    <row r="822" spans="2:2" ht="15.75" customHeight="1" x14ac:dyDescent="0.3">
      <c r="B822" s="3"/>
    </row>
    <row r="823" spans="2:2" ht="15.75" customHeight="1" x14ac:dyDescent="0.3">
      <c r="B823" s="3"/>
    </row>
    <row r="824" spans="2:2" ht="15.75" customHeight="1" x14ac:dyDescent="0.3">
      <c r="B824" s="3"/>
    </row>
    <row r="825" spans="2:2" ht="15.75" customHeight="1" x14ac:dyDescent="0.3">
      <c r="B825" s="3"/>
    </row>
    <row r="826" spans="2:2" ht="15.75" customHeight="1" x14ac:dyDescent="0.3">
      <c r="B826" s="3"/>
    </row>
    <row r="827" spans="2:2" ht="15.75" customHeight="1" x14ac:dyDescent="0.3">
      <c r="B827" s="3"/>
    </row>
    <row r="828" spans="2:2" ht="15.75" customHeight="1" x14ac:dyDescent="0.3">
      <c r="B828" s="3"/>
    </row>
    <row r="829" spans="2:2" ht="15.75" customHeight="1" x14ac:dyDescent="0.3">
      <c r="B829" s="3"/>
    </row>
    <row r="830" spans="2:2" ht="15.75" customHeight="1" x14ac:dyDescent="0.3">
      <c r="B830" s="3"/>
    </row>
    <row r="831" spans="2:2" ht="15.75" customHeight="1" x14ac:dyDescent="0.3">
      <c r="B831" s="3"/>
    </row>
    <row r="832" spans="2:2" ht="15.75" customHeight="1" x14ac:dyDescent="0.3">
      <c r="B832" s="3"/>
    </row>
    <row r="833" spans="2:2" ht="15.75" customHeight="1" x14ac:dyDescent="0.3">
      <c r="B833" s="3"/>
    </row>
    <row r="834" spans="2:2" ht="15.75" customHeight="1" x14ac:dyDescent="0.3">
      <c r="B834" s="3"/>
    </row>
    <row r="835" spans="2:2" ht="15.75" customHeight="1" x14ac:dyDescent="0.3">
      <c r="B835" s="3"/>
    </row>
    <row r="836" spans="2:2" ht="15.75" customHeight="1" x14ac:dyDescent="0.3">
      <c r="B836" s="3"/>
    </row>
    <row r="837" spans="2:2" ht="15.75" customHeight="1" x14ac:dyDescent="0.3">
      <c r="B837" s="3"/>
    </row>
    <row r="838" spans="2:2" ht="15.75" customHeight="1" x14ac:dyDescent="0.3">
      <c r="B838" s="3"/>
    </row>
    <row r="839" spans="2:2" ht="15.75" customHeight="1" x14ac:dyDescent="0.3">
      <c r="B839" s="3"/>
    </row>
    <row r="840" spans="2:2" ht="15.75" customHeight="1" x14ac:dyDescent="0.3">
      <c r="B840" s="3"/>
    </row>
    <row r="841" spans="2:2" ht="15.75" customHeight="1" x14ac:dyDescent="0.3">
      <c r="B841" s="3"/>
    </row>
    <row r="842" spans="2:2" ht="15.75" customHeight="1" x14ac:dyDescent="0.3">
      <c r="B842" s="3"/>
    </row>
    <row r="843" spans="2:2" ht="15.75" customHeight="1" x14ac:dyDescent="0.3">
      <c r="B843" s="3"/>
    </row>
    <row r="844" spans="2:2" ht="15.75" customHeight="1" x14ac:dyDescent="0.3">
      <c r="B844" s="3"/>
    </row>
    <row r="845" spans="2:2" ht="15.75" customHeight="1" x14ac:dyDescent="0.3">
      <c r="B845" s="3"/>
    </row>
    <row r="846" spans="2:2" ht="15.75" customHeight="1" x14ac:dyDescent="0.3">
      <c r="B846" s="3"/>
    </row>
    <row r="847" spans="2:2" ht="15.75" customHeight="1" x14ac:dyDescent="0.3">
      <c r="B847" s="3"/>
    </row>
    <row r="848" spans="2:2" ht="15.75" customHeight="1" x14ac:dyDescent="0.3">
      <c r="B848" s="3"/>
    </row>
    <row r="849" spans="2:2" ht="15.75" customHeight="1" x14ac:dyDescent="0.3">
      <c r="B849" s="3"/>
    </row>
    <row r="850" spans="2:2" ht="15.75" customHeight="1" x14ac:dyDescent="0.3">
      <c r="B850" s="3"/>
    </row>
    <row r="851" spans="2:2" ht="15.75" customHeight="1" x14ac:dyDescent="0.3">
      <c r="B851" s="3"/>
    </row>
    <row r="852" spans="2:2" ht="15.75" customHeight="1" x14ac:dyDescent="0.3">
      <c r="B852" s="3"/>
    </row>
    <row r="853" spans="2:2" ht="15.75" customHeight="1" x14ac:dyDescent="0.3">
      <c r="B853" s="3"/>
    </row>
    <row r="854" spans="2:2" ht="15.75" customHeight="1" x14ac:dyDescent="0.3">
      <c r="B854" s="3"/>
    </row>
    <row r="855" spans="2:2" ht="15.75" customHeight="1" x14ac:dyDescent="0.3">
      <c r="B855" s="3"/>
    </row>
    <row r="856" spans="2:2" ht="15.75" customHeight="1" x14ac:dyDescent="0.3">
      <c r="B856" s="3"/>
    </row>
    <row r="857" spans="2:2" ht="15.75" customHeight="1" x14ac:dyDescent="0.3">
      <c r="B857" s="3"/>
    </row>
    <row r="858" spans="2:2" ht="15.75" customHeight="1" x14ac:dyDescent="0.3">
      <c r="B858" s="3"/>
    </row>
    <row r="859" spans="2:2" ht="15.75" customHeight="1" x14ac:dyDescent="0.3">
      <c r="B859" s="3"/>
    </row>
    <row r="860" spans="2:2" ht="15.75" customHeight="1" x14ac:dyDescent="0.3">
      <c r="B860" s="3"/>
    </row>
    <row r="861" spans="2:2" ht="15.75" customHeight="1" x14ac:dyDescent="0.3">
      <c r="B861" s="3"/>
    </row>
  </sheetData>
  <dataConsolidate/>
  <mergeCells count="8">
    <mergeCell ref="B2:H5"/>
    <mergeCell ref="I2:Y5"/>
    <mergeCell ref="B75:E75"/>
    <mergeCell ref="R8:V8"/>
    <mergeCell ref="X8:Z8"/>
    <mergeCell ref="B6:Q6"/>
    <mergeCell ref="C8:Q8"/>
    <mergeCell ref="B7:AA7"/>
  </mergeCells>
  <conditionalFormatting sqref="V9">
    <cfRule type="containsText" dxfId="20" priority="2" operator="containsText" text="X">
      <formula>NOT(ISERROR(SEARCH(("X"),(V9))))</formula>
    </cfRule>
  </conditionalFormatting>
  <conditionalFormatting sqref="V8:W8">
    <cfRule type="containsText" dxfId="19" priority="5" operator="containsText" text="X">
      <formula>NOT(ISERROR(SEARCH(("X"),(V8))))</formula>
    </cfRule>
  </conditionalFormatting>
  <conditionalFormatting sqref="W9">
    <cfRule type="containsText" dxfId="18" priority="1" operator="containsText" text="X">
      <formula>NOT(ISERROR(SEARCH(("X"),(W9))))</formula>
    </cfRule>
  </conditionalFormatting>
  <hyperlinks>
    <hyperlink ref="O9" location="'RL GENERALES'!B75" display="Consecuencias de incumplimiento" xr:uid="{BB09838B-BED8-4E9F-841E-A7DCA9ADFDF1}"/>
  </hyperlinks>
  <pageMargins left="0.23622047244094491" right="0.23622047244094491" top="0.74803149606299213" bottom="0.74803149606299213" header="0" footer="0"/>
  <pageSetup paperSize="9" scale="36"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25FEA72-BE15-4A87-830B-E36A886459E9}">
          <x14:formula1>
            <xm:f>Lista!$A$2:$A$3</xm:f>
          </x14:formula1>
          <xm:sqref>V10:V74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EF658-A6BB-4455-B7E6-43E161399528}">
  <sheetPr codeName="Hoja4">
    <tabColor theme="0"/>
  </sheetPr>
  <dimension ref="B2:AA52"/>
  <sheetViews>
    <sheetView showGridLines="0" zoomScale="60" zoomScaleNormal="60" workbookViewId="0">
      <selection activeCell="A9" sqref="A9"/>
    </sheetView>
  </sheetViews>
  <sheetFormatPr baseColWidth="10" defaultColWidth="11.44140625" defaultRowHeight="15" customHeight="1" x14ac:dyDescent="0.3"/>
  <cols>
    <col min="1" max="1" width="1.109375" customWidth="1"/>
    <col min="2" max="2" width="5.5546875" customWidth="1"/>
    <col min="3" max="5" width="22.33203125" customWidth="1"/>
    <col min="6" max="6" width="22.33203125" hidden="1" customWidth="1"/>
    <col min="7" max="10" width="22.33203125" customWidth="1"/>
    <col min="11" max="11" width="133.33203125" customWidth="1"/>
    <col min="12" max="12" width="55.5546875" customWidth="1"/>
    <col min="13" max="14" width="33.33203125" customWidth="1"/>
    <col min="15" max="15" width="31.6640625" customWidth="1"/>
    <col min="16" max="16" width="22.33203125" customWidth="1"/>
    <col min="17" max="17" width="55.5546875" customWidth="1"/>
    <col min="18" max="18" width="66.6640625" customWidth="1"/>
    <col min="19" max="19" width="22.109375" customWidth="1"/>
    <col min="20" max="20" width="22.33203125" customWidth="1"/>
    <col min="21" max="21" width="28.6640625" customWidth="1"/>
    <col min="22" max="27" width="22.33203125" customWidth="1"/>
  </cols>
  <sheetData>
    <row r="2" spans="2:27" ht="15" customHeight="1" x14ac:dyDescent="0.3">
      <c r="B2" s="223"/>
      <c r="C2" s="223"/>
      <c r="D2" s="223"/>
      <c r="E2" s="223"/>
      <c r="F2" s="223"/>
      <c r="G2" s="223"/>
      <c r="H2" s="224"/>
      <c r="I2" s="241" t="s">
        <v>0</v>
      </c>
      <c r="J2" s="242"/>
      <c r="K2" s="242"/>
      <c r="L2" s="242"/>
      <c r="M2" s="242"/>
      <c r="N2" s="242"/>
      <c r="O2" s="242"/>
      <c r="P2" s="242"/>
      <c r="Q2" s="242"/>
      <c r="R2" s="242"/>
      <c r="S2" s="242"/>
      <c r="T2" s="242"/>
      <c r="U2" s="242"/>
      <c r="V2" s="242"/>
      <c r="W2" s="242"/>
      <c r="X2" s="242"/>
      <c r="Y2" s="243"/>
      <c r="Z2" s="78" t="s">
        <v>43</v>
      </c>
      <c r="AA2" s="4"/>
    </row>
    <row r="3" spans="2:27" ht="15" customHeight="1" x14ac:dyDescent="0.3">
      <c r="B3" s="223"/>
      <c r="C3" s="223"/>
      <c r="D3" s="223"/>
      <c r="E3" s="223"/>
      <c r="F3" s="223"/>
      <c r="G3" s="223"/>
      <c r="H3" s="224"/>
      <c r="I3" s="244"/>
      <c r="J3" s="245"/>
      <c r="K3" s="245"/>
      <c r="L3" s="245"/>
      <c r="M3" s="245"/>
      <c r="N3" s="245"/>
      <c r="O3" s="245"/>
      <c r="P3" s="245"/>
      <c r="Q3" s="245"/>
      <c r="R3" s="245"/>
      <c r="S3" s="245"/>
      <c r="T3" s="245"/>
      <c r="U3" s="245"/>
      <c r="V3" s="245"/>
      <c r="W3" s="245"/>
      <c r="X3" s="245"/>
      <c r="Y3" s="246"/>
      <c r="Z3" s="79" t="s">
        <v>44</v>
      </c>
      <c r="AA3" s="5"/>
    </row>
    <row r="4" spans="2:27" ht="15.75" customHeight="1" x14ac:dyDescent="0.3">
      <c r="B4" s="223"/>
      <c r="C4" s="223"/>
      <c r="D4" s="223"/>
      <c r="E4" s="223"/>
      <c r="F4" s="223"/>
      <c r="G4" s="223"/>
      <c r="H4" s="224"/>
      <c r="I4" s="244"/>
      <c r="J4" s="245"/>
      <c r="K4" s="245"/>
      <c r="L4" s="245"/>
      <c r="M4" s="245"/>
      <c r="N4" s="245"/>
      <c r="O4" s="245"/>
      <c r="P4" s="245"/>
      <c r="Q4" s="245"/>
      <c r="R4" s="245"/>
      <c r="S4" s="245"/>
      <c r="T4" s="245"/>
      <c r="U4" s="245"/>
      <c r="V4" s="245"/>
      <c r="W4" s="245"/>
      <c r="X4" s="245"/>
      <c r="Y4" s="246"/>
      <c r="Z4" s="78" t="s">
        <v>1</v>
      </c>
      <c r="AA4" s="11"/>
    </row>
    <row r="5" spans="2:27" ht="15" customHeight="1" x14ac:dyDescent="0.3">
      <c r="B5" s="223"/>
      <c r="C5" s="223"/>
      <c r="D5" s="223"/>
      <c r="E5" s="223"/>
      <c r="F5" s="223"/>
      <c r="G5" s="223"/>
      <c r="H5" s="224"/>
      <c r="I5" s="247"/>
      <c r="J5" s="248"/>
      <c r="K5" s="248"/>
      <c r="L5" s="248"/>
      <c r="M5" s="248"/>
      <c r="N5" s="248"/>
      <c r="O5" s="248"/>
      <c r="P5" s="248"/>
      <c r="Q5" s="248"/>
      <c r="R5" s="248"/>
      <c r="S5" s="248"/>
      <c r="T5" s="248"/>
      <c r="U5" s="248"/>
      <c r="V5" s="248"/>
      <c r="W5" s="248"/>
      <c r="X5" s="248"/>
      <c r="Y5" s="249"/>
      <c r="Z5" s="78"/>
      <c r="AA5" s="4"/>
    </row>
    <row r="6" spans="2:27" ht="14.4" x14ac:dyDescent="0.3">
      <c r="B6" s="225"/>
      <c r="C6" s="225"/>
      <c r="D6" s="225"/>
      <c r="E6" s="225"/>
      <c r="F6" s="225"/>
      <c r="G6" s="225"/>
      <c r="H6" s="225"/>
      <c r="I6" s="225"/>
      <c r="J6" s="225"/>
      <c r="K6" s="225"/>
      <c r="L6" s="225"/>
      <c r="M6" s="225"/>
      <c r="N6" s="225"/>
      <c r="O6" s="225"/>
      <c r="P6" s="225"/>
      <c r="Q6" s="225"/>
    </row>
    <row r="7" spans="2:27" ht="26.4" customHeight="1" x14ac:dyDescent="0.3">
      <c r="B7" s="229" t="s">
        <v>103</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28.2" customHeight="1" x14ac:dyDescent="0.3">
      <c r="B8" s="22"/>
      <c r="C8" s="238" t="s">
        <v>66</v>
      </c>
      <c r="D8" s="239"/>
      <c r="E8" s="239"/>
      <c r="F8" s="239"/>
      <c r="G8" s="239"/>
      <c r="H8" s="239"/>
      <c r="I8" s="239"/>
      <c r="J8" s="239"/>
      <c r="K8" s="239"/>
      <c r="L8" s="239"/>
      <c r="M8" s="239"/>
      <c r="N8" s="239"/>
      <c r="O8" s="239"/>
      <c r="P8" s="239"/>
      <c r="Q8" s="240"/>
      <c r="R8" s="234" t="s">
        <v>49</v>
      </c>
      <c r="S8" s="235"/>
      <c r="T8" s="235"/>
      <c r="U8" s="235"/>
      <c r="V8" s="235"/>
      <c r="W8" s="155"/>
      <c r="X8" s="236" t="s">
        <v>4</v>
      </c>
      <c r="Y8" s="237"/>
      <c r="Z8" s="237"/>
      <c r="AA8" s="50" t="s">
        <v>5</v>
      </c>
    </row>
    <row r="9" spans="2:27" ht="24"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121.95" customHeight="1" x14ac:dyDescent="0.3">
      <c r="B10" s="30">
        <v>1</v>
      </c>
      <c r="C10" s="6" t="s">
        <v>69</v>
      </c>
      <c r="D10" s="6" t="s">
        <v>25</v>
      </c>
      <c r="E10" s="6" t="s">
        <v>104</v>
      </c>
      <c r="F10" s="6"/>
      <c r="G10" s="6" t="s">
        <v>105</v>
      </c>
      <c r="H10" s="6" t="s">
        <v>106</v>
      </c>
      <c r="I10" s="6" t="s">
        <v>107</v>
      </c>
      <c r="J10" s="30">
        <v>34</v>
      </c>
      <c r="K10" s="18" t="s">
        <v>108</v>
      </c>
      <c r="L10" s="77" t="s">
        <v>109</v>
      </c>
      <c r="M10" s="76" t="s">
        <v>38</v>
      </c>
      <c r="N10" s="18" t="s">
        <v>110</v>
      </c>
      <c r="O10" s="18" t="s">
        <v>111</v>
      </c>
      <c r="P10" s="18" t="s">
        <v>112</v>
      </c>
      <c r="Q10" s="18" t="s">
        <v>113</v>
      </c>
      <c r="R10" s="77" t="s">
        <v>114</v>
      </c>
      <c r="S10" s="119" t="s">
        <v>250</v>
      </c>
      <c r="T10" s="119" t="s">
        <v>251</v>
      </c>
      <c r="U10" s="201">
        <v>45143</v>
      </c>
      <c r="V10" s="170" t="s">
        <v>243</v>
      </c>
      <c r="W10"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Cumple</v>
      </c>
      <c r="X10" s="7"/>
      <c r="Y10" s="7"/>
      <c r="Z10" s="7"/>
      <c r="AA10" s="16"/>
    </row>
    <row r="11" spans="2:27" ht="115.2" x14ac:dyDescent="0.3">
      <c r="B11" s="30">
        <v>2</v>
      </c>
      <c r="C11" s="6" t="s">
        <v>69</v>
      </c>
      <c r="D11" s="6" t="s">
        <v>25</v>
      </c>
      <c r="E11" s="6" t="s">
        <v>104</v>
      </c>
      <c r="F11" s="6"/>
      <c r="G11" s="6" t="s">
        <v>105</v>
      </c>
      <c r="H11" s="6" t="s">
        <v>106</v>
      </c>
      <c r="I11" s="6" t="s">
        <v>107</v>
      </c>
      <c r="J11" s="30">
        <v>42</v>
      </c>
      <c r="K11" s="18" t="s">
        <v>115</v>
      </c>
      <c r="L11" s="18" t="s">
        <v>116</v>
      </c>
      <c r="M11" s="76" t="s">
        <v>38</v>
      </c>
      <c r="N11" s="18" t="s">
        <v>110</v>
      </c>
      <c r="O11" s="18" t="s">
        <v>111</v>
      </c>
      <c r="P11" s="18" t="s">
        <v>117</v>
      </c>
      <c r="Q11" s="18" t="s">
        <v>118</v>
      </c>
      <c r="R11" s="77" t="s">
        <v>114</v>
      </c>
      <c r="S11" s="119" t="s">
        <v>250</v>
      </c>
      <c r="T11" s="119" t="s">
        <v>251</v>
      </c>
      <c r="U11" s="201">
        <v>45148</v>
      </c>
      <c r="V11" s="170" t="s">
        <v>243</v>
      </c>
      <c r="W11"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Cumple</v>
      </c>
      <c r="X11" s="43"/>
      <c r="Y11" s="43"/>
      <c r="Z11" s="43"/>
      <c r="AA11" s="51"/>
    </row>
    <row r="12" spans="2:27" ht="28.8" x14ac:dyDescent="0.3">
      <c r="B12" s="30">
        <v>3</v>
      </c>
      <c r="C12" s="6" t="s">
        <v>69</v>
      </c>
      <c r="D12" s="6" t="s">
        <v>25</v>
      </c>
      <c r="E12" s="6" t="s">
        <v>104</v>
      </c>
      <c r="F12" s="6"/>
      <c r="G12" s="6"/>
      <c r="H12" s="6"/>
      <c r="I12" s="6"/>
      <c r="J12" s="30"/>
      <c r="K12" s="18"/>
      <c r="L12" s="18"/>
      <c r="M12" s="76"/>
      <c r="N12" s="18"/>
      <c r="O12" s="18"/>
      <c r="P12" s="18"/>
      <c r="Q12" s="18"/>
      <c r="R12" s="77"/>
      <c r="S12" s="119" t="s">
        <v>250</v>
      </c>
      <c r="T12" s="119" t="s">
        <v>251</v>
      </c>
      <c r="U12" s="201">
        <v>45148</v>
      </c>
      <c r="V12" s="170"/>
      <c r="W12"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12" s="43"/>
      <c r="Y12" s="43"/>
      <c r="Z12" s="43"/>
      <c r="AA12" s="51"/>
    </row>
    <row r="13" spans="2:27" ht="28.8" x14ac:dyDescent="0.3">
      <c r="B13" s="30">
        <v>4</v>
      </c>
      <c r="C13" s="6" t="s">
        <v>69</v>
      </c>
      <c r="D13" s="6" t="s">
        <v>25</v>
      </c>
      <c r="E13" s="6" t="s">
        <v>104</v>
      </c>
      <c r="F13" s="6"/>
      <c r="G13" s="6"/>
      <c r="H13" s="6"/>
      <c r="I13" s="6"/>
      <c r="J13" s="30"/>
      <c r="K13" s="18"/>
      <c r="L13" s="18"/>
      <c r="M13" s="76"/>
      <c r="N13" s="18"/>
      <c r="O13" s="18"/>
      <c r="P13" s="18"/>
      <c r="Q13" s="18"/>
      <c r="R13" s="77"/>
      <c r="S13" s="119" t="s">
        <v>250</v>
      </c>
      <c r="T13" s="119" t="s">
        <v>251</v>
      </c>
      <c r="U13" s="201">
        <v>45179</v>
      </c>
      <c r="V13" s="170" t="s">
        <v>243</v>
      </c>
      <c r="W13"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Cumple</v>
      </c>
      <c r="X13" s="43"/>
      <c r="Y13" s="43"/>
      <c r="Z13" s="43"/>
      <c r="AA13" s="51"/>
    </row>
    <row r="14" spans="2:27" ht="28.8" x14ac:dyDescent="0.3">
      <c r="B14" s="30">
        <v>5</v>
      </c>
      <c r="C14" s="6" t="s">
        <v>69</v>
      </c>
      <c r="D14" s="6" t="s">
        <v>25</v>
      </c>
      <c r="E14" s="6" t="s">
        <v>104</v>
      </c>
      <c r="F14" s="6"/>
      <c r="G14" s="6"/>
      <c r="H14" s="6"/>
      <c r="I14" s="6"/>
      <c r="J14" s="30"/>
      <c r="K14" s="18"/>
      <c r="L14" s="18"/>
      <c r="M14" s="76"/>
      <c r="N14" s="18"/>
      <c r="O14" s="18"/>
      <c r="P14" s="18"/>
      <c r="Q14" s="18"/>
      <c r="R14" s="77"/>
      <c r="S14" s="119" t="s">
        <v>250</v>
      </c>
      <c r="T14" s="119" t="s">
        <v>251</v>
      </c>
      <c r="U14" s="201">
        <v>45179</v>
      </c>
      <c r="V14" s="170"/>
      <c r="W14"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14" s="43"/>
      <c r="Y14" s="43"/>
      <c r="Z14" s="43"/>
      <c r="AA14" s="51"/>
    </row>
    <row r="15" spans="2:27" ht="28.8" x14ac:dyDescent="0.3">
      <c r="B15" s="30">
        <v>6</v>
      </c>
      <c r="C15" s="6" t="s">
        <v>69</v>
      </c>
      <c r="D15" s="6" t="s">
        <v>25</v>
      </c>
      <c r="E15" s="6" t="s">
        <v>104</v>
      </c>
      <c r="F15" s="6"/>
      <c r="G15" s="6"/>
      <c r="H15" s="6"/>
      <c r="I15" s="6"/>
      <c r="J15" s="30"/>
      <c r="K15" s="18"/>
      <c r="L15" s="18"/>
      <c r="M15" s="76"/>
      <c r="N15" s="18"/>
      <c r="O15" s="18"/>
      <c r="P15" s="18"/>
      <c r="Q15" s="18"/>
      <c r="R15" s="77"/>
      <c r="S15" s="119" t="s">
        <v>250</v>
      </c>
      <c r="T15" s="119" t="s">
        <v>251</v>
      </c>
      <c r="U15" s="201">
        <v>45179</v>
      </c>
      <c r="V15" s="170" t="s">
        <v>41</v>
      </c>
      <c r="W15"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15" s="43"/>
      <c r="Y15" s="43"/>
      <c r="Z15" s="43"/>
      <c r="AA15" s="51"/>
    </row>
    <row r="16" spans="2:27" ht="28.8" x14ac:dyDescent="0.3">
      <c r="B16" s="30">
        <v>7</v>
      </c>
      <c r="C16" s="6" t="s">
        <v>69</v>
      </c>
      <c r="D16" s="6" t="s">
        <v>25</v>
      </c>
      <c r="E16" s="6" t="s">
        <v>104</v>
      </c>
      <c r="F16" s="6"/>
      <c r="G16" s="6"/>
      <c r="H16" s="6"/>
      <c r="I16" s="6"/>
      <c r="J16" s="30"/>
      <c r="K16" s="18"/>
      <c r="L16" s="18"/>
      <c r="M16" s="76"/>
      <c r="N16" s="18"/>
      <c r="O16" s="18"/>
      <c r="P16" s="18"/>
      <c r="Q16" s="18"/>
      <c r="R16" s="77"/>
      <c r="S16" s="119" t="s">
        <v>250</v>
      </c>
      <c r="T16" s="119" t="s">
        <v>251</v>
      </c>
      <c r="U16" s="201">
        <v>45179</v>
      </c>
      <c r="V16" s="170"/>
      <c r="W16"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16" s="43"/>
      <c r="Y16" s="43"/>
      <c r="Z16" s="43"/>
      <c r="AA16" s="51"/>
    </row>
    <row r="17" spans="2:27" ht="28.8" x14ac:dyDescent="0.3">
      <c r="B17" s="30">
        <v>8</v>
      </c>
      <c r="C17" s="6" t="s">
        <v>69</v>
      </c>
      <c r="D17" s="6" t="s">
        <v>25</v>
      </c>
      <c r="E17" s="6" t="s">
        <v>104</v>
      </c>
      <c r="F17" s="6"/>
      <c r="G17" s="6"/>
      <c r="H17" s="6"/>
      <c r="I17" s="6"/>
      <c r="J17" s="30"/>
      <c r="K17" s="18"/>
      <c r="L17" s="18"/>
      <c r="M17" s="76"/>
      <c r="N17" s="18"/>
      <c r="O17" s="18"/>
      <c r="P17" s="18"/>
      <c r="Q17" s="18"/>
      <c r="R17" s="77"/>
      <c r="S17" s="119" t="s">
        <v>250</v>
      </c>
      <c r="T17" s="119" t="s">
        <v>251</v>
      </c>
      <c r="U17" s="201">
        <v>45179</v>
      </c>
      <c r="V17" s="170"/>
      <c r="W17"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17" s="43"/>
      <c r="Y17" s="43"/>
      <c r="Z17" s="43"/>
      <c r="AA17" s="51"/>
    </row>
    <row r="18" spans="2:27" ht="270" customHeight="1" x14ac:dyDescent="0.3">
      <c r="B18" s="30">
        <v>9</v>
      </c>
      <c r="C18" s="6" t="s">
        <v>69</v>
      </c>
      <c r="D18" s="6" t="s">
        <v>25</v>
      </c>
      <c r="E18" s="6" t="s">
        <v>104</v>
      </c>
      <c r="F18" s="6"/>
      <c r="G18" s="6"/>
      <c r="H18" s="6"/>
      <c r="I18" s="6"/>
      <c r="J18" s="30"/>
      <c r="K18" s="18"/>
      <c r="L18" s="18"/>
      <c r="M18" s="76"/>
      <c r="N18" s="18"/>
      <c r="O18" s="18"/>
      <c r="P18" s="18"/>
      <c r="Q18" s="18"/>
      <c r="R18" s="77"/>
      <c r="S18" s="119" t="s">
        <v>250</v>
      </c>
      <c r="T18" s="119" t="s">
        <v>251</v>
      </c>
      <c r="U18" s="201">
        <v>45204</v>
      </c>
      <c r="V18" s="170" t="s">
        <v>41</v>
      </c>
      <c r="W18"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18" s="43"/>
      <c r="Y18" s="43"/>
      <c r="Z18" s="43"/>
      <c r="AA18" s="51"/>
    </row>
    <row r="19" spans="2:27" ht="135" customHeight="1" x14ac:dyDescent="0.3">
      <c r="B19" s="30">
        <v>10</v>
      </c>
      <c r="C19" s="6" t="s">
        <v>69</v>
      </c>
      <c r="D19" s="6" t="s">
        <v>25</v>
      </c>
      <c r="E19" s="6" t="s">
        <v>104</v>
      </c>
      <c r="F19" s="6"/>
      <c r="G19" s="6"/>
      <c r="H19" s="256"/>
      <c r="I19" s="6"/>
      <c r="J19" s="30"/>
      <c r="K19" s="31"/>
      <c r="L19" s="18"/>
      <c r="M19" s="76"/>
      <c r="N19" s="18"/>
      <c r="O19" s="18"/>
      <c r="P19" s="18"/>
      <c r="Q19" s="18"/>
      <c r="R19" s="77"/>
      <c r="S19" s="119" t="s">
        <v>120</v>
      </c>
      <c r="T19" s="119" t="s">
        <v>121</v>
      </c>
      <c r="U19" s="201">
        <v>45204</v>
      </c>
      <c r="V19" s="170"/>
      <c r="W19"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19" s="43"/>
      <c r="Y19" s="43"/>
      <c r="Z19" s="43"/>
      <c r="AA19" s="51"/>
    </row>
    <row r="20" spans="2:27" ht="14.4" x14ac:dyDescent="0.3">
      <c r="B20" s="30">
        <v>11</v>
      </c>
      <c r="C20" s="6" t="s">
        <v>69</v>
      </c>
      <c r="D20" s="6" t="s">
        <v>25</v>
      </c>
      <c r="E20" s="6" t="s">
        <v>104</v>
      </c>
      <c r="F20" s="6"/>
      <c r="G20" s="6"/>
      <c r="H20" s="256"/>
      <c r="I20" s="6"/>
      <c r="J20" s="6"/>
      <c r="K20" s="18"/>
      <c r="L20" s="18"/>
      <c r="M20" s="76"/>
      <c r="N20" s="18"/>
      <c r="O20" s="18"/>
      <c r="P20" s="18"/>
      <c r="Q20" s="18"/>
      <c r="R20" s="77"/>
      <c r="S20" s="119" t="s">
        <v>60</v>
      </c>
      <c r="T20" s="119" t="s">
        <v>122</v>
      </c>
      <c r="U20" s="201">
        <v>45204</v>
      </c>
      <c r="V20" s="170" t="s">
        <v>41</v>
      </c>
      <c r="W20"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20" s="45"/>
      <c r="Y20" s="45"/>
      <c r="Z20" s="45"/>
      <c r="AA20" s="52"/>
    </row>
    <row r="21" spans="2:27" ht="28.8" x14ac:dyDescent="0.3">
      <c r="B21" s="30">
        <v>12</v>
      </c>
      <c r="C21" s="6" t="s">
        <v>69</v>
      </c>
      <c r="D21" s="6" t="s">
        <v>25</v>
      </c>
      <c r="E21" s="6" t="s">
        <v>104</v>
      </c>
      <c r="F21" s="6"/>
      <c r="G21" s="6"/>
      <c r="H21" s="256"/>
      <c r="I21" s="6"/>
      <c r="J21" s="30"/>
      <c r="K21" s="18"/>
      <c r="L21" s="18"/>
      <c r="M21" s="76"/>
      <c r="N21" s="18"/>
      <c r="O21" s="18"/>
      <c r="P21" s="18"/>
      <c r="Q21" s="18"/>
      <c r="R21" s="77"/>
      <c r="S21" s="119" t="s">
        <v>250</v>
      </c>
      <c r="T21" s="119" t="s">
        <v>251</v>
      </c>
      <c r="U21" s="201">
        <v>45204</v>
      </c>
      <c r="V21" s="170"/>
      <c r="W21"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1" s="43"/>
      <c r="Y21" s="43"/>
      <c r="Z21" s="43"/>
      <c r="AA21" s="51"/>
    </row>
    <row r="22" spans="2:27" ht="28.8" x14ac:dyDescent="0.3">
      <c r="B22" s="30">
        <v>13</v>
      </c>
      <c r="C22" s="6" t="s">
        <v>69</v>
      </c>
      <c r="D22" s="6" t="s">
        <v>25</v>
      </c>
      <c r="E22" s="6" t="s">
        <v>104</v>
      </c>
      <c r="F22" s="6"/>
      <c r="G22" s="6"/>
      <c r="H22" s="256"/>
      <c r="I22" s="6"/>
      <c r="J22" s="30"/>
      <c r="K22" s="18"/>
      <c r="L22" s="18"/>
      <c r="M22" s="76"/>
      <c r="N22" s="18"/>
      <c r="O22" s="18"/>
      <c r="P22" s="18"/>
      <c r="Q22" s="18"/>
      <c r="R22" s="77"/>
      <c r="S22" s="119" t="s">
        <v>54</v>
      </c>
      <c r="T22" s="119" t="s">
        <v>55</v>
      </c>
      <c r="U22" s="205">
        <v>45204</v>
      </c>
      <c r="V22" s="170"/>
      <c r="W22"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2" s="43"/>
      <c r="Y22" s="43"/>
      <c r="Z22" s="43"/>
      <c r="AA22" s="51"/>
    </row>
    <row r="23" spans="2:27" ht="28.8" x14ac:dyDescent="0.3">
      <c r="B23" s="30">
        <v>14</v>
      </c>
      <c r="C23" s="6" t="s">
        <v>69</v>
      </c>
      <c r="D23" s="6" t="s">
        <v>25</v>
      </c>
      <c r="E23" s="6" t="s">
        <v>104</v>
      </c>
      <c r="F23" s="6"/>
      <c r="G23" s="6"/>
      <c r="H23" s="127"/>
      <c r="I23" s="6"/>
      <c r="J23" s="6"/>
      <c r="K23" s="18"/>
      <c r="L23" s="18"/>
      <c r="M23" s="76"/>
      <c r="N23" s="18"/>
      <c r="O23" s="18"/>
      <c r="P23" s="18"/>
      <c r="Q23" s="18"/>
      <c r="R23" s="77"/>
      <c r="S23" s="119" t="s">
        <v>250</v>
      </c>
      <c r="T23" s="119" t="s">
        <v>251</v>
      </c>
      <c r="U23" s="201">
        <v>45275</v>
      </c>
      <c r="V23" s="170" t="s">
        <v>41</v>
      </c>
      <c r="W23"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23" s="43"/>
      <c r="Y23" s="43"/>
      <c r="Z23" s="43"/>
      <c r="AA23" s="51"/>
    </row>
    <row r="24" spans="2:27" ht="28.8" x14ac:dyDescent="0.3">
      <c r="B24" s="30">
        <v>15</v>
      </c>
      <c r="C24" s="6" t="s">
        <v>69</v>
      </c>
      <c r="D24" s="6" t="s">
        <v>25</v>
      </c>
      <c r="E24" s="6" t="s">
        <v>104</v>
      </c>
      <c r="F24" s="6"/>
      <c r="G24" s="6"/>
      <c r="H24" s="127"/>
      <c r="I24" s="6"/>
      <c r="J24" s="6"/>
      <c r="K24" s="18"/>
      <c r="L24" s="18"/>
      <c r="M24" s="76"/>
      <c r="N24" s="18"/>
      <c r="O24" s="18"/>
      <c r="P24" s="18"/>
      <c r="Q24" s="18"/>
      <c r="R24" s="77"/>
      <c r="S24" s="119" t="s">
        <v>250</v>
      </c>
      <c r="T24" s="119" t="s">
        <v>251</v>
      </c>
      <c r="U24" s="201">
        <v>45275</v>
      </c>
      <c r="V24" s="170"/>
      <c r="W24"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4" s="43"/>
      <c r="Y24" s="43"/>
      <c r="Z24" s="43"/>
      <c r="AA24" s="51"/>
    </row>
    <row r="25" spans="2:27" ht="28.8" x14ac:dyDescent="0.3">
      <c r="B25" s="30">
        <v>16</v>
      </c>
      <c r="C25" s="6" t="s">
        <v>69</v>
      </c>
      <c r="D25" s="6" t="s">
        <v>25</v>
      </c>
      <c r="E25" s="6" t="s">
        <v>104</v>
      </c>
      <c r="F25" s="6"/>
      <c r="G25" s="6"/>
      <c r="H25" s="127"/>
      <c r="I25" s="6"/>
      <c r="J25" s="30"/>
      <c r="K25" s="18"/>
      <c r="L25" s="18"/>
      <c r="M25" s="76"/>
      <c r="N25" s="18"/>
      <c r="O25" s="18"/>
      <c r="P25" s="18"/>
      <c r="Q25" s="18"/>
      <c r="R25" s="77"/>
      <c r="S25" s="119" t="s">
        <v>60</v>
      </c>
      <c r="T25" s="119" t="s">
        <v>122</v>
      </c>
      <c r="U25" s="201">
        <v>45275</v>
      </c>
      <c r="V25" s="170"/>
      <c r="W25"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5" s="43"/>
      <c r="Y25" s="43"/>
      <c r="Z25" s="43"/>
      <c r="AA25" s="51"/>
    </row>
    <row r="26" spans="2:27" ht="28.8" x14ac:dyDescent="0.3">
      <c r="B26" s="30">
        <v>17</v>
      </c>
      <c r="C26" s="6" t="s">
        <v>69</v>
      </c>
      <c r="D26" s="6" t="s">
        <v>25</v>
      </c>
      <c r="E26" s="6" t="s">
        <v>104</v>
      </c>
      <c r="F26" s="6"/>
      <c r="G26" s="6"/>
      <c r="H26" s="127"/>
      <c r="I26" s="6"/>
      <c r="J26" s="30"/>
      <c r="K26" s="18"/>
      <c r="L26" s="18"/>
      <c r="M26" s="76"/>
      <c r="N26" s="18"/>
      <c r="O26" s="18"/>
      <c r="P26" s="18"/>
      <c r="Q26" s="18"/>
      <c r="R26" s="77"/>
      <c r="S26" s="119" t="s">
        <v>60</v>
      </c>
      <c r="T26" s="119" t="s">
        <v>122</v>
      </c>
      <c r="U26" s="201">
        <v>45275</v>
      </c>
      <c r="V26" s="170"/>
      <c r="W26"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6" s="43"/>
      <c r="Y26" s="43"/>
      <c r="Z26" s="43"/>
      <c r="AA26" s="51"/>
    </row>
    <row r="27" spans="2:27" ht="14.4" x14ac:dyDescent="0.3">
      <c r="B27" s="30">
        <v>18</v>
      </c>
      <c r="C27" s="6" t="s">
        <v>69</v>
      </c>
      <c r="D27" s="6" t="s">
        <v>25</v>
      </c>
      <c r="E27" s="6" t="s">
        <v>104</v>
      </c>
      <c r="F27" s="6"/>
      <c r="G27" s="6"/>
      <c r="H27" s="127"/>
      <c r="I27" s="6"/>
      <c r="J27" s="30"/>
      <c r="K27" s="18"/>
      <c r="L27" s="18"/>
      <c r="M27" s="76"/>
      <c r="N27" s="18"/>
      <c r="O27" s="18"/>
      <c r="P27" s="18"/>
      <c r="Q27" s="18"/>
      <c r="R27" s="77"/>
      <c r="S27" s="119" t="s">
        <v>60</v>
      </c>
      <c r="T27" s="119" t="s">
        <v>122</v>
      </c>
      <c r="U27" s="201">
        <v>45275</v>
      </c>
      <c r="V27" s="170" t="s">
        <v>41</v>
      </c>
      <c r="W27"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27" s="43"/>
      <c r="Y27" s="43"/>
      <c r="Z27" s="43"/>
      <c r="AA27" s="51"/>
    </row>
    <row r="28" spans="2:27" ht="28.8" x14ac:dyDescent="0.3">
      <c r="B28" s="30">
        <v>19</v>
      </c>
      <c r="C28" s="6" t="s">
        <v>69</v>
      </c>
      <c r="D28" s="6" t="s">
        <v>25</v>
      </c>
      <c r="E28" s="6" t="s">
        <v>104</v>
      </c>
      <c r="F28" s="6"/>
      <c r="G28" s="6"/>
      <c r="H28" s="127"/>
      <c r="I28" s="6"/>
      <c r="J28" s="30"/>
      <c r="K28" s="18"/>
      <c r="L28" s="18"/>
      <c r="M28" s="76"/>
      <c r="N28" s="18"/>
      <c r="O28" s="18"/>
      <c r="P28" s="18"/>
      <c r="Q28" s="18"/>
      <c r="R28" s="77"/>
      <c r="S28" s="122" t="s">
        <v>56</v>
      </c>
      <c r="T28" s="119" t="s">
        <v>57</v>
      </c>
      <c r="U28" s="201">
        <v>45275</v>
      </c>
      <c r="V28" s="170"/>
      <c r="W28"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28" s="43"/>
      <c r="Y28" s="43"/>
      <c r="Z28" s="43"/>
      <c r="AA28" s="51"/>
    </row>
    <row r="29" spans="2:27" ht="205.95" customHeight="1" x14ac:dyDescent="0.3">
      <c r="B29" s="30">
        <v>20</v>
      </c>
      <c r="C29" s="6" t="s">
        <v>69</v>
      </c>
      <c r="D29" s="6" t="s">
        <v>25</v>
      </c>
      <c r="E29" s="6" t="s">
        <v>104</v>
      </c>
      <c r="F29" s="6"/>
      <c r="G29" s="6"/>
      <c r="H29" s="127"/>
      <c r="I29" s="6"/>
      <c r="J29" s="30"/>
      <c r="K29" s="18"/>
      <c r="L29" s="18"/>
      <c r="M29" s="76"/>
      <c r="N29" s="18"/>
      <c r="O29" s="18"/>
      <c r="P29" s="18"/>
      <c r="Q29" s="18"/>
      <c r="R29" s="77"/>
      <c r="S29" s="119" t="s">
        <v>250</v>
      </c>
      <c r="T29" s="119" t="s">
        <v>251</v>
      </c>
      <c r="U29" s="201">
        <v>45275</v>
      </c>
      <c r="V29" s="170" t="s">
        <v>41</v>
      </c>
      <c r="W29"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29" s="43"/>
      <c r="Y29" s="43"/>
      <c r="Z29" s="43"/>
      <c r="AA29" s="51"/>
    </row>
    <row r="30" spans="2:27" ht="28.8" x14ac:dyDescent="0.3">
      <c r="B30" s="30">
        <v>21</v>
      </c>
      <c r="C30" s="6" t="s">
        <v>69</v>
      </c>
      <c r="D30" s="6" t="s">
        <v>25</v>
      </c>
      <c r="E30" s="6" t="s">
        <v>104</v>
      </c>
      <c r="F30" s="6"/>
      <c r="G30" s="32"/>
      <c r="H30" s="127"/>
      <c r="I30" s="6"/>
      <c r="J30" s="6"/>
      <c r="K30" s="18"/>
      <c r="L30" s="18"/>
      <c r="M30" s="76"/>
      <c r="N30" s="18"/>
      <c r="O30" s="18"/>
      <c r="P30" s="18"/>
      <c r="Q30" s="18"/>
      <c r="R30" s="77"/>
      <c r="S30" s="119" t="s">
        <v>250</v>
      </c>
      <c r="T30" s="119" t="s">
        <v>251</v>
      </c>
      <c r="U30" s="201">
        <v>45240</v>
      </c>
      <c r="V30" s="170"/>
      <c r="W30"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0" s="43"/>
      <c r="Y30" s="43"/>
      <c r="Z30" s="43"/>
      <c r="AA30" s="51"/>
    </row>
    <row r="31" spans="2:27" ht="233.4" customHeight="1" x14ac:dyDescent="0.3">
      <c r="B31" s="30">
        <v>22</v>
      </c>
      <c r="C31" s="6" t="s">
        <v>69</v>
      </c>
      <c r="D31" s="6" t="s">
        <v>25</v>
      </c>
      <c r="E31" s="6" t="s">
        <v>104</v>
      </c>
      <c r="F31" s="6"/>
      <c r="G31" s="32"/>
      <c r="H31" s="127"/>
      <c r="I31" s="6"/>
      <c r="J31" s="6"/>
      <c r="K31" s="18"/>
      <c r="L31" s="18"/>
      <c r="M31" s="76"/>
      <c r="N31" s="18"/>
      <c r="O31" s="18"/>
      <c r="P31" s="18"/>
      <c r="Q31" s="18"/>
      <c r="R31" s="77"/>
      <c r="S31" s="119" t="s">
        <v>250</v>
      </c>
      <c r="T31" s="119" t="s">
        <v>251</v>
      </c>
      <c r="U31" s="201">
        <v>45240</v>
      </c>
      <c r="V31" s="170"/>
      <c r="W31"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1" s="43"/>
      <c r="Y31" s="43"/>
      <c r="Z31" s="43"/>
      <c r="AA31" s="51"/>
    </row>
    <row r="32" spans="2:27" ht="28.8" x14ac:dyDescent="0.3">
      <c r="B32" s="30">
        <v>23</v>
      </c>
      <c r="C32" s="6" t="s">
        <v>69</v>
      </c>
      <c r="D32" s="6" t="s">
        <v>25</v>
      </c>
      <c r="E32" s="6" t="s">
        <v>104</v>
      </c>
      <c r="F32" s="6"/>
      <c r="G32" s="32"/>
      <c r="H32" s="128"/>
      <c r="I32" s="6"/>
      <c r="J32" s="6"/>
      <c r="K32" s="18"/>
      <c r="L32" s="18"/>
      <c r="M32" s="76"/>
      <c r="N32" s="18"/>
      <c r="O32" s="18"/>
      <c r="P32" s="18"/>
      <c r="Q32" s="18"/>
      <c r="R32" s="77"/>
      <c r="S32" s="119" t="s">
        <v>250</v>
      </c>
      <c r="T32" s="119" t="s">
        <v>251</v>
      </c>
      <c r="U32" s="201">
        <v>45240</v>
      </c>
      <c r="V32" s="170" t="s">
        <v>41</v>
      </c>
      <c r="W32"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32" s="43"/>
      <c r="Y32" s="43"/>
      <c r="Z32" s="43"/>
      <c r="AA32" s="51"/>
    </row>
    <row r="33" spans="2:27" ht="28.8" x14ac:dyDescent="0.3">
      <c r="B33" s="30">
        <v>24</v>
      </c>
      <c r="C33" s="6" t="s">
        <v>69</v>
      </c>
      <c r="D33" s="6" t="s">
        <v>25</v>
      </c>
      <c r="E33" s="6" t="s">
        <v>104</v>
      </c>
      <c r="F33" s="6"/>
      <c r="G33" s="32"/>
      <c r="H33" s="127"/>
      <c r="I33" s="6"/>
      <c r="J33" s="6"/>
      <c r="K33" s="18"/>
      <c r="L33" s="18"/>
      <c r="M33" s="76"/>
      <c r="N33" s="18"/>
      <c r="O33" s="18"/>
      <c r="P33" s="18"/>
      <c r="Q33" s="18"/>
      <c r="R33" s="77"/>
      <c r="S33" s="119" t="s">
        <v>250</v>
      </c>
      <c r="T33" s="119" t="s">
        <v>251</v>
      </c>
      <c r="U33" s="201">
        <v>45240</v>
      </c>
      <c r="V33" s="170"/>
      <c r="W33"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3" s="43"/>
      <c r="Y33" s="43"/>
      <c r="Z33" s="43"/>
      <c r="AA33" s="51"/>
    </row>
    <row r="34" spans="2:27" ht="267" customHeight="1" x14ac:dyDescent="0.3">
      <c r="B34" s="30">
        <v>25</v>
      </c>
      <c r="C34" s="6" t="s">
        <v>69</v>
      </c>
      <c r="D34" s="6" t="s">
        <v>25</v>
      </c>
      <c r="E34" s="6" t="s">
        <v>104</v>
      </c>
      <c r="F34" s="6"/>
      <c r="G34" s="32"/>
      <c r="H34" s="127"/>
      <c r="I34" s="6"/>
      <c r="J34" s="6"/>
      <c r="K34" s="18"/>
      <c r="L34" s="18"/>
      <c r="M34" s="76"/>
      <c r="N34" s="18"/>
      <c r="O34" s="18"/>
      <c r="P34" s="18"/>
      <c r="Q34" s="18"/>
      <c r="R34" s="77"/>
      <c r="S34" s="119" t="s">
        <v>250</v>
      </c>
      <c r="T34" s="119" t="s">
        <v>251</v>
      </c>
      <c r="U34" s="201">
        <v>45240</v>
      </c>
      <c r="V34" s="170"/>
      <c r="W34"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4" s="43"/>
      <c r="Y34" s="43"/>
      <c r="Z34" s="43"/>
      <c r="AA34" s="51"/>
    </row>
    <row r="35" spans="2:27" ht="28.8" x14ac:dyDescent="0.3">
      <c r="B35" s="30">
        <v>26</v>
      </c>
      <c r="C35" s="6" t="s">
        <v>69</v>
      </c>
      <c r="D35" s="6" t="s">
        <v>25</v>
      </c>
      <c r="E35" s="6" t="s">
        <v>104</v>
      </c>
      <c r="F35" s="6"/>
      <c r="G35" s="32"/>
      <c r="H35" s="127"/>
      <c r="I35" s="32"/>
      <c r="J35" s="32"/>
      <c r="K35" s="18"/>
      <c r="L35" s="18"/>
      <c r="M35" s="76"/>
      <c r="N35" s="18"/>
      <c r="O35" s="18"/>
      <c r="P35" s="18"/>
      <c r="Q35" s="18"/>
      <c r="R35" s="77"/>
      <c r="S35" s="119" t="s">
        <v>250</v>
      </c>
      <c r="T35" s="119" t="s">
        <v>251</v>
      </c>
      <c r="U35" s="201">
        <v>45240</v>
      </c>
      <c r="V35" s="170" t="s">
        <v>41</v>
      </c>
      <c r="W35"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35" s="43"/>
      <c r="Y35" s="43"/>
      <c r="Z35" s="43"/>
      <c r="AA35" s="51"/>
    </row>
    <row r="36" spans="2:27" ht="28.8" x14ac:dyDescent="0.3">
      <c r="B36" s="30">
        <v>27</v>
      </c>
      <c r="C36" s="6" t="s">
        <v>69</v>
      </c>
      <c r="D36" s="6" t="s">
        <v>25</v>
      </c>
      <c r="E36" s="6" t="s">
        <v>104</v>
      </c>
      <c r="F36" s="6"/>
      <c r="G36" s="32"/>
      <c r="H36" s="127"/>
      <c r="I36" s="6"/>
      <c r="J36" s="33"/>
      <c r="K36" s="18"/>
      <c r="L36" s="18"/>
      <c r="M36" s="76"/>
      <c r="N36" s="18"/>
      <c r="O36" s="18"/>
      <c r="P36" s="18"/>
      <c r="Q36" s="18"/>
      <c r="R36" s="77"/>
      <c r="S36" s="119" t="s">
        <v>250</v>
      </c>
      <c r="T36" s="119" t="s">
        <v>251</v>
      </c>
      <c r="U36" s="201">
        <v>45240</v>
      </c>
      <c r="V36" s="170"/>
      <c r="W36"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6" s="43"/>
      <c r="Y36" s="43"/>
      <c r="Z36" s="43"/>
      <c r="AA36" s="51"/>
    </row>
    <row r="37" spans="2:27" ht="28.8" x14ac:dyDescent="0.3">
      <c r="B37" s="30">
        <v>28</v>
      </c>
      <c r="C37" s="6" t="s">
        <v>69</v>
      </c>
      <c r="D37" s="6" t="s">
        <v>25</v>
      </c>
      <c r="E37" s="6" t="s">
        <v>104</v>
      </c>
      <c r="F37" s="6"/>
      <c r="G37" s="32"/>
      <c r="H37" s="127"/>
      <c r="I37" s="6"/>
      <c r="J37" s="33"/>
      <c r="K37" s="18"/>
      <c r="L37" s="18"/>
      <c r="M37" s="76"/>
      <c r="N37" s="18"/>
      <c r="O37" s="18"/>
      <c r="P37" s="18"/>
      <c r="Q37" s="18"/>
      <c r="R37" s="77"/>
      <c r="S37" s="119" t="s">
        <v>250</v>
      </c>
      <c r="T37" s="119" t="s">
        <v>251</v>
      </c>
      <c r="U37" s="201">
        <v>45204</v>
      </c>
      <c r="V37" s="170"/>
      <c r="W37"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7" s="43"/>
      <c r="Y37" s="43"/>
      <c r="Z37" s="43"/>
      <c r="AA37" s="51"/>
    </row>
    <row r="38" spans="2:27" ht="28.8" x14ac:dyDescent="0.3">
      <c r="B38" s="30">
        <v>29</v>
      </c>
      <c r="C38" s="6" t="s">
        <v>69</v>
      </c>
      <c r="D38" s="6" t="s">
        <v>25</v>
      </c>
      <c r="E38" s="6" t="s">
        <v>104</v>
      </c>
      <c r="F38" s="6"/>
      <c r="G38" s="32"/>
      <c r="H38" s="127"/>
      <c r="I38" s="6"/>
      <c r="J38" s="33"/>
      <c r="K38" s="18"/>
      <c r="L38" s="18"/>
      <c r="M38" s="76"/>
      <c r="N38" s="18"/>
      <c r="O38" s="18"/>
      <c r="P38" s="18"/>
      <c r="Q38" s="18"/>
      <c r="R38" s="77"/>
      <c r="S38" s="119" t="s">
        <v>250</v>
      </c>
      <c r="T38" s="119" t="s">
        <v>251</v>
      </c>
      <c r="U38" s="201">
        <v>45204</v>
      </c>
      <c r="V38" s="170" t="s">
        <v>41</v>
      </c>
      <c r="W38"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38" s="43"/>
      <c r="Y38" s="43"/>
      <c r="Z38" s="43"/>
      <c r="AA38" s="51"/>
    </row>
    <row r="39" spans="2:27" ht="28.8" x14ac:dyDescent="0.3">
      <c r="B39" s="30">
        <v>30</v>
      </c>
      <c r="C39" s="6" t="s">
        <v>69</v>
      </c>
      <c r="D39" s="6" t="s">
        <v>25</v>
      </c>
      <c r="E39" s="6" t="s">
        <v>104</v>
      </c>
      <c r="F39" s="6"/>
      <c r="G39" s="32"/>
      <c r="H39" s="127"/>
      <c r="I39" s="6"/>
      <c r="J39" s="33"/>
      <c r="K39" s="18"/>
      <c r="L39" s="18"/>
      <c r="M39" s="76"/>
      <c r="N39" s="18"/>
      <c r="O39" s="18"/>
      <c r="P39" s="18"/>
      <c r="Q39" s="18"/>
      <c r="R39" s="77"/>
      <c r="S39" s="119" t="s">
        <v>250</v>
      </c>
      <c r="T39" s="119" t="s">
        <v>251</v>
      </c>
      <c r="U39" s="201">
        <v>45204</v>
      </c>
      <c r="V39" s="170"/>
      <c r="W39"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39" s="43"/>
      <c r="Y39" s="43"/>
      <c r="Z39" s="43"/>
      <c r="AA39" s="51"/>
    </row>
    <row r="40" spans="2:27" ht="300" customHeight="1" x14ac:dyDescent="0.3">
      <c r="B40" s="30">
        <v>31</v>
      </c>
      <c r="C40" s="6" t="s">
        <v>69</v>
      </c>
      <c r="D40" s="6" t="s">
        <v>25</v>
      </c>
      <c r="E40" s="6" t="s">
        <v>104</v>
      </c>
      <c r="F40" s="6"/>
      <c r="G40" s="32"/>
      <c r="H40" s="127"/>
      <c r="I40" s="6"/>
      <c r="J40" s="33"/>
      <c r="K40" s="18"/>
      <c r="L40" s="18"/>
      <c r="M40" s="76"/>
      <c r="N40" s="18"/>
      <c r="O40" s="18"/>
      <c r="P40" s="18"/>
      <c r="Q40" s="18"/>
      <c r="R40" s="77"/>
      <c r="S40" s="119" t="s">
        <v>250</v>
      </c>
      <c r="T40" s="119" t="s">
        <v>251</v>
      </c>
      <c r="U40" s="201">
        <v>45204</v>
      </c>
      <c r="V40" s="170"/>
      <c r="W40"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40" s="43"/>
      <c r="Y40" s="43"/>
      <c r="Z40" s="43"/>
      <c r="AA40" s="51"/>
    </row>
    <row r="41" spans="2:27" ht="28.8" x14ac:dyDescent="0.3">
      <c r="B41" s="30">
        <v>32</v>
      </c>
      <c r="C41" s="6" t="s">
        <v>69</v>
      </c>
      <c r="D41" s="6" t="s">
        <v>25</v>
      </c>
      <c r="E41" s="6" t="s">
        <v>104</v>
      </c>
      <c r="F41" s="6"/>
      <c r="G41" s="32"/>
      <c r="H41" s="127"/>
      <c r="I41" s="6"/>
      <c r="J41" s="33"/>
      <c r="K41" s="18"/>
      <c r="L41" s="18"/>
      <c r="M41" s="76"/>
      <c r="N41" s="18"/>
      <c r="O41" s="18"/>
      <c r="P41" s="18"/>
      <c r="Q41" s="18"/>
      <c r="R41" s="77"/>
      <c r="S41" s="119" t="s">
        <v>250</v>
      </c>
      <c r="T41" s="119" t="s">
        <v>251</v>
      </c>
      <c r="U41" s="201">
        <v>45204</v>
      </c>
      <c r="V41" s="170" t="s">
        <v>41</v>
      </c>
      <c r="W41"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41" s="43"/>
      <c r="Y41" s="43"/>
      <c r="Z41" s="43"/>
      <c r="AA41" s="51"/>
    </row>
    <row r="42" spans="2:27" ht="408.75" customHeight="1" x14ac:dyDescent="0.3">
      <c r="B42" s="30">
        <v>33</v>
      </c>
      <c r="C42" s="6" t="s">
        <v>69</v>
      </c>
      <c r="D42" s="6" t="s">
        <v>25</v>
      </c>
      <c r="E42" s="6" t="s">
        <v>104</v>
      </c>
      <c r="F42" s="6"/>
      <c r="G42" s="32"/>
      <c r="H42" s="129"/>
      <c r="I42" s="6"/>
      <c r="J42" s="6"/>
      <c r="K42" s="18"/>
      <c r="L42" s="18"/>
      <c r="M42" s="76"/>
      <c r="N42" s="18"/>
      <c r="O42" s="18"/>
      <c r="P42" s="18"/>
      <c r="Q42" s="18"/>
      <c r="R42" s="18"/>
      <c r="S42" s="119" t="s">
        <v>250</v>
      </c>
      <c r="T42" s="119" t="s">
        <v>251</v>
      </c>
      <c r="U42" s="201">
        <v>45204</v>
      </c>
      <c r="V42" s="170"/>
      <c r="W42"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Fuera del plazo de verificación</v>
      </c>
      <c r="X42" s="43"/>
      <c r="Y42" s="43"/>
      <c r="Z42" s="43"/>
      <c r="AA42" s="51"/>
    </row>
    <row r="43" spans="2:27" ht="28.8" x14ac:dyDescent="0.3">
      <c r="B43" s="30">
        <v>34</v>
      </c>
      <c r="C43" s="6" t="s">
        <v>69</v>
      </c>
      <c r="D43" s="6" t="s">
        <v>25</v>
      </c>
      <c r="E43" s="6" t="s">
        <v>104</v>
      </c>
      <c r="F43" s="6"/>
      <c r="G43" s="32"/>
      <c r="H43" s="129"/>
      <c r="I43" s="6"/>
      <c r="J43" s="6"/>
      <c r="K43" s="18"/>
      <c r="L43" s="18"/>
      <c r="M43" s="76"/>
      <c r="N43" s="18"/>
      <c r="O43" s="18"/>
      <c r="P43" s="18"/>
      <c r="Q43" s="18"/>
      <c r="R43" s="18"/>
      <c r="S43" s="119" t="s">
        <v>250</v>
      </c>
      <c r="T43" s="119" t="s">
        <v>251</v>
      </c>
      <c r="U43" s="201">
        <v>45301</v>
      </c>
      <c r="V43" s="170"/>
      <c r="W43"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43" s="43"/>
      <c r="Y43" s="43"/>
      <c r="Z43" s="43"/>
      <c r="AA43" s="51"/>
    </row>
    <row r="44" spans="2:27" ht="28.8" x14ac:dyDescent="0.3">
      <c r="B44" s="30">
        <v>35</v>
      </c>
      <c r="C44" s="6" t="s">
        <v>69</v>
      </c>
      <c r="D44" s="6" t="s">
        <v>25</v>
      </c>
      <c r="E44" s="6" t="s">
        <v>104</v>
      </c>
      <c r="F44" s="6"/>
      <c r="G44" s="32"/>
      <c r="H44" s="129"/>
      <c r="I44" s="6"/>
      <c r="J44" s="6"/>
      <c r="K44" s="18"/>
      <c r="L44" s="18"/>
      <c r="M44" s="98"/>
      <c r="N44" s="18"/>
      <c r="O44" s="18"/>
      <c r="P44" s="18"/>
      <c r="Q44" s="18"/>
      <c r="R44" s="18"/>
      <c r="S44" s="119" t="s">
        <v>250</v>
      </c>
      <c r="T44" s="119" t="s">
        <v>251</v>
      </c>
      <c r="U44" s="201">
        <v>45301</v>
      </c>
      <c r="V44" s="170" t="s">
        <v>41</v>
      </c>
      <c r="W44"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44" s="43"/>
      <c r="Y44" s="43"/>
      <c r="Z44" s="43"/>
      <c r="AA44" s="51"/>
    </row>
    <row r="45" spans="2:27" ht="260.39999999999998" customHeight="1" x14ac:dyDescent="0.3">
      <c r="B45" s="30">
        <v>36</v>
      </c>
      <c r="C45" s="6" t="s">
        <v>69</v>
      </c>
      <c r="D45" s="6" t="s">
        <v>25</v>
      </c>
      <c r="E45" s="6" t="s">
        <v>104</v>
      </c>
      <c r="F45" s="6"/>
      <c r="G45" s="32"/>
      <c r="H45" s="130"/>
      <c r="I45" s="6"/>
      <c r="J45" s="6"/>
      <c r="K45" s="18"/>
      <c r="L45" s="18"/>
      <c r="M45" s="76"/>
      <c r="N45" s="18"/>
      <c r="O45" s="18"/>
      <c r="P45" s="18"/>
      <c r="Q45" s="18"/>
      <c r="R45" s="77"/>
      <c r="S45" s="119" t="s">
        <v>250</v>
      </c>
      <c r="T45" s="119" t="s">
        <v>251</v>
      </c>
      <c r="U45" s="201">
        <v>45301</v>
      </c>
      <c r="V45" s="170"/>
      <c r="W45"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45" s="43"/>
      <c r="Y45" s="43"/>
      <c r="Z45" s="43"/>
      <c r="AA45" s="51"/>
    </row>
    <row r="46" spans="2:27" ht="28.8" x14ac:dyDescent="0.3">
      <c r="B46" s="30">
        <v>37</v>
      </c>
      <c r="C46" s="6" t="s">
        <v>69</v>
      </c>
      <c r="D46" s="6" t="s">
        <v>25</v>
      </c>
      <c r="E46" s="6" t="s">
        <v>104</v>
      </c>
      <c r="F46" s="6"/>
      <c r="G46" s="32"/>
      <c r="H46" s="130"/>
      <c r="I46" s="6"/>
      <c r="J46" s="6"/>
      <c r="K46" s="18"/>
      <c r="L46" s="18"/>
      <c r="M46" s="76"/>
      <c r="N46" s="18"/>
      <c r="O46" s="18"/>
      <c r="P46" s="18"/>
      <c r="Q46" s="18"/>
      <c r="R46" s="77"/>
      <c r="S46" s="119" t="s">
        <v>54</v>
      </c>
      <c r="T46" s="119" t="s">
        <v>55</v>
      </c>
      <c r="U46" s="201">
        <v>45301</v>
      </c>
      <c r="V46" s="170"/>
      <c r="W46"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46" s="43"/>
      <c r="Y46" s="43"/>
      <c r="Z46" s="43"/>
      <c r="AA46" s="51"/>
    </row>
    <row r="47" spans="2:27" ht="14.4" x14ac:dyDescent="0.3">
      <c r="B47" s="30">
        <v>38</v>
      </c>
      <c r="C47" s="6" t="s">
        <v>69</v>
      </c>
      <c r="D47" s="6" t="s">
        <v>25</v>
      </c>
      <c r="E47" s="6" t="s">
        <v>104</v>
      </c>
      <c r="F47" s="6"/>
      <c r="G47" s="32"/>
      <c r="H47" s="130"/>
      <c r="I47" s="6"/>
      <c r="J47" s="6"/>
      <c r="K47" s="18"/>
      <c r="L47" s="18"/>
      <c r="M47" s="76"/>
      <c r="N47" s="18"/>
      <c r="O47" s="18"/>
      <c r="P47" s="18"/>
      <c r="Q47" s="18"/>
      <c r="R47" s="77"/>
      <c r="S47" s="122" t="s">
        <v>58</v>
      </c>
      <c r="T47" s="122" t="s">
        <v>59</v>
      </c>
      <c r="U47" s="201">
        <v>45301</v>
      </c>
      <c r="V47" s="170" t="s">
        <v>41</v>
      </c>
      <c r="W47"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Incumple</v>
      </c>
      <c r="X47" s="43"/>
      <c r="Y47" s="43"/>
      <c r="Z47" s="43"/>
      <c r="AA47" s="51"/>
    </row>
    <row r="48" spans="2:27" ht="219" customHeight="1" x14ac:dyDescent="0.3">
      <c r="B48" s="30">
        <v>39</v>
      </c>
      <c r="C48" s="6" t="s">
        <v>69</v>
      </c>
      <c r="D48" s="6" t="s">
        <v>25</v>
      </c>
      <c r="E48" s="6" t="s">
        <v>104</v>
      </c>
      <c r="F48" s="6"/>
      <c r="G48" s="32"/>
      <c r="H48" s="130"/>
      <c r="I48" s="6"/>
      <c r="J48" s="6"/>
      <c r="K48" s="18"/>
      <c r="L48" s="18"/>
      <c r="M48" s="76"/>
      <c r="N48" s="18"/>
      <c r="O48" s="18"/>
      <c r="P48" s="18"/>
      <c r="Q48" s="18"/>
      <c r="R48" s="77"/>
      <c r="S48" s="122" t="s">
        <v>58</v>
      </c>
      <c r="T48" s="122" t="s">
        <v>59</v>
      </c>
      <c r="U48" s="201">
        <v>45301</v>
      </c>
      <c r="V48" s="170"/>
      <c r="W48"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48" s="43"/>
      <c r="Y48" s="43"/>
      <c r="Z48" s="43"/>
      <c r="AA48" s="51"/>
    </row>
    <row r="49" spans="2:27" ht="217.95" customHeight="1" x14ac:dyDescent="0.3">
      <c r="B49" s="30">
        <v>40</v>
      </c>
      <c r="C49" s="6" t="s">
        <v>69</v>
      </c>
      <c r="D49" s="6" t="s">
        <v>25</v>
      </c>
      <c r="E49" s="6" t="s">
        <v>104</v>
      </c>
      <c r="F49" s="6"/>
      <c r="G49" s="32"/>
      <c r="H49" s="130"/>
      <c r="I49" s="6"/>
      <c r="J49" s="6"/>
      <c r="K49" s="18"/>
      <c r="L49" s="18"/>
      <c r="M49" s="76"/>
      <c r="N49" s="18"/>
      <c r="O49" s="18"/>
      <c r="P49" s="18"/>
      <c r="Q49" s="18"/>
      <c r="R49" s="77"/>
      <c r="S49" s="122" t="s">
        <v>58</v>
      </c>
      <c r="T49" s="122" t="s">
        <v>59</v>
      </c>
      <c r="U49" s="201">
        <v>45301</v>
      </c>
      <c r="V49" s="170"/>
      <c r="W49"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49" s="43"/>
      <c r="Y49" s="43"/>
      <c r="Z49" s="43"/>
      <c r="AA49" s="51"/>
    </row>
    <row r="50" spans="2:27" ht="409.5" customHeight="1" x14ac:dyDescent="0.3">
      <c r="B50" s="30">
        <v>41</v>
      </c>
      <c r="C50" s="6" t="s">
        <v>69</v>
      </c>
      <c r="D50" s="6" t="s">
        <v>25</v>
      </c>
      <c r="E50" s="6" t="s">
        <v>104</v>
      </c>
      <c r="F50" s="6"/>
      <c r="G50" s="32"/>
      <c r="H50" s="163"/>
      <c r="I50" s="6"/>
      <c r="J50" s="6"/>
      <c r="K50" s="18"/>
      <c r="L50" s="18"/>
      <c r="M50" s="76"/>
      <c r="N50" s="18"/>
      <c r="O50" s="18"/>
      <c r="P50" s="18"/>
      <c r="Q50" s="18"/>
      <c r="R50" s="164"/>
      <c r="S50" s="119" t="s">
        <v>250</v>
      </c>
      <c r="T50" s="119" t="s">
        <v>251</v>
      </c>
      <c r="U50" s="211">
        <v>45337</v>
      </c>
      <c r="V50" s="170"/>
      <c r="W50"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50" s="43"/>
      <c r="Y50" s="43"/>
      <c r="Z50" s="43"/>
      <c r="AA50" s="51"/>
    </row>
    <row r="51" spans="2:27" ht="28.8" x14ac:dyDescent="0.3">
      <c r="B51" s="30">
        <v>42</v>
      </c>
      <c r="C51" s="10" t="s">
        <v>69</v>
      </c>
      <c r="D51" s="10" t="s">
        <v>25</v>
      </c>
      <c r="E51" s="6" t="s">
        <v>104</v>
      </c>
      <c r="F51" s="10"/>
      <c r="G51" s="97"/>
      <c r="H51" s="165"/>
      <c r="I51" s="10"/>
      <c r="J51" s="10"/>
      <c r="K51" s="166"/>
      <c r="L51" s="153"/>
      <c r="M51" s="167"/>
      <c r="N51" s="153"/>
      <c r="O51" s="153"/>
      <c r="P51" s="153"/>
      <c r="Q51" s="153"/>
      <c r="R51" s="168"/>
      <c r="S51" s="119" t="s">
        <v>250</v>
      </c>
      <c r="T51" s="119" t="s">
        <v>251</v>
      </c>
      <c r="U51" s="211">
        <v>45337</v>
      </c>
      <c r="V51" s="170"/>
      <c r="W51" s="214" t="str">
        <f ca="1">IF(agua_efluente[[#This Row],[Cumple]]="Sí","Cumple",IF(agua_efluente[[#This Row],[Cumple]]="No","Incumple",IF(agua_efluente[[#This Row],[Fecha de Verificación]]="","Dentro del plazo de verificación",IF(agua_efluente[[#This Row],[Fecha de Verificación]]&gt;=TODAY(),"Dentro del plazo de verificación","Fuera del plazo de verificación"))))</f>
        <v>Dentro del plazo de verificación</v>
      </c>
      <c r="X51" s="45"/>
      <c r="Y51" s="45"/>
      <c r="Z51" s="45"/>
      <c r="AA51" s="52"/>
    </row>
    <row r="52" spans="2:27" ht="15.75" customHeight="1" x14ac:dyDescent="0.3">
      <c r="B52" s="233" t="s">
        <v>64</v>
      </c>
      <c r="C52" s="233"/>
      <c r="D52" s="233"/>
      <c r="E52" s="233"/>
      <c r="F52" s="156"/>
      <c r="G52" s="2"/>
      <c r="H52" s="2"/>
      <c r="I52" s="2"/>
      <c r="J52" s="2"/>
      <c r="K52" s="2"/>
    </row>
  </sheetData>
  <mergeCells count="8">
    <mergeCell ref="B52:E52"/>
    <mergeCell ref="I2:Y5"/>
    <mergeCell ref="X8:Z8"/>
    <mergeCell ref="B6:Q6"/>
    <mergeCell ref="C8:Q8"/>
    <mergeCell ref="R8:V8"/>
    <mergeCell ref="B7:AA7"/>
    <mergeCell ref="B2:H5"/>
  </mergeCells>
  <conditionalFormatting sqref="V9">
    <cfRule type="containsText" dxfId="17" priority="2" operator="containsText" text="X">
      <formula>NOT(ISERROR(SEARCH(("X"),(V9))))</formula>
    </cfRule>
  </conditionalFormatting>
  <conditionalFormatting sqref="V8:W8">
    <cfRule type="containsText" dxfId="16" priority="5" operator="containsText" text="X">
      <formula>NOT(ISERROR(SEARCH(("X"),(V8))))</formula>
    </cfRule>
  </conditionalFormatting>
  <conditionalFormatting sqref="W9">
    <cfRule type="containsText" dxfId="15" priority="1" operator="containsText" text="X">
      <formula>NOT(ISERROR(SEARCH(("X"),(W9))))</formula>
    </cfRule>
  </conditionalFormatting>
  <hyperlinks>
    <hyperlink ref="O9" location="' RL AGUA Y EFLUENTE'!B52" display="Consecuencias de incumplimiento" xr:uid="{4FCD958A-73A3-4D6D-98B9-2F2DE52A8C50}"/>
  </hyperlink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1B048C0-7379-4717-A224-B6D52722B7B2}">
          <x14:formula1>
            <xm:f>Lista!$A$2:$A$3</xm:f>
          </x14:formula1>
          <xm:sqref>V10:V51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26CC-185A-40AE-9C33-A10B0B58D0D5}">
  <sheetPr codeName="Hoja5">
    <tabColor theme="0"/>
  </sheetPr>
  <dimension ref="A2:AA20"/>
  <sheetViews>
    <sheetView showGridLines="0" zoomScale="50" zoomScaleNormal="50" workbookViewId="0">
      <selection activeCell="K15" sqref="K15"/>
    </sheetView>
  </sheetViews>
  <sheetFormatPr baseColWidth="10" defaultColWidth="11.44140625" defaultRowHeight="15" customHeight="1" x14ac:dyDescent="0.3"/>
  <cols>
    <col min="1" max="1" width="1.109375" customWidth="1"/>
    <col min="2" max="2" width="5.5546875" customWidth="1"/>
    <col min="3" max="5" width="22.33203125" customWidth="1"/>
    <col min="6" max="6" width="22.33203125" hidden="1" customWidth="1"/>
    <col min="7" max="10" width="22.33203125" customWidth="1"/>
    <col min="11" max="11" width="133.33203125" customWidth="1"/>
    <col min="12" max="12" width="55.5546875" customWidth="1"/>
    <col min="13" max="14" width="33.33203125" customWidth="1"/>
    <col min="15" max="15" width="55.6640625" customWidth="1"/>
    <col min="16" max="16" width="22.33203125" customWidth="1"/>
    <col min="17" max="17" width="55.5546875" customWidth="1"/>
    <col min="18" max="18" width="66.6640625" customWidth="1"/>
    <col min="19" max="23" width="22.21875" customWidth="1"/>
    <col min="24" max="27" width="22.33203125" customWidth="1"/>
  </cols>
  <sheetData>
    <row r="2" spans="1:27" ht="49.2" customHeight="1" x14ac:dyDescent="0.3">
      <c r="B2" s="223"/>
      <c r="C2" s="223"/>
      <c r="D2" s="223"/>
      <c r="E2" s="223"/>
      <c r="F2" s="224"/>
      <c r="G2" s="224"/>
      <c r="H2" s="232" t="s">
        <v>0</v>
      </c>
      <c r="I2" s="232"/>
      <c r="J2" s="232"/>
      <c r="K2" s="232"/>
      <c r="L2" s="232"/>
      <c r="M2" s="232"/>
      <c r="N2" s="232"/>
      <c r="O2" s="232"/>
      <c r="P2" s="232"/>
      <c r="Q2" s="232"/>
      <c r="R2" s="232"/>
      <c r="S2" s="232"/>
      <c r="T2" s="232"/>
      <c r="U2" s="232"/>
      <c r="V2" s="232"/>
      <c r="W2" s="232"/>
      <c r="X2" s="232"/>
      <c r="Y2" s="232"/>
      <c r="Z2" s="78" t="s">
        <v>43</v>
      </c>
      <c r="AA2" s="4"/>
    </row>
    <row r="3" spans="1:27" ht="18" customHeight="1" x14ac:dyDescent="0.3">
      <c r="B3" s="223"/>
      <c r="C3" s="223"/>
      <c r="D3" s="223"/>
      <c r="E3" s="223"/>
      <c r="F3" s="224"/>
      <c r="G3" s="224"/>
      <c r="H3" s="232"/>
      <c r="I3" s="232"/>
      <c r="J3" s="232"/>
      <c r="K3" s="232"/>
      <c r="L3" s="232"/>
      <c r="M3" s="232"/>
      <c r="N3" s="232"/>
      <c r="O3" s="232"/>
      <c r="P3" s="232"/>
      <c r="Q3" s="232"/>
      <c r="R3" s="232"/>
      <c r="S3" s="232"/>
      <c r="T3" s="232"/>
      <c r="U3" s="232"/>
      <c r="V3" s="232"/>
      <c r="W3" s="232"/>
      <c r="X3" s="232"/>
      <c r="Y3" s="232"/>
      <c r="Z3" s="79" t="s">
        <v>44</v>
      </c>
      <c r="AA3" s="5"/>
    </row>
    <row r="4" spans="1:27" ht="18" customHeight="1" x14ac:dyDescent="0.3">
      <c r="B4" s="223"/>
      <c r="C4" s="223"/>
      <c r="D4" s="223"/>
      <c r="E4" s="223"/>
      <c r="F4" s="224"/>
      <c r="G4" s="224"/>
      <c r="H4" s="232"/>
      <c r="I4" s="232"/>
      <c r="J4" s="232"/>
      <c r="K4" s="232"/>
      <c r="L4" s="232"/>
      <c r="M4" s="232"/>
      <c r="N4" s="232"/>
      <c r="O4" s="232"/>
      <c r="P4" s="232"/>
      <c r="Q4" s="232"/>
      <c r="R4" s="232"/>
      <c r="S4" s="232"/>
      <c r="T4" s="232"/>
      <c r="U4" s="232"/>
      <c r="V4" s="232"/>
      <c r="W4" s="232"/>
      <c r="X4" s="232"/>
      <c r="Y4" s="232"/>
      <c r="Z4" s="78" t="s">
        <v>1</v>
      </c>
      <c r="AA4" s="11"/>
    </row>
    <row r="5" spans="1:27" ht="18" customHeight="1" x14ac:dyDescent="0.3">
      <c r="B5" s="223"/>
      <c r="C5" s="223"/>
      <c r="D5" s="223"/>
      <c r="E5" s="223"/>
      <c r="F5" s="224"/>
      <c r="G5" s="224"/>
      <c r="H5" s="232"/>
      <c r="I5" s="232"/>
      <c r="J5" s="232"/>
      <c r="K5" s="232"/>
      <c r="L5" s="232"/>
      <c r="M5" s="232"/>
      <c r="N5" s="232"/>
      <c r="O5" s="232"/>
      <c r="P5" s="232"/>
      <c r="Q5" s="232"/>
      <c r="R5" s="232"/>
      <c r="S5" s="232"/>
      <c r="T5" s="232"/>
      <c r="U5" s="232"/>
      <c r="V5" s="232"/>
      <c r="W5" s="232"/>
      <c r="X5" s="232"/>
      <c r="Y5" s="232"/>
      <c r="Z5" s="78"/>
      <c r="AA5" s="4"/>
    </row>
    <row r="6" spans="1:27" ht="14.4" x14ac:dyDescent="0.3">
      <c r="B6" s="225"/>
      <c r="C6" s="225"/>
      <c r="D6" s="225"/>
      <c r="E6" s="225"/>
      <c r="F6" s="225"/>
      <c r="G6" s="225"/>
      <c r="H6" s="225"/>
      <c r="I6" s="225"/>
      <c r="J6" s="225"/>
      <c r="K6" s="225"/>
      <c r="L6" s="225"/>
      <c r="M6" s="225"/>
      <c r="N6" s="225"/>
      <c r="O6" s="225"/>
      <c r="P6" s="225"/>
      <c r="Q6" s="225"/>
    </row>
    <row r="7" spans="1:27" ht="33" customHeight="1" x14ac:dyDescent="0.3">
      <c r="B7" s="229" t="s">
        <v>140</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1:27" ht="30" customHeight="1" x14ac:dyDescent="0.3">
      <c r="B8" s="49"/>
      <c r="C8" s="238" t="s">
        <v>66</v>
      </c>
      <c r="D8" s="239"/>
      <c r="E8" s="239"/>
      <c r="F8" s="239"/>
      <c r="G8" s="239"/>
      <c r="H8" s="239"/>
      <c r="I8" s="239"/>
      <c r="J8" s="239"/>
      <c r="K8" s="239"/>
      <c r="L8" s="239"/>
      <c r="M8" s="239"/>
      <c r="N8" s="239"/>
      <c r="O8" s="239"/>
      <c r="P8" s="239"/>
      <c r="Q8" s="240"/>
      <c r="R8" s="234" t="s">
        <v>49</v>
      </c>
      <c r="S8" s="235"/>
      <c r="T8" s="235"/>
      <c r="U8" s="235"/>
      <c r="V8" s="235"/>
      <c r="W8" s="155"/>
      <c r="X8" s="236" t="s">
        <v>4</v>
      </c>
      <c r="Y8" s="237"/>
      <c r="Z8" s="237"/>
      <c r="AA8" s="50" t="s">
        <v>5</v>
      </c>
    </row>
    <row r="9" spans="1:27" ht="30" customHeight="1" x14ac:dyDescent="0.3">
      <c r="A9" s="8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1:27" ht="187.2" x14ac:dyDescent="0.3">
      <c r="B10" s="34">
        <v>1</v>
      </c>
      <c r="C10" s="6" t="s">
        <v>69</v>
      </c>
      <c r="D10" s="6" t="s">
        <v>25</v>
      </c>
      <c r="E10" s="6" t="s">
        <v>141</v>
      </c>
      <c r="F10" s="157"/>
      <c r="G10" s="35" t="s">
        <v>142</v>
      </c>
      <c r="H10" s="6" t="s">
        <v>143</v>
      </c>
      <c r="I10" s="37" t="s">
        <v>144</v>
      </c>
      <c r="J10" s="34">
        <v>450</v>
      </c>
      <c r="K10" s="7" t="s">
        <v>145</v>
      </c>
      <c r="L10" s="39" t="s">
        <v>146</v>
      </c>
      <c r="M10" s="68" t="s">
        <v>38</v>
      </c>
      <c r="N10" s="16" t="s">
        <v>147</v>
      </c>
      <c r="O10" s="39" t="s">
        <v>148</v>
      </c>
      <c r="P10" s="34" t="s">
        <v>149</v>
      </c>
      <c r="Q10" s="17" t="s">
        <v>150</v>
      </c>
      <c r="R10" s="38" t="s">
        <v>151</v>
      </c>
      <c r="S10" s="123" t="s">
        <v>60</v>
      </c>
      <c r="T10" s="123" t="s">
        <v>244</v>
      </c>
      <c r="U10" s="205">
        <v>45272</v>
      </c>
      <c r="V10" s="170"/>
      <c r="W10"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0" s="7"/>
      <c r="Y10" s="7"/>
      <c r="Z10" s="7"/>
      <c r="AA10" s="16"/>
    </row>
    <row r="11" spans="1:27" ht="86.4" x14ac:dyDescent="0.3">
      <c r="B11" s="9">
        <v>2</v>
      </c>
      <c r="C11" s="6" t="s">
        <v>69</v>
      </c>
      <c r="D11" s="6" t="s">
        <v>25</v>
      </c>
      <c r="E11" s="6" t="s">
        <v>141</v>
      </c>
      <c r="F11" s="158"/>
      <c r="G11" s="40" t="s">
        <v>152</v>
      </c>
      <c r="H11" s="6" t="s">
        <v>153</v>
      </c>
      <c r="I11" s="41" t="s">
        <v>154</v>
      </c>
      <c r="J11" s="6">
        <v>4</v>
      </c>
      <c r="K11" s="7" t="s">
        <v>155</v>
      </c>
      <c r="L11" s="18" t="s">
        <v>156</v>
      </c>
      <c r="M11" s="68" t="s">
        <v>38</v>
      </c>
      <c r="N11" s="7" t="s">
        <v>252</v>
      </c>
      <c r="O11" s="6" t="s">
        <v>119</v>
      </c>
      <c r="P11" s="6" t="s">
        <v>119</v>
      </c>
      <c r="Q11" s="17" t="s">
        <v>150</v>
      </c>
      <c r="R11" s="38" t="s">
        <v>157</v>
      </c>
      <c r="S11" s="123" t="s">
        <v>54</v>
      </c>
      <c r="T11" s="119" t="s">
        <v>55</v>
      </c>
      <c r="U11" s="205">
        <v>45179</v>
      </c>
      <c r="V11" s="170" t="s">
        <v>243</v>
      </c>
      <c r="W11"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Cumple</v>
      </c>
      <c r="X11" s="7"/>
      <c r="Y11" s="7"/>
      <c r="Z11" s="7"/>
      <c r="AA11" s="16"/>
    </row>
    <row r="12" spans="1:27" ht="28.8" x14ac:dyDescent="0.3">
      <c r="B12" s="34">
        <v>3</v>
      </c>
      <c r="C12" s="6" t="s">
        <v>69</v>
      </c>
      <c r="D12" s="6" t="s">
        <v>25</v>
      </c>
      <c r="E12" s="6" t="s">
        <v>141</v>
      </c>
      <c r="F12" s="158"/>
      <c r="G12" s="40"/>
      <c r="H12" s="36"/>
      <c r="I12" s="41"/>
      <c r="J12" s="6"/>
      <c r="K12" s="7"/>
      <c r="L12" s="18"/>
      <c r="M12" s="68"/>
      <c r="N12" s="7"/>
      <c r="O12" s="6"/>
      <c r="P12" s="6"/>
      <c r="Q12" s="17"/>
      <c r="R12" s="38"/>
      <c r="S12" s="123" t="s">
        <v>54</v>
      </c>
      <c r="T12" s="119" t="s">
        <v>55</v>
      </c>
      <c r="U12" s="205">
        <v>45179</v>
      </c>
      <c r="V12" s="170"/>
      <c r="W12"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2" s="7"/>
      <c r="Y12" s="7"/>
      <c r="Z12" s="7"/>
      <c r="AA12" s="16"/>
    </row>
    <row r="13" spans="1:27" ht="14.4" x14ac:dyDescent="0.3">
      <c r="B13" s="34">
        <v>4</v>
      </c>
      <c r="C13" s="6" t="s">
        <v>69</v>
      </c>
      <c r="D13" s="6" t="s">
        <v>25</v>
      </c>
      <c r="E13" s="6" t="s">
        <v>141</v>
      </c>
      <c r="F13" s="158"/>
      <c r="G13" s="40"/>
      <c r="H13" s="36"/>
      <c r="I13" s="41"/>
      <c r="J13" s="6"/>
      <c r="K13" s="7"/>
      <c r="L13" s="18"/>
      <c r="M13" s="68"/>
      <c r="N13" s="7"/>
      <c r="O13" s="6"/>
      <c r="P13" s="6"/>
      <c r="Q13" s="17"/>
      <c r="R13" s="17"/>
      <c r="S13" s="123" t="s">
        <v>54</v>
      </c>
      <c r="T13" s="119" t="s">
        <v>55</v>
      </c>
      <c r="U13" s="205">
        <v>45179</v>
      </c>
      <c r="V13" s="170" t="s">
        <v>243</v>
      </c>
      <c r="W13"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Cumple</v>
      </c>
      <c r="X13" s="7"/>
      <c r="Y13" s="7"/>
      <c r="Z13" s="7"/>
      <c r="AA13" s="16"/>
    </row>
    <row r="14" spans="1:27" ht="28.8" x14ac:dyDescent="0.3">
      <c r="B14" s="9">
        <v>5</v>
      </c>
      <c r="C14" s="6" t="s">
        <v>69</v>
      </c>
      <c r="D14" s="6" t="s">
        <v>25</v>
      </c>
      <c r="E14" s="6" t="s">
        <v>141</v>
      </c>
      <c r="F14" s="158"/>
      <c r="G14" s="42"/>
      <c r="H14" s="36"/>
      <c r="I14" s="41"/>
      <c r="J14" s="6"/>
      <c r="K14" s="7"/>
      <c r="L14" s="18"/>
      <c r="M14" s="68"/>
      <c r="N14" s="7"/>
      <c r="O14" s="6"/>
      <c r="P14" s="6"/>
      <c r="Q14" s="17"/>
      <c r="R14" s="17"/>
      <c r="S14" s="123" t="s">
        <v>54</v>
      </c>
      <c r="T14" s="119" t="s">
        <v>55</v>
      </c>
      <c r="U14" s="205">
        <v>45174</v>
      </c>
      <c r="V14" s="170"/>
      <c r="W14"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4" s="7"/>
      <c r="Y14" s="7"/>
      <c r="Z14" s="7"/>
      <c r="AA14" s="16"/>
    </row>
    <row r="15" spans="1:27" ht="409.2" customHeight="1" x14ac:dyDescent="0.3">
      <c r="B15" s="34">
        <v>6</v>
      </c>
      <c r="C15" s="6" t="s">
        <v>69</v>
      </c>
      <c r="D15" s="6" t="s">
        <v>25</v>
      </c>
      <c r="E15" s="6" t="s">
        <v>141</v>
      </c>
      <c r="F15" s="158"/>
      <c r="G15" s="42"/>
      <c r="H15" s="36"/>
      <c r="I15" s="41"/>
      <c r="J15" s="6"/>
      <c r="K15" s="7"/>
      <c r="L15" s="18"/>
      <c r="M15" s="68"/>
      <c r="N15" s="7"/>
      <c r="O15" s="6"/>
      <c r="P15" s="6"/>
      <c r="Q15" s="17"/>
      <c r="R15" s="17"/>
      <c r="S15" s="123" t="s">
        <v>54</v>
      </c>
      <c r="T15" s="119" t="s">
        <v>55</v>
      </c>
      <c r="U15" s="205">
        <v>45204</v>
      </c>
      <c r="V15" s="170"/>
      <c r="W15"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5" s="7"/>
      <c r="Y15" s="7"/>
      <c r="Z15" s="7"/>
      <c r="AA15" s="16"/>
    </row>
    <row r="16" spans="1:27" ht="14.4" x14ac:dyDescent="0.3">
      <c r="B16" s="34">
        <v>7</v>
      </c>
      <c r="C16" s="6" t="s">
        <v>69</v>
      </c>
      <c r="D16" s="6" t="s">
        <v>25</v>
      </c>
      <c r="E16" s="6" t="s">
        <v>141</v>
      </c>
      <c r="F16" s="158"/>
      <c r="G16" s="42"/>
      <c r="H16" s="36"/>
      <c r="I16" s="41"/>
      <c r="J16" s="6"/>
      <c r="K16" s="7"/>
      <c r="L16" s="18"/>
      <c r="M16" s="68"/>
      <c r="N16" s="7"/>
      <c r="O16" s="6"/>
      <c r="P16" s="6"/>
      <c r="Q16" s="17"/>
      <c r="R16" s="17"/>
      <c r="S16" s="123" t="s">
        <v>54</v>
      </c>
      <c r="T16" s="119" t="s">
        <v>55</v>
      </c>
      <c r="U16" s="205">
        <v>45204</v>
      </c>
      <c r="V16" s="170" t="s">
        <v>41</v>
      </c>
      <c r="W16"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Incumple</v>
      </c>
      <c r="X16" s="7"/>
      <c r="Y16" s="7"/>
      <c r="Z16" s="7"/>
      <c r="AA16" s="16"/>
    </row>
    <row r="17" spans="2:27" ht="264.60000000000002" customHeight="1" x14ac:dyDescent="0.3">
      <c r="B17" s="9">
        <v>8</v>
      </c>
      <c r="C17" s="6" t="s">
        <v>69</v>
      </c>
      <c r="D17" s="6" t="s">
        <v>25</v>
      </c>
      <c r="E17" s="6" t="s">
        <v>141</v>
      </c>
      <c r="F17" s="158"/>
      <c r="G17" s="42"/>
      <c r="H17" s="36"/>
      <c r="I17" s="41"/>
      <c r="J17" s="6"/>
      <c r="K17" s="7"/>
      <c r="L17" s="18"/>
      <c r="M17" s="73"/>
      <c r="N17" s="7"/>
      <c r="O17" s="6"/>
      <c r="P17" s="6"/>
      <c r="Q17" s="17"/>
      <c r="R17" s="17"/>
      <c r="S17" s="123" t="s">
        <v>54</v>
      </c>
      <c r="T17" s="119" t="s">
        <v>55</v>
      </c>
      <c r="U17" s="205">
        <v>45204</v>
      </c>
      <c r="V17" s="170"/>
      <c r="W17"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7" s="7"/>
      <c r="Y17" s="7"/>
      <c r="Z17" s="7"/>
      <c r="AA17" s="16"/>
    </row>
    <row r="18" spans="2:27" ht="181.2" customHeight="1" x14ac:dyDescent="0.3">
      <c r="B18" s="34">
        <v>9</v>
      </c>
      <c r="C18" s="6" t="s">
        <v>69</v>
      </c>
      <c r="D18" s="6" t="s">
        <v>25</v>
      </c>
      <c r="E18" s="6" t="s">
        <v>141</v>
      </c>
      <c r="F18" s="158"/>
      <c r="G18" s="42"/>
      <c r="H18" s="36"/>
      <c r="I18" s="41"/>
      <c r="J18" s="6"/>
      <c r="K18" s="7"/>
      <c r="L18" s="18"/>
      <c r="M18" s="73"/>
      <c r="N18" s="7"/>
      <c r="O18" s="6"/>
      <c r="P18" s="6"/>
      <c r="Q18" s="17"/>
      <c r="R18" s="17"/>
      <c r="S18" s="123" t="s">
        <v>54</v>
      </c>
      <c r="T18" s="119" t="s">
        <v>55</v>
      </c>
      <c r="U18" s="205">
        <v>45204</v>
      </c>
      <c r="V18" s="170"/>
      <c r="W18"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Fuera del plazo de verificación</v>
      </c>
      <c r="X18" s="7"/>
      <c r="Y18" s="7"/>
      <c r="Z18" s="7"/>
      <c r="AA18" s="16"/>
    </row>
    <row r="19" spans="2:27" ht="272.39999999999998" customHeight="1" x14ac:dyDescent="0.3">
      <c r="B19" s="34">
        <v>10</v>
      </c>
      <c r="C19" s="6" t="s">
        <v>69</v>
      </c>
      <c r="D19" s="6" t="s">
        <v>25</v>
      </c>
      <c r="E19" s="6" t="s">
        <v>141</v>
      </c>
      <c r="F19" s="158"/>
      <c r="G19" s="42"/>
      <c r="H19" s="36"/>
      <c r="I19" s="41"/>
      <c r="J19" s="6"/>
      <c r="K19" s="7"/>
      <c r="L19" s="18"/>
      <c r="M19" s="73"/>
      <c r="N19" s="7"/>
      <c r="O19" s="6"/>
      <c r="P19" s="6"/>
      <c r="Q19" s="17"/>
      <c r="R19" s="17"/>
      <c r="S19" s="123" t="s">
        <v>54</v>
      </c>
      <c r="T19" s="119" t="s">
        <v>55</v>
      </c>
      <c r="U19" s="205">
        <v>45270</v>
      </c>
      <c r="V19" s="170" t="s">
        <v>41</v>
      </c>
      <c r="W19" s="214" t="str">
        <f ca="1">IF(aire_emisiones[[#This Row],[Cumple]]="Sí","Cumple",IF(aire_emisiones[[#This Row],[Cumple]]="No","Incumple",IF(aire_emisiones[[#This Row],[Fecha de Verificación]]="","Dentro del plazo de verificación",IF(aire_emisiones[[#This Row],[Fecha de Verificación]]&gt;=TODAY(),"Dentro del plazo de verificación","Fuera del plazo de verificación"))))</f>
        <v>Incumple</v>
      </c>
      <c r="X19" s="7"/>
      <c r="Y19" s="7"/>
      <c r="Z19" s="7"/>
      <c r="AA19" s="16"/>
    </row>
    <row r="20" spans="2:27" ht="14.4" x14ac:dyDescent="0.3">
      <c r="B20" s="233" t="s">
        <v>64</v>
      </c>
      <c r="C20" s="233"/>
      <c r="D20" s="233"/>
      <c r="E20" s="233"/>
      <c r="F20" s="156"/>
      <c r="G20" s="2"/>
      <c r="H20" s="2"/>
      <c r="I20" s="2"/>
      <c r="J20" s="2"/>
      <c r="K20" s="2"/>
    </row>
  </sheetData>
  <mergeCells count="8">
    <mergeCell ref="B20:E20"/>
    <mergeCell ref="X8:Z8"/>
    <mergeCell ref="B2:G5"/>
    <mergeCell ref="B6:Q6"/>
    <mergeCell ref="C8:Q8"/>
    <mergeCell ref="R8:V8"/>
    <mergeCell ref="B7:AA7"/>
    <mergeCell ref="H2:Y5"/>
  </mergeCells>
  <conditionalFormatting sqref="V9">
    <cfRule type="containsText" dxfId="14" priority="2" operator="containsText" text="X">
      <formula>NOT(ISERROR(SEARCH(("X"),(V9))))</formula>
    </cfRule>
  </conditionalFormatting>
  <conditionalFormatting sqref="V8:W8">
    <cfRule type="containsText" dxfId="13" priority="4" operator="containsText" text="X">
      <formula>NOT(ISERROR(SEARCH(("X"),(V8))))</formula>
    </cfRule>
  </conditionalFormatting>
  <conditionalFormatting sqref="W9">
    <cfRule type="containsText" dxfId="12" priority="1" operator="containsText" text="X">
      <formula>NOT(ISERROR(SEARCH(("X"),(W9))))</formula>
    </cfRule>
  </conditionalFormatting>
  <hyperlinks>
    <hyperlink ref="O9" location="'RL AIRE, RUIDO Y EMISIONES'!B20" display="Consecuencias de incumplimiento" xr:uid="{43CD33D1-C47B-4ABA-9CC3-17B589D59BE7}"/>
  </hyperlink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DB38CA3-1A70-4F27-BB9F-63809F6A6633}">
          <x14:formula1>
            <xm:f>Lista!$A$2:$A$3</xm:f>
          </x14:formula1>
          <xm:sqref>V10:V19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C1DE-9EFC-4A3E-AD55-7FADE3B19C0E}">
  <sheetPr codeName="Hoja6">
    <tabColor theme="0"/>
  </sheetPr>
  <dimension ref="B2:AA13"/>
  <sheetViews>
    <sheetView showGridLines="0" topLeftCell="A2" zoomScale="70" zoomScaleNormal="70" workbookViewId="0">
      <selection activeCell="J11" sqref="J11"/>
    </sheetView>
  </sheetViews>
  <sheetFormatPr baseColWidth="10" defaultColWidth="11.44140625" defaultRowHeight="15" customHeight="1" x14ac:dyDescent="0.3"/>
  <cols>
    <col min="1" max="1" width="1.109375" customWidth="1"/>
    <col min="2" max="2" width="5.5546875" customWidth="1"/>
    <col min="3" max="5" width="22.33203125" customWidth="1"/>
    <col min="6" max="6" width="22.33203125" hidden="1" customWidth="1"/>
    <col min="7" max="10" width="22.33203125" customWidth="1"/>
    <col min="11" max="11" width="133.33203125" customWidth="1"/>
    <col min="12" max="12" width="55.5546875" customWidth="1"/>
    <col min="13" max="14" width="33.33203125" customWidth="1"/>
    <col min="15" max="15" width="32" customWidth="1"/>
    <col min="16" max="16" width="22.33203125" customWidth="1"/>
    <col min="17" max="17" width="55.5546875" customWidth="1"/>
    <col min="18" max="18" width="33.33203125" customWidth="1"/>
    <col min="19" max="23" width="22.21875" customWidth="1"/>
    <col min="24" max="27" width="22.33203125" customWidth="1"/>
  </cols>
  <sheetData>
    <row r="2" spans="2:27" ht="125.25" customHeight="1" x14ac:dyDescent="0.3">
      <c r="B2" s="223"/>
      <c r="C2" s="223"/>
      <c r="D2" s="223"/>
      <c r="E2" s="223"/>
      <c r="F2" s="224"/>
      <c r="G2" s="224"/>
      <c r="H2" s="232" t="s">
        <v>0</v>
      </c>
      <c r="I2" s="232"/>
      <c r="J2" s="232"/>
      <c r="K2" s="232"/>
      <c r="L2" s="232"/>
      <c r="M2" s="232"/>
      <c r="N2" s="232"/>
      <c r="O2" s="232"/>
      <c r="P2" s="232"/>
      <c r="Q2" s="232"/>
      <c r="R2" s="232"/>
      <c r="S2" s="232"/>
      <c r="T2" s="232"/>
      <c r="U2" s="232"/>
      <c r="V2" s="232"/>
      <c r="W2" s="232"/>
      <c r="X2" s="232"/>
      <c r="Y2" s="232"/>
      <c r="Z2" s="78" t="s">
        <v>43</v>
      </c>
      <c r="AA2" s="4"/>
    </row>
    <row r="3" spans="2:27" ht="18" customHeight="1" x14ac:dyDescent="0.3">
      <c r="B3" s="223"/>
      <c r="C3" s="223"/>
      <c r="D3" s="223"/>
      <c r="E3" s="223"/>
      <c r="F3" s="224"/>
      <c r="G3" s="224"/>
      <c r="H3" s="232"/>
      <c r="I3" s="232"/>
      <c r="J3" s="232"/>
      <c r="K3" s="232"/>
      <c r="L3" s="232"/>
      <c r="M3" s="232"/>
      <c r="N3" s="232"/>
      <c r="O3" s="232"/>
      <c r="P3" s="232"/>
      <c r="Q3" s="232"/>
      <c r="R3" s="232"/>
      <c r="S3" s="232"/>
      <c r="T3" s="232"/>
      <c r="U3" s="232"/>
      <c r="V3" s="232"/>
      <c r="W3" s="232"/>
      <c r="X3" s="232"/>
      <c r="Y3" s="232"/>
      <c r="Z3" s="79" t="s">
        <v>44</v>
      </c>
      <c r="AA3" s="5">
        <v>2</v>
      </c>
    </row>
    <row r="4" spans="2:27" ht="18" customHeight="1" x14ac:dyDescent="0.3">
      <c r="B4" s="223"/>
      <c r="C4" s="223"/>
      <c r="D4" s="223"/>
      <c r="E4" s="223"/>
      <c r="F4" s="224"/>
      <c r="G4" s="224"/>
      <c r="H4" s="232"/>
      <c r="I4" s="232"/>
      <c r="J4" s="232"/>
      <c r="K4" s="232"/>
      <c r="L4" s="232"/>
      <c r="M4" s="232"/>
      <c r="N4" s="232"/>
      <c r="O4" s="232"/>
      <c r="P4" s="232"/>
      <c r="Q4" s="232"/>
      <c r="R4" s="232"/>
      <c r="S4" s="232"/>
      <c r="T4" s="232"/>
      <c r="U4" s="232"/>
      <c r="V4" s="232"/>
      <c r="W4" s="232"/>
      <c r="X4" s="232"/>
      <c r="Y4" s="232"/>
      <c r="Z4" s="78" t="s">
        <v>1</v>
      </c>
      <c r="AA4" s="11">
        <v>45183</v>
      </c>
    </row>
    <row r="5" spans="2:27" ht="18" customHeight="1" x14ac:dyDescent="0.3">
      <c r="B5" s="223"/>
      <c r="C5" s="223"/>
      <c r="D5" s="223"/>
      <c r="E5" s="223"/>
      <c r="F5" s="224"/>
      <c r="G5" s="224"/>
      <c r="H5" s="232"/>
      <c r="I5" s="232"/>
      <c r="J5" s="232"/>
      <c r="K5" s="232"/>
      <c r="L5" s="232"/>
      <c r="M5" s="232"/>
      <c r="N5" s="232"/>
      <c r="O5" s="232"/>
      <c r="P5" s="232"/>
      <c r="Q5" s="232"/>
      <c r="R5" s="232"/>
      <c r="S5" s="232"/>
      <c r="T5" s="232"/>
      <c r="U5" s="232"/>
      <c r="V5" s="232"/>
      <c r="W5" s="232"/>
      <c r="X5" s="232"/>
      <c r="Y5" s="232"/>
      <c r="Z5" s="78"/>
      <c r="AA5" s="4"/>
    </row>
    <row r="6" spans="2:27" ht="14.4" x14ac:dyDescent="0.3">
      <c r="B6" s="225"/>
      <c r="C6" s="225"/>
      <c r="D6" s="225"/>
      <c r="E6" s="225"/>
      <c r="F6" s="225"/>
      <c r="G6" s="225"/>
      <c r="H6" s="225"/>
      <c r="I6" s="225"/>
      <c r="J6" s="225"/>
      <c r="K6" s="225"/>
      <c r="L6" s="225"/>
      <c r="M6" s="225"/>
      <c r="N6" s="225"/>
      <c r="O6" s="225"/>
      <c r="P6" s="225"/>
      <c r="Q6" s="225"/>
    </row>
    <row r="7" spans="2:27" ht="22.95" customHeight="1" x14ac:dyDescent="0.3">
      <c r="B7" s="229" t="s">
        <v>164</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29.4" customHeight="1" x14ac:dyDescent="0.3">
      <c r="B8" s="49"/>
      <c r="C8" s="238" t="s">
        <v>66</v>
      </c>
      <c r="D8" s="239"/>
      <c r="E8" s="239"/>
      <c r="F8" s="239"/>
      <c r="G8" s="239"/>
      <c r="H8" s="239"/>
      <c r="I8" s="239"/>
      <c r="J8" s="239"/>
      <c r="K8" s="239"/>
      <c r="L8" s="239"/>
      <c r="M8" s="239"/>
      <c r="N8" s="239"/>
      <c r="O8" s="239"/>
      <c r="P8" s="239"/>
      <c r="Q8" s="240"/>
      <c r="R8" s="234" t="s">
        <v>49</v>
      </c>
      <c r="S8" s="235"/>
      <c r="T8" s="235"/>
      <c r="U8" s="235"/>
      <c r="V8" s="235"/>
      <c r="W8" s="155"/>
      <c r="X8" s="236" t="s">
        <v>4</v>
      </c>
      <c r="Y8" s="237"/>
      <c r="Z8" s="237"/>
      <c r="AA8" s="50"/>
    </row>
    <row r="9" spans="2:27" ht="24"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72" x14ac:dyDescent="0.3">
      <c r="B10" s="56">
        <v>1</v>
      </c>
      <c r="C10" s="57" t="s">
        <v>69</v>
      </c>
      <c r="D10" s="57" t="s">
        <v>25</v>
      </c>
      <c r="E10" s="6" t="s">
        <v>165</v>
      </c>
      <c r="F10" s="57"/>
      <c r="G10" s="58">
        <v>33927</v>
      </c>
      <c r="H10" s="6" t="s">
        <v>166</v>
      </c>
      <c r="I10" s="85" t="s">
        <v>167</v>
      </c>
      <c r="J10" s="59">
        <v>4</v>
      </c>
      <c r="K10" s="60" t="s">
        <v>168</v>
      </c>
      <c r="L10" s="87" t="s">
        <v>169</v>
      </c>
      <c r="M10" s="88" t="s">
        <v>38</v>
      </c>
      <c r="N10" s="89" t="s">
        <v>147</v>
      </c>
      <c r="O10" s="39" t="s">
        <v>170</v>
      </c>
      <c r="P10" s="39" t="s">
        <v>171</v>
      </c>
      <c r="Q10" s="90" t="s">
        <v>77</v>
      </c>
      <c r="R10" s="84" t="s">
        <v>172</v>
      </c>
      <c r="S10" s="124" t="s">
        <v>56</v>
      </c>
      <c r="T10" s="124" t="s">
        <v>57</v>
      </c>
      <c r="U10" s="205">
        <v>45270</v>
      </c>
      <c r="V10" s="170" t="s">
        <v>243</v>
      </c>
      <c r="W10" s="214" t="str">
        <f ca="1">IF(ENERGIA[[#This Row],[Cumple]]="Sí","Cumple",IF(ENERGIA[[#This Row],[Cumple]]="No","Incumple",IF(ENERGIA[[#This Row],[Fecha de Verificación]]="","Dentro del plazo de verificación",IF(ENERGIA[[#This Row],[Fecha de Verificación]]&gt;=TODAY(),"Dentro del plazo de verificación","Fuera del plazo de verificación"))))</f>
        <v>Cumple</v>
      </c>
      <c r="X10" s="61"/>
      <c r="Y10" s="61"/>
      <c r="Z10" s="61"/>
      <c r="AA10" s="62"/>
    </row>
    <row r="11" spans="2:27" ht="76.95" customHeight="1" x14ac:dyDescent="0.3">
      <c r="B11" s="56">
        <v>2</v>
      </c>
      <c r="C11" s="57" t="s">
        <v>69</v>
      </c>
      <c r="D11" s="57" t="s">
        <v>25</v>
      </c>
      <c r="E11" s="6" t="s">
        <v>165</v>
      </c>
      <c r="F11" s="57"/>
      <c r="G11" s="58"/>
      <c r="H11" s="132"/>
      <c r="I11" s="86"/>
      <c r="J11" s="57"/>
      <c r="K11" s="63"/>
      <c r="L11" s="91"/>
      <c r="M11" s="88"/>
      <c r="N11" s="89"/>
      <c r="O11" s="84"/>
      <c r="P11" s="84"/>
      <c r="Q11" s="90"/>
      <c r="R11" s="18"/>
      <c r="S11" s="124" t="s">
        <v>54</v>
      </c>
      <c r="T11" s="124" t="s">
        <v>55</v>
      </c>
      <c r="U11" s="205">
        <v>45300</v>
      </c>
      <c r="V11" s="170" t="s">
        <v>243</v>
      </c>
      <c r="W11" s="214" t="str">
        <f ca="1">IF(ENERGIA[[#This Row],[Cumple]]="Sí","Cumple",IF(ENERGIA[[#This Row],[Cumple]]="No","Incumple",IF(ENERGIA[[#This Row],[Fecha de Verificación]]="","Dentro del plazo de verificación",IF(ENERGIA[[#This Row],[Fecha de Verificación]]&gt;=TODAY(),"Dentro del plazo de verificación","Fuera del plazo de verificación"))))</f>
        <v>Cumple</v>
      </c>
      <c r="X11" s="61"/>
      <c r="Y11" s="61"/>
      <c r="Z11" s="61"/>
      <c r="AA11" s="62"/>
    </row>
    <row r="12" spans="2:27" ht="28.8" x14ac:dyDescent="0.3">
      <c r="B12" s="56">
        <v>3</v>
      </c>
      <c r="C12" s="57" t="s">
        <v>69</v>
      </c>
      <c r="D12" s="57" t="s">
        <v>25</v>
      </c>
      <c r="E12" s="6" t="s">
        <v>165</v>
      </c>
      <c r="F12" s="159"/>
      <c r="G12" s="64"/>
      <c r="H12" s="131"/>
      <c r="I12" s="57"/>
      <c r="J12" s="57"/>
      <c r="K12" s="63"/>
      <c r="L12" s="91"/>
      <c r="M12" s="88"/>
      <c r="N12" s="89"/>
      <c r="O12" s="90"/>
      <c r="P12" s="63"/>
      <c r="Q12" s="90"/>
      <c r="R12" s="63"/>
      <c r="S12" s="123" t="s">
        <v>60</v>
      </c>
      <c r="T12" s="123" t="s">
        <v>244</v>
      </c>
      <c r="U12" s="205">
        <v>45204</v>
      </c>
      <c r="V12" s="170"/>
      <c r="W12" s="214" t="str">
        <f ca="1">IF(ENERGIA[[#This Row],[Cumple]]="Sí","Cumple",IF(ENERGIA[[#This Row],[Cumple]]="No","Incumple",IF(ENERGIA[[#This Row],[Fecha de Verificación]]="","Dentro del plazo de verificación",IF(ENERGIA[[#This Row],[Fecha de Verificación]]&gt;=TODAY(),"Dentro del plazo de verificación","Fuera del plazo de verificación"))))</f>
        <v>Fuera del plazo de verificación</v>
      </c>
      <c r="X12" s="61"/>
      <c r="Y12" s="61"/>
      <c r="Z12" s="61"/>
      <c r="AA12" s="62"/>
    </row>
    <row r="13" spans="2:27" ht="15" customHeight="1" x14ac:dyDescent="0.3">
      <c r="B13" s="233" t="s">
        <v>64</v>
      </c>
      <c r="C13" s="233"/>
      <c r="D13" s="233"/>
      <c r="E13" s="233"/>
      <c r="F13" s="156"/>
      <c r="G13" s="2"/>
      <c r="H13" s="2"/>
      <c r="I13" s="2"/>
      <c r="J13" s="2"/>
      <c r="K13" s="2"/>
    </row>
  </sheetData>
  <mergeCells count="8">
    <mergeCell ref="B13:E13"/>
    <mergeCell ref="H2:Y5"/>
    <mergeCell ref="X8:Z8"/>
    <mergeCell ref="B2:G5"/>
    <mergeCell ref="B6:Q6"/>
    <mergeCell ref="C8:Q8"/>
    <mergeCell ref="R8:V8"/>
    <mergeCell ref="B7:AA7"/>
  </mergeCells>
  <conditionalFormatting sqref="V9">
    <cfRule type="containsText" dxfId="11" priority="2" operator="containsText" text="X">
      <formula>NOT(ISERROR(SEARCH(("X"),(V9))))</formula>
    </cfRule>
  </conditionalFormatting>
  <conditionalFormatting sqref="V8:W8">
    <cfRule type="containsText" dxfId="10" priority="5" operator="containsText" text="X">
      <formula>NOT(ISERROR(SEARCH(("X"),(V8))))</formula>
    </cfRule>
  </conditionalFormatting>
  <conditionalFormatting sqref="W9">
    <cfRule type="containsText" dxfId="9" priority="1" operator="containsText" text="X">
      <formula>NOT(ISERROR(SEARCH(("X"),(W9))))</formula>
    </cfRule>
  </conditionalFormatting>
  <hyperlinks>
    <hyperlink ref="O9" location="'RL ENERGÍA'!B13" display="Consecuencias de incumplimiento" xr:uid="{6606E497-6CF2-4A28-B313-44B0DEC8550D}"/>
  </hyperlink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F995DBD-542C-4DF0-9877-27FBC88AC064}">
          <x14:formula1>
            <xm:f>Lista!$A$2:$A$3</xm:f>
          </x14:formula1>
          <xm:sqref>V10:V12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9099-A84B-44FA-A1F2-88C58F359BBA}">
  <sheetPr codeName="Hoja7">
    <tabColor theme="0"/>
  </sheetPr>
  <dimension ref="B2:AA795"/>
  <sheetViews>
    <sheetView showGridLines="0" topLeftCell="B1" zoomScale="66" zoomScaleNormal="66" workbookViewId="0">
      <selection activeCell="B10" sqref="B10"/>
    </sheetView>
  </sheetViews>
  <sheetFormatPr baseColWidth="10" defaultColWidth="14.44140625" defaultRowHeight="15" customHeight="1" x14ac:dyDescent="0.3"/>
  <cols>
    <col min="1" max="1" width="1" customWidth="1"/>
    <col min="2" max="2" width="5.44140625" style="1" customWidth="1"/>
    <col min="3" max="5" width="22.33203125" style="2" customWidth="1"/>
    <col min="6" max="6" width="22.33203125" style="2" hidden="1" customWidth="1"/>
    <col min="7" max="10" width="22.33203125" style="2" customWidth="1"/>
    <col min="11" max="11" width="133.33203125" customWidth="1"/>
    <col min="12" max="12" width="55.6640625" customWidth="1"/>
    <col min="13" max="14" width="33.33203125" customWidth="1"/>
    <col min="15" max="15" width="55.5546875" customWidth="1"/>
    <col min="16" max="16" width="55.6640625" customWidth="1"/>
    <col min="17" max="17" width="55.5546875" customWidth="1"/>
    <col min="18" max="18" width="66.6640625" customWidth="1"/>
    <col min="19" max="23" width="22.109375" customWidth="1"/>
    <col min="24" max="27" width="22.33203125" customWidth="1"/>
  </cols>
  <sheetData>
    <row r="2" spans="2:27" ht="15" customHeight="1" x14ac:dyDescent="0.3">
      <c r="B2" s="223"/>
      <c r="C2" s="223"/>
      <c r="D2" s="223"/>
      <c r="E2" s="223"/>
      <c r="F2" s="224"/>
      <c r="G2" s="224"/>
      <c r="H2" s="241" t="s">
        <v>0</v>
      </c>
      <c r="I2" s="242"/>
      <c r="J2" s="242"/>
      <c r="K2" s="242"/>
      <c r="L2" s="242"/>
      <c r="M2" s="242"/>
      <c r="N2" s="242"/>
      <c r="O2" s="242"/>
      <c r="P2" s="242"/>
      <c r="Q2" s="242"/>
      <c r="R2" s="242"/>
      <c r="S2" s="242"/>
      <c r="T2" s="242"/>
      <c r="U2" s="242"/>
      <c r="V2" s="242"/>
      <c r="W2" s="242"/>
      <c r="X2" s="242"/>
      <c r="Y2" s="243"/>
      <c r="Z2" s="78" t="s">
        <v>43</v>
      </c>
      <c r="AA2" s="4"/>
    </row>
    <row r="3" spans="2:27" ht="15" customHeight="1" x14ac:dyDescent="0.3">
      <c r="B3" s="223"/>
      <c r="C3" s="223"/>
      <c r="D3" s="223"/>
      <c r="E3" s="223"/>
      <c r="F3" s="224"/>
      <c r="G3" s="224"/>
      <c r="H3" s="244"/>
      <c r="I3" s="245"/>
      <c r="J3" s="245"/>
      <c r="K3" s="245"/>
      <c r="L3" s="245"/>
      <c r="M3" s="245"/>
      <c r="N3" s="245"/>
      <c r="O3" s="245"/>
      <c r="P3" s="245"/>
      <c r="Q3" s="245"/>
      <c r="R3" s="245"/>
      <c r="S3" s="245"/>
      <c r="T3" s="245"/>
      <c r="U3" s="245"/>
      <c r="V3" s="245"/>
      <c r="W3" s="245"/>
      <c r="X3" s="245"/>
      <c r="Y3" s="246"/>
      <c r="Z3" s="79" t="s">
        <v>44</v>
      </c>
      <c r="AA3" s="5">
        <v>2</v>
      </c>
    </row>
    <row r="4" spans="2:27" ht="15.75" customHeight="1" x14ac:dyDescent="0.3">
      <c r="B4" s="223"/>
      <c r="C4" s="223"/>
      <c r="D4" s="223"/>
      <c r="E4" s="223"/>
      <c r="F4" s="224"/>
      <c r="G4" s="224"/>
      <c r="H4" s="244"/>
      <c r="I4" s="245"/>
      <c r="J4" s="245"/>
      <c r="K4" s="245"/>
      <c r="L4" s="245"/>
      <c r="M4" s="245"/>
      <c r="N4" s="245"/>
      <c r="O4" s="245"/>
      <c r="P4" s="245"/>
      <c r="Q4" s="245"/>
      <c r="R4" s="245"/>
      <c r="S4" s="245"/>
      <c r="T4" s="245"/>
      <c r="U4" s="245"/>
      <c r="V4" s="245"/>
      <c r="W4" s="245"/>
      <c r="X4" s="245"/>
      <c r="Y4" s="246"/>
      <c r="Z4" s="78" t="s">
        <v>1</v>
      </c>
      <c r="AA4" s="11">
        <v>45183</v>
      </c>
    </row>
    <row r="5" spans="2:27" ht="15" customHeight="1" x14ac:dyDescent="0.3">
      <c r="B5" s="223"/>
      <c r="C5" s="223"/>
      <c r="D5" s="223"/>
      <c r="E5" s="223"/>
      <c r="F5" s="224"/>
      <c r="G5" s="224"/>
      <c r="H5" s="247"/>
      <c r="I5" s="248"/>
      <c r="J5" s="248"/>
      <c r="K5" s="248"/>
      <c r="L5" s="248"/>
      <c r="M5" s="248"/>
      <c r="N5" s="248"/>
      <c r="O5" s="248"/>
      <c r="P5" s="248"/>
      <c r="Q5" s="248"/>
      <c r="R5" s="248"/>
      <c r="S5" s="248"/>
      <c r="T5" s="248"/>
      <c r="U5" s="248"/>
      <c r="V5" s="248"/>
      <c r="W5" s="248"/>
      <c r="X5" s="248"/>
      <c r="Y5" s="249"/>
      <c r="Z5" s="78"/>
      <c r="AA5" s="4"/>
    </row>
    <row r="6" spans="2:27" ht="14.4" x14ac:dyDescent="0.3">
      <c r="B6" s="225"/>
      <c r="C6" s="225"/>
      <c r="D6" s="225"/>
      <c r="E6" s="225"/>
      <c r="F6" s="225"/>
      <c r="G6" s="225"/>
      <c r="H6" s="225"/>
      <c r="I6" s="225"/>
      <c r="J6" s="225"/>
      <c r="K6" s="225"/>
      <c r="L6" s="225"/>
      <c r="M6" s="225"/>
      <c r="N6" s="225"/>
      <c r="O6" s="225"/>
      <c r="P6" s="225"/>
      <c r="Q6" s="225"/>
    </row>
    <row r="7" spans="2:27" ht="16.5" customHeight="1" x14ac:dyDescent="0.3">
      <c r="B7" s="229" t="s">
        <v>65</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30" customHeight="1" x14ac:dyDescent="0.3">
      <c r="B8" s="49"/>
      <c r="C8" s="238" t="s">
        <v>66</v>
      </c>
      <c r="D8" s="239"/>
      <c r="E8" s="239"/>
      <c r="F8" s="239"/>
      <c r="G8" s="239"/>
      <c r="H8" s="239"/>
      <c r="I8" s="239"/>
      <c r="J8" s="239"/>
      <c r="K8" s="239"/>
      <c r="L8" s="239"/>
      <c r="M8" s="239"/>
      <c r="N8" s="239"/>
      <c r="O8" s="239"/>
      <c r="P8" s="239"/>
      <c r="Q8" s="240"/>
      <c r="R8" s="234" t="s">
        <v>49</v>
      </c>
      <c r="S8" s="235"/>
      <c r="T8" s="235"/>
      <c r="U8" s="235"/>
      <c r="V8" s="235"/>
      <c r="W8" s="155"/>
      <c r="X8" s="236" t="s">
        <v>4</v>
      </c>
      <c r="Y8" s="237"/>
      <c r="Z8" s="237"/>
      <c r="AA8" s="50" t="s">
        <v>5</v>
      </c>
    </row>
    <row r="9" spans="2:27" ht="30" customHeight="1"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259.2" x14ac:dyDescent="0.3">
      <c r="B10" s="53">
        <v>1</v>
      </c>
      <c r="C10" s="48" t="s">
        <v>69</v>
      </c>
      <c r="D10" s="48" t="s">
        <v>25</v>
      </c>
      <c r="E10" s="48" t="s">
        <v>175</v>
      </c>
      <c r="F10" s="48"/>
      <c r="G10" s="48" t="s">
        <v>176</v>
      </c>
      <c r="H10" s="48" t="s">
        <v>177</v>
      </c>
      <c r="I10" s="48" t="s">
        <v>178</v>
      </c>
      <c r="J10" s="48" t="s">
        <v>179</v>
      </c>
      <c r="K10" s="54" t="s">
        <v>180</v>
      </c>
      <c r="L10" s="46" t="s">
        <v>181</v>
      </c>
      <c r="M10" s="74" t="s">
        <v>38</v>
      </c>
      <c r="N10" s="46" t="s">
        <v>249</v>
      </c>
      <c r="O10" s="54" t="s">
        <v>77</v>
      </c>
      <c r="P10" s="54" t="s">
        <v>77</v>
      </c>
      <c r="Q10" s="46" t="s">
        <v>39</v>
      </c>
      <c r="R10" s="46" t="s">
        <v>182</v>
      </c>
      <c r="S10" s="125" t="s">
        <v>54</v>
      </c>
      <c r="T10" s="125" t="s">
        <v>55</v>
      </c>
      <c r="U10" s="205">
        <v>45184</v>
      </c>
      <c r="V10" s="170" t="s">
        <v>243</v>
      </c>
      <c r="W10" s="214" t="str">
        <f ca="1">IF(suelo[[#This Row],[Cumple]]="Sí","Cumple",IF(suelo[[#This Row],[Cumple]]="No","Incumple",IF(suelo[[#This Row],[Fecha de Verificación]]="","Dentro del plazo de verificación",IF(suelo[[#This Row],[Fecha de Verificación]]&gt;=TODAY(),"Dentro del plazo de verificación","Fuera del plazo de verificación"))))</f>
        <v>Cumple</v>
      </c>
      <c r="X10" s="55"/>
      <c r="Y10" s="55"/>
      <c r="Z10" s="55"/>
      <c r="AA10" s="55"/>
    </row>
    <row r="11" spans="2:27" ht="244.8" x14ac:dyDescent="0.3">
      <c r="B11" s="53">
        <v>2</v>
      </c>
      <c r="C11" s="48" t="s">
        <v>69</v>
      </c>
      <c r="D11" s="48" t="s">
        <v>25</v>
      </c>
      <c r="E11" s="48" t="s">
        <v>175</v>
      </c>
      <c r="F11" s="48"/>
      <c r="G11" s="162" t="s">
        <v>176</v>
      </c>
      <c r="H11" s="48" t="s">
        <v>177</v>
      </c>
      <c r="I11" s="48" t="s">
        <v>183</v>
      </c>
      <c r="J11" s="53" t="s">
        <v>179</v>
      </c>
      <c r="K11" s="54" t="s">
        <v>184</v>
      </c>
      <c r="L11" s="46" t="s">
        <v>185</v>
      </c>
      <c r="M11" s="74" t="s">
        <v>38</v>
      </c>
      <c r="N11" s="46" t="s">
        <v>249</v>
      </c>
      <c r="O11" s="54" t="s">
        <v>77</v>
      </c>
      <c r="P11" s="54" t="s">
        <v>77</v>
      </c>
      <c r="Q11" s="46" t="s">
        <v>39</v>
      </c>
      <c r="R11" s="46" t="s">
        <v>182</v>
      </c>
      <c r="S11" s="125" t="s">
        <v>54</v>
      </c>
      <c r="T11" s="125" t="s">
        <v>55</v>
      </c>
      <c r="U11" s="205">
        <v>45184</v>
      </c>
      <c r="V11" s="170" t="s">
        <v>41</v>
      </c>
      <c r="W11" s="214" t="str">
        <f ca="1">IF(suelo[[#This Row],[Cumple]]="Sí","Cumple",IF(suelo[[#This Row],[Cumple]]="No","Incumple",IF(suelo[[#This Row],[Fecha de Verificación]]="","Dentro del plazo de verificación",IF(suelo[[#This Row],[Fecha de Verificación]]&gt;=TODAY(),"Dentro del plazo de verificación","Fuera del plazo de verificación"))))</f>
        <v>Incumple</v>
      </c>
      <c r="X11" s="55"/>
      <c r="Y11" s="55"/>
      <c r="Z11" s="55"/>
      <c r="AA11" s="55"/>
    </row>
    <row r="12" spans="2:27" ht="199.5" customHeight="1" x14ac:dyDescent="0.3">
      <c r="B12" s="53">
        <v>3</v>
      </c>
      <c r="C12" s="48" t="s">
        <v>69</v>
      </c>
      <c r="D12" s="48" t="s">
        <v>25</v>
      </c>
      <c r="E12" s="48" t="s">
        <v>175</v>
      </c>
      <c r="F12" s="48"/>
      <c r="G12" s="162"/>
      <c r="H12" s="48"/>
      <c r="I12" s="48"/>
      <c r="J12" s="53"/>
      <c r="K12" s="54"/>
      <c r="L12" s="46"/>
      <c r="M12" s="74"/>
      <c r="N12" s="46"/>
      <c r="O12" s="54"/>
      <c r="P12" s="54"/>
      <c r="Q12" s="46"/>
      <c r="R12" s="46"/>
      <c r="S12" s="125" t="s">
        <v>54</v>
      </c>
      <c r="T12" s="125" t="s">
        <v>55</v>
      </c>
      <c r="U12" s="205">
        <v>45184</v>
      </c>
      <c r="V12" s="170" t="s">
        <v>41</v>
      </c>
      <c r="W12" s="214" t="str">
        <f ca="1">IF(suelo[[#This Row],[Cumple]]="Sí","Cumple",IF(suelo[[#This Row],[Cumple]]="No","Incumple",IF(suelo[[#This Row],[Fecha de Verificación]]="","Dentro del plazo de verificación",IF(suelo[[#This Row],[Fecha de Verificación]]&gt;=TODAY(),"Dentro del plazo de verificación","Fuera del plazo de verificación"))))</f>
        <v>Incumple</v>
      </c>
      <c r="X12" s="55"/>
      <c r="Y12" s="55"/>
      <c r="Z12" s="55"/>
      <c r="AA12" s="55"/>
    </row>
    <row r="13" spans="2:27" ht="14.4" x14ac:dyDescent="0.3">
      <c r="B13" s="53">
        <v>4</v>
      </c>
      <c r="C13" s="48" t="s">
        <v>69</v>
      </c>
      <c r="D13" s="48" t="s">
        <v>25</v>
      </c>
      <c r="E13" s="48" t="s">
        <v>175</v>
      </c>
      <c r="F13" s="48"/>
      <c r="G13" s="162"/>
      <c r="H13" s="256"/>
      <c r="I13" s="48"/>
      <c r="J13" s="53"/>
      <c r="K13" s="54"/>
      <c r="L13" s="46"/>
      <c r="M13" s="74"/>
      <c r="N13" s="46"/>
      <c r="O13" s="54"/>
      <c r="P13" s="54"/>
      <c r="Q13" s="46"/>
      <c r="R13" s="46"/>
      <c r="S13" s="125" t="s">
        <v>54</v>
      </c>
      <c r="T13" s="125" t="s">
        <v>55</v>
      </c>
      <c r="U13" s="205">
        <v>45184</v>
      </c>
      <c r="V13" s="170" t="s">
        <v>243</v>
      </c>
      <c r="W13" s="214" t="str">
        <f ca="1">IF(suelo[[#This Row],[Cumple]]="Sí","Cumple",IF(suelo[[#This Row],[Cumple]]="No","Incumple",IF(suelo[[#This Row],[Fecha de Verificación]]="","Dentro del plazo de verificación",IF(suelo[[#This Row],[Fecha de Verificación]]&gt;=TODAY(),"Dentro del plazo de verificación","Fuera del plazo de verificación"))))</f>
        <v>Cumple</v>
      </c>
      <c r="X13" s="55"/>
      <c r="Y13" s="55"/>
      <c r="Z13" s="55"/>
      <c r="AA13" s="55"/>
    </row>
    <row r="14" spans="2:27" ht="14.4" x14ac:dyDescent="0.3">
      <c r="B14" s="53">
        <v>5</v>
      </c>
      <c r="C14" s="48" t="s">
        <v>69</v>
      </c>
      <c r="D14" s="48" t="s">
        <v>25</v>
      </c>
      <c r="E14" s="48" t="s">
        <v>175</v>
      </c>
      <c r="F14" s="48"/>
      <c r="G14" s="162"/>
      <c r="H14" s="256"/>
      <c r="I14" s="48"/>
      <c r="J14" s="53"/>
      <c r="K14" s="54"/>
      <c r="L14" s="46"/>
      <c r="M14" s="74"/>
      <c r="N14" s="46"/>
      <c r="O14" s="54"/>
      <c r="P14" s="54"/>
      <c r="Q14" s="46"/>
      <c r="R14" s="46"/>
      <c r="S14" s="125" t="s">
        <v>54</v>
      </c>
      <c r="T14" s="125" t="s">
        <v>55</v>
      </c>
      <c r="U14" s="205">
        <v>45148</v>
      </c>
      <c r="V14" s="170" t="s">
        <v>243</v>
      </c>
      <c r="W14" s="214" t="str">
        <f ca="1">IF(suelo[[#This Row],[Cumple]]="Sí","Cumple",IF(suelo[[#This Row],[Cumple]]="No","Incumple",IF(suelo[[#This Row],[Fecha de Verificación]]="","Dentro del plazo de verificación",IF(suelo[[#This Row],[Fecha de Verificación]]&gt;=TODAY(),"Dentro del plazo de verificación","Fuera del plazo de verificación"))))</f>
        <v>Cumple</v>
      </c>
      <c r="X14" s="55"/>
      <c r="Y14" s="55"/>
      <c r="Z14" s="55"/>
      <c r="AA14" s="55"/>
    </row>
    <row r="15" spans="2:27" ht="28.8" x14ac:dyDescent="0.3">
      <c r="B15" s="53">
        <v>6</v>
      </c>
      <c r="C15" s="48" t="s">
        <v>69</v>
      </c>
      <c r="D15" s="48" t="s">
        <v>25</v>
      </c>
      <c r="E15" s="48" t="s">
        <v>175</v>
      </c>
      <c r="F15" s="48"/>
      <c r="G15" s="162"/>
      <c r="H15" s="256"/>
      <c r="I15" s="48"/>
      <c r="J15" s="53"/>
      <c r="K15" s="54"/>
      <c r="L15" s="46"/>
      <c r="M15" s="74"/>
      <c r="N15" s="46"/>
      <c r="O15" s="54"/>
      <c r="P15" s="54"/>
      <c r="Q15" s="46"/>
      <c r="R15" s="46"/>
      <c r="S15" s="125" t="s">
        <v>54</v>
      </c>
      <c r="T15" s="125" t="s">
        <v>55</v>
      </c>
      <c r="U15" s="205">
        <v>45204</v>
      </c>
      <c r="V15" s="170"/>
      <c r="W15" s="214" t="str">
        <f ca="1">IF(suelo[[#This Row],[Cumple]]="Sí","Cumple",IF(suelo[[#This Row],[Cumple]]="No","Incumple",IF(suelo[[#This Row],[Fecha de Verificación]]="","Dentro del plazo de verificación",IF(suelo[[#This Row],[Fecha de Verificación]]&gt;=TODAY(),"Dentro del plazo de verificación","Fuera del plazo de verificación"))))</f>
        <v>Fuera del plazo de verificación</v>
      </c>
      <c r="X15" s="55"/>
      <c r="Y15" s="55"/>
      <c r="Z15" s="55"/>
      <c r="AA15" s="55"/>
    </row>
    <row r="16" spans="2:27" ht="28.8" x14ac:dyDescent="0.3">
      <c r="B16" s="53">
        <v>7</v>
      </c>
      <c r="C16" s="48" t="s">
        <v>69</v>
      </c>
      <c r="D16" s="48" t="s">
        <v>25</v>
      </c>
      <c r="E16" s="48" t="s">
        <v>175</v>
      </c>
      <c r="F16" s="48"/>
      <c r="G16" s="162"/>
      <c r="H16" s="256"/>
      <c r="I16" s="48"/>
      <c r="J16" s="53"/>
      <c r="K16" s="54"/>
      <c r="L16" s="46"/>
      <c r="M16" s="74"/>
      <c r="N16" s="46"/>
      <c r="O16" s="54"/>
      <c r="P16" s="54"/>
      <c r="Q16" s="46"/>
      <c r="R16" s="46"/>
      <c r="S16" s="125" t="s">
        <v>54</v>
      </c>
      <c r="T16" s="125" t="s">
        <v>55</v>
      </c>
      <c r="U16" s="205">
        <v>45204</v>
      </c>
      <c r="V16" s="170"/>
      <c r="W16" s="214" t="str">
        <f ca="1">IF(suelo[[#This Row],[Cumple]]="Sí","Cumple",IF(suelo[[#This Row],[Cumple]]="No","Incumple",IF(suelo[[#This Row],[Fecha de Verificación]]="","Dentro del plazo de verificación",IF(suelo[[#This Row],[Fecha de Verificación]]&gt;=TODAY(),"Dentro del plazo de verificación","Fuera del plazo de verificación"))))</f>
        <v>Fuera del plazo de verificación</v>
      </c>
      <c r="X16" s="55"/>
      <c r="Y16" s="55"/>
      <c r="Z16" s="55"/>
      <c r="AA16" s="55"/>
    </row>
    <row r="17" spans="2:11" ht="15" customHeight="1" x14ac:dyDescent="0.3">
      <c r="B17" s="218" t="s">
        <v>64</v>
      </c>
      <c r="C17" s="218"/>
      <c r="D17" s="218"/>
      <c r="E17" s="218"/>
      <c r="F17" s="156"/>
      <c r="K17" s="2"/>
    </row>
    <row r="18" spans="2:11" ht="15.75" customHeight="1" x14ac:dyDescent="0.3">
      <c r="B18" s="3"/>
    </row>
    <row r="19" spans="2:11" ht="15.75" customHeight="1" x14ac:dyDescent="0.3">
      <c r="B19" s="3"/>
    </row>
    <row r="20" spans="2:11" ht="15.75" customHeight="1" x14ac:dyDescent="0.3">
      <c r="B20" s="3"/>
    </row>
    <row r="21" spans="2:11" ht="15.75" customHeight="1" x14ac:dyDescent="0.3">
      <c r="B21" s="3"/>
    </row>
    <row r="22" spans="2:11" ht="15.75" customHeight="1" x14ac:dyDescent="0.3">
      <c r="B22" s="3"/>
    </row>
    <row r="23" spans="2:11" ht="15.75" customHeight="1" x14ac:dyDescent="0.3">
      <c r="B23" s="3"/>
    </row>
    <row r="24" spans="2:11" ht="15.75" customHeight="1" x14ac:dyDescent="0.3">
      <c r="B24" s="3"/>
    </row>
    <row r="25" spans="2:11" ht="15.75" customHeight="1" x14ac:dyDescent="0.3">
      <c r="B25" s="3"/>
    </row>
    <row r="26" spans="2:11" ht="15.75" customHeight="1" x14ac:dyDescent="0.3">
      <c r="B26" s="3"/>
    </row>
    <row r="27" spans="2:11" ht="15.75" customHeight="1" x14ac:dyDescent="0.3">
      <c r="B27" s="3"/>
    </row>
    <row r="28" spans="2:11" ht="15.75" customHeight="1" x14ac:dyDescent="0.3">
      <c r="B28" s="3"/>
    </row>
    <row r="29" spans="2:11" ht="15.75" customHeight="1" x14ac:dyDescent="0.3">
      <c r="B29" s="3"/>
    </row>
    <row r="30" spans="2:11" ht="15.75" customHeight="1" x14ac:dyDescent="0.3">
      <c r="B30" s="3"/>
    </row>
    <row r="31" spans="2:11" ht="15.75" customHeight="1" x14ac:dyDescent="0.3">
      <c r="B31" s="3"/>
    </row>
    <row r="32" spans="2:11" ht="15.75" customHeight="1" x14ac:dyDescent="0.3">
      <c r="B32" s="3"/>
    </row>
    <row r="33" spans="2:2" ht="15.75" customHeight="1" x14ac:dyDescent="0.3">
      <c r="B33" s="3"/>
    </row>
    <row r="34" spans="2:2" ht="15.75" customHeight="1" x14ac:dyDescent="0.3">
      <c r="B34" s="3"/>
    </row>
    <row r="35" spans="2:2" ht="15.75" customHeight="1" x14ac:dyDescent="0.3">
      <c r="B35" s="3"/>
    </row>
    <row r="36" spans="2:2" ht="15.75" customHeight="1" x14ac:dyDescent="0.3">
      <c r="B36" s="3"/>
    </row>
    <row r="37" spans="2:2" ht="15.75" customHeight="1" x14ac:dyDescent="0.3">
      <c r="B37" s="3"/>
    </row>
    <row r="38" spans="2:2" ht="15.75" customHeight="1" x14ac:dyDescent="0.3">
      <c r="B38" s="3"/>
    </row>
    <row r="39" spans="2:2" ht="15.75" customHeight="1" x14ac:dyDescent="0.3">
      <c r="B39" s="3"/>
    </row>
    <row r="40" spans="2:2" ht="15.75" customHeight="1" x14ac:dyDescent="0.3">
      <c r="B40" s="3"/>
    </row>
    <row r="41" spans="2:2" ht="15.75" customHeight="1" x14ac:dyDescent="0.3">
      <c r="B41" s="3"/>
    </row>
    <row r="42" spans="2:2" ht="15.75" customHeight="1" x14ac:dyDescent="0.3">
      <c r="B42" s="3"/>
    </row>
    <row r="43" spans="2:2" ht="15.75" customHeight="1" x14ac:dyDescent="0.3">
      <c r="B43" s="3"/>
    </row>
    <row r="44" spans="2:2" ht="15.75" customHeight="1" x14ac:dyDescent="0.3">
      <c r="B44" s="3"/>
    </row>
    <row r="45" spans="2:2" ht="15.75" customHeight="1" x14ac:dyDescent="0.3">
      <c r="B45" s="3"/>
    </row>
    <row r="46" spans="2:2" ht="15.75" customHeight="1" x14ac:dyDescent="0.3">
      <c r="B46" s="3"/>
    </row>
    <row r="47" spans="2:2" ht="15.75" customHeight="1" x14ac:dyDescent="0.3">
      <c r="B47" s="3"/>
    </row>
    <row r="48" spans="2:2" ht="15.75" customHeight="1" x14ac:dyDescent="0.3">
      <c r="B48" s="3"/>
    </row>
    <row r="49" spans="2:2" ht="15.75" customHeight="1" x14ac:dyDescent="0.3">
      <c r="B49" s="3"/>
    </row>
    <row r="50" spans="2:2" ht="15.75" customHeight="1" x14ac:dyDescent="0.3">
      <c r="B50" s="3"/>
    </row>
    <row r="51" spans="2:2" ht="15.75" customHeight="1" x14ac:dyDescent="0.3">
      <c r="B51" s="3"/>
    </row>
    <row r="52" spans="2:2" ht="15.75" customHeight="1" x14ac:dyDescent="0.3">
      <c r="B52" s="3"/>
    </row>
    <row r="53" spans="2:2" ht="15.75" customHeight="1" x14ac:dyDescent="0.3">
      <c r="B53" s="3"/>
    </row>
    <row r="54" spans="2:2" ht="15.75" customHeight="1" x14ac:dyDescent="0.3">
      <c r="B54" s="3"/>
    </row>
    <row r="55" spans="2:2" ht="15.75" customHeight="1" x14ac:dyDescent="0.3">
      <c r="B55" s="3"/>
    </row>
    <row r="56" spans="2:2" ht="15.75" customHeight="1" x14ac:dyDescent="0.3">
      <c r="B56" s="3"/>
    </row>
    <row r="57" spans="2:2" ht="15.75" customHeight="1" x14ac:dyDescent="0.3">
      <c r="B57" s="3"/>
    </row>
    <row r="58" spans="2:2" ht="15.75" customHeight="1" x14ac:dyDescent="0.3">
      <c r="B58" s="3"/>
    </row>
    <row r="59" spans="2:2" ht="15.75" customHeight="1" x14ac:dyDescent="0.3">
      <c r="B59" s="3"/>
    </row>
    <row r="60" spans="2:2" ht="15.75" customHeight="1" x14ac:dyDescent="0.3">
      <c r="B60" s="3"/>
    </row>
    <row r="61" spans="2:2" ht="15.75" customHeight="1" x14ac:dyDescent="0.3">
      <c r="B61" s="3"/>
    </row>
    <row r="62" spans="2:2" ht="15.75" customHeight="1" x14ac:dyDescent="0.3">
      <c r="B62" s="3"/>
    </row>
    <row r="63" spans="2:2" ht="15.75" customHeight="1" x14ac:dyDescent="0.3">
      <c r="B63" s="3"/>
    </row>
    <row r="64" spans="2:2" ht="15.75" customHeight="1" x14ac:dyDescent="0.3">
      <c r="B64" s="3"/>
    </row>
    <row r="65" spans="2:2" ht="15.75" customHeight="1" x14ac:dyDescent="0.3">
      <c r="B65" s="3"/>
    </row>
    <row r="66" spans="2:2" ht="15.75" customHeight="1" x14ac:dyDescent="0.3">
      <c r="B66" s="3"/>
    </row>
    <row r="67" spans="2:2" ht="15.75" customHeight="1" x14ac:dyDescent="0.3">
      <c r="B67" s="3"/>
    </row>
    <row r="68" spans="2:2" ht="15.75" customHeight="1" x14ac:dyDescent="0.3">
      <c r="B68" s="3"/>
    </row>
    <row r="69" spans="2:2" ht="15.75" customHeight="1" x14ac:dyDescent="0.3">
      <c r="B69" s="3"/>
    </row>
    <row r="70" spans="2:2" ht="15.75" customHeight="1" x14ac:dyDescent="0.3">
      <c r="B70" s="3"/>
    </row>
    <row r="71" spans="2:2" ht="15.75" customHeight="1" x14ac:dyDescent="0.3">
      <c r="B71" s="3"/>
    </row>
    <row r="72" spans="2:2" ht="15.75" customHeight="1" x14ac:dyDescent="0.3">
      <c r="B72" s="3"/>
    </row>
    <row r="73" spans="2:2" ht="15.75" customHeight="1" x14ac:dyDescent="0.3">
      <c r="B73" s="3"/>
    </row>
    <row r="74" spans="2:2" ht="15.75" customHeight="1" x14ac:dyDescent="0.3">
      <c r="B74" s="3"/>
    </row>
    <row r="75" spans="2:2" ht="15.75" customHeight="1" x14ac:dyDescent="0.3">
      <c r="B75" s="3"/>
    </row>
    <row r="76" spans="2:2" ht="15.75" customHeight="1" x14ac:dyDescent="0.3">
      <c r="B76" s="3"/>
    </row>
    <row r="77" spans="2:2" ht="15.75" customHeight="1" x14ac:dyDescent="0.3">
      <c r="B77" s="3"/>
    </row>
    <row r="78" spans="2:2" ht="15.75" customHeight="1" x14ac:dyDescent="0.3">
      <c r="B78" s="3"/>
    </row>
    <row r="79" spans="2:2" ht="15.75" customHeight="1" x14ac:dyDescent="0.3">
      <c r="B79" s="3"/>
    </row>
    <row r="80" spans="2:2" ht="15.75" customHeight="1" x14ac:dyDescent="0.3">
      <c r="B80" s="3"/>
    </row>
    <row r="81" spans="2:2" ht="15.75" customHeight="1" x14ac:dyDescent="0.3">
      <c r="B81" s="3"/>
    </row>
    <row r="82" spans="2:2" ht="15.75" customHeight="1" x14ac:dyDescent="0.3">
      <c r="B82" s="3"/>
    </row>
    <row r="83" spans="2:2" ht="15.75" customHeight="1" x14ac:dyDescent="0.3">
      <c r="B83" s="3"/>
    </row>
    <row r="84" spans="2:2" ht="15.75" customHeight="1" x14ac:dyDescent="0.3">
      <c r="B84" s="3"/>
    </row>
    <row r="85" spans="2:2" ht="15.75" customHeight="1" x14ac:dyDescent="0.3">
      <c r="B85" s="3"/>
    </row>
    <row r="86" spans="2:2" ht="15.75" customHeight="1" x14ac:dyDescent="0.3">
      <c r="B86" s="3"/>
    </row>
    <row r="87" spans="2:2" ht="15.75" customHeight="1" x14ac:dyDescent="0.3">
      <c r="B87" s="3"/>
    </row>
    <row r="88" spans="2:2" ht="15.75" customHeight="1" x14ac:dyDescent="0.3">
      <c r="B88" s="3"/>
    </row>
    <row r="89" spans="2:2" ht="15.75" customHeight="1" x14ac:dyDescent="0.3">
      <c r="B89" s="3"/>
    </row>
    <row r="90" spans="2:2" ht="15.75" customHeight="1" x14ac:dyDescent="0.3">
      <c r="B90" s="3"/>
    </row>
    <row r="91" spans="2:2" ht="15.75" customHeight="1" x14ac:dyDescent="0.3">
      <c r="B91" s="3"/>
    </row>
    <row r="92" spans="2:2" ht="15.75" customHeight="1" x14ac:dyDescent="0.3">
      <c r="B92" s="3"/>
    </row>
    <row r="93" spans="2:2" ht="15.75" customHeight="1" x14ac:dyDescent="0.3">
      <c r="B93" s="3"/>
    </row>
    <row r="94" spans="2:2" ht="15.75" customHeight="1" x14ac:dyDescent="0.3">
      <c r="B94" s="3"/>
    </row>
    <row r="95" spans="2:2" ht="15.75" customHeight="1" x14ac:dyDescent="0.3">
      <c r="B95" s="3"/>
    </row>
    <row r="96" spans="2:2" ht="15.75" customHeight="1" x14ac:dyDescent="0.3">
      <c r="B96" s="3"/>
    </row>
    <row r="97" spans="2:2" ht="15.75" customHeight="1" x14ac:dyDescent="0.3">
      <c r="B97" s="3"/>
    </row>
    <row r="98" spans="2:2" ht="15.75" customHeight="1" x14ac:dyDescent="0.3">
      <c r="B98" s="3"/>
    </row>
    <row r="99" spans="2:2" ht="15.75" customHeight="1" x14ac:dyDescent="0.3">
      <c r="B99" s="3"/>
    </row>
    <row r="100" spans="2:2" ht="15.75" customHeight="1" x14ac:dyDescent="0.3">
      <c r="B100" s="3"/>
    </row>
    <row r="101" spans="2:2" ht="15.75" customHeight="1" x14ac:dyDescent="0.3">
      <c r="B101" s="3"/>
    </row>
    <row r="102" spans="2:2" ht="15.75" customHeight="1" x14ac:dyDescent="0.3">
      <c r="B102" s="3"/>
    </row>
    <row r="103" spans="2:2" ht="15.75" customHeight="1" x14ac:dyDescent="0.3">
      <c r="B103" s="3"/>
    </row>
    <row r="104" spans="2:2" ht="15.75" customHeight="1" x14ac:dyDescent="0.3">
      <c r="B104" s="3"/>
    </row>
    <row r="105" spans="2:2" ht="15.75" customHeight="1" x14ac:dyDescent="0.3">
      <c r="B105" s="3"/>
    </row>
    <row r="106" spans="2:2" ht="15.75" customHeight="1" x14ac:dyDescent="0.3">
      <c r="B106" s="3"/>
    </row>
    <row r="107" spans="2:2" ht="15.75" customHeight="1" x14ac:dyDescent="0.3">
      <c r="B107" s="3"/>
    </row>
    <row r="108" spans="2:2" ht="15.75" customHeight="1" x14ac:dyDescent="0.3">
      <c r="B108" s="3"/>
    </row>
    <row r="109" spans="2:2" ht="15.75" customHeight="1" x14ac:dyDescent="0.3">
      <c r="B109" s="3"/>
    </row>
    <row r="110" spans="2:2" ht="15.75" customHeight="1" x14ac:dyDescent="0.3">
      <c r="B110" s="3"/>
    </row>
    <row r="111" spans="2:2" ht="15.75" customHeight="1" x14ac:dyDescent="0.3">
      <c r="B111" s="3"/>
    </row>
    <row r="112" spans="2:2" ht="15.75" customHeight="1" x14ac:dyDescent="0.3">
      <c r="B112" s="3"/>
    </row>
    <row r="113" spans="2:2" ht="15.75" customHeight="1" x14ac:dyDescent="0.3">
      <c r="B113" s="3"/>
    </row>
    <row r="114" spans="2:2" ht="15.75" customHeight="1" x14ac:dyDescent="0.3">
      <c r="B114" s="3"/>
    </row>
    <row r="115" spans="2:2" ht="15.75" customHeight="1" x14ac:dyDescent="0.3">
      <c r="B115" s="3"/>
    </row>
    <row r="116" spans="2:2" ht="15.75" customHeight="1" x14ac:dyDescent="0.3">
      <c r="B116" s="3"/>
    </row>
    <row r="117" spans="2:2" ht="15.75" customHeight="1" x14ac:dyDescent="0.3">
      <c r="B117" s="3"/>
    </row>
    <row r="118" spans="2:2" ht="15.75" customHeight="1" x14ac:dyDescent="0.3">
      <c r="B118" s="3"/>
    </row>
    <row r="119" spans="2:2" ht="15.75" customHeight="1" x14ac:dyDescent="0.3">
      <c r="B119" s="3"/>
    </row>
    <row r="120" spans="2:2" ht="15.75" customHeight="1" x14ac:dyDescent="0.3">
      <c r="B120" s="3"/>
    </row>
    <row r="121" spans="2:2" ht="15.75" customHeight="1" x14ac:dyDescent="0.3">
      <c r="B121" s="3"/>
    </row>
    <row r="122" spans="2:2" ht="15.75" customHeight="1" x14ac:dyDescent="0.3">
      <c r="B122" s="3"/>
    </row>
    <row r="123" spans="2:2" ht="15.75" customHeight="1" x14ac:dyDescent="0.3">
      <c r="B123" s="3"/>
    </row>
    <row r="124" spans="2:2" ht="15.75" customHeight="1" x14ac:dyDescent="0.3">
      <c r="B124" s="3"/>
    </row>
    <row r="125" spans="2:2" ht="15.75" customHeight="1" x14ac:dyDescent="0.3">
      <c r="B125" s="3"/>
    </row>
    <row r="126" spans="2:2" ht="15.75" customHeight="1" x14ac:dyDescent="0.3">
      <c r="B126" s="3"/>
    </row>
    <row r="127" spans="2:2" ht="15.75" customHeight="1" x14ac:dyDescent="0.3">
      <c r="B127" s="3"/>
    </row>
    <row r="128" spans="2:2" ht="15.75" customHeight="1" x14ac:dyDescent="0.3">
      <c r="B128" s="3"/>
    </row>
    <row r="129" spans="2:2" ht="15.75" customHeight="1" x14ac:dyDescent="0.3">
      <c r="B129" s="3"/>
    </row>
    <row r="130" spans="2:2" ht="15.75" customHeight="1" x14ac:dyDescent="0.3">
      <c r="B130" s="3"/>
    </row>
    <row r="131" spans="2:2" ht="15.75" customHeight="1" x14ac:dyDescent="0.3">
      <c r="B131" s="3"/>
    </row>
    <row r="132" spans="2:2" ht="15.75" customHeight="1" x14ac:dyDescent="0.3">
      <c r="B132" s="3"/>
    </row>
    <row r="133" spans="2:2" ht="15.75" customHeight="1" x14ac:dyDescent="0.3">
      <c r="B133" s="3"/>
    </row>
    <row r="134" spans="2:2" ht="15.75" customHeight="1" x14ac:dyDescent="0.3">
      <c r="B134" s="3"/>
    </row>
    <row r="135" spans="2:2" ht="15.75" customHeight="1" x14ac:dyDescent="0.3">
      <c r="B135" s="3"/>
    </row>
    <row r="136" spans="2:2" ht="15.75" customHeight="1" x14ac:dyDescent="0.3">
      <c r="B136" s="3"/>
    </row>
    <row r="137" spans="2:2" ht="15.75" customHeight="1" x14ac:dyDescent="0.3">
      <c r="B137" s="3"/>
    </row>
    <row r="138" spans="2:2" ht="15.75" customHeight="1" x14ac:dyDescent="0.3">
      <c r="B138" s="3"/>
    </row>
    <row r="139" spans="2:2" ht="15.75" customHeight="1" x14ac:dyDescent="0.3">
      <c r="B139" s="3"/>
    </row>
    <row r="140" spans="2:2" ht="15.75" customHeight="1" x14ac:dyDescent="0.3">
      <c r="B140" s="3"/>
    </row>
    <row r="141" spans="2:2" ht="15.75" customHeight="1" x14ac:dyDescent="0.3">
      <c r="B141" s="3"/>
    </row>
    <row r="142" spans="2:2" ht="15.75" customHeight="1" x14ac:dyDescent="0.3">
      <c r="B142" s="3"/>
    </row>
    <row r="143" spans="2:2" ht="15.75" customHeight="1" x14ac:dyDescent="0.3">
      <c r="B143" s="3"/>
    </row>
    <row r="144" spans="2:2" ht="15.75" customHeight="1" x14ac:dyDescent="0.3">
      <c r="B144" s="3"/>
    </row>
    <row r="145" spans="2:2" ht="15.75" customHeight="1" x14ac:dyDescent="0.3">
      <c r="B145" s="3"/>
    </row>
    <row r="146" spans="2:2" ht="15.75" customHeight="1" x14ac:dyDescent="0.3">
      <c r="B146" s="3"/>
    </row>
    <row r="147" spans="2:2" ht="15.75" customHeight="1" x14ac:dyDescent="0.3">
      <c r="B147" s="3"/>
    </row>
    <row r="148" spans="2:2" ht="15.75" customHeight="1" x14ac:dyDescent="0.3">
      <c r="B148" s="3"/>
    </row>
    <row r="149" spans="2:2" ht="15.75" customHeight="1" x14ac:dyDescent="0.3">
      <c r="B149" s="3"/>
    </row>
    <row r="150" spans="2:2" ht="15.75" customHeight="1" x14ac:dyDescent="0.3">
      <c r="B150" s="3"/>
    </row>
    <row r="151" spans="2:2" ht="15.75" customHeight="1" x14ac:dyDescent="0.3">
      <c r="B151" s="3"/>
    </row>
    <row r="152" spans="2:2" ht="15.75" customHeight="1" x14ac:dyDescent="0.3">
      <c r="B152" s="3"/>
    </row>
    <row r="153" spans="2:2" ht="15.75" customHeight="1" x14ac:dyDescent="0.3">
      <c r="B153" s="3"/>
    </row>
    <row r="154" spans="2:2" ht="15.75" customHeight="1" x14ac:dyDescent="0.3">
      <c r="B154" s="3"/>
    </row>
    <row r="155" spans="2:2" ht="15.75" customHeight="1" x14ac:dyDescent="0.3">
      <c r="B155" s="3"/>
    </row>
    <row r="156" spans="2:2" ht="15.75" customHeight="1" x14ac:dyDescent="0.3">
      <c r="B156" s="3"/>
    </row>
    <row r="157" spans="2:2" ht="15.75" customHeight="1" x14ac:dyDescent="0.3">
      <c r="B157" s="3"/>
    </row>
    <row r="158" spans="2:2" ht="15.75" customHeight="1" x14ac:dyDescent="0.3">
      <c r="B158" s="3"/>
    </row>
    <row r="159" spans="2:2" ht="15.75" customHeight="1" x14ac:dyDescent="0.3">
      <c r="B159" s="3"/>
    </row>
    <row r="160" spans="2:2" ht="15.75" customHeight="1" x14ac:dyDescent="0.3">
      <c r="B160" s="3"/>
    </row>
    <row r="161" spans="2:2" ht="15.75" customHeight="1" x14ac:dyDescent="0.3">
      <c r="B161" s="3"/>
    </row>
    <row r="162" spans="2:2" ht="15.75" customHeight="1" x14ac:dyDescent="0.3">
      <c r="B162" s="3"/>
    </row>
    <row r="163" spans="2:2" ht="15.75" customHeight="1" x14ac:dyDescent="0.3">
      <c r="B163" s="3"/>
    </row>
    <row r="164" spans="2:2" ht="15.75" customHeight="1" x14ac:dyDescent="0.3">
      <c r="B164" s="3"/>
    </row>
    <row r="165" spans="2:2" ht="15.75" customHeight="1" x14ac:dyDescent="0.3">
      <c r="B165" s="3"/>
    </row>
    <row r="166" spans="2:2" ht="15.75" customHeight="1" x14ac:dyDescent="0.3">
      <c r="B166" s="3"/>
    </row>
    <row r="167" spans="2:2" ht="15.75" customHeight="1" x14ac:dyDescent="0.3">
      <c r="B167" s="3"/>
    </row>
    <row r="168" spans="2:2" ht="15.75" customHeight="1" x14ac:dyDescent="0.3">
      <c r="B168" s="3"/>
    </row>
    <row r="169" spans="2:2" ht="15.75" customHeight="1" x14ac:dyDescent="0.3">
      <c r="B169" s="3"/>
    </row>
    <row r="170" spans="2:2" ht="15.75" customHeight="1" x14ac:dyDescent="0.3">
      <c r="B170" s="3"/>
    </row>
    <row r="171" spans="2:2" ht="15.75" customHeight="1" x14ac:dyDescent="0.3">
      <c r="B171" s="3"/>
    </row>
    <row r="172" spans="2:2" ht="15.75" customHeight="1" x14ac:dyDescent="0.3">
      <c r="B172" s="3"/>
    </row>
    <row r="173" spans="2:2" ht="15.75" customHeight="1" x14ac:dyDescent="0.3">
      <c r="B173" s="3"/>
    </row>
    <row r="174" spans="2:2" ht="15.75" customHeight="1" x14ac:dyDescent="0.3">
      <c r="B174" s="3"/>
    </row>
    <row r="175" spans="2:2" ht="15.75" customHeight="1" x14ac:dyDescent="0.3">
      <c r="B175" s="3"/>
    </row>
    <row r="176" spans="2:2" ht="15.75" customHeight="1" x14ac:dyDescent="0.3">
      <c r="B176" s="3"/>
    </row>
    <row r="177" spans="2:2" ht="15.75" customHeight="1" x14ac:dyDescent="0.3">
      <c r="B177" s="3"/>
    </row>
    <row r="178" spans="2:2" ht="15.75" customHeight="1" x14ac:dyDescent="0.3">
      <c r="B178" s="3"/>
    </row>
    <row r="179" spans="2:2" ht="15.75" customHeight="1" x14ac:dyDescent="0.3">
      <c r="B179" s="3"/>
    </row>
    <row r="180" spans="2:2" ht="15.75" customHeight="1" x14ac:dyDescent="0.3">
      <c r="B180" s="3"/>
    </row>
    <row r="181" spans="2:2" ht="15.75" customHeight="1" x14ac:dyDescent="0.3">
      <c r="B181" s="3"/>
    </row>
    <row r="182" spans="2:2" ht="15.75" customHeight="1" x14ac:dyDescent="0.3">
      <c r="B182" s="3"/>
    </row>
    <row r="183" spans="2:2" ht="15.75" customHeight="1" x14ac:dyDescent="0.3">
      <c r="B183" s="3"/>
    </row>
    <row r="184" spans="2:2" ht="15.75" customHeight="1" x14ac:dyDescent="0.3">
      <c r="B184" s="3"/>
    </row>
    <row r="185" spans="2:2" ht="15.75" customHeight="1" x14ac:dyDescent="0.3">
      <c r="B185" s="3"/>
    </row>
    <row r="186" spans="2:2" ht="15.75" customHeight="1" x14ac:dyDescent="0.3">
      <c r="B186" s="3"/>
    </row>
    <row r="187" spans="2:2" ht="15.75" customHeight="1" x14ac:dyDescent="0.3">
      <c r="B187" s="3"/>
    </row>
    <row r="188" spans="2:2" ht="15.75" customHeight="1" x14ac:dyDescent="0.3">
      <c r="B188" s="3"/>
    </row>
    <row r="189" spans="2:2" ht="15.75" customHeight="1" x14ac:dyDescent="0.3">
      <c r="B189" s="3"/>
    </row>
    <row r="190" spans="2:2" ht="15.75" customHeight="1" x14ac:dyDescent="0.3">
      <c r="B190" s="3"/>
    </row>
    <row r="191" spans="2:2" ht="15.75" customHeight="1" x14ac:dyDescent="0.3">
      <c r="B191" s="3"/>
    </row>
    <row r="192" spans="2:2" ht="15.75" customHeight="1" x14ac:dyDescent="0.3">
      <c r="B192" s="3"/>
    </row>
    <row r="193" spans="2:2" ht="15.75" customHeight="1" x14ac:dyDescent="0.3">
      <c r="B193" s="3"/>
    </row>
    <row r="194" spans="2:2" ht="15.75" customHeight="1" x14ac:dyDescent="0.3">
      <c r="B194" s="3"/>
    </row>
    <row r="195" spans="2:2" ht="15.75" customHeight="1" x14ac:dyDescent="0.3">
      <c r="B195" s="3"/>
    </row>
    <row r="196" spans="2:2" ht="15.75" customHeight="1" x14ac:dyDescent="0.3">
      <c r="B196" s="3"/>
    </row>
    <row r="197" spans="2:2" ht="15.75" customHeight="1" x14ac:dyDescent="0.3">
      <c r="B197" s="3"/>
    </row>
    <row r="198" spans="2:2" ht="15.75" customHeight="1" x14ac:dyDescent="0.3">
      <c r="B198" s="3"/>
    </row>
    <row r="199" spans="2:2" ht="15.75" customHeight="1" x14ac:dyDescent="0.3">
      <c r="B199" s="3"/>
    </row>
    <row r="200" spans="2:2" ht="15.75" customHeight="1" x14ac:dyDescent="0.3">
      <c r="B200" s="3"/>
    </row>
    <row r="201" spans="2:2" ht="15.75" customHeight="1" x14ac:dyDescent="0.3">
      <c r="B201" s="3"/>
    </row>
    <row r="202" spans="2:2" ht="15.75" customHeight="1" x14ac:dyDescent="0.3">
      <c r="B202" s="3"/>
    </row>
    <row r="203" spans="2:2" ht="15.75" customHeight="1" x14ac:dyDescent="0.3">
      <c r="B203" s="3"/>
    </row>
    <row r="204" spans="2:2" ht="15.75" customHeight="1" x14ac:dyDescent="0.3">
      <c r="B204" s="3"/>
    </row>
    <row r="205" spans="2:2" ht="15.75" customHeight="1" x14ac:dyDescent="0.3">
      <c r="B205" s="3"/>
    </row>
    <row r="206" spans="2:2" ht="15.75" customHeight="1" x14ac:dyDescent="0.3">
      <c r="B206" s="3"/>
    </row>
    <row r="207" spans="2:2" ht="15.75" customHeight="1" x14ac:dyDescent="0.3">
      <c r="B207" s="3"/>
    </row>
    <row r="208" spans="2:2" ht="15.75" customHeight="1" x14ac:dyDescent="0.3">
      <c r="B208" s="3"/>
    </row>
    <row r="209" spans="2:2" ht="15.75" customHeight="1" x14ac:dyDescent="0.3">
      <c r="B209" s="3"/>
    </row>
    <row r="210" spans="2:2" ht="15.75" customHeight="1" x14ac:dyDescent="0.3">
      <c r="B210" s="3"/>
    </row>
    <row r="211" spans="2:2" ht="15.75" customHeight="1" x14ac:dyDescent="0.3">
      <c r="B211" s="3"/>
    </row>
    <row r="212" spans="2:2" ht="15.75" customHeight="1" x14ac:dyDescent="0.3">
      <c r="B212" s="3"/>
    </row>
    <row r="213" spans="2:2" ht="15.75" customHeight="1" x14ac:dyDescent="0.3">
      <c r="B213" s="3"/>
    </row>
    <row r="214" spans="2:2" ht="15.75" customHeight="1" x14ac:dyDescent="0.3">
      <c r="B214" s="3"/>
    </row>
    <row r="215" spans="2:2" ht="15.75" customHeight="1" x14ac:dyDescent="0.3">
      <c r="B215" s="3"/>
    </row>
    <row r="216" spans="2:2" ht="15.75" customHeight="1" x14ac:dyDescent="0.3">
      <c r="B216" s="3"/>
    </row>
    <row r="217" spans="2:2" ht="15.75" customHeight="1" x14ac:dyDescent="0.3">
      <c r="B217" s="3"/>
    </row>
    <row r="218" spans="2:2" ht="15.75" customHeight="1" x14ac:dyDescent="0.3">
      <c r="B218" s="3"/>
    </row>
    <row r="219" spans="2:2" ht="15.75" customHeight="1" x14ac:dyDescent="0.3">
      <c r="B219" s="3"/>
    </row>
    <row r="220" spans="2:2" ht="15.75" customHeight="1" x14ac:dyDescent="0.3">
      <c r="B220" s="3"/>
    </row>
    <row r="221" spans="2:2" ht="15.75" customHeight="1" x14ac:dyDescent="0.3">
      <c r="B221" s="3"/>
    </row>
    <row r="222" spans="2:2" ht="15.75" customHeight="1" x14ac:dyDescent="0.3">
      <c r="B222" s="3"/>
    </row>
    <row r="223" spans="2:2" ht="15.75" customHeight="1" x14ac:dyDescent="0.3">
      <c r="B223" s="3"/>
    </row>
    <row r="224" spans="2:2" ht="15.75" customHeight="1" x14ac:dyDescent="0.3">
      <c r="B224" s="3"/>
    </row>
    <row r="225" spans="2:2" ht="15.75" customHeight="1" x14ac:dyDescent="0.3">
      <c r="B225" s="3"/>
    </row>
    <row r="226" spans="2:2" ht="15.75" customHeight="1" x14ac:dyDescent="0.3">
      <c r="B226" s="3"/>
    </row>
    <row r="227" spans="2:2" ht="15.75" customHeight="1" x14ac:dyDescent="0.3">
      <c r="B227" s="3"/>
    </row>
    <row r="228" spans="2:2" ht="15.75" customHeight="1" x14ac:dyDescent="0.3">
      <c r="B228" s="3"/>
    </row>
    <row r="229" spans="2:2" ht="15.75" customHeight="1" x14ac:dyDescent="0.3">
      <c r="B229" s="3"/>
    </row>
    <row r="230" spans="2:2" ht="15.75" customHeight="1" x14ac:dyDescent="0.3">
      <c r="B230" s="3"/>
    </row>
    <row r="231" spans="2:2" ht="15.75" customHeight="1" x14ac:dyDescent="0.3">
      <c r="B231" s="3"/>
    </row>
    <row r="232" spans="2:2" ht="15.75" customHeight="1" x14ac:dyDescent="0.3">
      <c r="B232" s="3"/>
    </row>
    <row r="233" spans="2:2" ht="15.75" customHeight="1" x14ac:dyDescent="0.3">
      <c r="B233" s="3"/>
    </row>
    <row r="234" spans="2:2" ht="15.75" customHeight="1" x14ac:dyDescent="0.3">
      <c r="B234" s="3"/>
    </row>
    <row r="235" spans="2:2" ht="15.75" customHeight="1" x14ac:dyDescent="0.3">
      <c r="B235" s="3"/>
    </row>
    <row r="236" spans="2:2" ht="15.75" customHeight="1" x14ac:dyDescent="0.3">
      <c r="B236" s="3"/>
    </row>
    <row r="237" spans="2:2" ht="15.75" customHeight="1" x14ac:dyDescent="0.3">
      <c r="B237" s="3"/>
    </row>
    <row r="238" spans="2:2" ht="15.75" customHeight="1" x14ac:dyDescent="0.3">
      <c r="B238" s="3"/>
    </row>
    <row r="239" spans="2:2" ht="15.75" customHeight="1" x14ac:dyDescent="0.3">
      <c r="B239" s="3"/>
    </row>
    <row r="240" spans="2:2" ht="15.75" customHeight="1" x14ac:dyDescent="0.3">
      <c r="B240" s="3"/>
    </row>
    <row r="241" spans="2:2" ht="15.75" customHeight="1" x14ac:dyDescent="0.3">
      <c r="B241" s="3"/>
    </row>
    <row r="242" spans="2:2" ht="15.75" customHeight="1" x14ac:dyDescent="0.3">
      <c r="B242" s="3"/>
    </row>
    <row r="243" spans="2:2" ht="15.75" customHeight="1" x14ac:dyDescent="0.3">
      <c r="B243" s="3"/>
    </row>
    <row r="244" spans="2:2" ht="15.75" customHeight="1" x14ac:dyDescent="0.3">
      <c r="B244" s="3"/>
    </row>
    <row r="245" spans="2:2" ht="15.75" customHeight="1" x14ac:dyDescent="0.3">
      <c r="B245" s="3"/>
    </row>
    <row r="246" spans="2:2" ht="15.75" customHeight="1" x14ac:dyDescent="0.3">
      <c r="B246" s="3"/>
    </row>
    <row r="247" spans="2:2" ht="15.75" customHeight="1" x14ac:dyDescent="0.3">
      <c r="B247" s="3"/>
    </row>
    <row r="248" spans="2:2" ht="15.75" customHeight="1" x14ac:dyDescent="0.3">
      <c r="B248" s="3"/>
    </row>
    <row r="249" spans="2:2" ht="15.75" customHeight="1" x14ac:dyDescent="0.3">
      <c r="B249" s="3"/>
    </row>
    <row r="250" spans="2:2" ht="15.75" customHeight="1" x14ac:dyDescent="0.3">
      <c r="B250" s="3"/>
    </row>
    <row r="251" spans="2:2" ht="15.75" customHeight="1" x14ac:dyDescent="0.3">
      <c r="B251" s="3"/>
    </row>
    <row r="252" spans="2:2" ht="15.75" customHeight="1" x14ac:dyDescent="0.3">
      <c r="B252" s="3"/>
    </row>
    <row r="253" spans="2:2" ht="15.75" customHeight="1" x14ac:dyDescent="0.3">
      <c r="B253" s="3"/>
    </row>
    <row r="254" spans="2:2" ht="15.75" customHeight="1" x14ac:dyDescent="0.3">
      <c r="B254" s="3"/>
    </row>
    <row r="255" spans="2:2" ht="15.75" customHeight="1" x14ac:dyDescent="0.3">
      <c r="B255" s="3"/>
    </row>
    <row r="256" spans="2:2" ht="15.75" customHeight="1" x14ac:dyDescent="0.3">
      <c r="B256" s="3"/>
    </row>
    <row r="257" spans="2:2" ht="15.75" customHeight="1" x14ac:dyDescent="0.3">
      <c r="B257" s="3"/>
    </row>
    <row r="258" spans="2:2" ht="15.75" customHeight="1" x14ac:dyDescent="0.3">
      <c r="B258" s="3"/>
    </row>
    <row r="259" spans="2:2" ht="15.75" customHeight="1" x14ac:dyDescent="0.3">
      <c r="B259" s="3"/>
    </row>
    <row r="260" spans="2:2" ht="15.75" customHeight="1" x14ac:dyDescent="0.3">
      <c r="B260" s="3"/>
    </row>
    <row r="261" spans="2:2" ht="15.75" customHeight="1" x14ac:dyDescent="0.3">
      <c r="B261" s="3"/>
    </row>
    <row r="262" spans="2:2" ht="15.75" customHeight="1" x14ac:dyDescent="0.3">
      <c r="B262" s="3"/>
    </row>
    <row r="263" spans="2:2" ht="15.75" customHeight="1" x14ac:dyDescent="0.3">
      <c r="B263" s="3"/>
    </row>
    <row r="264" spans="2:2" ht="15.75" customHeight="1" x14ac:dyDescent="0.3">
      <c r="B264" s="3"/>
    </row>
    <row r="265" spans="2:2" ht="15.75" customHeight="1" x14ac:dyDescent="0.3">
      <c r="B265" s="3"/>
    </row>
    <row r="266" spans="2:2" ht="15.75" customHeight="1" x14ac:dyDescent="0.3">
      <c r="B266" s="3"/>
    </row>
    <row r="267" spans="2:2" ht="15.75" customHeight="1" x14ac:dyDescent="0.3">
      <c r="B267" s="3"/>
    </row>
    <row r="268" spans="2:2" ht="15.75" customHeight="1" x14ac:dyDescent="0.3">
      <c r="B268" s="3"/>
    </row>
    <row r="269" spans="2:2" ht="15.75" customHeight="1" x14ac:dyDescent="0.3">
      <c r="B269" s="3"/>
    </row>
    <row r="270" spans="2:2" ht="15.75" customHeight="1" x14ac:dyDescent="0.3">
      <c r="B270" s="3"/>
    </row>
    <row r="271" spans="2:2" ht="15.75" customHeight="1" x14ac:dyDescent="0.3">
      <c r="B271" s="3"/>
    </row>
    <row r="272" spans="2:2" ht="15.75" customHeight="1" x14ac:dyDescent="0.3">
      <c r="B272" s="3"/>
    </row>
    <row r="273" spans="2:2" ht="15.75" customHeight="1" x14ac:dyDescent="0.3">
      <c r="B273" s="3"/>
    </row>
    <row r="274" spans="2:2" ht="15.75" customHeight="1" x14ac:dyDescent="0.3">
      <c r="B274" s="3"/>
    </row>
    <row r="275" spans="2:2" ht="15.75" customHeight="1" x14ac:dyDescent="0.3">
      <c r="B275" s="3"/>
    </row>
    <row r="276" spans="2:2" ht="15.75" customHeight="1" x14ac:dyDescent="0.3">
      <c r="B276" s="3"/>
    </row>
    <row r="277" spans="2:2" ht="15.75" customHeight="1" x14ac:dyDescent="0.3">
      <c r="B277" s="3"/>
    </row>
    <row r="278" spans="2:2" ht="15.75" customHeight="1" x14ac:dyDescent="0.3">
      <c r="B278" s="3"/>
    </row>
    <row r="279" spans="2:2" ht="15.75" customHeight="1" x14ac:dyDescent="0.3">
      <c r="B279" s="3"/>
    </row>
    <row r="280" spans="2:2" ht="15.75" customHeight="1" x14ac:dyDescent="0.3">
      <c r="B280" s="3"/>
    </row>
    <row r="281" spans="2:2" ht="15.75" customHeight="1" x14ac:dyDescent="0.3">
      <c r="B281" s="3"/>
    </row>
    <row r="282" spans="2:2" ht="15.75" customHeight="1" x14ac:dyDescent="0.3">
      <c r="B282" s="3"/>
    </row>
    <row r="283" spans="2:2" ht="15.75" customHeight="1" x14ac:dyDescent="0.3">
      <c r="B283" s="3"/>
    </row>
    <row r="284" spans="2:2" ht="15.75" customHeight="1" x14ac:dyDescent="0.3">
      <c r="B284" s="3"/>
    </row>
    <row r="285" spans="2:2" ht="15.75" customHeight="1" x14ac:dyDescent="0.3">
      <c r="B285" s="3"/>
    </row>
    <row r="286" spans="2:2" ht="15.75" customHeight="1" x14ac:dyDescent="0.3">
      <c r="B286" s="3"/>
    </row>
    <row r="287" spans="2:2" ht="15.75" customHeight="1" x14ac:dyDescent="0.3">
      <c r="B287" s="3"/>
    </row>
    <row r="288" spans="2:2" ht="15.75" customHeight="1" x14ac:dyDescent="0.3">
      <c r="B288" s="3"/>
    </row>
    <row r="289" spans="2:2" ht="15.75" customHeight="1" x14ac:dyDescent="0.3">
      <c r="B289" s="3"/>
    </row>
    <row r="290" spans="2:2" ht="15.75" customHeight="1" x14ac:dyDescent="0.3">
      <c r="B290" s="3"/>
    </row>
    <row r="291" spans="2:2" ht="15.75" customHeight="1" x14ac:dyDescent="0.3">
      <c r="B291" s="3"/>
    </row>
    <row r="292" spans="2:2" ht="15.75" customHeight="1" x14ac:dyDescent="0.3">
      <c r="B292" s="3"/>
    </row>
    <row r="293" spans="2:2" ht="15.75" customHeight="1" x14ac:dyDescent="0.3">
      <c r="B293" s="3"/>
    </row>
    <row r="294" spans="2:2" ht="15.75" customHeight="1" x14ac:dyDescent="0.3">
      <c r="B294" s="3"/>
    </row>
    <row r="295" spans="2:2" ht="15.75" customHeight="1" x14ac:dyDescent="0.3">
      <c r="B295" s="3"/>
    </row>
    <row r="296" spans="2:2" ht="15.75" customHeight="1" x14ac:dyDescent="0.3">
      <c r="B296" s="3"/>
    </row>
    <row r="297" spans="2:2" ht="15.75" customHeight="1" x14ac:dyDescent="0.3">
      <c r="B297" s="3"/>
    </row>
    <row r="298" spans="2:2" ht="15.75" customHeight="1" x14ac:dyDescent="0.3">
      <c r="B298" s="3"/>
    </row>
    <row r="299" spans="2:2" ht="15.75" customHeight="1" x14ac:dyDescent="0.3">
      <c r="B299" s="3"/>
    </row>
    <row r="300" spans="2:2" ht="15.75" customHeight="1" x14ac:dyDescent="0.3">
      <c r="B300" s="3"/>
    </row>
    <row r="301" spans="2:2" ht="15.75" customHeight="1" x14ac:dyDescent="0.3">
      <c r="B301" s="3"/>
    </row>
    <row r="302" spans="2:2" ht="15.75" customHeight="1" x14ac:dyDescent="0.3">
      <c r="B302" s="3"/>
    </row>
    <row r="303" spans="2:2" ht="15.75" customHeight="1" x14ac:dyDescent="0.3">
      <c r="B303" s="3"/>
    </row>
    <row r="304" spans="2:2" ht="15.75" customHeight="1" x14ac:dyDescent="0.3">
      <c r="B304" s="3"/>
    </row>
    <row r="305" spans="2:2" ht="15.75" customHeight="1" x14ac:dyDescent="0.3">
      <c r="B305" s="3"/>
    </row>
    <row r="306" spans="2:2" ht="15.75" customHeight="1" x14ac:dyDescent="0.3">
      <c r="B306" s="3"/>
    </row>
    <row r="307" spans="2:2" ht="15.75" customHeight="1" x14ac:dyDescent="0.3">
      <c r="B307" s="3"/>
    </row>
    <row r="308" spans="2:2" ht="15.75" customHeight="1" x14ac:dyDescent="0.3">
      <c r="B308" s="3"/>
    </row>
    <row r="309" spans="2:2" ht="15.75" customHeight="1" x14ac:dyDescent="0.3">
      <c r="B309" s="3"/>
    </row>
    <row r="310" spans="2:2" ht="15.75" customHeight="1" x14ac:dyDescent="0.3">
      <c r="B310" s="3"/>
    </row>
    <row r="311" spans="2:2" ht="15.75" customHeight="1" x14ac:dyDescent="0.3">
      <c r="B311" s="3"/>
    </row>
    <row r="312" spans="2:2" ht="15.75" customHeight="1" x14ac:dyDescent="0.3">
      <c r="B312" s="3"/>
    </row>
    <row r="313" spans="2:2" ht="15.75" customHeight="1" x14ac:dyDescent="0.3">
      <c r="B313" s="3"/>
    </row>
    <row r="314" spans="2:2" ht="15.75" customHeight="1" x14ac:dyDescent="0.3">
      <c r="B314" s="3"/>
    </row>
    <row r="315" spans="2:2" ht="15.75" customHeight="1" x14ac:dyDescent="0.3">
      <c r="B315" s="3"/>
    </row>
    <row r="316" spans="2:2" ht="15.75" customHeight="1" x14ac:dyDescent="0.3">
      <c r="B316" s="3"/>
    </row>
    <row r="317" spans="2:2" ht="15.75" customHeight="1" x14ac:dyDescent="0.3">
      <c r="B317" s="3"/>
    </row>
    <row r="318" spans="2:2" ht="15.75" customHeight="1" x14ac:dyDescent="0.3">
      <c r="B318" s="3"/>
    </row>
    <row r="319" spans="2:2" ht="15.75" customHeight="1" x14ac:dyDescent="0.3">
      <c r="B319" s="3"/>
    </row>
    <row r="320" spans="2:2" ht="15.75" customHeight="1" x14ac:dyDescent="0.3">
      <c r="B320" s="3"/>
    </row>
    <row r="321" spans="2:2" ht="15.75" customHeight="1" x14ac:dyDescent="0.3">
      <c r="B321" s="3"/>
    </row>
    <row r="322" spans="2:2" ht="15.75" customHeight="1" x14ac:dyDescent="0.3">
      <c r="B322" s="3"/>
    </row>
    <row r="323" spans="2:2" ht="15.75" customHeight="1" x14ac:dyDescent="0.3">
      <c r="B323" s="3"/>
    </row>
    <row r="324" spans="2:2" ht="15.75" customHeight="1" x14ac:dyDescent="0.3">
      <c r="B324" s="3"/>
    </row>
    <row r="325" spans="2:2" ht="15.75" customHeight="1" x14ac:dyDescent="0.3">
      <c r="B325" s="3"/>
    </row>
    <row r="326" spans="2:2" ht="15.75" customHeight="1" x14ac:dyDescent="0.3">
      <c r="B326" s="3"/>
    </row>
    <row r="327" spans="2:2" ht="15.75" customHeight="1" x14ac:dyDescent="0.3">
      <c r="B327" s="3"/>
    </row>
    <row r="328" spans="2:2" ht="15.75" customHeight="1" x14ac:dyDescent="0.3">
      <c r="B328" s="3"/>
    </row>
    <row r="329" spans="2:2" ht="15.75" customHeight="1" x14ac:dyDescent="0.3">
      <c r="B329" s="3"/>
    </row>
    <row r="330" spans="2:2" ht="15.75" customHeight="1" x14ac:dyDescent="0.3">
      <c r="B330" s="3"/>
    </row>
    <row r="331" spans="2:2" ht="15.75" customHeight="1" x14ac:dyDescent="0.3">
      <c r="B331" s="3"/>
    </row>
    <row r="332" spans="2:2" ht="15.75" customHeight="1" x14ac:dyDescent="0.3">
      <c r="B332" s="3"/>
    </row>
    <row r="333" spans="2:2" ht="15.75" customHeight="1" x14ac:dyDescent="0.3">
      <c r="B333" s="3"/>
    </row>
    <row r="334" spans="2:2" ht="15.75" customHeight="1" x14ac:dyDescent="0.3">
      <c r="B334" s="3"/>
    </row>
    <row r="335" spans="2:2" ht="15.75" customHeight="1" x14ac:dyDescent="0.3">
      <c r="B335" s="3"/>
    </row>
    <row r="336" spans="2:2" ht="15.75" customHeight="1" x14ac:dyDescent="0.3">
      <c r="B336" s="3"/>
    </row>
    <row r="337" spans="2:2" ht="15.75" customHeight="1" x14ac:dyDescent="0.3">
      <c r="B337" s="3"/>
    </row>
    <row r="338" spans="2:2" ht="15.75" customHeight="1" x14ac:dyDescent="0.3">
      <c r="B338" s="3"/>
    </row>
    <row r="339" spans="2:2" ht="15.75" customHeight="1" x14ac:dyDescent="0.3">
      <c r="B339" s="3"/>
    </row>
    <row r="340" spans="2:2" ht="15.75" customHeight="1" x14ac:dyDescent="0.3">
      <c r="B340" s="3"/>
    </row>
    <row r="341" spans="2:2" ht="15.75" customHeight="1" x14ac:dyDescent="0.3">
      <c r="B341" s="3"/>
    </row>
    <row r="342" spans="2:2" ht="15.75" customHeight="1" x14ac:dyDescent="0.3">
      <c r="B342" s="3"/>
    </row>
    <row r="343" spans="2:2" ht="15.75" customHeight="1" x14ac:dyDescent="0.3">
      <c r="B343" s="3"/>
    </row>
    <row r="344" spans="2:2" ht="15.75" customHeight="1" x14ac:dyDescent="0.3">
      <c r="B344" s="3"/>
    </row>
    <row r="345" spans="2:2" ht="15.75" customHeight="1" x14ac:dyDescent="0.3">
      <c r="B345" s="3"/>
    </row>
    <row r="346" spans="2:2" ht="15.75" customHeight="1" x14ac:dyDescent="0.3">
      <c r="B346" s="3"/>
    </row>
    <row r="347" spans="2:2" ht="15.75" customHeight="1" x14ac:dyDescent="0.3">
      <c r="B347" s="3"/>
    </row>
    <row r="348" spans="2:2" ht="15.75" customHeight="1" x14ac:dyDescent="0.3">
      <c r="B348" s="3"/>
    </row>
    <row r="349" spans="2:2" ht="15.75" customHeight="1" x14ac:dyDescent="0.3">
      <c r="B349" s="3"/>
    </row>
    <row r="350" spans="2:2" ht="15.75" customHeight="1" x14ac:dyDescent="0.3">
      <c r="B350" s="3"/>
    </row>
    <row r="351" spans="2:2" ht="15.75" customHeight="1" x14ac:dyDescent="0.3">
      <c r="B351" s="3"/>
    </row>
    <row r="352" spans="2:2" ht="15.75" customHeight="1" x14ac:dyDescent="0.3">
      <c r="B352" s="3"/>
    </row>
    <row r="353" spans="2:2" ht="15.75" customHeight="1" x14ac:dyDescent="0.3">
      <c r="B353" s="3"/>
    </row>
    <row r="354" spans="2:2" ht="15.75" customHeight="1" x14ac:dyDescent="0.3">
      <c r="B354" s="3"/>
    </row>
    <row r="355" spans="2:2" ht="15.75" customHeight="1" x14ac:dyDescent="0.3">
      <c r="B355" s="3"/>
    </row>
    <row r="356" spans="2:2" ht="15.75" customHeight="1" x14ac:dyDescent="0.3">
      <c r="B356" s="3"/>
    </row>
    <row r="357" spans="2:2" ht="15.75" customHeight="1" x14ac:dyDescent="0.3">
      <c r="B357" s="3"/>
    </row>
    <row r="358" spans="2:2" ht="15.75" customHeight="1" x14ac:dyDescent="0.3">
      <c r="B358" s="3"/>
    </row>
    <row r="359" spans="2:2" ht="15.75" customHeight="1" x14ac:dyDescent="0.3">
      <c r="B359" s="3"/>
    </row>
    <row r="360" spans="2:2" ht="15.75" customHeight="1" x14ac:dyDescent="0.3">
      <c r="B360" s="3"/>
    </row>
    <row r="361" spans="2:2" ht="15.75" customHeight="1" x14ac:dyDescent="0.3">
      <c r="B361" s="3"/>
    </row>
    <row r="362" spans="2:2" ht="15.75" customHeight="1" x14ac:dyDescent="0.3">
      <c r="B362" s="3"/>
    </row>
    <row r="363" spans="2:2" ht="15.75" customHeight="1" x14ac:dyDescent="0.3">
      <c r="B363" s="3"/>
    </row>
    <row r="364" spans="2:2" ht="15.75" customHeight="1" x14ac:dyDescent="0.3">
      <c r="B364" s="3"/>
    </row>
    <row r="365" spans="2:2" ht="15.75" customHeight="1" x14ac:dyDescent="0.3">
      <c r="B365" s="3"/>
    </row>
    <row r="366" spans="2:2" ht="15.75" customHeight="1" x14ac:dyDescent="0.3">
      <c r="B366" s="3"/>
    </row>
    <row r="367" spans="2:2" ht="15.75" customHeight="1" x14ac:dyDescent="0.3">
      <c r="B367" s="3"/>
    </row>
    <row r="368" spans="2:2" ht="15.75" customHeight="1" x14ac:dyDescent="0.3">
      <c r="B368" s="3"/>
    </row>
    <row r="369" spans="2:2" ht="15.75" customHeight="1" x14ac:dyDescent="0.3">
      <c r="B369" s="3"/>
    </row>
    <row r="370" spans="2:2" ht="15.75" customHeight="1" x14ac:dyDescent="0.3">
      <c r="B370" s="3"/>
    </row>
    <row r="371" spans="2:2" ht="15.75" customHeight="1" x14ac:dyDescent="0.3">
      <c r="B371" s="3"/>
    </row>
    <row r="372" spans="2:2" ht="15.75" customHeight="1" x14ac:dyDescent="0.3">
      <c r="B372" s="3"/>
    </row>
    <row r="373" spans="2:2" ht="15.75" customHeight="1" x14ac:dyDescent="0.3">
      <c r="B373" s="3"/>
    </row>
    <row r="374" spans="2:2" ht="15.75" customHeight="1" x14ac:dyDescent="0.3">
      <c r="B374" s="3"/>
    </row>
    <row r="375" spans="2:2" ht="15.75" customHeight="1" x14ac:dyDescent="0.3">
      <c r="B375" s="3"/>
    </row>
    <row r="376" spans="2:2" ht="15.75" customHeight="1" x14ac:dyDescent="0.3">
      <c r="B376" s="3"/>
    </row>
    <row r="377" spans="2:2" ht="15.75" customHeight="1" x14ac:dyDescent="0.3">
      <c r="B377" s="3"/>
    </row>
    <row r="378" spans="2:2" ht="15.75" customHeight="1" x14ac:dyDescent="0.3">
      <c r="B378" s="3"/>
    </row>
    <row r="379" spans="2:2" ht="15.75" customHeight="1" x14ac:dyDescent="0.3">
      <c r="B379" s="3"/>
    </row>
    <row r="380" spans="2:2" ht="15.75" customHeight="1" x14ac:dyDescent="0.3">
      <c r="B380" s="3"/>
    </row>
    <row r="381" spans="2:2" ht="15.75" customHeight="1" x14ac:dyDescent="0.3">
      <c r="B381" s="3"/>
    </row>
    <row r="382" spans="2:2" ht="15.75" customHeight="1" x14ac:dyDescent="0.3">
      <c r="B382" s="3"/>
    </row>
    <row r="383" spans="2:2" ht="15.75" customHeight="1" x14ac:dyDescent="0.3">
      <c r="B383" s="3"/>
    </row>
    <row r="384" spans="2:2" ht="15.75" customHeight="1" x14ac:dyDescent="0.3">
      <c r="B384" s="3"/>
    </row>
    <row r="385" spans="2:2" ht="15.75" customHeight="1" x14ac:dyDescent="0.3">
      <c r="B385" s="3"/>
    </row>
    <row r="386" spans="2:2" ht="15.75" customHeight="1" x14ac:dyDescent="0.3">
      <c r="B386" s="3"/>
    </row>
    <row r="387" spans="2:2" ht="15.75" customHeight="1" x14ac:dyDescent="0.3">
      <c r="B387" s="3"/>
    </row>
    <row r="388" spans="2:2" ht="15.75" customHeight="1" x14ac:dyDescent="0.3">
      <c r="B388" s="3"/>
    </row>
    <row r="389" spans="2:2" ht="15.75" customHeight="1" x14ac:dyDescent="0.3">
      <c r="B389" s="3"/>
    </row>
    <row r="390" spans="2:2" ht="15.75" customHeight="1" x14ac:dyDescent="0.3">
      <c r="B390" s="3"/>
    </row>
    <row r="391" spans="2:2" ht="15.75" customHeight="1" x14ac:dyDescent="0.3">
      <c r="B391" s="3"/>
    </row>
    <row r="392" spans="2:2" ht="15.75" customHeight="1" x14ac:dyDescent="0.3">
      <c r="B392" s="3"/>
    </row>
    <row r="393" spans="2:2" ht="15.75" customHeight="1" x14ac:dyDescent="0.3">
      <c r="B393" s="3"/>
    </row>
    <row r="394" spans="2:2" ht="15.75" customHeight="1" x14ac:dyDescent="0.3">
      <c r="B394" s="3"/>
    </row>
    <row r="395" spans="2:2" ht="15.75" customHeight="1" x14ac:dyDescent="0.3">
      <c r="B395" s="3"/>
    </row>
    <row r="396" spans="2:2" ht="15.75" customHeight="1" x14ac:dyDescent="0.3">
      <c r="B396" s="3"/>
    </row>
    <row r="397" spans="2:2" ht="15.75" customHeight="1" x14ac:dyDescent="0.3">
      <c r="B397" s="3"/>
    </row>
    <row r="398" spans="2:2" ht="15.75" customHeight="1" x14ac:dyDescent="0.3">
      <c r="B398" s="3"/>
    </row>
    <row r="399" spans="2:2" ht="15.75" customHeight="1" x14ac:dyDescent="0.3">
      <c r="B399" s="3"/>
    </row>
    <row r="400" spans="2:2" ht="15.75" customHeight="1" x14ac:dyDescent="0.3">
      <c r="B400" s="3"/>
    </row>
    <row r="401" spans="2:2" ht="15.75" customHeight="1" x14ac:dyDescent="0.3">
      <c r="B401" s="3"/>
    </row>
    <row r="402" spans="2:2" ht="15.75" customHeight="1" x14ac:dyDescent="0.3">
      <c r="B402" s="3"/>
    </row>
    <row r="403" spans="2:2" ht="15.75" customHeight="1" x14ac:dyDescent="0.3">
      <c r="B403" s="3"/>
    </row>
    <row r="404" spans="2:2" ht="15.75" customHeight="1" x14ac:dyDescent="0.3">
      <c r="B404" s="3"/>
    </row>
    <row r="405" spans="2:2" ht="15.75" customHeight="1" x14ac:dyDescent="0.3">
      <c r="B405" s="3"/>
    </row>
    <row r="406" spans="2:2" ht="15.75" customHeight="1" x14ac:dyDescent="0.3">
      <c r="B406" s="3"/>
    </row>
    <row r="407" spans="2:2" ht="15.75" customHeight="1" x14ac:dyDescent="0.3">
      <c r="B407" s="3"/>
    </row>
    <row r="408" spans="2:2" ht="15.75" customHeight="1" x14ac:dyDescent="0.3">
      <c r="B408" s="3"/>
    </row>
    <row r="409" spans="2:2" ht="15.75" customHeight="1" x14ac:dyDescent="0.3">
      <c r="B409" s="3"/>
    </row>
    <row r="410" spans="2:2" ht="15.75" customHeight="1" x14ac:dyDescent="0.3">
      <c r="B410" s="3"/>
    </row>
    <row r="411" spans="2:2" ht="15.75" customHeight="1" x14ac:dyDescent="0.3">
      <c r="B411" s="3"/>
    </row>
    <row r="412" spans="2:2" ht="15.75" customHeight="1" x14ac:dyDescent="0.3">
      <c r="B412" s="3"/>
    </row>
    <row r="413" spans="2:2" ht="15.75" customHeight="1" x14ac:dyDescent="0.3">
      <c r="B413" s="3"/>
    </row>
    <row r="414" spans="2:2" ht="15.75" customHeight="1" x14ac:dyDescent="0.3">
      <c r="B414" s="3"/>
    </row>
    <row r="415" spans="2:2" ht="15.75" customHeight="1" x14ac:dyDescent="0.3">
      <c r="B415" s="3"/>
    </row>
    <row r="416" spans="2:2" ht="15.75" customHeight="1" x14ac:dyDescent="0.3">
      <c r="B416" s="3"/>
    </row>
    <row r="417" spans="2:2" ht="15.75" customHeight="1" x14ac:dyDescent="0.3">
      <c r="B417" s="3"/>
    </row>
    <row r="418" spans="2:2" ht="15.75" customHeight="1" x14ac:dyDescent="0.3">
      <c r="B418" s="3"/>
    </row>
    <row r="419" spans="2:2" ht="15.75" customHeight="1" x14ac:dyDescent="0.3">
      <c r="B419" s="3"/>
    </row>
    <row r="420" spans="2:2" ht="15.75" customHeight="1" x14ac:dyDescent="0.3">
      <c r="B420" s="3"/>
    </row>
    <row r="421" spans="2:2" ht="15.75" customHeight="1" x14ac:dyDescent="0.3">
      <c r="B421" s="3"/>
    </row>
    <row r="422" spans="2:2" ht="15.75" customHeight="1" x14ac:dyDescent="0.3">
      <c r="B422" s="3"/>
    </row>
    <row r="423" spans="2:2" ht="15.75" customHeight="1" x14ac:dyDescent="0.3">
      <c r="B423" s="3"/>
    </row>
    <row r="424" spans="2:2" ht="15.75" customHeight="1" x14ac:dyDescent="0.3">
      <c r="B424" s="3"/>
    </row>
    <row r="425" spans="2:2" ht="15.75" customHeight="1" x14ac:dyDescent="0.3">
      <c r="B425" s="3"/>
    </row>
    <row r="426" spans="2:2" ht="15.75" customHeight="1" x14ac:dyDescent="0.3">
      <c r="B426" s="3"/>
    </row>
    <row r="427" spans="2:2" ht="15.75" customHeight="1" x14ac:dyDescent="0.3">
      <c r="B427" s="3"/>
    </row>
    <row r="428" spans="2:2" ht="15.75" customHeight="1" x14ac:dyDescent="0.3">
      <c r="B428" s="3"/>
    </row>
    <row r="429" spans="2:2" ht="15.75" customHeight="1" x14ac:dyDescent="0.3">
      <c r="B429" s="3"/>
    </row>
    <row r="430" spans="2:2" ht="15.75" customHeight="1" x14ac:dyDescent="0.3">
      <c r="B430" s="3"/>
    </row>
    <row r="431" spans="2:2" ht="15.75" customHeight="1" x14ac:dyDescent="0.3">
      <c r="B431" s="3"/>
    </row>
    <row r="432" spans="2:2" ht="15.75" customHeight="1" x14ac:dyDescent="0.3">
      <c r="B432" s="3"/>
    </row>
    <row r="433" spans="2:2" ht="15.75" customHeight="1" x14ac:dyDescent="0.3">
      <c r="B433" s="3"/>
    </row>
    <row r="434" spans="2:2" ht="15.75" customHeight="1" x14ac:dyDescent="0.3">
      <c r="B434" s="3"/>
    </row>
    <row r="435" spans="2:2" ht="15.75" customHeight="1" x14ac:dyDescent="0.3">
      <c r="B435" s="3"/>
    </row>
    <row r="436" spans="2:2" ht="15.75" customHeight="1" x14ac:dyDescent="0.3">
      <c r="B436" s="3"/>
    </row>
    <row r="437" spans="2:2" ht="15.75" customHeight="1" x14ac:dyDescent="0.3">
      <c r="B437" s="3"/>
    </row>
    <row r="438" spans="2:2" ht="15.75" customHeight="1" x14ac:dyDescent="0.3">
      <c r="B438" s="3"/>
    </row>
    <row r="439" spans="2:2" ht="15.75" customHeight="1" x14ac:dyDescent="0.3">
      <c r="B439" s="3"/>
    </row>
    <row r="440" spans="2:2" ht="15.75" customHeight="1" x14ac:dyDescent="0.3">
      <c r="B440" s="3"/>
    </row>
    <row r="441" spans="2:2" ht="15.75" customHeight="1" x14ac:dyDescent="0.3">
      <c r="B441" s="3"/>
    </row>
    <row r="442" spans="2:2" ht="15.75" customHeight="1" x14ac:dyDescent="0.3">
      <c r="B442" s="3"/>
    </row>
    <row r="443" spans="2:2" ht="15.75" customHeight="1" x14ac:dyDescent="0.3">
      <c r="B443" s="3"/>
    </row>
    <row r="444" spans="2:2" ht="15.75" customHeight="1" x14ac:dyDescent="0.3">
      <c r="B444" s="3"/>
    </row>
    <row r="445" spans="2:2" ht="15.75" customHeight="1" x14ac:dyDescent="0.3">
      <c r="B445" s="3"/>
    </row>
    <row r="446" spans="2:2" ht="15.75" customHeight="1" x14ac:dyDescent="0.3">
      <c r="B446" s="3"/>
    </row>
    <row r="447" spans="2:2" ht="15.75" customHeight="1" x14ac:dyDescent="0.3">
      <c r="B447" s="3"/>
    </row>
    <row r="448" spans="2:2" ht="15.75" customHeight="1" x14ac:dyDescent="0.3">
      <c r="B448" s="3"/>
    </row>
    <row r="449" spans="2:2" ht="15.75" customHeight="1" x14ac:dyDescent="0.3">
      <c r="B449" s="3"/>
    </row>
    <row r="450" spans="2:2" ht="15.75" customHeight="1" x14ac:dyDescent="0.3">
      <c r="B450" s="3"/>
    </row>
    <row r="451" spans="2:2" ht="15.75" customHeight="1" x14ac:dyDescent="0.3">
      <c r="B451" s="3"/>
    </row>
    <row r="452" spans="2:2" ht="15.75" customHeight="1" x14ac:dyDescent="0.3">
      <c r="B452" s="3"/>
    </row>
    <row r="453" spans="2:2" ht="15.75" customHeight="1" x14ac:dyDescent="0.3">
      <c r="B453" s="3"/>
    </row>
    <row r="454" spans="2:2" ht="15.75" customHeight="1" x14ac:dyDescent="0.3">
      <c r="B454" s="3"/>
    </row>
    <row r="455" spans="2:2" ht="15.75" customHeight="1" x14ac:dyDescent="0.3">
      <c r="B455" s="3"/>
    </row>
    <row r="456" spans="2:2" ht="15.75" customHeight="1" x14ac:dyDescent="0.3">
      <c r="B456" s="3"/>
    </row>
    <row r="457" spans="2:2" ht="15.75" customHeight="1" x14ac:dyDescent="0.3">
      <c r="B457" s="3"/>
    </row>
    <row r="458" spans="2:2" ht="15.75" customHeight="1" x14ac:dyDescent="0.3">
      <c r="B458" s="3"/>
    </row>
    <row r="459" spans="2:2" ht="15.75" customHeight="1" x14ac:dyDescent="0.3">
      <c r="B459" s="3"/>
    </row>
    <row r="460" spans="2:2" ht="15.75" customHeight="1" x14ac:dyDescent="0.3">
      <c r="B460" s="3"/>
    </row>
    <row r="461" spans="2:2" ht="15.75" customHeight="1" x14ac:dyDescent="0.3">
      <c r="B461" s="3"/>
    </row>
    <row r="462" spans="2:2" ht="15.75" customHeight="1" x14ac:dyDescent="0.3">
      <c r="B462" s="3"/>
    </row>
    <row r="463" spans="2:2" ht="15.75" customHeight="1" x14ac:dyDescent="0.3">
      <c r="B463" s="3"/>
    </row>
    <row r="464" spans="2:2" ht="15.75" customHeight="1" x14ac:dyDescent="0.3">
      <c r="B464" s="3"/>
    </row>
    <row r="465" spans="2:2" ht="15.75" customHeight="1" x14ac:dyDescent="0.3">
      <c r="B465" s="3"/>
    </row>
    <row r="466" spans="2:2" ht="15.75" customHeight="1" x14ac:dyDescent="0.3">
      <c r="B466" s="3"/>
    </row>
    <row r="467" spans="2:2" ht="15.75" customHeight="1" x14ac:dyDescent="0.3">
      <c r="B467" s="3"/>
    </row>
    <row r="468" spans="2:2" ht="15.75" customHeight="1" x14ac:dyDescent="0.3">
      <c r="B468" s="3"/>
    </row>
    <row r="469" spans="2:2" ht="15.75" customHeight="1" x14ac:dyDescent="0.3">
      <c r="B469" s="3"/>
    </row>
    <row r="470" spans="2:2" ht="15.75" customHeight="1" x14ac:dyDescent="0.3">
      <c r="B470" s="3"/>
    </row>
    <row r="471" spans="2:2" ht="15.75" customHeight="1" x14ac:dyDescent="0.3">
      <c r="B471" s="3"/>
    </row>
    <row r="472" spans="2:2" ht="15.75" customHeight="1" x14ac:dyDescent="0.3">
      <c r="B472" s="3"/>
    </row>
    <row r="473" spans="2:2" ht="15.75" customHeight="1" x14ac:dyDescent="0.3">
      <c r="B473" s="3"/>
    </row>
    <row r="474" spans="2:2" ht="15.75" customHeight="1" x14ac:dyDescent="0.3">
      <c r="B474" s="3"/>
    </row>
    <row r="475" spans="2:2" ht="15.75" customHeight="1" x14ac:dyDescent="0.3">
      <c r="B475" s="3"/>
    </row>
    <row r="476" spans="2:2" ht="15.75" customHeight="1" x14ac:dyDescent="0.3">
      <c r="B476" s="3"/>
    </row>
    <row r="477" spans="2:2" ht="15.75" customHeight="1" x14ac:dyDescent="0.3">
      <c r="B477" s="3"/>
    </row>
    <row r="478" spans="2:2" ht="15.75" customHeight="1" x14ac:dyDescent="0.3">
      <c r="B478" s="3"/>
    </row>
    <row r="479" spans="2:2" ht="15.75" customHeight="1" x14ac:dyDescent="0.3">
      <c r="B479" s="3"/>
    </row>
    <row r="480" spans="2:2" ht="15.75" customHeight="1" x14ac:dyDescent="0.3">
      <c r="B480" s="3"/>
    </row>
    <row r="481" spans="2:2" ht="15.75" customHeight="1" x14ac:dyDescent="0.3">
      <c r="B481" s="3"/>
    </row>
    <row r="482" spans="2:2" ht="15.75" customHeight="1" x14ac:dyDescent="0.3">
      <c r="B482" s="3"/>
    </row>
    <row r="483" spans="2:2" ht="15.75" customHeight="1" x14ac:dyDescent="0.3">
      <c r="B483" s="3"/>
    </row>
    <row r="484" spans="2:2" ht="15.75" customHeight="1" x14ac:dyDescent="0.3">
      <c r="B484" s="3"/>
    </row>
    <row r="485" spans="2:2" ht="15.75" customHeight="1" x14ac:dyDescent="0.3">
      <c r="B485" s="3"/>
    </row>
    <row r="486" spans="2:2" ht="15.75" customHeight="1" x14ac:dyDescent="0.3">
      <c r="B486" s="3"/>
    </row>
    <row r="487" spans="2:2" ht="15.75" customHeight="1" x14ac:dyDescent="0.3">
      <c r="B487" s="3"/>
    </row>
    <row r="488" spans="2:2" ht="15.75" customHeight="1" x14ac:dyDescent="0.3">
      <c r="B488" s="3"/>
    </row>
    <row r="489" spans="2:2" ht="15.75" customHeight="1" x14ac:dyDescent="0.3">
      <c r="B489" s="3"/>
    </row>
    <row r="490" spans="2:2" ht="15.75" customHeight="1" x14ac:dyDescent="0.3">
      <c r="B490" s="3"/>
    </row>
    <row r="491" spans="2:2" ht="15.75" customHeight="1" x14ac:dyDescent="0.3">
      <c r="B491" s="3"/>
    </row>
    <row r="492" spans="2:2" ht="15.75" customHeight="1" x14ac:dyDescent="0.3">
      <c r="B492" s="3"/>
    </row>
    <row r="493" spans="2:2" ht="15.75" customHeight="1" x14ac:dyDescent="0.3">
      <c r="B493" s="3"/>
    </row>
    <row r="494" spans="2:2" ht="15.75" customHeight="1" x14ac:dyDescent="0.3">
      <c r="B494" s="3"/>
    </row>
    <row r="495" spans="2:2" ht="15.75" customHeight="1" x14ac:dyDescent="0.3">
      <c r="B495" s="3"/>
    </row>
    <row r="496" spans="2:2" ht="15.75" customHeight="1" x14ac:dyDescent="0.3">
      <c r="B496" s="3"/>
    </row>
    <row r="497" spans="2:2" ht="15.75" customHeight="1" x14ac:dyDescent="0.3">
      <c r="B497" s="3"/>
    </row>
    <row r="498" spans="2:2" ht="15.75" customHeight="1" x14ac:dyDescent="0.3">
      <c r="B498" s="3"/>
    </row>
    <row r="499" spans="2:2" ht="15.75" customHeight="1" x14ac:dyDescent="0.3">
      <c r="B499" s="3"/>
    </row>
    <row r="500" spans="2:2" ht="15.75" customHeight="1" x14ac:dyDescent="0.3">
      <c r="B500" s="3"/>
    </row>
    <row r="501" spans="2:2" ht="15.75" customHeight="1" x14ac:dyDescent="0.3">
      <c r="B501" s="3"/>
    </row>
    <row r="502" spans="2:2" ht="15.75" customHeight="1" x14ac:dyDescent="0.3">
      <c r="B502" s="3"/>
    </row>
    <row r="503" spans="2:2" ht="15.75" customHeight="1" x14ac:dyDescent="0.3">
      <c r="B503" s="3"/>
    </row>
    <row r="504" spans="2:2" ht="15.75" customHeight="1" x14ac:dyDescent="0.3">
      <c r="B504" s="3"/>
    </row>
    <row r="505" spans="2:2" ht="15.75" customHeight="1" x14ac:dyDescent="0.3">
      <c r="B505" s="3"/>
    </row>
    <row r="506" spans="2:2" ht="15.75" customHeight="1" x14ac:dyDescent="0.3">
      <c r="B506" s="3"/>
    </row>
    <row r="507" spans="2:2" ht="15.75" customHeight="1" x14ac:dyDescent="0.3">
      <c r="B507" s="3"/>
    </row>
    <row r="508" spans="2:2" ht="15.75" customHeight="1" x14ac:dyDescent="0.3">
      <c r="B508" s="3"/>
    </row>
    <row r="509" spans="2:2" ht="15.75" customHeight="1" x14ac:dyDescent="0.3">
      <c r="B509" s="3"/>
    </row>
    <row r="510" spans="2:2" ht="15.75" customHeight="1" x14ac:dyDescent="0.3">
      <c r="B510" s="3"/>
    </row>
    <row r="511" spans="2:2" ht="15.75" customHeight="1" x14ac:dyDescent="0.3">
      <c r="B511" s="3"/>
    </row>
    <row r="512" spans="2:2" ht="15.75" customHeight="1" x14ac:dyDescent="0.3">
      <c r="B512" s="3"/>
    </row>
    <row r="513" spans="2:2" ht="15.75" customHeight="1" x14ac:dyDescent="0.3">
      <c r="B513" s="3"/>
    </row>
    <row r="514" spans="2:2" ht="15.75" customHeight="1" x14ac:dyDescent="0.3">
      <c r="B514" s="3"/>
    </row>
    <row r="515" spans="2:2" ht="15.75" customHeight="1" x14ac:dyDescent="0.3">
      <c r="B515" s="3"/>
    </row>
    <row r="516" spans="2:2" ht="15.75" customHeight="1" x14ac:dyDescent="0.3">
      <c r="B516" s="3"/>
    </row>
    <row r="517" spans="2:2" ht="15.75" customHeight="1" x14ac:dyDescent="0.3">
      <c r="B517" s="3"/>
    </row>
    <row r="518" spans="2:2" ht="15.75" customHeight="1" x14ac:dyDescent="0.3">
      <c r="B518" s="3"/>
    </row>
    <row r="519" spans="2:2" ht="15.75" customHeight="1" x14ac:dyDescent="0.3">
      <c r="B519" s="3"/>
    </row>
    <row r="520" spans="2:2" ht="15.75" customHeight="1" x14ac:dyDescent="0.3">
      <c r="B520" s="3"/>
    </row>
    <row r="521" spans="2:2" ht="15.75" customHeight="1" x14ac:dyDescent="0.3">
      <c r="B521" s="3"/>
    </row>
    <row r="522" spans="2:2" ht="15.75" customHeight="1" x14ac:dyDescent="0.3">
      <c r="B522" s="3"/>
    </row>
    <row r="523" spans="2:2" ht="15.75" customHeight="1" x14ac:dyDescent="0.3">
      <c r="B523" s="3"/>
    </row>
    <row r="524" spans="2:2" ht="15.75" customHeight="1" x14ac:dyDescent="0.3">
      <c r="B524" s="3"/>
    </row>
    <row r="525" spans="2:2" ht="15.75" customHeight="1" x14ac:dyDescent="0.3">
      <c r="B525" s="3"/>
    </row>
    <row r="526" spans="2:2" ht="15.75" customHeight="1" x14ac:dyDescent="0.3">
      <c r="B526" s="3"/>
    </row>
    <row r="527" spans="2:2" ht="15.75" customHeight="1" x14ac:dyDescent="0.3">
      <c r="B527" s="3"/>
    </row>
    <row r="528" spans="2:2" ht="15.75" customHeight="1" x14ac:dyDescent="0.3">
      <c r="B528" s="3"/>
    </row>
    <row r="529" spans="2:2" ht="15.75" customHeight="1" x14ac:dyDescent="0.3">
      <c r="B529" s="3"/>
    </row>
    <row r="530" spans="2:2" ht="15.75" customHeight="1" x14ac:dyDescent="0.3">
      <c r="B530" s="3"/>
    </row>
    <row r="531" spans="2:2" ht="15.75" customHeight="1" x14ac:dyDescent="0.3">
      <c r="B531" s="3"/>
    </row>
    <row r="532" spans="2:2" ht="15.75" customHeight="1" x14ac:dyDescent="0.3">
      <c r="B532" s="3"/>
    </row>
    <row r="533" spans="2:2" ht="15.75" customHeight="1" x14ac:dyDescent="0.3">
      <c r="B533" s="3"/>
    </row>
    <row r="534" spans="2:2" ht="15.75" customHeight="1" x14ac:dyDescent="0.3">
      <c r="B534" s="3"/>
    </row>
    <row r="535" spans="2:2" ht="15.75" customHeight="1" x14ac:dyDescent="0.3">
      <c r="B535" s="3"/>
    </row>
    <row r="536" spans="2:2" ht="15.75" customHeight="1" x14ac:dyDescent="0.3">
      <c r="B536" s="3"/>
    </row>
    <row r="537" spans="2:2" ht="15.75" customHeight="1" x14ac:dyDescent="0.3">
      <c r="B537" s="3"/>
    </row>
    <row r="538" spans="2:2" ht="15.75" customHeight="1" x14ac:dyDescent="0.3">
      <c r="B538" s="3"/>
    </row>
    <row r="539" spans="2:2" ht="15.75" customHeight="1" x14ac:dyDescent="0.3">
      <c r="B539" s="3"/>
    </row>
    <row r="540" spans="2:2" ht="15.75" customHeight="1" x14ac:dyDescent="0.3">
      <c r="B540" s="3"/>
    </row>
    <row r="541" spans="2:2" ht="15.75" customHeight="1" x14ac:dyDescent="0.3">
      <c r="B541" s="3"/>
    </row>
    <row r="542" spans="2:2" ht="15.75" customHeight="1" x14ac:dyDescent="0.3">
      <c r="B542" s="3"/>
    </row>
    <row r="543" spans="2:2" ht="15.75" customHeight="1" x14ac:dyDescent="0.3">
      <c r="B543" s="3"/>
    </row>
    <row r="544" spans="2:2" ht="15.75" customHeight="1" x14ac:dyDescent="0.3">
      <c r="B544" s="3"/>
    </row>
    <row r="545" spans="2:2" ht="15.75" customHeight="1" x14ac:dyDescent="0.3">
      <c r="B545" s="3"/>
    </row>
    <row r="546" spans="2:2" ht="15.75" customHeight="1" x14ac:dyDescent="0.3">
      <c r="B546" s="3"/>
    </row>
    <row r="547" spans="2:2" ht="15.75" customHeight="1" x14ac:dyDescent="0.3">
      <c r="B547" s="3"/>
    </row>
    <row r="548" spans="2:2" ht="15.75" customHeight="1" x14ac:dyDescent="0.3">
      <c r="B548" s="3"/>
    </row>
    <row r="549" spans="2:2" ht="15.75" customHeight="1" x14ac:dyDescent="0.3">
      <c r="B549" s="3"/>
    </row>
    <row r="550" spans="2:2" ht="15.75" customHeight="1" x14ac:dyDescent="0.3">
      <c r="B550" s="3"/>
    </row>
    <row r="551" spans="2:2" ht="15.75" customHeight="1" x14ac:dyDescent="0.3">
      <c r="B551" s="3"/>
    </row>
    <row r="552" spans="2:2" ht="15.75" customHeight="1" x14ac:dyDescent="0.3">
      <c r="B552" s="3"/>
    </row>
    <row r="553" spans="2:2" ht="15.75" customHeight="1" x14ac:dyDescent="0.3">
      <c r="B553" s="3"/>
    </row>
    <row r="554" spans="2:2" ht="15.75" customHeight="1" x14ac:dyDescent="0.3">
      <c r="B554" s="3"/>
    </row>
    <row r="555" spans="2:2" ht="15.75" customHeight="1" x14ac:dyDescent="0.3">
      <c r="B555" s="3"/>
    </row>
    <row r="556" spans="2:2" ht="15.75" customHeight="1" x14ac:dyDescent="0.3">
      <c r="B556" s="3"/>
    </row>
    <row r="557" spans="2:2" ht="15.75" customHeight="1" x14ac:dyDescent="0.3">
      <c r="B557" s="3"/>
    </row>
    <row r="558" spans="2:2" ht="15.75" customHeight="1" x14ac:dyDescent="0.3">
      <c r="B558" s="3"/>
    </row>
    <row r="559" spans="2:2" ht="15.75" customHeight="1" x14ac:dyDescent="0.3">
      <c r="B559" s="3"/>
    </row>
    <row r="560" spans="2:2" ht="15.75" customHeight="1" x14ac:dyDescent="0.3">
      <c r="B560" s="3"/>
    </row>
    <row r="561" spans="2:2" ht="15.75" customHeight="1" x14ac:dyDescent="0.3">
      <c r="B561" s="3"/>
    </row>
    <row r="562" spans="2:2" ht="15.75" customHeight="1" x14ac:dyDescent="0.3">
      <c r="B562" s="3"/>
    </row>
    <row r="563" spans="2:2" ht="15.75" customHeight="1" x14ac:dyDescent="0.3">
      <c r="B563" s="3"/>
    </row>
    <row r="564" spans="2:2" ht="15.75" customHeight="1" x14ac:dyDescent="0.3">
      <c r="B564" s="3"/>
    </row>
    <row r="565" spans="2:2" ht="15.75" customHeight="1" x14ac:dyDescent="0.3">
      <c r="B565" s="3"/>
    </row>
    <row r="566" spans="2:2" ht="15.75" customHeight="1" x14ac:dyDescent="0.3">
      <c r="B566" s="3"/>
    </row>
    <row r="567" spans="2:2" ht="15.75" customHeight="1" x14ac:dyDescent="0.3">
      <c r="B567" s="3"/>
    </row>
    <row r="568" spans="2:2" ht="15.75" customHeight="1" x14ac:dyDescent="0.3">
      <c r="B568" s="3"/>
    </row>
    <row r="569" spans="2:2" ht="15.75" customHeight="1" x14ac:dyDescent="0.3">
      <c r="B569" s="3"/>
    </row>
    <row r="570" spans="2:2" ht="15.75" customHeight="1" x14ac:dyDescent="0.3">
      <c r="B570" s="3"/>
    </row>
    <row r="571" spans="2:2" ht="15.75" customHeight="1" x14ac:dyDescent="0.3">
      <c r="B571" s="3"/>
    </row>
    <row r="572" spans="2:2" ht="15.75" customHeight="1" x14ac:dyDescent="0.3">
      <c r="B572" s="3"/>
    </row>
    <row r="573" spans="2:2" ht="15.75" customHeight="1" x14ac:dyDescent="0.3">
      <c r="B573" s="3"/>
    </row>
    <row r="574" spans="2:2" ht="15.75" customHeight="1" x14ac:dyDescent="0.3">
      <c r="B574" s="3"/>
    </row>
    <row r="575" spans="2:2" ht="15.75" customHeight="1" x14ac:dyDescent="0.3">
      <c r="B575" s="3"/>
    </row>
    <row r="576" spans="2:2" ht="15.75" customHeight="1" x14ac:dyDescent="0.3">
      <c r="B576" s="3"/>
    </row>
    <row r="577" spans="2:2" ht="15.75" customHeight="1" x14ac:dyDescent="0.3">
      <c r="B577" s="3"/>
    </row>
    <row r="578" spans="2:2" ht="15.75" customHeight="1" x14ac:dyDescent="0.3">
      <c r="B578" s="3"/>
    </row>
    <row r="579" spans="2:2" ht="15.75" customHeight="1" x14ac:dyDescent="0.3">
      <c r="B579" s="3"/>
    </row>
    <row r="580" spans="2:2" ht="15.75" customHeight="1" x14ac:dyDescent="0.3">
      <c r="B580" s="3"/>
    </row>
    <row r="581" spans="2:2" ht="15.75" customHeight="1" x14ac:dyDescent="0.3">
      <c r="B581" s="3"/>
    </row>
    <row r="582" spans="2:2" ht="15.75" customHeight="1" x14ac:dyDescent="0.3">
      <c r="B582" s="3"/>
    </row>
    <row r="583" spans="2:2" ht="15.75" customHeight="1" x14ac:dyDescent="0.3">
      <c r="B583" s="3"/>
    </row>
    <row r="584" spans="2:2" ht="15.75" customHeight="1" x14ac:dyDescent="0.3">
      <c r="B584" s="3"/>
    </row>
    <row r="585" spans="2:2" ht="15.75" customHeight="1" x14ac:dyDescent="0.3">
      <c r="B585" s="3"/>
    </row>
    <row r="586" spans="2:2" ht="15.75" customHeight="1" x14ac:dyDescent="0.3">
      <c r="B586" s="3"/>
    </row>
    <row r="587" spans="2:2" ht="15.75" customHeight="1" x14ac:dyDescent="0.3">
      <c r="B587" s="3"/>
    </row>
    <row r="588" spans="2:2" ht="15.75" customHeight="1" x14ac:dyDescent="0.3">
      <c r="B588" s="3"/>
    </row>
    <row r="589" spans="2:2" ht="15.75" customHeight="1" x14ac:dyDescent="0.3">
      <c r="B589" s="3"/>
    </row>
    <row r="590" spans="2:2" ht="15.75" customHeight="1" x14ac:dyDescent="0.3">
      <c r="B590" s="3"/>
    </row>
    <row r="591" spans="2:2" ht="15.75" customHeight="1" x14ac:dyDescent="0.3">
      <c r="B591" s="3"/>
    </row>
    <row r="592" spans="2:2" ht="15.75" customHeight="1" x14ac:dyDescent="0.3">
      <c r="B592" s="3"/>
    </row>
    <row r="593" spans="2:2" ht="15.75" customHeight="1" x14ac:dyDescent="0.3">
      <c r="B593" s="3"/>
    </row>
    <row r="594" spans="2:2" ht="15.75" customHeight="1" x14ac:dyDescent="0.3">
      <c r="B594" s="3"/>
    </row>
    <row r="595" spans="2:2" ht="15.75" customHeight="1" x14ac:dyDescent="0.3">
      <c r="B595" s="3"/>
    </row>
    <row r="596" spans="2:2" ht="15.75" customHeight="1" x14ac:dyDescent="0.3">
      <c r="B596" s="3"/>
    </row>
    <row r="597" spans="2:2" ht="15.75" customHeight="1" x14ac:dyDescent="0.3">
      <c r="B597" s="3"/>
    </row>
    <row r="598" spans="2:2" ht="15.75" customHeight="1" x14ac:dyDescent="0.3">
      <c r="B598" s="3"/>
    </row>
    <row r="599" spans="2:2" ht="15.75" customHeight="1" x14ac:dyDescent="0.3">
      <c r="B599" s="3"/>
    </row>
    <row r="600" spans="2:2" ht="15.75" customHeight="1" x14ac:dyDescent="0.3">
      <c r="B600" s="3"/>
    </row>
    <row r="601" spans="2:2" ht="15.75" customHeight="1" x14ac:dyDescent="0.3">
      <c r="B601" s="3"/>
    </row>
    <row r="602" spans="2:2" ht="15.75" customHeight="1" x14ac:dyDescent="0.3">
      <c r="B602" s="3"/>
    </row>
    <row r="603" spans="2:2" ht="15.75" customHeight="1" x14ac:dyDescent="0.3">
      <c r="B603" s="3"/>
    </row>
    <row r="604" spans="2:2" ht="15.75" customHeight="1" x14ac:dyDescent="0.3">
      <c r="B604" s="3"/>
    </row>
    <row r="605" spans="2:2" ht="15.75" customHeight="1" x14ac:dyDescent="0.3">
      <c r="B605" s="3"/>
    </row>
    <row r="606" spans="2:2" ht="15.75" customHeight="1" x14ac:dyDescent="0.3">
      <c r="B606" s="3"/>
    </row>
    <row r="607" spans="2:2" ht="15.75" customHeight="1" x14ac:dyDescent="0.3">
      <c r="B607" s="3"/>
    </row>
    <row r="608" spans="2:2" ht="15.75" customHeight="1" x14ac:dyDescent="0.3">
      <c r="B608" s="3"/>
    </row>
    <row r="609" spans="2:2" ht="15.75" customHeight="1" x14ac:dyDescent="0.3">
      <c r="B609" s="3"/>
    </row>
    <row r="610" spans="2:2" ht="15.75" customHeight="1" x14ac:dyDescent="0.3">
      <c r="B610" s="3"/>
    </row>
    <row r="611" spans="2:2" ht="15.75" customHeight="1" x14ac:dyDescent="0.3">
      <c r="B611" s="3"/>
    </row>
    <row r="612" spans="2:2" ht="15.75" customHeight="1" x14ac:dyDescent="0.3">
      <c r="B612" s="3"/>
    </row>
    <row r="613" spans="2:2" ht="15.75" customHeight="1" x14ac:dyDescent="0.3">
      <c r="B613" s="3"/>
    </row>
    <row r="614" spans="2:2" ht="15.75" customHeight="1" x14ac:dyDescent="0.3">
      <c r="B614" s="3"/>
    </row>
    <row r="615" spans="2:2" ht="15.75" customHeight="1" x14ac:dyDescent="0.3">
      <c r="B615" s="3"/>
    </row>
    <row r="616" spans="2:2" ht="15.75" customHeight="1" x14ac:dyDescent="0.3">
      <c r="B616" s="3"/>
    </row>
    <row r="617" spans="2:2" ht="15.75" customHeight="1" x14ac:dyDescent="0.3">
      <c r="B617" s="3"/>
    </row>
    <row r="618" spans="2:2" ht="15.75" customHeight="1" x14ac:dyDescent="0.3">
      <c r="B618" s="3"/>
    </row>
    <row r="619" spans="2:2" ht="15.75" customHeight="1" x14ac:dyDescent="0.3">
      <c r="B619" s="3"/>
    </row>
    <row r="620" spans="2:2" ht="15.75" customHeight="1" x14ac:dyDescent="0.3">
      <c r="B620" s="3"/>
    </row>
    <row r="621" spans="2:2" ht="15.75" customHeight="1" x14ac:dyDescent="0.3">
      <c r="B621" s="3"/>
    </row>
    <row r="622" spans="2:2" ht="15.75" customHeight="1" x14ac:dyDescent="0.3">
      <c r="B622" s="3"/>
    </row>
    <row r="623" spans="2:2" ht="15.75" customHeight="1" x14ac:dyDescent="0.3">
      <c r="B623" s="3"/>
    </row>
    <row r="624" spans="2:2" ht="15.75" customHeight="1" x14ac:dyDescent="0.3">
      <c r="B624" s="3"/>
    </row>
    <row r="625" spans="2:2" ht="15.75" customHeight="1" x14ac:dyDescent="0.3">
      <c r="B625" s="3"/>
    </row>
    <row r="626" spans="2:2" ht="15.75" customHeight="1" x14ac:dyDescent="0.3">
      <c r="B626" s="3"/>
    </row>
    <row r="627" spans="2:2" ht="15.75" customHeight="1" x14ac:dyDescent="0.3">
      <c r="B627" s="3"/>
    </row>
    <row r="628" spans="2:2" ht="15.75" customHeight="1" x14ac:dyDescent="0.3">
      <c r="B628" s="3"/>
    </row>
    <row r="629" spans="2:2" ht="15.75" customHeight="1" x14ac:dyDescent="0.3">
      <c r="B629" s="3"/>
    </row>
    <row r="630" spans="2:2" ht="15.75" customHeight="1" x14ac:dyDescent="0.3">
      <c r="B630" s="3"/>
    </row>
    <row r="631" spans="2:2" ht="15.75" customHeight="1" x14ac:dyDescent="0.3">
      <c r="B631" s="3"/>
    </row>
    <row r="632" spans="2:2" ht="15.75" customHeight="1" x14ac:dyDescent="0.3">
      <c r="B632" s="3"/>
    </row>
    <row r="633" spans="2:2" ht="15.75" customHeight="1" x14ac:dyDescent="0.3">
      <c r="B633" s="3"/>
    </row>
    <row r="634" spans="2:2" ht="15.75" customHeight="1" x14ac:dyDescent="0.3">
      <c r="B634" s="3"/>
    </row>
    <row r="635" spans="2:2" ht="15.75" customHeight="1" x14ac:dyDescent="0.3">
      <c r="B635" s="3"/>
    </row>
    <row r="636" spans="2:2" ht="15.75" customHeight="1" x14ac:dyDescent="0.3">
      <c r="B636" s="3"/>
    </row>
    <row r="637" spans="2:2" ht="15.75" customHeight="1" x14ac:dyDescent="0.3">
      <c r="B637" s="3"/>
    </row>
    <row r="638" spans="2:2" ht="15.75" customHeight="1" x14ac:dyDescent="0.3">
      <c r="B638" s="3"/>
    </row>
    <row r="639" spans="2:2" ht="15.75" customHeight="1" x14ac:dyDescent="0.3">
      <c r="B639" s="3"/>
    </row>
    <row r="640" spans="2:2" ht="15.75" customHeight="1" x14ac:dyDescent="0.3">
      <c r="B640" s="3"/>
    </row>
    <row r="641" spans="2:2" ht="15.75" customHeight="1" x14ac:dyDescent="0.3">
      <c r="B641" s="3"/>
    </row>
    <row r="642" spans="2:2" ht="15.75" customHeight="1" x14ac:dyDescent="0.3">
      <c r="B642" s="3"/>
    </row>
    <row r="643" spans="2:2" ht="15.75" customHeight="1" x14ac:dyDescent="0.3">
      <c r="B643" s="3"/>
    </row>
    <row r="644" spans="2:2" ht="15.75" customHeight="1" x14ac:dyDescent="0.3">
      <c r="B644" s="3"/>
    </row>
    <row r="645" spans="2:2" ht="15.75" customHeight="1" x14ac:dyDescent="0.3">
      <c r="B645" s="3"/>
    </row>
    <row r="646" spans="2:2" ht="15.75" customHeight="1" x14ac:dyDescent="0.3">
      <c r="B646" s="3"/>
    </row>
    <row r="647" spans="2:2" ht="15.75" customHeight="1" x14ac:dyDescent="0.3">
      <c r="B647" s="3"/>
    </row>
    <row r="648" spans="2:2" ht="15.75" customHeight="1" x14ac:dyDescent="0.3">
      <c r="B648" s="3"/>
    </row>
    <row r="649" spans="2:2" ht="15.75" customHeight="1" x14ac:dyDescent="0.3">
      <c r="B649" s="3"/>
    </row>
    <row r="650" spans="2:2" ht="15.75" customHeight="1" x14ac:dyDescent="0.3">
      <c r="B650" s="3"/>
    </row>
    <row r="651" spans="2:2" ht="15.75" customHeight="1" x14ac:dyDescent="0.3">
      <c r="B651" s="3"/>
    </row>
    <row r="652" spans="2:2" ht="15.75" customHeight="1" x14ac:dyDescent="0.3">
      <c r="B652" s="3"/>
    </row>
    <row r="653" spans="2:2" ht="15.75" customHeight="1" x14ac:dyDescent="0.3">
      <c r="B653" s="3"/>
    </row>
    <row r="654" spans="2:2" ht="15.75" customHeight="1" x14ac:dyDescent="0.3">
      <c r="B654" s="3"/>
    </row>
    <row r="655" spans="2:2" ht="15.75" customHeight="1" x14ac:dyDescent="0.3">
      <c r="B655" s="3"/>
    </row>
    <row r="656" spans="2:2" ht="15.75" customHeight="1" x14ac:dyDescent="0.3">
      <c r="B656" s="3"/>
    </row>
    <row r="657" spans="2:2" ht="15.75" customHeight="1" x14ac:dyDescent="0.3">
      <c r="B657" s="3"/>
    </row>
    <row r="658" spans="2:2" ht="15.75" customHeight="1" x14ac:dyDescent="0.3">
      <c r="B658" s="3"/>
    </row>
    <row r="659" spans="2:2" ht="15.75" customHeight="1" x14ac:dyDescent="0.3">
      <c r="B659" s="3"/>
    </row>
    <row r="660" spans="2:2" ht="15.75" customHeight="1" x14ac:dyDescent="0.3">
      <c r="B660" s="3"/>
    </row>
    <row r="661" spans="2:2" ht="15.75" customHeight="1" x14ac:dyDescent="0.3">
      <c r="B661" s="3"/>
    </row>
    <row r="662" spans="2:2" ht="15.75" customHeight="1" x14ac:dyDescent="0.3">
      <c r="B662" s="3"/>
    </row>
    <row r="663" spans="2:2" ht="15.75" customHeight="1" x14ac:dyDescent="0.3">
      <c r="B663" s="3"/>
    </row>
    <row r="664" spans="2:2" ht="15.75" customHeight="1" x14ac:dyDescent="0.3">
      <c r="B664" s="3"/>
    </row>
    <row r="665" spans="2:2" ht="15.75" customHeight="1" x14ac:dyDescent="0.3">
      <c r="B665" s="3"/>
    </row>
    <row r="666" spans="2:2" ht="15.75" customHeight="1" x14ac:dyDescent="0.3">
      <c r="B666" s="3"/>
    </row>
    <row r="667" spans="2:2" ht="15.75" customHeight="1" x14ac:dyDescent="0.3">
      <c r="B667" s="3"/>
    </row>
    <row r="668" spans="2:2" ht="15.75" customHeight="1" x14ac:dyDescent="0.3">
      <c r="B668" s="3"/>
    </row>
    <row r="669" spans="2:2" ht="15.75" customHeight="1" x14ac:dyDescent="0.3">
      <c r="B669" s="3"/>
    </row>
    <row r="670" spans="2:2" ht="15.75" customHeight="1" x14ac:dyDescent="0.3">
      <c r="B670" s="3"/>
    </row>
    <row r="671" spans="2:2" ht="15.75" customHeight="1" x14ac:dyDescent="0.3">
      <c r="B671" s="3"/>
    </row>
    <row r="672" spans="2:2" ht="15.75" customHeight="1" x14ac:dyDescent="0.3">
      <c r="B672" s="3"/>
    </row>
    <row r="673" spans="2:2" ht="15.75" customHeight="1" x14ac:dyDescent="0.3">
      <c r="B673" s="3"/>
    </row>
    <row r="674" spans="2:2" ht="15.75" customHeight="1" x14ac:dyDescent="0.3">
      <c r="B674" s="3"/>
    </row>
    <row r="675" spans="2:2" ht="15.75" customHeight="1" x14ac:dyDescent="0.3">
      <c r="B675" s="3"/>
    </row>
    <row r="676" spans="2:2" ht="15.75" customHeight="1" x14ac:dyDescent="0.3">
      <c r="B676" s="3"/>
    </row>
    <row r="677" spans="2:2" ht="15.75" customHeight="1" x14ac:dyDescent="0.3">
      <c r="B677" s="3"/>
    </row>
    <row r="678" spans="2:2" ht="15.75" customHeight="1" x14ac:dyDescent="0.3">
      <c r="B678" s="3"/>
    </row>
    <row r="679" spans="2:2" ht="15.75" customHeight="1" x14ac:dyDescent="0.3">
      <c r="B679" s="3"/>
    </row>
    <row r="680" spans="2:2" ht="15.75" customHeight="1" x14ac:dyDescent="0.3">
      <c r="B680" s="3"/>
    </row>
    <row r="681" spans="2:2" ht="15.75" customHeight="1" x14ac:dyDescent="0.3">
      <c r="B681" s="3"/>
    </row>
    <row r="682" spans="2:2" ht="15.75" customHeight="1" x14ac:dyDescent="0.3">
      <c r="B682" s="3"/>
    </row>
    <row r="683" spans="2:2" ht="15.75" customHeight="1" x14ac:dyDescent="0.3">
      <c r="B683" s="3"/>
    </row>
    <row r="684" spans="2:2" ht="15.75" customHeight="1" x14ac:dyDescent="0.3">
      <c r="B684" s="3"/>
    </row>
    <row r="685" spans="2:2" ht="15.75" customHeight="1" x14ac:dyDescent="0.3">
      <c r="B685" s="3"/>
    </row>
    <row r="686" spans="2:2" ht="15.75" customHeight="1" x14ac:dyDescent="0.3">
      <c r="B686" s="3"/>
    </row>
    <row r="687" spans="2:2" ht="15.75" customHeight="1" x14ac:dyDescent="0.3">
      <c r="B687" s="3"/>
    </row>
    <row r="688" spans="2:2" ht="15.75" customHeight="1" x14ac:dyDescent="0.3">
      <c r="B688" s="3"/>
    </row>
    <row r="689" spans="2:2" ht="15.75" customHeight="1" x14ac:dyDescent="0.3">
      <c r="B689" s="3"/>
    </row>
    <row r="690" spans="2:2" ht="15.75" customHeight="1" x14ac:dyDescent="0.3">
      <c r="B690" s="3"/>
    </row>
    <row r="691" spans="2:2" ht="15.75" customHeight="1" x14ac:dyDescent="0.3">
      <c r="B691" s="3"/>
    </row>
    <row r="692" spans="2:2" ht="15.75" customHeight="1" x14ac:dyDescent="0.3">
      <c r="B692" s="3"/>
    </row>
    <row r="693" spans="2:2" ht="15.75" customHeight="1" x14ac:dyDescent="0.3">
      <c r="B693" s="3"/>
    </row>
    <row r="694" spans="2:2" ht="15.75" customHeight="1" x14ac:dyDescent="0.3">
      <c r="B694" s="3"/>
    </row>
    <row r="695" spans="2:2" ht="15.75" customHeight="1" x14ac:dyDescent="0.3">
      <c r="B695" s="3"/>
    </row>
    <row r="696" spans="2:2" ht="15.75" customHeight="1" x14ac:dyDescent="0.3">
      <c r="B696" s="3"/>
    </row>
    <row r="697" spans="2:2" ht="15.75" customHeight="1" x14ac:dyDescent="0.3">
      <c r="B697" s="3"/>
    </row>
    <row r="698" spans="2:2" ht="15.75" customHeight="1" x14ac:dyDescent="0.3">
      <c r="B698" s="3"/>
    </row>
    <row r="699" spans="2:2" ht="15.75" customHeight="1" x14ac:dyDescent="0.3">
      <c r="B699" s="3"/>
    </row>
    <row r="700" spans="2:2" ht="15.75" customHeight="1" x14ac:dyDescent="0.3">
      <c r="B700" s="3"/>
    </row>
    <row r="701" spans="2:2" ht="15.75" customHeight="1" x14ac:dyDescent="0.3">
      <c r="B701" s="3"/>
    </row>
    <row r="702" spans="2:2" ht="15.75" customHeight="1" x14ac:dyDescent="0.3">
      <c r="B702" s="3"/>
    </row>
    <row r="703" spans="2:2" ht="15.75" customHeight="1" x14ac:dyDescent="0.3">
      <c r="B703" s="3"/>
    </row>
    <row r="704" spans="2:2" ht="15.75" customHeight="1" x14ac:dyDescent="0.3">
      <c r="B704" s="3"/>
    </row>
    <row r="705" spans="2:2" ht="15.75" customHeight="1" x14ac:dyDescent="0.3">
      <c r="B705" s="3"/>
    </row>
    <row r="706" spans="2:2" ht="15.75" customHeight="1" x14ac:dyDescent="0.3">
      <c r="B706" s="3"/>
    </row>
    <row r="707" spans="2:2" ht="15.75" customHeight="1" x14ac:dyDescent="0.3">
      <c r="B707" s="3"/>
    </row>
    <row r="708" spans="2:2" ht="15.75" customHeight="1" x14ac:dyDescent="0.3">
      <c r="B708" s="3"/>
    </row>
    <row r="709" spans="2:2" ht="15.75" customHeight="1" x14ac:dyDescent="0.3">
      <c r="B709" s="3"/>
    </row>
    <row r="710" spans="2:2" ht="15.75" customHeight="1" x14ac:dyDescent="0.3">
      <c r="B710" s="3"/>
    </row>
    <row r="711" spans="2:2" ht="15.75" customHeight="1" x14ac:dyDescent="0.3">
      <c r="B711" s="3"/>
    </row>
    <row r="712" spans="2:2" ht="15.75" customHeight="1" x14ac:dyDescent="0.3">
      <c r="B712" s="3"/>
    </row>
    <row r="713" spans="2:2" ht="15.75" customHeight="1" x14ac:dyDescent="0.3">
      <c r="B713" s="3"/>
    </row>
    <row r="714" spans="2:2" ht="15.75" customHeight="1" x14ac:dyDescent="0.3">
      <c r="B714" s="3"/>
    </row>
    <row r="715" spans="2:2" ht="15.75" customHeight="1" x14ac:dyDescent="0.3">
      <c r="B715" s="3"/>
    </row>
    <row r="716" spans="2:2" ht="15.75" customHeight="1" x14ac:dyDescent="0.3">
      <c r="B716" s="3"/>
    </row>
    <row r="717" spans="2:2" ht="15.75" customHeight="1" x14ac:dyDescent="0.3">
      <c r="B717" s="3"/>
    </row>
    <row r="718" spans="2:2" ht="15.75" customHeight="1" x14ac:dyDescent="0.3">
      <c r="B718" s="3"/>
    </row>
    <row r="719" spans="2:2" ht="15.75" customHeight="1" x14ac:dyDescent="0.3">
      <c r="B719" s="3"/>
    </row>
    <row r="720" spans="2:2" ht="15.75" customHeight="1" x14ac:dyDescent="0.3">
      <c r="B720" s="3"/>
    </row>
    <row r="721" spans="2:2" ht="15.75" customHeight="1" x14ac:dyDescent="0.3">
      <c r="B721" s="3"/>
    </row>
    <row r="722" spans="2:2" ht="15.75" customHeight="1" x14ac:dyDescent="0.3">
      <c r="B722" s="3"/>
    </row>
    <row r="723" spans="2:2" ht="15.75" customHeight="1" x14ac:dyDescent="0.3">
      <c r="B723" s="3"/>
    </row>
    <row r="724" spans="2:2" ht="15.75" customHeight="1" x14ac:dyDescent="0.3">
      <c r="B724" s="3"/>
    </row>
    <row r="725" spans="2:2" ht="15.75" customHeight="1" x14ac:dyDescent="0.3">
      <c r="B725" s="3"/>
    </row>
    <row r="726" spans="2:2" ht="15.75" customHeight="1" x14ac:dyDescent="0.3">
      <c r="B726" s="3"/>
    </row>
    <row r="727" spans="2:2" ht="15.75" customHeight="1" x14ac:dyDescent="0.3">
      <c r="B727" s="3"/>
    </row>
    <row r="728" spans="2:2" ht="15.75" customHeight="1" x14ac:dyDescent="0.3">
      <c r="B728" s="3"/>
    </row>
    <row r="729" spans="2:2" ht="15.75" customHeight="1" x14ac:dyDescent="0.3">
      <c r="B729" s="3"/>
    </row>
    <row r="730" spans="2:2" ht="15.75" customHeight="1" x14ac:dyDescent="0.3">
      <c r="B730" s="3"/>
    </row>
    <row r="731" spans="2:2" ht="15.75" customHeight="1" x14ac:dyDescent="0.3">
      <c r="B731" s="3"/>
    </row>
    <row r="732" spans="2:2" ht="15.75" customHeight="1" x14ac:dyDescent="0.3">
      <c r="B732" s="3"/>
    </row>
    <row r="733" spans="2:2" ht="15.75" customHeight="1" x14ac:dyDescent="0.3">
      <c r="B733" s="3"/>
    </row>
    <row r="734" spans="2:2" ht="15.75" customHeight="1" x14ac:dyDescent="0.3">
      <c r="B734" s="3"/>
    </row>
    <row r="735" spans="2:2" ht="15.75" customHeight="1" x14ac:dyDescent="0.3">
      <c r="B735" s="3"/>
    </row>
    <row r="736" spans="2:2" ht="15.75" customHeight="1" x14ac:dyDescent="0.3">
      <c r="B736" s="3"/>
    </row>
    <row r="737" spans="2:2" ht="15.75" customHeight="1" x14ac:dyDescent="0.3">
      <c r="B737" s="3"/>
    </row>
    <row r="738" spans="2:2" ht="15.75" customHeight="1" x14ac:dyDescent="0.3">
      <c r="B738" s="3"/>
    </row>
    <row r="739" spans="2:2" ht="15.75" customHeight="1" x14ac:dyDescent="0.3">
      <c r="B739" s="3"/>
    </row>
    <row r="740" spans="2:2" ht="15.75" customHeight="1" x14ac:dyDescent="0.3">
      <c r="B740" s="3"/>
    </row>
    <row r="741" spans="2:2" ht="15.75" customHeight="1" x14ac:dyDescent="0.3">
      <c r="B741" s="3"/>
    </row>
    <row r="742" spans="2:2" ht="15.75" customHeight="1" x14ac:dyDescent="0.3">
      <c r="B742" s="3"/>
    </row>
    <row r="743" spans="2:2" ht="15.75" customHeight="1" x14ac:dyDescent="0.3">
      <c r="B743" s="3"/>
    </row>
    <row r="744" spans="2:2" ht="15.75" customHeight="1" x14ac:dyDescent="0.3">
      <c r="B744" s="3"/>
    </row>
    <row r="745" spans="2:2" ht="15.75" customHeight="1" x14ac:dyDescent="0.3">
      <c r="B745" s="3"/>
    </row>
    <row r="746" spans="2:2" ht="15.75" customHeight="1" x14ac:dyDescent="0.3">
      <c r="B746" s="3"/>
    </row>
    <row r="747" spans="2:2" ht="15.75" customHeight="1" x14ac:dyDescent="0.3">
      <c r="B747" s="3"/>
    </row>
    <row r="748" spans="2:2" ht="15.75" customHeight="1" x14ac:dyDescent="0.3">
      <c r="B748" s="3"/>
    </row>
    <row r="749" spans="2:2" ht="15.75" customHeight="1" x14ac:dyDescent="0.3">
      <c r="B749" s="3"/>
    </row>
    <row r="750" spans="2:2" ht="15.75" customHeight="1" x14ac:dyDescent="0.3">
      <c r="B750" s="3"/>
    </row>
    <row r="751" spans="2:2" ht="15.75" customHeight="1" x14ac:dyDescent="0.3">
      <c r="B751" s="3"/>
    </row>
    <row r="752" spans="2:2" ht="15.75" customHeight="1" x14ac:dyDescent="0.3">
      <c r="B752" s="3"/>
    </row>
    <row r="753" spans="2:2" ht="15.75" customHeight="1" x14ac:dyDescent="0.3">
      <c r="B753" s="3"/>
    </row>
    <row r="754" spans="2:2" ht="15.75" customHeight="1" x14ac:dyDescent="0.3">
      <c r="B754" s="3"/>
    </row>
    <row r="755" spans="2:2" ht="15.75" customHeight="1" x14ac:dyDescent="0.3">
      <c r="B755" s="3"/>
    </row>
    <row r="756" spans="2:2" ht="15.75" customHeight="1" x14ac:dyDescent="0.3">
      <c r="B756" s="3"/>
    </row>
    <row r="757" spans="2:2" ht="15.75" customHeight="1" x14ac:dyDescent="0.3">
      <c r="B757" s="3"/>
    </row>
    <row r="758" spans="2:2" ht="15.75" customHeight="1" x14ac:dyDescent="0.3">
      <c r="B758" s="3"/>
    </row>
    <row r="759" spans="2:2" ht="15.75" customHeight="1" x14ac:dyDescent="0.3">
      <c r="B759" s="3"/>
    </row>
    <row r="760" spans="2:2" ht="15.75" customHeight="1" x14ac:dyDescent="0.3">
      <c r="B760" s="3"/>
    </row>
    <row r="761" spans="2:2" ht="15.75" customHeight="1" x14ac:dyDescent="0.3">
      <c r="B761" s="3"/>
    </row>
    <row r="762" spans="2:2" ht="15.75" customHeight="1" x14ac:dyDescent="0.3">
      <c r="B762" s="3"/>
    </row>
    <row r="763" spans="2:2" ht="15.75" customHeight="1" x14ac:dyDescent="0.3">
      <c r="B763" s="3"/>
    </row>
    <row r="764" spans="2:2" ht="15.75" customHeight="1" x14ac:dyDescent="0.3">
      <c r="B764" s="3"/>
    </row>
    <row r="765" spans="2:2" ht="15.75" customHeight="1" x14ac:dyDescent="0.3">
      <c r="B765" s="3"/>
    </row>
    <row r="766" spans="2:2" ht="15.75" customHeight="1" x14ac:dyDescent="0.3">
      <c r="B766" s="3"/>
    </row>
    <row r="767" spans="2:2" ht="15.75" customHeight="1" x14ac:dyDescent="0.3">
      <c r="B767" s="3"/>
    </row>
    <row r="768" spans="2:2" ht="15.75" customHeight="1" x14ac:dyDescent="0.3">
      <c r="B768" s="3"/>
    </row>
    <row r="769" spans="2:2" ht="15.75" customHeight="1" x14ac:dyDescent="0.3">
      <c r="B769" s="3"/>
    </row>
    <row r="770" spans="2:2" ht="15.75" customHeight="1" x14ac:dyDescent="0.3">
      <c r="B770" s="3"/>
    </row>
    <row r="771" spans="2:2" ht="15.75" customHeight="1" x14ac:dyDescent="0.3">
      <c r="B771" s="3"/>
    </row>
    <row r="772" spans="2:2" ht="15.75" customHeight="1" x14ac:dyDescent="0.3">
      <c r="B772" s="3"/>
    </row>
    <row r="773" spans="2:2" ht="15.75" customHeight="1" x14ac:dyDescent="0.3">
      <c r="B773" s="3"/>
    </row>
    <row r="774" spans="2:2" ht="15.75" customHeight="1" x14ac:dyDescent="0.3">
      <c r="B774" s="3"/>
    </row>
    <row r="775" spans="2:2" ht="15.75" customHeight="1" x14ac:dyDescent="0.3">
      <c r="B775" s="3"/>
    </row>
    <row r="776" spans="2:2" ht="15.75" customHeight="1" x14ac:dyDescent="0.3">
      <c r="B776" s="3"/>
    </row>
    <row r="777" spans="2:2" ht="15.75" customHeight="1" x14ac:dyDescent="0.3">
      <c r="B777" s="3"/>
    </row>
    <row r="778" spans="2:2" ht="15.75" customHeight="1" x14ac:dyDescent="0.3">
      <c r="B778" s="3"/>
    </row>
    <row r="779" spans="2:2" ht="15.75" customHeight="1" x14ac:dyDescent="0.3">
      <c r="B779" s="3"/>
    </row>
    <row r="780" spans="2:2" ht="15.75" customHeight="1" x14ac:dyDescent="0.3">
      <c r="B780" s="3"/>
    </row>
    <row r="781" spans="2:2" ht="15.75" customHeight="1" x14ac:dyDescent="0.3">
      <c r="B781" s="3"/>
    </row>
    <row r="782" spans="2:2" ht="15.75" customHeight="1" x14ac:dyDescent="0.3">
      <c r="B782" s="3"/>
    </row>
    <row r="783" spans="2:2" ht="15.75" customHeight="1" x14ac:dyDescent="0.3">
      <c r="B783" s="3"/>
    </row>
    <row r="784" spans="2:2" ht="15.75" customHeight="1" x14ac:dyDescent="0.3">
      <c r="B784" s="3"/>
    </row>
    <row r="785" spans="2:2" ht="15.75" customHeight="1" x14ac:dyDescent="0.3">
      <c r="B785" s="3"/>
    </row>
    <row r="786" spans="2:2" ht="15.75" customHeight="1" x14ac:dyDescent="0.3">
      <c r="B786" s="3"/>
    </row>
    <row r="787" spans="2:2" ht="15.75" customHeight="1" x14ac:dyDescent="0.3">
      <c r="B787" s="3"/>
    </row>
    <row r="788" spans="2:2" ht="15.75" customHeight="1" x14ac:dyDescent="0.3">
      <c r="B788" s="3"/>
    </row>
    <row r="789" spans="2:2" ht="15.75" customHeight="1" x14ac:dyDescent="0.3">
      <c r="B789" s="3"/>
    </row>
    <row r="790" spans="2:2" ht="15.75" customHeight="1" x14ac:dyDescent="0.3">
      <c r="B790" s="3"/>
    </row>
    <row r="791" spans="2:2" ht="15.75" customHeight="1" x14ac:dyDescent="0.3">
      <c r="B791" s="3"/>
    </row>
    <row r="792" spans="2:2" ht="15.75" customHeight="1" x14ac:dyDescent="0.3">
      <c r="B792" s="3"/>
    </row>
    <row r="793" spans="2:2" ht="15.75" customHeight="1" x14ac:dyDescent="0.3">
      <c r="B793" s="3"/>
    </row>
    <row r="794" spans="2:2" ht="15.75" customHeight="1" x14ac:dyDescent="0.3">
      <c r="B794" s="3"/>
    </row>
    <row r="795" spans="2:2" ht="15.75" customHeight="1" x14ac:dyDescent="0.3">
      <c r="B795" s="3"/>
    </row>
  </sheetData>
  <mergeCells count="8">
    <mergeCell ref="B17:E17"/>
    <mergeCell ref="B2:G5"/>
    <mergeCell ref="B6:Q6"/>
    <mergeCell ref="B7:AA7"/>
    <mergeCell ref="C8:Q8"/>
    <mergeCell ref="R8:V8"/>
    <mergeCell ref="X8:Z8"/>
    <mergeCell ref="H2:Y5"/>
  </mergeCells>
  <conditionalFormatting sqref="V9">
    <cfRule type="containsText" dxfId="8" priority="2" operator="containsText" text="X">
      <formula>NOT(ISERROR(SEARCH(("X"),(V9))))</formula>
    </cfRule>
  </conditionalFormatting>
  <conditionalFormatting sqref="V8:W8">
    <cfRule type="containsText" dxfId="7" priority="5" operator="containsText" text="X">
      <formula>NOT(ISERROR(SEARCH(("X"),(V8))))</formula>
    </cfRule>
  </conditionalFormatting>
  <conditionalFormatting sqref="W9">
    <cfRule type="containsText" dxfId="6" priority="1" operator="containsText" text="X">
      <formula>NOT(ISERROR(SEARCH(("X"),(W9))))</formula>
    </cfRule>
  </conditionalFormatting>
  <hyperlinks>
    <hyperlink ref="O9" location="'RL SUELO'!B17" display="Consecuencias de incumplimiento" xr:uid="{864EAE3A-E17C-496F-BC1A-D9AE5086A0D0}"/>
  </hyperlinks>
  <pageMargins left="0.23622047244094491" right="0.23622047244094491" top="0.74803149606299213" bottom="0.74803149606299213" header="0" footer="0"/>
  <pageSetup paperSize="9" scale="36" orientation="landscape"/>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AF8198F9-43AB-427B-97A6-A154918E9785}">
          <x14:formula1>
            <xm:f>Lista!$A$2:$A$3</xm:f>
          </x14:formula1>
          <xm:sqref>V10:V16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D2220-66B8-4E4D-8882-E86B5A10533B}">
  <sheetPr codeName="Hoja8">
    <tabColor theme="0"/>
  </sheetPr>
  <dimension ref="B2:AA56"/>
  <sheetViews>
    <sheetView showGridLines="0" topLeftCell="A2" zoomScale="68" zoomScaleNormal="68" workbookViewId="0">
      <selection activeCell="A10" sqref="A10"/>
    </sheetView>
  </sheetViews>
  <sheetFormatPr baseColWidth="10" defaultColWidth="11.44140625" defaultRowHeight="15" customHeight="1" x14ac:dyDescent="0.3"/>
  <cols>
    <col min="1" max="1" width="1.109375" customWidth="1"/>
    <col min="2" max="2" width="5.5546875" customWidth="1"/>
    <col min="3" max="5" width="22.33203125" customWidth="1"/>
    <col min="6" max="6" width="22.33203125" hidden="1" customWidth="1"/>
    <col min="7" max="10" width="22.33203125" customWidth="1"/>
    <col min="11" max="11" width="133.33203125" customWidth="1"/>
    <col min="12" max="14" width="22.33203125" customWidth="1"/>
    <col min="15" max="15" width="42.88671875" customWidth="1"/>
    <col min="16" max="16" width="22.33203125" customWidth="1"/>
    <col min="17" max="17" width="42.88671875" customWidth="1"/>
    <col min="18" max="18" width="66.6640625" customWidth="1"/>
    <col min="19" max="23" width="22.21875" customWidth="1"/>
    <col min="24" max="27" width="22.33203125" customWidth="1"/>
  </cols>
  <sheetData>
    <row r="2" spans="2:27" ht="31.8" customHeight="1" x14ac:dyDescent="0.3">
      <c r="B2" s="223"/>
      <c r="C2" s="223"/>
      <c r="D2" s="223"/>
      <c r="E2" s="223"/>
      <c r="F2" s="223"/>
      <c r="G2" s="223"/>
      <c r="H2" s="253" t="s">
        <v>0</v>
      </c>
      <c r="I2" s="253"/>
      <c r="J2" s="253"/>
      <c r="K2" s="253"/>
      <c r="L2" s="253"/>
      <c r="M2" s="253"/>
      <c r="N2" s="253"/>
      <c r="O2" s="253"/>
      <c r="P2" s="253"/>
      <c r="Q2" s="253"/>
      <c r="R2" s="253"/>
      <c r="S2" s="253"/>
      <c r="T2" s="253"/>
      <c r="U2" s="253"/>
      <c r="V2" s="253"/>
      <c r="W2" s="253"/>
      <c r="X2" s="253"/>
      <c r="Y2" s="253"/>
      <c r="Z2" s="79" t="s">
        <v>44</v>
      </c>
      <c r="AA2" s="5">
        <v>2</v>
      </c>
    </row>
    <row r="3" spans="2:27" ht="18" customHeight="1" x14ac:dyDescent="0.3">
      <c r="B3" s="223"/>
      <c r="C3" s="223"/>
      <c r="D3" s="223"/>
      <c r="E3" s="223"/>
      <c r="F3" s="223"/>
      <c r="G3" s="223"/>
      <c r="H3" s="253"/>
      <c r="I3" s="253"/>
      <c r="J3" s="253"/>
      <c r="K3" s="253"/>
      <c r="L3" s="253"/>
      <c r="M3" s="253"/>
      <c r="N3" s="253"/>
      <c r="O3" s="253"/>
      <c r="P3" s="253"/>
      <c r="Q3" s="253"/>
      <c r="R3" s="253"/>
      <c r="S3" s="253"/>
      <c r="T3" s="253"/>
      <c r="U3" s="253"/>
      <c r="V3" s="253"/>
      <c r="W3" s="253"/>
      <c r="X3" s="253"/>
      <c r="Y3" s="253"/>
      <c r="Z3" s="78" t="s">
        <v>1</v>
      </c>
      <c r="AA3" s="11">
        <v>45183</v>
      </c>
    </row>
    <row r="4" spans="2:27" ht="18" customHeight="1" x14ac:dyDescent="0.3">
      <c r="B4" s="223"/>
      <c r="C4" s="223"/>
      <c r="D4" s="223"/>
      <c r="E4" s="223"/>
      <c r="F4" s="223"/>
      <c r="G4" s="223"/>
      <c r="H4" s="253"/>
      <c r="I4" s="253"/>
      <c r="J4" s="253"/>
      <c r="K4" s="253"/>
      <c r="L4" s="253"/>
      <c r="M4" s="253"/>
      <c r="N4" s="253"/>
      <c r="O4" s="253"/>
      <c r="P4" s="253"/>
      <c r="Q4" s="253"/>
      <c r="R4" s="253"/>
      <c r="S4" s="253"/>
      <c r="T4" s="253"/>
      <c r="U4" s="253"/>
      <c r="V4" s="253"/>
      <c r="W4" s="253"/>
      <c r="X4" s="253"/>
      <c r="Y4" s="253"/>
      <c r="Z4" s="172"/>
      <c r="AA4" s="93"/>
    </row>
    <row r="5" spans="2:27" ht="18" customHeight="1" x14ac:dyDescent="0.3">
      <c r="B5" s="223"/>
      <c r="C5" s="223"/>
      <c r="D5" s="223"/>
      <c r="E5" s="223"/>
      <c r="F5" s="223"/>
      <c r="G5" s="223"/>
      <c r="H5" s="253"/>
      <c r="I5" s="253"/>
      <c r="J5" s="253"/>
      <c r="K5" s="253"/>
      <c r="L5" s="253"/>
      <c r="M5" s="253"/>
      <c r="N5" s="253"/>
      <c r="O5" s="253"/>
      <c r="P5" s="253"/>
      <c r="Q5" s="253"/>
      <c r="R5" s="253"/>
      <c r="S5" s="253"/>
      <c r="T5" s="253"/>
      <c r="U5" s="253"/>
      <c r="V5" s="253"/>
      <c r="W5" s="253"/>
      <c r="X5" s="253"/>
      <c r="Y5" s="253"/>
      <c r="Z5" s="173"/>
      <c r="AA5" s="92"/>
    </row>
    <row r="6" spans="2:27" ht="14.4" x14ac:dyDescent="0.3">
      <c r="B6" s="225"/>
      <c r="C6" s="225"/>
      <c r="D6" s="225"/>
      <c r="E6" s="225"/>
      <c r="F6" s="225"/>
      <c r="G6" s="225"/>
      <c r="H6" s="225"/>
      <c r="I6" s="225"/>
      <c r="J6" s="225"/>
      <c r="K6" s="225"/>
      <c r="L6" s="225"/>
      <c r="M6" s="225"/>
      <c r="N6" s="225"/>
      <c r="O6" s="225"/>
      <c r="P6" s="225"/>
      <c r="Q6" s="225"/>
    </row>
    <row r="7" spans="2:27" ht="14.4" customHeight="1" x14ac:dyDescent="0.3">
      <c r="B7" s="229" t="s">
        <v>164</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29.4" customHeight="1" x14ac:dyDescent="0.3">
      <c r="B8" s="22"/>
      <c r="C8" s="238" t="s">
        <v>66</v>
      </c>
      <c r="D8" s="239"/>
      <c r="E8" s="239"/>
      <c r="F8" s="239"/>
      <c r="G8" s="239"/>
      <c r="H8" s="239"/>
      <c r="I8" s="239"/>
      <c r="J8" s="239"/>
      <c r="K8" s="239"/>
      <c r="L8" s="239"/>
      <c r="M8" s="239"/>
      <c r="N8" s="239"/>
      <c r="O8" s="239"/>
      <c r="P8" s="239"/>
      <c r="Q8" s="240"/>
      <c r="R8" s="250" t="s">
        <v>49</v>
      </c>
      <c r="S8" s="251"/>
      <c r="T8" s="251"/>
      <c r="U8" s="251"/>
      <c r="V8" s="252"/>
      <c r="W8" s="169"/>
      <c r="X8" s="236" t="s">
        <v>4</v>
      </c>
      <c r="Y8" s="237"/>
      <c r="Z8" s="237"/>
      <c r="AA8" s="50"/>
    </row>
    <row r="9" spans="2:27" ht="24"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201.6" x14ac:dyDescent="0.3">
      <c r="B10" s="133">
        <v>1</v>
      </c>
      <c r="C10" s="6" t="s">
        <v>69</v>
      </c>
      <c r="D10" s="6" t="s">
        <v>25</v>
      </c>
      <c r="E10" s="6" t="s">
        <v>164</v>
      </c>
      <c r="F10" s="6"/>
      <c r="G10" s="58" t="s">
        <v>186</v>
      </c>
      <c r="H10" s="6" t="s">
        <v>187</v>
      </c>
      <c r="I10" s="12" t="s">
        <v>188</v>
      </c>
      <c r="J10" s="27" t="s">
        <v>189</v>
      </c>
      <c r="K10" s="19" t="s">
        <v>190</v>
      </c>
      <c r="L10" s="18" t="s">
        <v>191</v>
      </c>
      <c r="M10" s="76" t="s">
        <v>38</v>
      </c>
      <c r="N10" s="18" t="s">
        <v>249</v>
      </c>
      <c r="O10" s="18" t="s">
        <v>192</v>
      </c>
      <c r="P10" s="18" t="s">
        <v>193</v>
      </c>
      <c r="Q10" s="18" t="s">
        <v>194</v>
      </c>
      <c r="R10" s="18" t="s">
        <v>195</v>
      </c>
      <c r="S10" s="125" t="s">
        <v>54</v>
      </c>
      <c r="T10" s="125" t="s">
        <v>55</v>
      </c>
      <c r="U10" s="205">
        <v>45143</v>
      </c>
      <c r="V10" s="171" t="s">
        <v>243</v>
      </c>
      <c r="W10" s="214" t="str">
        <f ca="1">IF(RRSS[[#This Row],[Cumple]]="Sí","Cumple",IF(RRSS[[#This Row],[Cumple]]="No","Incumple",IF(RRSS[[#This Row],[Fecha de Verificación]]="","Dentro del plazo de verificación",IF(RRSS[[#This Row],[Fecha de Verificación]]&gt;=TODAY(),"Dentro del plazo de verificación","Fuera del plazo de verificación"))))</f>
        <v>Cumple</v>
      </c>
      <c r="X10" s="43"/>
      <c r="Y10" s="43"/>
      <c r="Z10" s="43"/>
      <c r="AA10" s="43"/>
    </row>
    <row r="11" spans="2:27" ht="201.6" x14ac:dyDescent="0.3">
      <c r="B11" s="133">
        <v>2</v>
      </c>
      <c r="C11" s="6" t="s">
        <v>69</v>
      </c>
      <c r="D11" s="6" t="s">
        <v>25</v>
      </c>
      <c r="E11" s="6" t="s">
        <v>164</v>
      </c>
      <c r="F11" s="6"/>
      <c r="G11" s="58" t="s">
        <v>186</v>
      </c>
      <c r="H11" s="6" t="s">
        <v>187</v>
      </c>
      <c r="I11" s="12" t="s">
        <v>188</v>
      </c>
      <c r="J11" s="27">
        <v>8</v>
      </c>
      <c r="K11" s="19" t="s">
        <v>196</v>
      </c>
      <c r="L11" s="18" t="s">
        <v>191</v>
      </c>
      <c r="M11" s="76" t="s">
        <v>38</v>
      </c>
      <c r="N11" s="18" t="s">
        <v>249</v>
      </c>
      <c r="O11" s="18" t="s">
        <v>192</v>
      </c>
      <c r="P11" s="18" t="s">
        <v>193</v>
      </c>
      <c r="Q11" s="18" t="s">
        <v>194</v>
      </c>
      <c r="R11" s="18" t="s">
        <v>197</v>
      </c>
      <c r="S11" s="125" t="s">
        <v>54</v>
      </c>
      <c r="T11" s="125" t="s">
        <v>55</v>
      </c>
      <c r="U11" s="205">
        <v>45143</v>
      </c>
      <c r="V11" s="171" t="s">
        <v>243</v>
      </c>
      <c r="W11" s="214" t="str">
        <f ca="1">IF(RRSS[[#This Row],[Cumple]]="Sí","Cumple",IF(RRSS[[#This Row],[Cumple]]="No","Incumple",IF(RRSS[[#This Row],[Fecha de Verificación]]="","Dentro del plazo de verificación",IF(RRSS[[#This Row],[Fecha de Verificación]]&gt;=TODAY(),"Dentro del plazo de verificación","Fuera del plazo de verificación"))))</f>
        <v>Cumple</v>
      </c>
      <c r="X11" s="43"/>
      <c r="Y11" s="43"/>
      <c r="Z11" s="43"/>
      <c r="AA11" s="43"/>
    </row>
    <row r="12" spans="2:27" ht="14.4" x14ac:dyDescent="0.3">
      <c r="B12" s="133">
        <v>3</v>
      </c>
      <c r="C12" s="6" t="s">
        <v>69</v>
      </c>
      <c r="D12" s="6" t="s">
        <v>25</v>
      </c>
      <c r="E12" s="6" t="s">
        <v>164</v>
      </c>
      <c r="F12" s="6"/>
      <c r="G12" s="58"/>
      <c r="H12" s="6"/>
      <c r="I12" s="12"/>
      <c r="J12" s="27"/>
      <c r="K12" s="19"/>
      <c r="L12" s="18"/>
      <c r="M12" s="76"/>
      <c r="N12" s="18"/>
      <c r="O12" s="18"/>
      <c r="P12" s="18"/>
      <c r="Q12" s="18"/>
      <c r="R12" s="18"/>
      <c r="S12" s="125" t="s">
        <v>54</v>
      </c>
      <c r="T12" s="125" t="s">
        <v>55</v>
      </c>
      <c r="U12" s="205">
        <v>45143</v>
      </c>
      <c r="V12" s="171" t="s">
        <v>243</v>
      </c>
      <c r="W12" s="214" t="str">
        <f ca="1">IF(RRSS[[#This Row],[Cumple]]="Sí","Cumple",IF(RRSS[[#This Row],[Cumple]]="No","Incumple",IF(RRSS[[#This Row],[Fecha de Verificación]]="","Dentro del plazo de verificación",IF(RRSS[[#This Row],[Fecha de Verificación]]&gt;=TODAY(),"Dentro del plazo de verificación","Fuera del plazo de verificación"))))</f>
        <v>Cumple</v>
      </c>
      <c r="X12" s="43"/>
      <c r="Y12" s="43"/>
      <c r="Z12" s="43"/>
      <c r="AA12" s="43"/>
    </row>
    <row r="13" spans="2:27" ht="28.8" x14ac:dyDescent="0.3">
      <c r="B13" s="133">
        <v>4</v>
      </c>
      <c r="C13" s="6" t="s">
        <v>69</v>
      </c>
      <c r="D13" s="6" t="s">
        <v>25</v>
      </c>
      <c r="E13" s="6" t="s">
        <v>164</v>
      </c>
      <c r="F13" s="6"/>
      <c r="G13" s="58"/>
      <c r="H13" s="28"/>
      <c r="I13" s="12"/>
      <c r="J13" s="27"/>
      <c r="K13" s="19"/>
      <c r="L13" s="18"/>
      <c r="M13" s="76"/>
      <c r="N13" s="18"/>
      <c r="O13" s="18"/>
      <c r="P13" s="18"/>
      <c r="Q13" s="18"/>
      <c r="R13" s="18"/>
      <c r="S13" s="125" t="s">
        <v>54</v>
      </c>
      <c r="T13" s="125" t="s">
        <v>55</v>
      </c>
      <c r="U13" s="205">
        <v>45204</v>
      </c>
      <c r="V13" s="171"/>
      <c r="W13"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13" s="43"/>
      <c r="Y13" s="43"/>
      <c r="Z13" s="43"/>
      <c r="AA13" s="43"/>
    </row>
    <row r="14" spans="2:27" ht="28.8" x14ac:dyDescent="0.3">
      <c r="B14" s="133">
        <v>5</v>
      </c>
      <c r="C14" s="6" t="s">
        <v>69</v>
      </c>
      <c r="D14" s="6" t="s">
        <v>25</v>
      </c>
      <c r="E14" s="6" t="s">
        <v>164</v>
      </c>
      <c r="F14" s="6"/>
      <c r="G14" s="58"/>
      <c r="H14" s="28"/>
      <c r="I14" s="12"/>
      <c r="J14" s="27"/>
      <c r="K14" s="19"/>
      <c r="L14" s="18"/>
      <c r="M14" s="76"/>
      <c r="N14" s="18"/>
      <c r="O14" s="18"/>
      <c r="P14" s="18"/>
      <c r="Q14" s="18"/>
      <c r="R14" s="18"/>
      <c r="S14" s="125" t="s">
        <v>54</v>
      </c>
      <c r="T14" s="125" t="s">
        <v>55</v>
      </c>
      <c r="U14" s="205">
        <v>45204</v>
      </c>
      <c r="V14" s="171"/>
      <c r="W14"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14" s="43"/>
      <c r="Y14" s="43"/>
      <c r="Z14" s="43"/>
      <c r="AA14" s="43"/>
    </row>
    <row r="15" spans="2:27" ht="14.4" x14ac:dyDescent="0.3">
      <c r="B15" s="133">
        <v>6</v>
      </c>
      <c r="C15" s="6" t="s">
        <v>69</v>
      </c>
      <c r="D15" s="6" t="s">
        <v>25</v>
      </c>
      <c r="E15" s="6" t="s">
        <v>164</v>
      </c>
      <c r="F15" s="6"/>
      <c r="G15" s="58"/>
      <c r="H15" s="28"/>
      <c r="I15" s="12"/>
      <c r="J15" s="27"/>
      <c r="K15" s="19"/>
      <c r="L15" s="18"/>
      <c r="M15" s="76"/>
      <c r="N15" s="18"/>
      <c r="O15" s="18"/>
      <c r="P15" s="18"/>
      <c r="Q15" s="18"/>
      <c r="R15" s="18"/>
      <c r="S15" s="125" t="s">
        <v>54</v>
      </c>
      <c r="T15" s="125" t="s">
        <v>55</v>
      </c>
      <c r="U15" s="205">
        <v>45204</v>
      </c>
      <c r="V15" s="171" t="s">
        <v>41</v>
      </c>
      <c r="W15" s="214" t="str">
        <f ca="1">IF(RRSS[[#This Row],[Cumple]]="Sí","Cumple",IF(RRSS[[#This Row],[Cumple]]="No","Incumple",IF(RRSS[[#This Row],[Fecha de Verificación]]="","Dentro del plazo de verificación",IF(RRSS[[#This Row],[Fecha de Verificación]]&gt;=TODAY(),"Dentro del plazo de verificación","Fuera del plazo de verificación"))))</f>
        <v>Incumple</v>
      </c>
      <c r="X15" s="43"/>
      <c r="Y15" s="43"/>
      <c r="Z15" s="43"/>
      <c r="AA15" s="43"/>
    </row>
    <row r="16" spans="2:27" ht="14.4" x14ac:dyDescent="0.3">
      <c r="B16" s="133">
        <v>7</v>
      </c>
      <c r="C16" s="6" t="s">
        <v>69</v>
      </c>
      <c r="D16" s="6" t="s">
        <v>25</v>
      </c>
      <c r="E16" s="6" t="s">
        <v>164</v>
      </c>
      <c r="F16" s="6"/>
      <c r="G16" s="58"/>
      <c r="H16" s="28"/>
      <c r="I16" s="12"/>
      <c r="J16" s="27"/>
      <c r="K16" s="19"/>
      <c r="L16" s="18"/>
      <c r="M16" s="76"/>
      <c r="N16" s="18"/>
      <c r="O16" s="18"/>
      <c r="P16" s="18"/>
      <c r="Q16" s="18"/>
      <c r="R16" s="18"/>
      <c r="S16" s="125" t="s">
        <v>54</v>
      </c>
      <c r="T16" s="125" t="s">
        <v>55</v>
      </c>
      <c r="U16" s="205">
        <v>45204</v>
      </c>
      <c r="V16" s="171" t="s">
        <v>41</v>
      </c>
      <c r="W16" s="214" t="str">
        <f ca="1">IF(RRSS[[#This Row],[Cumple]]="Sí","Cumple",IF(RRSS[[#This Row],[Cumple]]="No","Incumple",IF(RRSS[[#This Row],[Fecha de Verificación]]="","Dentro del plazo de verificación",IF(RRSS[[#This Row],[Fecha de Verificación]]&gt;=TODAY(),"Dentro del plazo de verificación","Fuera del plazo de verificación"))))</f>
        <v>Incumple</v>
      </c>
      <c r="X16" s="43"/>
      <c r="Y16" s="43"/>
      <c r="Z16" s="43"/>
      <c r="AA16" s="43"/>
    </row>
    <row r="17" spans="2:27" ht="28.8" x14ac:dyDescent="0.3">
      <c r="B17" s="133">
        <v>8</v>
      </c>
      <c r="C17" s="6" t="s">
        <v>69</v>
      </c>
      <c r="D17" s="6" t="s">
        <v>25</v>
      </c>
      <c r="E17" s="6" t="s">
        <v>164</v>
      </c>
      <c r="F17" s="6"/>
      <c r="G17" s="58"/>
      <c r="H17" s="28"/>
      <c r="I17" s="12"/>
      <c r="J17" s="27"/>
      <c r="K17" s="19"/>
      <c r="L17" s="18"/>
      <c r="M17" s="76"/>
      <c r="N17" s="18"/>
      <c r="O17" s="18"/>
      <c r="P17" s="18"/>
      <c r="Q17" s="18"/>
      <c r="R17" s="18"/>
      <c r="S17" s="125" t="s">
        <v>54</v>
      </c>
      <c r="T17" s="125" t="s">
        <v>55</v>
      </c>
      <c r="U17" s="205">
        <v>45204</v>
      </c>
      <c r="V17" s="171"/>
      <c r="W17"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17" s="43"/>
      <c r="Y17" s="43"/>
      <c r="Z17" s="43"/>
      <c r="AA17" s="43"/>
    </row>
    <row r="18" spans="2:27" ht="28.8" x14ac:dyDescent="0.3">
      <c r="B18" s="133">
        <v>9</v>
      </c>
      <c r="C18" s="6" t="s">
        <v>69</v>
      </c>
      <c r="D18" s="6" t="s">
        <v>25</v>
      </c>
      <c r="E18" s="6" t="s">
        <v>164</v>
      </c>
      <c r="F18" s="6"/>
      <c r="G18" s="58"/>
      <c r="H18" s="28"/>
      <c r="I18" s="12"/>
      <c r="J18" s="27"/>
      <c r="K18" s="19"/>
      <c r="L18" s="18"/>
      <c r="M18" s="76"/>
      <c r="N18" s="18"/>
      <c r="O18" s="18"/>
      <c r="P18" s="18"/>
      <c r="Q18" s="18"/>
      <c r="R18" s="18"/>
      <c r="S18" s="125" t="s">
        <v>54</v>
      </c>
      <c r="T18" s="125" t="s">
        <v>55</v>
      </c>
      <c r="U18" s="205">
        <v>45204</v>
      </c>
      <c r="V18" s="171"/>
      <c r="W18"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18" s="43"/>
      <c r="Y18" s="43"/>
      <c r="Z18" s="43"/>
      <c r="AA18" s="43"/>
    </row>
    <row r="19" spans="2:27" ht="28.8" x14ac:dyDescent="0.3">
      <c r="B19" s="133">
        <v>10</v>
      </c>
      <c r="C19" s="6" t="s">
        <v>69</v>
      </c>
      <c r="D19" s="6" t="s">
        <v>25</v>
      </c>
      <c r="E19" s="6" t="s">
        <v>164</v>
      </c>
      <c r="F19" s="6"/>
      <c r="G19" s="58"/>
      <c r="H19" s="28"/>
      <c r="I19" s="12"/>
      <c r="J19" s="27"/>
      <c r="K19" s="19"/>
      <c r="L19" s="18"/>
      <c r="M19" s="76"/>
      <c r="N19" s="18"/>
      <c r="O19" s="18"/>
      <c r="P19" s="18"/>
      <c r="Q19" s="18"/>
      <c r="R19" s="18"/>
      <c r="S19" s="125" t="s">
        <v>54</v>
      </c>
      <c r="T19" s="125" t="s">
        <v>55</v>
      </c>
      <c r="U19" s="205">
        <v>45204</v>
      </c>
      <c r="V19" s="171"/>
      <c r="W19"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19" s="43"/>
      <c r="Y19" s="43"/>
      <c r="Z19" s="43"/>
      <c r="AA19" s="43"/>
    </row>
    <row r="20" spans="2:27" ht="28.8" x14ac:dyDescent="0.3">
      <c r="B20" s="133">
        <v>11</v>
      </c>
      <c r="C20" s="6" t="s">
        <v>69</v>
      </c>
      <c r="D20" s="6" t="s">
        <v>25</v>
      </c>
      <c r="E20" s="6" t="s">
        <v>164</v>
      </c>
      <c r="F20" s="6"/>
      <c r="G20" s="58"/>
      <c r="H20" s="28"/>
      <c r="I20" s="12"/>
      <c r="J20" s="27"/>
      <c r="K20" s="19"/>
      <c r="L20" s="18"/>
      <c r="M20" s="76"/>
      <c r="N20" s="18"/>
      <c r="O20" s="18"/>
      <c r="P20" s="18"/>
      <c r="Q20" s="18"/>
      <c r="R20" s="18"/>
      <c r="S20" s="125" t="s">
        <v>54</v>
      </c>
      <c r="T20" s="125" t="s">
        <v>55</v>
      </c>
      <c r="U20" s="205">
        <v>45204</v>
      </c>
      <c r="V20" s="171"/>
      <c r="W20"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0" s="43"/>
      <c r="Y20" s="43"/>
      <c r="Z20" s="43"/>
      <c r="AA20" s="43"/>
    </row>
    <row r="21" spans="2:27" ht="28.8" x14ac:dyDescent="0.3">
      <c r="B21" s="133">
        <v>12</v>
      </c>
      <c r="C21" s="6" t="s">
        <v>69</v>
      </c>
      <c r="D21" s="6" t="s">
        <v>25</v>
      </c>
      <c r="E21" s="6" t="s">
        <v>164</v>
      </c>
      <c r="F21" s="6"/>
      <c r="G21" s="58"/>
      <c r="H21" s="28"/>
      <c r="I21" s="12"/>
      <c r="J21" s="27"/>
      <c r="K21" s="19"/>
      <c r="L21" s="18"/>
      <c r="M21" s="76"/>
      <c r="N21" s="18"/>
      <c r="O21" s="18"/>
      <c r="P21" s="18"/>
      <c r="Q21" s="18"/>
      <c r="R21" s="18"/>
      <c r="S21" s="125" t="s">
        <v>54</v>
      </c>
      <c r="T21" s="125" t="s">
        <v>55</v>
      </c>
      <c r="U21" s="205">
        <v>45174</v>
      </c>
      <c r="V21" s="171"/>
      <c r="W21"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1" s="43"/>
      <c r="Y21" s="43"/>
      <c r="Z21" s="43"/>
      <c r="AA21" s="43"/>
    </row>
    <row r="22" spans="2:27" ht="28.8" x14ac:dyDescent="0.3">
      <c r="B22" s="133">
        <v>13</v>
      </c>
      <c r="C22" s="6" t="s">
        <v>69</v>
      </c>
      <c r="D22" s="6" t="s">
        <v>25</v>
      </c>
      <c r="E22" s="6" t="s">
        <v>164</v>
      </c>
      <c r="F22" s="6"/>
      <c r="G22" s="58"/>
      <c r="H22" s="28"/>
      <c r="I22" s="12"/>
      <c r="J22" s="27"/>
      <c r="K22" s="19"/>
      <c r="L22" s="18"/>
      <c r="M22" s="76"/>
      <c r="N22" s="18"/>
      <c r="O22" s="18"/>
      <c r="P22" s="18"/>
      <c r="Q22" s="18"/>
      <c r="R22" s="18"/>
      <c r="S22" s="125" t="s">
        <v>54</v>
      </c>
      <c r="T22" s="125" t="s">
        <v>55</v>
      </c>
      <c r="U22" s="205">
        <v>45174</v>
      </c>
      <c r="V22" s="171"/>
      <c r="W22"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2" s="43"/>
      <c r="Y22" s="43"/>
      <c r="Z22" s="43"/>
      <c r="AA22" s="43"/>
    </row>
    <row r="23" spans="2:27" ht="28.8" x14ac:dyDescent="0.3">
      <c r="B23" s="133">
        <v>14</v>
      </c>
      <c r="C23" s="6" t="s">
        <v>69</v>
      </c>
      <c r="D23" s="6" t="s">
        <v>25</v>
      </c>
      <c r="E23" s="6" t="s">
        <v>164</v>
      </c>
      <c r="F23" s="6"/>
      <c r="G23" s="58"/>
      <c r="H23" s="28"/>
      <c r="I23" s="12"/>
      <c r="J23" s="27"/>
      <c r="K23" s="19"/>
      <c r="L23" s="18"/>
      <c r="M23" s="76"/>
      <c r="N23" s="18"/>
      <c r="O23" s="18"/>
      <c r="P23" s="18"/>
      <c r="Q23" s="18"/>
      <c r="R23" s="18"/>
      <c r="S23" s="125" t="s">
        <v>54</v>
      </c>
      <c r="T23" s="125" t="s">
        <v>55</v>
      </c>
      <c r="U23" s="205">
        <v>45174</v>
      </c>
      <c r="V23" s="171"/>
      <c r="W23"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3" s="43"/>
      <c r="Y23" s="43"/>
      <c r="Z23" s="43"/>
      <c r="AA23" s="43"/>
    </row>
    <row r="24" spans="2:27" ht="28.8" x14ac:dyDescent="0.3">
      <c r="B24" s="133">
        <v>15</v>
      </c>
      <c r="C24" s="6" t="s">
        <v>69</v>
      </c>
      <c r="D24" s="6" t="s">
        <v>25</v>
      </c>
      <c r="E24" s="6" t="s">
        <v>164</v>
      </c>
      <c r="F24" s="6"/>
      <c r="G24" s="57"/>
      <c r="H24" s="28"/>
      <c r="I24" s="12"/>
      <c r="J24" s="27"/>
      <c r="K24" s="19"/>
      <c r="L24" s="18"/>
      <c r="M24" s="76"/>
      <c r="N24" s="18"/>
      <c r="O24" s="18"/>
      <c r="P24" s="18"/>
      <c r="Q24" s="18"/>
      <c r="R24" s="18"/>
      <c r="S24" s="125" t="s">
        <v>54</v>
      </c>
      <c r="T24" s="125" t="s">
        <v>55</v>
      </c>
      <c r="U24" s="205">
        <v>45174</v>
      </c>
      <c r="V24" s="171"/>
      <c r="W24"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4" s="43"/>
      <c r="Y24" s="43"/>
      <c r="Z24" s="43"/>
      <c r="AA24" s="43"/>
    </row>
    <row r="25" spans="2:27" ht="28.8" x14ac:dyDescent="0.3">
      <c r="B25" s="133">
        <v>16</v>
      </c>
      <c r="C25" s="6" t="s">
        <v>69</v>
      </c>
      <c r="D25" s="6" t="s">
        <v>25</v>
      </c>
      <c r="E25" s="6" t="s">
        <v>164</v>
      </c>
      <c r="F25" s="6"/>
      <c r="G25" s="57"/>
      <c r="H25" s="28"/>
      <c r="I25" s="12"/>
      <c r="J25" s="27"/>
      <c r="K25" s="19"/>
      <c r="L25" s="18"/>
      <c r="M25" s="76"/>
      <c r="N25" s="18"/>
      <c r="O25" s="18"/>
      <c r="P25" s="18"/>
      <c r="Q25" s="18"/>
      <c r="R25" s="18"/>
      <c r="S25" s="125" t="s">
        <v>54</v>
      </c>
      <c r="T25" s="125" t="s">
        <v>55</v>
      </c>
      <c r="U25" s="205">
        <v>45174</v>
      </c>
      <c r="V25" s="171"/>
      <c r="W25"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5" s="43"/>
      <c r="Y25" s="43"/>
      <c r="Z25" s="43"/>
      <c r="AA25" s="43"/>
    </row>
    <row r="26" spans="2:27" ht="28.8" x14ac:dyDescent="0.3">
      <c r="B26" s="133">
        <v>17</v>
      </c>
      <c r="C26" s="6" t="s">
        <v>69</v>
      </c>
      <c r="D26" s="6" t="s">
        <v>25</v>
      </c>
      <c r="E26" s="6" t="s">
        <v>164</v>
      </c>
      <c r="F26" s="6"/>
      <c r="G26" s="57"/>
      <c r="H26" s="28"/>
      <c r="I26" s="12"/>
      <c r="J26" s="27"/>
      <c r="K26" s="19"/>
      <c r="L26" s="18"/>
      <c r="M26" s="76"/>
      <c r="N26" s="18"/>
      <c r="O26" s="18"/>
      <c r="P26" s="18"/>
      <c r="Q26" s="18"/>
      <c r="R26" s="18"/>
      <c r="S26" s="125" t="s">
        <v>54</v>
      </c>
      <c r="T26" s="125" t="s">
        <v>55</v>
      </c>
      <c r="U26" s="205">
        <v>45174</v>
      </c>
      <c r="V26" s="171"/>
      <c r="W26"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6" s="43"/>
      <c r="Y26" s="43"/>
      <c r="Z26" s="43"/>
      <c r="AA26" s="43"/>
    </row>
    <row r="27" spans="2:27" ht="14.4" x14ac:dyDescent="0.3">
      <c r="B27" s="133">
        <v>18</v>
      </c>
      <c r="C27" s="6" t="s">
        <v>69</v>
      </c>
      <c r="D27" s="6" t="s">
        <v>25</v>
      </c>
      <c r="E27" s="6" t="s">
        <v>164</v>
      </c>
      <c r="F27" s="6"/>
      <c r="G27" s="57"/>
      <c r="H27" s="28"/>
      <c r="I27" s="12"/>
      <c r="J27" s="27"/>
      <c r="K27" s="19"/>
      <c r="L27" s="18"/>
      <c r="M27" s="76"/>
      <c r="N27" s="18"/>
      <c r="O27" s="18"/>
      <c r="P27" s="18"/>
      <c r="Q27" s="18"/>
      <c r="R27" s="18"/>
      <c r="S27" s="125" t="s">
        <v>54</v>
      </c>
      <c r="T27" s="125" t="s">
        <v>55</v>
      </c>
      <c r="U27" s="205">
        <v>45174</v>
      </c>
      <c r="V27" s="171" t="s">
        <v>41</v>
      </c>
      <c r="W27" s="214" t="str">
        <f ca="1">IF(RRSS[[#This Row],[Cumple]]="Sí","Cumple",IF(RRSS[[#This Row],[Cumple]]="No","Incumple",IF(RRSS[[#This Row],[Fecha de Verificación]]="","Dentro del plazo de verificación",IF(RRSS[[#This Row],[Fecha de Verificación]]&gt;=TODAY(),"Dentro del plazo de verificación","Fuera del plazo de verificación"))))</f>
        <v>Incumple</v>
      </c>
      <c r="X27" s="43"/>
      <c r="Y27" s="43"/>
      <c r="Z27" s="43"/>
      <c r="AA27" s="43"/>
    </row>
    <row r="28" spans="2:27" ht="28.8" x14ac:dyDescent="0.3">
      <c r="B28" s="133">
        <v>19</v>
      </c>
      <c r="C28" s="6" t="s">
        <v>69</v>
      </c>
      <c r="D28" s="6" t="s">
        <v>25</v>
      </c>
      <c r="E28" s="6" t="s">
        <v>164</v>
      </c>
      <c r="F28" s="6"/>
      <c r="G28" s="57"/>
      <c r="H28" s="28"/>
      <c r="I28" s="12"/>
      <c r="J28" s="27"/>
      <c r="K28" s="19"/>
      <c r="L28" s="18"/>
      <c r="M28" s="76"/>
      <c r="N28" s="18"/>
      <c r="O28" s="18"/>
      <c r="P28" s="18"/>
      <c r="Q28" s="18"/>
      <c r="R28" s="18"/>
      <c r="S28" s="125" t="s">
        <v>54</v>
      </c>
      <c r="T28" s="125" t="s">
        <v>55</v>
      </c>
      <c r="U28" s="205">
        <v>45174</v>
      </c>
      <c r="V28" s="171"/>
      <c r="W28"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28" s="43"/>
      <c r="Y28" s="43"/>
      <c r="Z28" s="43"/>
      <c r="AA28" s="43"/>
    </row>
    <row r="29" spans="2:27" ht="14.4" x14ac:dyDescent="0.3">
      <c r="B29" s="133">
        <v>20</v>
      </c>
      <c r="C29" s="6" t="s">
        <v>69</v>
      </c>
      <c r="D29" s="6" t="s">
        <v>25</v>
      </c>
      <c r="E29" s="6" t="s">
        <v>164</v>
      </c>
      <c r="F29" s="6"/>
      <c r="G29" s="57"/>
      <c r="H29" s="28"/>
      <c r="I29" s="12"/>
      <c r="J29" s="27"/>
      <c r="K29" s="19"/>
      <c r="L29" s="18"/>
      <c r="M29" s="76"/>
      <c r="N29" s="18"/>
      <c r="O29" s="18"/>
      <c r="P29" s="18"/>
      <c r="Q29" s="18"/>
      <c r="R29" s="18"/>
      <c r="S29" s="125" t="s">
        <v>54</v>
      </c>
      <c r="T29" s="125" t="s">
        <v>55</v>
      </c>
      <c r="U29" s="205">
        <v>45174</v>
      </c>
      <c r="V29" s="171" t="s">
        <v>41</v>
      </c>
      <c r="W29" s="214" t="str">
        <f ca="1">IF(RRSS[[#This Row],[Cumple]]="Sí","Cumple",IF(RRSS[[#This Row],[Cumple]]="No","Incumple",IF(RRSS[[#This Row],[Fecha de Verificación]]="","Dentro del plazo de verificación",IF(RRSS[[#This Row],[Fecha de Verificación]]&gt;=TODAY(),"Dentro del plazo de verificación","Fuera del plazo de verificación"))))</f>
        <v>Incumple</v>
      </c>
      <c r="X29" s="43"/>
      <c r="Y29" s="43"/>
      <c r="Z29" s="43"/>
      <c r="AA29" s="43"/>
    </row>
    <row r="30" spans="2:27" ht="28.8" x14ac:dyDescent="0.3">
      <c r="B30" s="133">
        <v>21</v>
      </c>
      <c r="C30" s="6" t="s">
        <v>69</v>
      </c>
      <c r="D30" s="6" t="s">
        <v>25</v>
      </c>
      <c r="E30" s="6" t="s">
        <v>164</v>
      </c>
      <c r="F30" s="6"/>
      <c r="G30" s="57"/>
      <c r="H30" s="28"/>
      <c r="I30" s="12"/>
      <c r="J30" s="27"/>
      <c r="K30" s="19"/>
      <c r="L30" s="18"/>
      <c r="M30" s="76"/>
      <c r="N30" s="18"/>
      <c r="O30" s="18"/>
      <c r="P30" s="18"/>
      <c r="Q30" s="18"/>
      <c r="R30" s="18"/>
      <c r="S30" s="125" t="s">
        <v>54</v>
      </c>
      <c r="T30" s="125" t="s">
        <v>55</v>
      </c>
      <c r="U30" s="205">
        <v>45271</v>
      </c>
      <c r="V30" s="171"/>
      <c r="W30"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0" s="43"/>
      <c r="Y30" s="43"/>
      <c r="Z30" s="43"/>
      <c r="AA30" s="43"/>
    </row>
    <row r="31" spans="2:27" ht="28.8" x14ac:dyDescent="0.3">
      <c r="B31" s="133">
        <v>22</v>
      </c>
      <c r="C31" s="6" t="s">
        <v>69</v>
      </c>
      <c r="D31" s="6" t="s">
        <v>25</v>
      </c>
      <c r="E31" s="6" t="s">
        <v>164</v>
      </c>
      <c r="F31" s="6"/>
      <c r="G31" s="57"/>
      <c r="H31" s="28"/>
      <c r="I31" s="12"/>
      <c r="J31" s="27"/>
      <c r="K31" s="19"/>
      <c r="L31" s="18"/>
      <c r="M31" s="76"/>
      <c r="N31" s="18"/>
      <c r="O31" s="18"/>
      <c r="P31" s="18"/>
      <c r="Q31" s="18"/>
      <c r="R31" s="18"/>
      <c r="S31" s="125" t="s">
        <v>54</v>
      </c>
      <c r="T31" s="125" t="s">
        <v>55</v>
      </c>
      <c r="U31" s="205">
        <v>45271</v>
      </c>
      <c r="V31" s="171"/>
      <c r="W31"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1" s="43"/>
      <c r="Y31" s="43"/>
      <c r="Z31" s="43"/>
      <c r="AA31" s="43"/>
    </row>
    <row r="32" spans="2:27" ht="28.8" x14ac:dyDescent="0.3">
      <c r="B32" s="133">
        <v>23</v>
      </c>
      <c r="C32" s="6" t="s">
        <v>69</v>
      </c>
      <c r="D32" s="6" t="s">
        <v>25</v>
      </c>
      <c r="E32" s="6" t="s">
        <v>164</v>
      </c>
      <c r="F32" s="6"/>
      <c r="G32" s="57"/>
      <c r="H32" s="28"/>
      <c r="I32" s="12"/>
      <c r="J32" s="27"/>
      <c r="K32" s="19"/>
      <c r="L32" s="18"/>
      <c r="M32" s="76"/>
      <c r="N32" s="18"/>
      <c r="O32" s="18"/>
      <c r="P32" s="18"/>
      <c r="Q32" s="18"/>
      <c r="R32" s="18"/>
      <c r="S32" s="125" t="s">
        <v>54</v>
      </c>
      <c r="T32" s="125" t="s">
        <v>55</v>
      </c>
      <c r="U32" s="205">
        <v>45271</v>
      </c>
      <c r="V32" s="171"/>
      <c r="W32"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2" s="43"/>
      <c r="Y32" s="43"/>
      <c r="Z32" s="43"/>
      <c r="AA32" s="43"/>
    </row>
    <row r="33" spans="2:27" ht="14.4" x14ac:dyDescent="0.3">
      <c r="B33" s="133">
        <v>24</v>
      </c>
      <c r="C33" s="6" t="s">
        <v>69</v>
      </c>
      <c r="D33" s="6" t="s">
        <v>25</v>
      </c>
      <c r="E33" s="6" t="s">
        <v>164</v>
      </c>
      <c r="F33" s="6"/>
      <c r="G33" s="57"/>
      <c r="H33" s="28"/>
      <c r="I33" s="12"/>
      <c r="J33" s="27"/>
      <c r="K33" s="19"/>
      <c r="L33" s="18"/>
      <c r="M33" s="76"/>
      <c r="N33" s="18"/>
      <c r="O33" s="18"/>
      <c r="P33" s="18"/>
      <c r="Q33" s="18"/>
      <c r="R33" s="18"/>
      <c r="S33" s="125" t="s">
        <v>54</v>
      </c>
      <c r="T33" s="125" t="s">
        <v>55</v>
      </c>
      <c r="U33" s="205">
        <v>45271</v>
      </c>
      <c r="V33" s="171" t="s">
        <v>41</v>
      </c>
      <c r="W33" s="214" t="str">
        <f ca="1">IF(RRSS[[#This Row],[Cumple]]="Sí","Cumple",IF(RRSS[[#This Row],[Cumple]]="No","Incumple",IF(RRSS[[#This Row],[Fecha de Verificación]]="","Dentro del plazo de verificación",IF(RRSS[[#This Row],[Fecha de Verificación]]&gt;=TODAY(),"Dentro del plazo de verificación","Fuera del plazo de verificación"))))</f>
        <v>Incumple</v>
      </c>
      <c r="X33" s="43"/>
      <c r="Y33" s="43"/>
      <c r="Z33" s="43"/>
      <c r="AA33" s="43"/>
    </row>
    <row r="34" spans="2:27" ht="28.8" x14ac:dyDescent="0.3">
      <c r="B34" s="133">
        <v>25</v>
      </c>
      <c r="C34" s="6" t="s">
        <v>69</v>
      </c>
      <c r="D34" s="6" t="s">
        <v>25</v>
      </c>
      <c r="E34" s="6" t="s">
        <v>164</v>
      </c>
      <c r="F34" s="6"/>
      <c r="G34" s="57"/>
      <c r="H34" s="28"/>
      <c r="I34" s="12"/>
      <c r="J34" s="27"/>
      <c r="K34" s="19"/>
      <c r="L34" s="18"/>
      <c r="M34" s="76"/>
      <c r="N34" s="18"/>
      <c r="O34" s="18"/>
      <c r="P34" s="18"/>
      <c r="Q34" s="18"/>
      <c r="R34" s="18"/>
      <c r="S34" s="125" t="s">
        <v>54</v>
      </c>
      <c r="T34" s="125" t="s">
        <v>55</v>
      </c>
      <c r="U34" s="205">
        <v>45271</v>
      </c>
      <c r="V34" s="171"/>
      <c r="W34"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4" s="43"/>
      <c r="Y34" s="43"/>
      <c r="Z34" s="43"/>
      <c r="AA34" s="43"/>
    </row>
    <row r="35" spans="2:27" ht="28.8" x14ac:dyDescent="0.3">
      <c r="B35" s="133">
        <v>26</v>
      </c>
      <c r="C35" s="6" t="s">
        <v>69</v>
      </c>
      <c r="D35" s="6" t="s">
        <v>25</v>
      </c>
      <c r="E35" s="6" t="s">
        <v>164</v>
      </c>
      <c r="F35" s="6"/>
      <c r="G35" s="57"/>
      <c r="H35" s="28"/>
      <c r="I35" s="12"/>
      <c r="J35" s="27"/>
      <c r="K35" s="19"/>
      <c r="L35" s="18"/>
      <c r="M35" s="76"/>
      <c r="N35" s="18"/>
      <c r="O35" s="18"/>
      <c r="P35" s="18"/>
      <c r="Q35" s="18"/>
      <c r="R35" s="18"/>
      <c r="S35" s="125" t="s">
        <v>54</v>
      </c>
      <c r="T35" s="125" t="s">
        <v>55</v>
      </c>
      <c r="U35" s="205">
        <v>45271</v>
      </c>
      <c r="V35" s="171"/>
      <c r="W35"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5" s="43"/>
      <c r="Y35" s="43"/>
      <c r="Z35" s="43"/>
      <c r="AA35" s="43"/>
    </row>
    <row r="36" spans="2:27" ht="14.4" x14ac:dyDescent="0.3">
      <c r="B36" s="133">
        <v>27</v>
      </c>
      <c r="C36" s="6" t="s">
        <v>69</v>
      </c>
      <c r="D36" s="6" t="s">
        <v>25</v>
      </c>
      <c r="E36" s="6" t="s">
        <v>164</v>
      </c>
      <c r="F36" s="6"/>
      <c r="G36" s="57"/>
      <c r="H36" s="28"/>
      <c r="I36" s="12"/>
      <c r="J36" s="27"/>
      <c r="K36" s="19"/>
      <c r="L36" s="18"/>
      <c r="M36" s="76"/>
      <c r="N36" s="18"/>
      <c r="O36" s="18"/>
      <c r="P36" s="18"/>
      <c r="Q36" s="18"/>
      <c r="R36" s="18"/>
      <c r="S36" s="125" t="s">
        <v>54</v>
      </c>
      <c r="T36" s="125" t="s">
        <v>55</v>
      </c>
      <c r="U36" s="205">
        <v>45271</v>
      </c>
      <c r="V36" s="171" t="s">
        <v>41</v>
      </c>
      <c r="W36" s="214" t="str">
        <f ca="1">IF(RRSS[[#This Row],[Cumple]]="Sí","Cumple",IF(RRSS[[#This Row],[Cumple]]="No","Incumple",IF(RRSS[[#This Row],[Fecha de Verificación]]="","Dentro del plazo de verificación",IF(RRSS[[#This Row],[Fecha de Verificación]]&gt;=TODAY(),"Dentro del plazo de verificación","Fuera del plazo de verificación"))))</f>
        <v>Incumple</v>
      </c>
      <c r="X36" s="43"/>
      <c r="Y36" s="43"/>
      <c r="Z36" s="43"/>
      <c r="AA36" s="43"/>
    </row>
    <row r="37" spans="2:27" ht="14.4" x14ac:dyDescent="0.3">
      <c r="B37" s="133">
        <v>28</v>
      </c>
      <c r="C37" s="6" t="s">
        <v>69</v>
      </c>
      <c r="D37" s="6" t="s">
        <v>25</v>
      </c>
      <c r="E37" s="6" t="s">
        <v>164</v>
      </c>
      <c r="F37" s="6"/>
      <c r="G37" s="57"/>
      <c r="H37" s="28"/>
      <c r="I37" s="12"/>
      <c r="J37" s="27"/>
      <c r="K37" s="19"/>
      <c r="L37" s="18"/>
      <c r="M37" s="76"/>
      <c r="N37" s="18"/>
      <c r="O37" s="18"/>
      <c r="P37" s="18"/>
      <c r="Q37" s="18"/>
      <c r="R37" s="18"/>
      <c r="S37" s="125" t="s">
        <v>54</v>
      </c>
      <c r="T37" s="125" t="s">
        <v>55</v>
      </c>
      <c r="U37" s="205">
        <v>45271</v>
      </c>
      <c r="V37" s="171" t="s">
        <v>41</v>
      </c>
      <c r="W37" s="214" t="str">
        <f ca="1">IF(RRSS[[#This Row],[Cumple]]="Sí","Cumple",IF(RRSS[[#This Row],[Cumple]]="No","Incumple",IF(RRSS[[#This Row],[Fecha de Verificación]]="","Dentro del plazo de verificación",IF(RRSS[[#This Row],[Fecha de Verificación]]&gt;=TODAY(),"Dentro del plazo de verificación","Fuera del plazo de verificación"))))</f>
        <v>Incumple</v>
      </c>
      <c r="X37" s="43"/>
      <c r="Y37" s="43"/>
      <c r="Z37" s="43"/>
      <c r="AA37" s="43"/>
    </row>
    <row r="38" spans="2:27" ht="28.8" x14ac:dyDescent="0.3">
      <c r="B38" s="133">
        <v>29</v>
      </c>
      <c r="C38" s="6" t="s">
        <v>69</v>
      </c>
      <c r="D38" s="6" t="s">
        <v>25</v>
      </c>
      <c r="E38" s="6" t="s">
        <v>164</v>
      </c>
      <c r="F38" s="6"/>
      <c r="G38" s="57"/>
      <c r="H38" s="28"/>
      <c r="I38" s="12"/>
      <c r="J38" s="27"/>
      <c r="K38" s="19"/>
      <c r="L38" s="18"/>
      <c r="M38" s="76"/>
      <c r="N38" s="18"/>
      <c r="O38" s="18"/>
      <c r="P38" s="18"/>
      <c r="Q38" s="18"/>
      <c r="R38" s="18"/>
      <c r="S38" s="125" t="s">
        <v>54</v>
      </c>
      <c r="T38" s="125" t="s">
        <v>55</v>
      </c>
      <c r="U38" s="205">
        <v>45271</v>
      </c>
      <c r="V38" s="171"/>
      <c r="W38"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38" s="43"/>
      <c r="Y38" s="43"/>
      <c r="Z38" s="43"/>
      <c r="AA38" s="43"/>
    </row>
    <row r="39" spans="2:27" ht="14.4" x14ac:dyDescent="0.3">
      <c r="B39" s="133">
        <v>30</v>
      </c>
      <c r="C39" s="6" t="s">
        <v>69</v>
      </c>
      <c r="D39" s="6" t="s">
        <v>25</v>
      </c>
      <c r="E39" s="6" t="s">
        <v>164</v>
      </c>
      <c r="F39" s="6"/>
      <c r="G39" s="57"/>
      <c r="H39" s="28"/>
      <c r="I39" s="12"/>
      <c r="J39" s="27"/>
      <c r="K39" s="19"/>
      <c r="L39" s="18"/>
      <c r="M39" s="76"/>
      <c r="N39" s="18"/>
      <c r="O39" s="18"/>
      <c r="P39" s="18"/>
      <c r="Q39" s="18"/>
      <c r="R39" s="18"/>
      <c r="S39" s="125" t="s">
        <v>54</v>
      </c>
      <c r="T39" s="125" t="s">
        <v>55</v>
      </c>
      <c r="U39" s="205">
        <v>45271</v>
      </c>
      <c r="V39" s="171" t="s">
        <v>41</v>
      </c>
      <c r="W39" s="214" t="str">
        <f ca="1">IF(RRSS[[#This Row],[Cumple]]="Sí","Cumple",IF(RRSS[[#This Row],[Cumple]]="No","Incumple",IF(RRSS[[#This Row],[Fecha de Verificación]]="","Dentro del plazo de verificación",IF(RRSS[[#This Row],[Fecha de Verificación]]&gt;=TODAY(),"Dentro del plazo de verificación","Fuera del plazo de verificación"))))</f>
        <v>Incumple</v>
      </c>
      <c r="X39" s="43"/>
      <c r="Y39" s="43"/>
      <c r="Z39" s="43"/>
      <c r="AA39" s="43"/>
    </row>
    <row r="40" spans="2:27" ht="28.8" x14ac:dyDescent="0.3">
      <c r="B40" s="133">
        <v>31</v>
      </c>
      <c r="C40" s="6" t="s">
        <v>69</v>
      </c>
      <c r="D40" s="6" t="s">
        <v>25</v>
      </c>
      <c r="E40" s="6" t="s">
        <v>164</v>
      </c>
      <c r="F40" s="6"/>
      <c r="G40" s="57"/>
      <c r="H40" s="28"/>
      <c r="I40" s="12"/>
      <c r="J40" s="27"/>
      <c r="K40" s="19"/>
      <c r="L40" s="18"/>
      <c r="M40" s="76"/>
      <c r="N40" s="18"/>
      <c r="O40" s="18"/>
      <c r="P40" s="18"/>
      <c r="Q40" s="18"/>
      <c r="R40" s="18"/>
      <c r="S40" s="125" t="s">
        <v>54</v>
      </c>
      <c r="T40" s="125" t="s">
        <v>55</v>
      </c>
      <c r="U40" s="205">
        <v>45271</v>
      </c>
      <c r="V40" s="171"/>
      <c r="W40"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40" s="43"/>
      <c r="Y40" s="43"/>
      <c r="Z40" s="43"/>
      <c r="AA40" s="43"/>
    </row>
    <row r="41" spans="2:27" ht="28.8" x14ac:dyDescent="0.3">
      <c r="B41" s="133">
        <v>32</v>
      </c>
      <c r="C41" s="6" t="s">
        <v>69</v>
      </c>
      <c r="D41" s="6" t="s">
        <v>25</v>
      </c>
      <c r="E41" s="6" t="s">
        <v>164</v>
      </c>
      <c r="F41" s="6"/>
      <c r="G41" s="57"/>
      <c r="H41" s="28"/>
      <c r="I41" s="12"/>
      <c r="J41" s="27"/>
      <c r="K41" s="19"/>
      <c r="L41" s="18"/>
      <c r="M41" s="76"/>
      <c r="N41" s="18"/>
      <c r="O41" s="18"/>
      <c r="P41" s="18"/>
      <c r="Q41" s="18"/>
      <c r="R41" s="18"/>
      <c r="S41" s="125" t="s">
        <v>54</v>
      </c>
      <c r="T41" s="125" t="s">
        <v>55</v>
      </c>
      <c r="U41" s="205">
        <v>45306</v>
      </c>
      <c r="V41" s="171"/>
      <c r="W41"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1" s="43"/>
      <c r="Y41" s="43"/>
      <c r="Z41" s="43"/>
      <c r="AA41" s="43"/>
    </row>
    <row r="42" spans="2:27" ht="28.8" x14ac:dyDescent="0.3">
      <c r="B42" s="133">
        <v>33</v>
      </c>
      <c r="C42" s="6" t="s">
        <v>69</v>
      </c>
      <c r="D42" s="6" t="s">
        <v>25</v>
      </c>
      <c r="E42" s="6" t="s">
        <v>164</v>
      </c>
      <c r="F42" s="6"/>
      <c r="G42" s="58"/>
      <c r="H42" s="28"/>
      <c r="I42" s="12"/>
      <c r="J42" s="12"/>
      <c r="K42" s="19"/>
      <c r="L42" s="18"/>
      <c r="M42" s="76"/>
      <c r="N42" s="18"/>
      <c r="O42" s="18"/>
      <c r="P42" s="18"/>
      <c r="Q42" s="18"/>
      <c r="R42" s="18"/>
      <c r="S42" s="125" t="s">
        <v>54</v>
      </c>
      <c r="T42" s="125" t="s">
        <v>55</v>
      </c>
      <c r="U42" s="205">
        <v>45306</v>
      </c>
      <c r="V42" s="171"/>
      <c r="W42"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2" s="43"/>
      <c r="Y42" s="43"/>
      <c r="Z42" s="43"/>
      <c r="AA42" s="43"/>
    </row>
    <row r="43" spans="2:27" ht="14.4" x14ac:dyDescent="0.3">
      <c r="B43" s="133">
        <v>34</v>
      </c>
      <c r="C43" s="6" t="s">
        <v>69</v>
      </c>
      <c r="D43" s="6" t="s">
        <v>25</v>
      </c>
      <c r="E43" s="6" t="s">
        <v>164</v>
      </c>
      <c r="F43" s="6"/>
      <c r="G43" s="58"/>
      <c r="H43" s="28"/>
      <c r="I43" s="12"/>
      <c r="J43" s="12"/>
      <c r="K43" s="19"/>
      <c r="L43" s="18"/>
      <c r="M43" s="76"/>
      <c r="N43" s="18"/>
      <c r="O43" s="18"/>
      <c r="P43" s="18"/>
      <c r="Q43" s="18"/>
      <c r="R43" s="18"/>
      <c r="S43" s="125" t="s">
        <v>54</v>
      </c>
      <c r="T43" s="125" t="s">
        <v>55</v>
      </c>
      <c r="U43" s="205">
        <v>45306</v>
      </c>
      <c r="V43" s="171" t="s">
        <v>41</v>
      </c>
      <c r="W43" s="214" t="str">
        <f ca="1">IF(RRSS[[#This Row],[Cumple]]="Sí","Cumple",IF(RRSS[[#This Row],[Cumple]]="No","Incumple",IF(RRSS[[#This Row],[Fecha de Verificación]]="","Dentro del plazo de verificación",IF(RRSS[[#This Row],[Fecha de Verificación]]&gt;=TODAY(),"Dentro del plazo de verificación","Fuera del plazo de verificación"))))</f>
        <v>Incumple</v>
      </c>
      <c r="X43" s="43"/>
      <c r="Y43" s="43"/>
      <c r="Z43" s="43"/>
      <c r="AA43" s="43"/>
    </row>
    <row r="44" spans="2:27" ht="28.8" x14ac:dyDescent="0.3">
      <c r="B44" s="133">
        <v>35</v>
      </c>
      <c r="C44" s="6" t="s">
        <v>69</v>
      </c>
      <c r="D44" s="6" t="s">
        <v>25</v>
      </c>
      <c r="E44" s="6" t="s">
        <v>164</v>
      </c>
      <c r="F44" s="6"/>
      <c r="G44" s="58"/>
      <c r="H44" s="28"/>
      <c r="I44" s="12"/>
      <c r="J44" s="12"/>
      <c r="K44" s="19"/>
      <c r="L44" s="18"/>
      <c r="M44" s="76"/>
      <c r="N44" s="18"/>
      <c r="O44" s="18"/>
      <c r="P44" s="18"/>
      <c r="Q44" s="18"/>
      <c r="R44" s="18"/>
      <c r="S44" s="125" t="s">
        <v>54</v>
      </c>
      <c r="T44" s="125" t="s">
        <v>55</v>
      </c>
      <c r="U44" s="205">
        <v>45306</v>
      </c>
      <c r="V44" s="171"/>
      <c r="W44"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4" s="43"/>
      <c r="Y44" s="43"/>
      <c r="Z44" s="43"/>
      <c r="AA44" s="43"/>
    </row>
    <row r="45" spans="2:27" ht="28.8" x14ac:dyDescent="0.3">
      <c r="B45" s="133">
        <v>36</v>
      </c>
      <c r="C45" s="6" t="s">
        <v>69</v>
      </c>
      <c r="D45" s="6" t="s">
        <v>25</v>
      </c>
      <c r="E45" s="6" t="s">
        <v>164</v>
      </c>
      <c r="F45" s="6"/>
      <c r="G45" s="58"/>
      <c r="H45" s="28"/>
      <c r="I45" s="12"/>
      <c r="J45" s="12"/>
      <c r="K45" s="19"/>
      <c r="L45" s="18"/>
      <c r="M45" s="76"/>
      <c r="N45" s="18"/>
      <c r="O45" s="18"/>
      <c r="P45" s="18"/>
      <c r="Q45" s="18"/>
      <c r="R45" s="18"/>
      <c r="S45" s="125" t="s">
        <v>54</v>
      </c>
      <c r="T45" s="125" t="s">
        <v>55</v>
      </c>
      <c r="U45" s="205">
        <v>45306</v>
      </c>
      <c r="V45" s="171"/>
      <c r="W45"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5" s="43"/>
      <c r="Y45" s="43"/>
      <c r="Z45" s="43"/>
      <c r="AA45" s="43"/>
    </row>
    <row r="46" spans="2:27" ht="28.8" x14ac:dyDescent="0.3">
      <c r="B46" s="133">
        <v>37</v>
      </c>
      <c r="C46" s="6" t="s">
        <v>69</v>
      </c>
      <c r="D46" s="6" t="s">
        <v>25</v>
      </c>
      <c r="E46" s="6" t="s">
        <v>164</v>
      </c>
      <c r="F46" s="6"/>
      <c r="G46" s="58"/>
      <c r="H46" s="28"/>
      <c r="I46" s="12"/>
      <c r="J46" s="12"/>
      <c r="K46" s="19"/>
      <c r="L46" s="18"/>
      <c r="M46" s="76"/>
      <c r="N46" s="18"/>
      <c r="O46" s="18"/>
      <c r="P46" s="18"/>
      <c r="Q46" s="18"/>
      <c r="R46" s="18"/>
      <c r="S46" s="125" t="s">
        <v>54</v>
      </c>
      <c r="T46" s="125" t="s">
        <v>55</v>
      </c>
      <c r="U46" s="205">
        <v>45306</v>
      </c>
      <c r="V46" s="171"/>
      <c r="W46"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6" s="43"/>
      <c r="Y46" s="43"/>
      <c r="Z46" s="43"/>
      <c r="AA46" s="43"/>
    </row>
    <row r="47" spans="2:27" ht="14.4" x14ac:dyDescent="0.3">
      <c r="B47" s="133">
        <v>38</v>
      </c>
      <c r="C47" s="6" t="s">
        <v>69</v>
      </c>
      <c r="D47" s="6" t="s">
        <v>25</v>
      </c>
      <c r="E47" s="6" t="s">
        <v>164</v>
      </c>
      <c r="F47" s="6"/>
      <c r="G47" s="58"/>
      <c r="H47" s="28"/>
      <c r="I47" s="12"/>
      <c r="J47" s="12"/>
      <c r="K47" s="19"/>
      <c r="L47" s="18"/>
      <c r="M47" s="76"/>
      <c r="N47" s="18"/>
      <c r="O47" s="18"/>
      <c r="P47" s="18"/>
      <c r="Q47" s="18"/>
      <c r="R47" s="18"/>
      <c r="S47" s="125" t="s">
        <v>54</v>
      </c>
      <c r="T47" s="125" t="s">
        <v>55</v>
      </c>
      <c r="U47" s="205">
        <v>45306</v>
      </c>
      <c r="V47" s="171" t="s">
        <v>41</v>
      </c>
      <c r="W47" s="214" t="str">
        <f ca="1">IF(RRSS[[#This Row],[Cumple]]="Sí","Cumple",IF(RRSS[[#This Row],[Cumple]]="No","Incumple",IF(RRSS[[#This Row],[Fecha de Verificación]]="","Dentro del plazo de verificación",IF(RRSS[[#This Row],[Fecha de Verificación]]&gt;=TODAY(),"Dentro del plazo de verificación","Fuera del plazo de verificación"))))</f>
        <v>Incumple</v>
      </c>
      <c r="X47" s="43"/>
      <c r="Y47" s="43"/>
      <c r="Z47" s="43"/>
      <c r="AA47" s="43"/>
    </row>
    <row r="48" spans="2:27" ht="28.8" x14ac:dyDescent="0.3">
      <c r="B48" s="133">
        <v>39</v>
      </c>
      <c r="C48" s="6" t="s">
        <v>69</v>
      </c>
      <c r="D48" s="6" t="s">
        <v>25</v>
      </c>
      <c r="E48" s="6" t="s">
        <v>164</v>
      </c>
      <c r="F48" s="6"/>
      <c r="G48" s="58"/>
      <c r="H48" s="28"/>
      <c r="I48" s="12"/>
      <c r="J48" s="12"/>
      <c r="K48" s="19"/>
      <c r="L48" s="18"/>
      <c r="M48" s="76"/>
      <c r="N48" s="18"/>
      <c r="O48" s="18"/>
      <c r="P48" s="18"/>
      <c r="Q48" s="18"/>
      <c r="R48" s="18"/>
      <c r="S48" s="125" t="s">
        <v>54</v>
      </c>
      <c r="T48" s="125" t="s">
        <v>55</v>
      </c>
      <c r="U48" s="205">
        <v>45306</v>
      </c>
      <c r="V48" s="171"/>
      <c r="W48"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48" s="43"/>
      <c r="Y48" s="43"/>
      <c r="Z48" s="43"/>
      <c r="AA48" s="43"/>
    </row>
    <row r="49" spans="2:27" ht="14.4" x14ac:dyDescent="0.3">
      <c r="B49" s="133">
        <v>40</v>
      </c>
      <c r="C49" s="6" t="s">
        <v>69</v>
      </c>
      <c r="D49" s="6" t="s">
        <v>25</v>
      </c>
      <c r="E49" s="6" t="s">
        <v>164</v>
      </c>
      <c r="F49" s="6"/>
      <c r="G49" s="58"/>
      <c r="H49" s="28"/>
      <c r="I49" s="12"/>
      <c r="J49" s="12"/>
      <c r="K49" s="19"/>
      <c r="L49" s="18"/>
      <c r="M49" s="76"/>
      <c r="N49" s="18"/>
      <c r="O49" s="18"/>
      <c r="P49" s="18"/>
      <c r="Q49" s="18"/>
      <c r="R49" s="18"/>
      <c r="S49" s="125" t="s">
        <v>54</v>
      </c>
      <c r="T49" s="125" t="s">
        <v>55</v>
      </c>
      <c r="U49" s="205">
        <v>45332</v>
      </c>
      <c r="V49" s="171" t="s">
        <v>41</v>
      </c>
      <c r="W49" s="214" t="str">
        <f ca="1">IF(RRSS[[#This Row],[Cumple]]="Sí","Cumple",IF(RRSS[[#This Row],[Cumple]]="No","Incumple",IF(RRSS[[#This Row],[Fecha de Verificación]]="","Dentro del plazo de verificación",IF(RRSS[[#This Row],[Fecha de Verificación]]&gt;=TODAY(),"Dentro del plazo de verificación","Fuera del plazo de verificación"))))</f>
        <v>Incumple</v>
      </c>
      <c r="X49" s="43"/>
      <c r="Y49" s="43"/>
      <c r="Z49" s="43"/>
      <c r="AA49" s="43"/>
    </row>
    <row r="50" spans="2:27" ht="28.8" x14ac:dyDescent="0.3">
      <c r="B50" s="133">
        <v>41</v>
      </c>
      <c r="C50" s="6" t="s">
        <v>69</v>
      </c>
      <c r="D50" s="6" t="s">
        <v>25</v>
      </c>
      <c r="E50" s="6" t="s">
        <v>164</v>
      </c>
      <c r="F50" s="6"/>
      <c r="G50" s="58"/>
      <c r="H50" s="28"/>
      <c r="I50" s="12"/>
      <c r="J50" s="12"/>
      <c r="K50" s="19"/>
      <c r="L50" s="18"/>
      <c r="M50" s="76"/>
      <c r="N50" s="18"/>
      <c r="O50" s="18"/>
      <c r="P50" s="18"/>
      <c r="Q50" s="18"/>
      <c r="R50" s="18"/>
      <c r="S50" s="125" t="s">
        <v>54</v>
      </c>
      <c r="T50" s="125" t="s">
        <v>55</v>
      </c>
      <c r="U50" s="205">
        <v>45332</v>
      </c>
      <c r="V50" s="171"/>
      <c r="W50"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50" s="43"/>
      <c r="Y50" s="43"/>
      <c r="Z50" s="43"/>
      <c r="AA50" s="43"/>
    </row>
    <row r="51" spans="2:27" ht="28.8" x14ac:dyDescent="0.3">
      <c r="B51" s="133">
        <v>42</v>
      </c>
      <c r="C51" s="6" t="s">
        <v>69</v>
      </c>
      <c r="D51" s="6" t="s">
        <v>25</v>
      </c>
      <c r="E51" s="6" t="s">
        <v>164</v>
      </c>
      <c r="F51" s="6"/>
      <c r="G51" s="58"/>
      <c r="H51" s="28"/>
      <c r="I51" s="12"/>
      <c r="J51" s="12"/>
      <c r="K51" s="19"/>
      <c r="L51" s="18"/>
      <c r="M51" s="76"/>
      <c r="N51" s="18"/>
      <c r="O51" s="18"/>
      <c r="P51" s="18"/>
      <c r="Q51" s="18"/>
      <c r="R51" s="18"/>
      <c r="S51" s="125" t="s">
        <v>54</v>
      </c>
      <c r="T51" s="125" t="s">
        <v>55</v>
      </c>
      <c r="U51" s="205">
        <v>45332</v>
      </c>
      <c r="V51" s="171"/>
      <c r="W51"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51" s="43"/>
      <c r="Y51" s="43"/>
      <c r="Z51" s="43"/>
      <c r="AA51" s="43"/>
    </row>
    <row r="52" spans="2:27" ht="14.4" x14ac:dyDescent="0.3">
      <c r="B52" s="133">
        <v>43</v>
      </c>
      <c r="C52" s="6" t="s">
        <v>69</v>
      </c>
      <c r="D52" s="6" t="s">
        <v>25</v>
      </c>
      <c r="E52" s="6" t="s">
        <v>164</v>
      </c>
      <c r="F52" s="44"/>
      <c r="G52" s="65"/>
      <c r="H52" s="28"/>
      <c r="I52" s="12"/>
      <c r="J52" s="27"/>
      <c r="K52" s="19"/>
      <c r="L52" s="18"/>
      <c r="M52" s="76"/>
      <c r="N52" s="18"/>
      <c r="O52" s="18"/>
      <c r="P52" s="18"/>
      <c r="Q52" s="18"/>
      <c r="R52" s="19"/>
      <c r="S52" s="125" t="s">
        <v>54</v>
      </c>
      <c r="T52" s="125" t="s">
        <v>55</v>
      </c>
      <c r="U52" s="205">
        <v>45332</v>
      </c>
      <c r="V52" s="171" t="s">
        <v>41</v>
      </c>
      <c r="W52" s="214" t="str">
        <f ca="1">IF(RRSS[[#This Row],[Cumple]]="Sí","Cumple",IF(RRSS[[#This Row],[Cumple]]="No","Incumple",IF(RRSS[[#This Row],[Fecha de Verificación]]="","Dentro del plazo de verificación",IF(RRSS[[#This Row],[Fecha de Verificación]]&gt;=TODAY(),"Dentro del plazo de verificación","Fuera del plazo de verificación"))))</f>
        <v>Incumple</v>
      </c>
      <c r="X52" s="43"/>
      <c r="Y52" s="43"/>
      <c r="Z52" s="43"/>
      <c r="AA52" s="43"/>
    </row>
    <row r="53" spans="2:27" ht="28.8" x14ac:dyDescent="0.3">
      <c r="B53" s="133">
        <v>44</v>
      </c>
      <c r="C53" s="6" t="s">
        <v>69</v>
      </c>
      <c r="D53" s="6" t="s">
        <v>25</v>
      </c>
      <c r="E53" s="6" t="s">
        <v>164</v>
      </c>
      <c r="F53" s="6"/>
      <c r="G53" s="58"/>
      <c r="H53" s="28"/>
      <c r="I53" s="12"/>
      <c r="J53" s="12"/>
      <c r="K53" s="19"/>
      <c r="L53" s="18"/>
      <c r="M53" s="76"/>
      <c r="N53" s="18"/>
      <c r="O53" s="18"/>
      <c r="P53" s="18"/>
      <c r="Q53" s="18"/>
      <c r="R53" s="18"/>
      <c r="S53" s="125" t="s">
        <v>54</v>
      </c>
      <c r="T53" s="125" t="s">
        <v>55</v>
      </c>
      <c r="U53" s="205">
        <v>45332</v>
      </c>
      <c r="V53" s="171"/>
      <c r="W53" s="214" t="str">
        <f ca="1">IF(RRSS[[#This Row],[Cumple]]="Sí","Cumple",IF(RRSS[[#This Row],[Cumple]]="No","Incumple",IF(RRSS[[#This Row],[Fecha de Verificación]]="","Dentro del plazo de verificación",IF(RRSS[[#This Row],[Fecha de Verificación]]&gt;=TODAY(),"Dentro del plazo de verificación","Fuera del plazo de verificación"))))</f>
        <v>Dentro del plazo de verificación</v>
      </c>
      <c r="X53" s="43"/>
      <c r="Y53" s="43"/>
      <c r="Z53" s="43"/>
      <c r="AA53" s="43"/>
    </row>
    <row r="54" spans="2:27" ht="14.4" x14ac:dyDescent="0.3">
      <c r="B54" s="133">
        <v>45</v>
      </c>
      <c r="C54" s="6" t="s">
        <v>69</v>
      </c>
      <c r="D54" s="6" t="s">
        <v>25</v>
      </c>
      <c r="E54" s="6" t="s">
        <v>164</v>
      </c>
      <c r="F54" s="6"/>
      <c r="G54" s="58"/>
      <c r="H54" s="28"/>
      <c r="I54" s="12"/>
      <c r="J54" s="12"/>
      <c r="K54" s="19"/>
      <c r="L54" s="18"/>
      <c r="M54" s="76"/>
      <c r="N54" s="18"/>
      <c r="O54" s="18"/>
      <c r="P54" s="18"/>
      <c r="Q54" s="18"/>
      <c r="R54" s="18"/>
      <c r="S54" s="125" t="s">
        <v>54</v>
      </c>
      <c r="T54" s="125" t="s">
        <v>55</v>
      </c>
      <c r="U54" s="205">
        <v>45332</v>
      </c>
      <c r="V54" s="171" t="s">
        <v>41</v>
      </c>
      <c r="W54" s="214" t="str">
        <f ca="1">IF(RRSS[[#This Row],[Cumple]]="Sí","Cumple",IF(RRSS[[#This Row],[Cumple]]="No","Incumple",IF(RRSS[[#This Row],[Fecha de Verificación]]="","Dentro del plazo de verificación",IF(RRSS[[#This Row],[Fecha de Verificación]]&gt;=TODAY(),"Dentro del plazo de verificación","Fuera del plazo de verificación"))))</f>
        <v>Incumple</v>
      </c>
      <c r="X54" s="43"/>
      <c r="Y54" s="43"/>
      <c r="Z54" s="43"/>
      <c r="AA54" s="43"/>
    </row>
    <row r="55" spans="2:27" ht="28.8" x14ac:dyDescent="0.3">
      <c r="B55" s="133">
        <v>46</v>
      </c>
      <c r="C55" s="6" t="s">
        <v>69</v>
      </c>
      <c r="D55" s="6" t="s">
        <v>25</v>
      </c>
      <c r="E55" s="6" t="s">
        <v>164</v>
      </c>
      <c r="F55" s="6"/>
      <c r="G55" s="58"/>
      <c r="H55" s="28"/>
      <c r="I55" s="12"/>
      <c r="J55" s="12"/>
      <c r="K55" s="19"/>
      <c r="L55" s="18"/>
      <c r="M55" s="76"/>
      <c r="N55" s="18"/>
      <c r="O55" s="18"/>
      <c r="P55" s="18"/>
      <c r="Q55" s="18"/>
      <c r="R55" s="18"/>
      <c r="S55" s="125" t="s">
        <v>54</v>
      </c>
      <c r="T55" s="125" t="s">
        <v>55</v>
      </c>
      <c r="U55" s="205">
        <v>45204</v>
      </c>
      <c r="V55" s="171"/>
      <c r="W55" s="214" t="str">
        <f ca="1">IF(RRSS[[#This Row],[Cumple]]="Sí","Cumple",IF(RRSS[[#This Row],[Cumple]]="No","Incumple",IF(RRSS[[#This Row],[Fecha de Verificación]]="","Dentro del plazo de verificación",IF(RRSS[[#This Row],[Fecha de Verificación]]&gt;=TODAY(),"Dentro del plazo de verificación","Fuera del plazo de verificación"))))</f>
        <v>Fuera del plazo de verificación</v>
      </c>
      <c r="X55" s="43"/>
      <c r="Y55" s="43"/>
      <c r="Z55" s="43"/>
      <c r="AA55" s="43"/>
    </row>
    <row r="56" spans="2:27" ht="15" customHeight="1" x14ac:dyDescent="0.3">
      <c r="B56" s="218" t="s">
        <v>64</v>
      </c>
      <c r="C56" s="218"/>
      <c r="D56" s="218"/>
      <c r="E56" s="218"/>
      <c r="F56" s="156"/>
      <c r="G56" s="2"/>
      <c r="H56" s="2"/>
      <c r="I56" s="2"/>
      <c r="J56" s="2"/>
      <c r="K56" s="2"/>
    </row>
  </sheetData>
  <mergeCells count="8">
    <mergeCell ref="B56:E56"/>
    <mergeCell ref="X8:Z8"/>
    <mergeCell ref="B2:G5"/>
    <mergeCell ref="B6:Q6"/>
    <mergeCell ref="C8:Q8"/>
    <mergeCell ref="R8:V8"/>
    <mergeCell ref="B7:AA7"/>
    <mergeCell ref="H2:Y5"/>
  </mergeCells>
  <conditionalFormatting sqref="V9">
    <cfRule type="containsText" dxfId="5" priority="2" operator="containsText" text="X">
      <formula>NOT(ISERROR(SEARCH(("X"),(V9))))</formula>
    </cfRule>
  </conditionalFormatting>
  <conditionalFormatting sqref="W9">
    <cfRule type="containsText" dxfId="4" priority="1" operator="containsText" text="X">
      <formula>NOT(ISERROR(SEARCH(("X"),(W9))))</formula>
    </cfRule>
  </conditionalFormatting>
  <hyperlinks>
    <hyperlink ref="O9" location="'RL RESIDUOS SÓLIDOS'!B56" display="Consecuencias de incumplimiento" xr:uid="{36017AD5-12A6-434C-B158-A180EFAEEA02}"/>
  </hyperlink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81AEA6D-7AC0-484E-AD77-EBC6E2829CD2}">
          <x14:formula1>
            <xm:f>Lista!$A$2:$A$3</xm:f>
          </x14:formula1>
          <xm:sqref>V10:V55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8AB8F-0D22-4215-94C3-16F9A69692EA}">
  <sheetPr codeName="Hoja9">
    <tabColor theme="0"/>
  </sheetPr>
  <dimension ref="A2:AA19"/>
  <sheetViews>
    <sheetView showGridLines="0" topLeftCell="N3" zoomScale="70" zoomScaleNormal="70" workbookViewId="0">
      <selection activeCell="X10" sqref="X10"/>
    </sheetView>
  </sheetViews>
  <sheetFormatPr baseColWidth="10" defaultColWidth="11.44140625" defaultRowHeight="15" customHeight="1" x14ac:dyDescent="0.3"/>
  <cols>
    <col min="1" max="1" width="1.109375" customWidth="1"/>
    <col min="2" max="2" width="5.5546875" customWidth="1"/>
    <col min="3" max="5" width="22.33203125" customWidth="1"/>
    <col min="6" max="6" width="22.33203125" hidden="1" customWidth="1"/>
    <col min="7" max="10" width="22.33203125" customWidth="1"/>
    <col min="11" max="11" width="133.33203125" customWidth="1"/>
    <col min="12" max="12" width="55.5546875" customWidth="1"/>
    <col min="13" max="14" width="33.33203125" customWidth="1"/>
    <col min="15" max="15" width="55.5546875" customWidth="1"/>
    <col min="16" max="16" width="22.33203125" customWidth="1"/>
    <col min="17" max="17" width="22.109375" customWidth="1"/>
    <col min="18" max="18" width="22.33203125" customWidth="1"/>
    <col min="19" max="23" width="22.21875" customWidth="1"/>
    <col min="24" max="27" width="22.33203125" customWidth="1"/>
  </cols>
  <sheetData>
    <row r="2" spans="2:27" ht="54.6" customHeight="1" x14ac:dyDescent="0.3">
      <c r="B2" s="223"/>
      <c r="C2" s="223"/>
      <c r="D2" s="223"/>
      <c r="E2" s="223"/>
      <c r="F2" s="224"/>
      <c r="G2" s="224"/>
      <c r="H2" s="232" t="s">
        <v>0</v>
      </c>
      <c r="I2" s="232"/>
      <c r="J2" s="232"/>
      <c r="K2" s="232"/>
      <c r="L2" s="232"/>
      <c r="M2" s="232"/>
      <c r="N2" s="232"/>
      <c r="O2" s="232"/>
      <c r="P2" s="232"/>
      <c r="Q2" s="232"/>
      <c r="R2" s="232"/>
      <c r="S2" s="232"/>
      <c r="T2" s="232"/>
      <c r="U2" s="232"/>
      <c r="V2" s="232"/>
      <c r="W2" s="232"/>
      <c r="X2" s="232"/>
      <c r="Y2" s="232"/>
      <c r="Z2" s="78" t="s">
        <v>43</v>
      </c>
      <c r="AA2" s="4"/>
    </row>
    <row r="3" spans="2:27" ht="18" customHeight="1" x14ac:dyDescent="0.3">
      <c r="B3" s="223"/>
      <c r="C3" s="223"/>
      <c r="D3" s="223"/>
      <c r="E3" s="223"/>
      <c r="F3" s="224"/>
      <c r="G3" s="224"/>
      <c r="H3" s="232"/>
      <c r="I3" s="232"/>
      <c r="J3" s="232"/>
      <c r="K3" s="232"/>
      <c r="L3" s="232"/>
      <c r="M3" s="232"/>
      <c r="N3" s="232"/>
      <c r="O3" s="232"/>
      <c r="P3" s="232"/>
      <c r="Q3" s="232"/>
      <c r="R3" s="232"/>
      <c r="S3" s="232"/>
      <c r="T3" s="232"/>
      <c r="U3" s="232"/>
      <c r="V3" s="232"/>
      <c r="W3" s="232"/>
      <c r="X3" s="232"/>
      <c r="Y3" s="232"/>
      <c r="Z3" s="79" t="s">
        <v>44</v>
      </c>
      <c r="AA3" s="5">
        <v>2</v>
      </c>
    </row>
    <row r="4" spans="2:27" ht="18" customHeight="1" x14ac:dyDescent="0.3">
      <c r="B4" s="223"/>
      <c r="C4" s="223"/>
      <c r="D4" s="223"/>
      <c r="E4" s="223"/>
      <c r="F4" s="224"/>
      <c r="G4" s="224"/>
      <c r="H4" s="232"/>
      <c r="I4" s="232"/>
      <c r="J4" s="232"/>
      <c r="K4" s="232"/>
      <c r="L4" s="232"/>
      <c r="M4" s="232"/>
      <c r="N4" s="232"/>
      <c r="O4" s="232"/>
      <c r="P4" s="232"/>
      <c r="Q4" s="232"/>
      <c r="R4" s="232"/>
      <c r="S4" s="232"/>
      <c r="T4" s="232"/>
      <c r="U4" s="232"/>
      <c r="V4" s="232"/>
      <c r="W4" s="232"/>
      <c r="X4" s="232"/>
      <c r="Y4" s="232"/>
      <c r="Z4" s="78" t="s">
        <v>1</v>
      </c>
      <c r="AA4" s="11">
        <v>45183</v>
      </c>
    </row>
    <row r="5" spans="2:27" ht="18" customHeight="1" x14ac:dyDescent="0.3">
      <c r="B5" s="223"/>
      <c r="C5" s="223"/>
      <c r="D5" s="223"/>
      <c r="E5" s="223"/>
      <c r="F5" s="224"/>
      <c r="G5" s="224"/>
      <c r="H5" s="232"/>
      <c r="I5" s="232"/>
      <c r="J5" s="232"/>
      <c r="K5" s="232"/>
      <c r="L5" s="232"/>
      <c r="M5" s="232"/>
      <c r="N5" s="232"/>
      <c r="O5" s="232"/>
      <c r="P5" s="232"/>
      <c r="Q5" s="232"/>
      <c r="R5" s="232"/>
      <c r="S5" s="232"/>
      <c r="T5" s="232"/>
      <c r="U5" s="232"/>
      <c r="V5" s="232"/>
      <c r="W5" s="232"/>
      <c r="X5" s="232"/>
      <c r="Y5" s="232"/>
      <c r="Z5" s="78"/>
      <c r="AA5" s="4"/>
    </row>
    <row r="6" spans="2:27" ht="14.4" x14ac:dyDescent="0.3">
      <c r="B6" s="225"/>
      <c r="C6" s="225"/>
      <c r="D6" s="225"/>
      <c r="E6" s="225"/>
      <c r="F6" s="225"/>
      <c r="G6" s="225"/>
      <c r="H6" s="225"/>
      <c r="I6" s="225"/>
      <c r="J6" s="225"/>
      <c r="K6" s="225"/>
      <c r="L6" s="225"/>
      <c r="M6" s="225"/>
      <c r="N6" s="225"/>
      <c r="O6" s="225"/>
      <c r="P6" s="225"/>
      <c r="Q6" s="225"/>
    </row>
    <row r="7" spans="2:27" ht="14.4" customHeight="1" x14ac:dyDescent="0.3">
      <c r="B7" s="229" t="s">
        <v>214</v>
      </c>
      <c r="C7" s="230"/>
      <c r="D7" s="230"/>
      <c r="E7" s="230"/>
      <c r="F7" s="230"/>
      <c r="G7" s="230"/>
      <c r="H7" s="230"/>
      <c r="I7" s="230"/>
      <c r="J7" s="230"/>
      <c r="K7" s="230"/>
      <c r="L7" s="230"/>
      <c r="M7" s="230"/>
      <c r="N7" s="230"/>
      <c r="O7" s="230"/>
      <c r="P7" s="230"/>
      <c r="Q7" s="230"/>
      <c r="R7" s="230"/>
      <c r="S7" s="230"/>
      <c r="T7" s="230"/>
      <c r="U7" s="230"/>
      <c r="V7" s="230"/>
      <c r="W7" s="230"/>
      <c r="X7" s="230"/>
      <c r="Y7" s="230"/>
      <c r="Z7" s="230"/>
      <c r="AA7" s="231"/>
    </row>
    <row r="8" spans="2:27" ht="28.8" customHeight="1" x14ac:dyDescent="0.3">
      <c r="B8" s="49"/>
      <c r="C8" s="238" t="s">
        <v>66</v>
      </c>
      <c r="D8" s="239"/>
      <c r="E8" s="239"/>
      <c r="F8" s="239"/>
      <c r="G8" s="239"/>
      <c r="H8" s="239"/>
      <c r="I8" s="239"/>
      <c r="J8" s="239"/>
      <c r="K8" s="239"/>
      <c r="L8" s="239"/>
      <c r="M8" s="239"/>
      <c r="N8" s="239"/>
      <c r="O8" s="239"/>
      <c r="P8" s="239"/>
      <c r="Q8" s="240"/>
      <c r="R8" s="250" t="s">
        <v>49</v>
      </c>
      <c r="S8" s="251"/>
      <c r="T8" s="251"/>
      <c r="U8" s="251"/>
      <c r="V8" s="252"/>
      <c r="W8" s="169"/>
      <c r="X8" s="236" t="s">
        <v>4</v>
      </c>
      <c r="Y8" s="237"/>
      <c r="Z8" s="237"/>
      <c r="AA8" s="50" t="s">
        <v>5</v>
      </c>
    </row>
    <row r="9" spans="2:27" ht="28.8" customHeight="1" x14ac:dyDescent="0.3">
      <c r="B9" s="109" t="s">
        <v>2</v>
      </c>
      <c r="C9" s="110" t="s">
        <v>240</v>
      </c>
      <c r="D9" s="110" t="s">
        <v>241</v>
      </c>
      <c r="E9" s="110" t="s">
        <v>242</v>
      </c>
      <c r="F9" s="110" t="s">
        <v>6</v>
      </c>
      <c r="G9" s="110" t="s">
        <v>7</v>
      </c>
      <c r="H9" s="110" t="s">
        <v>8</v>
      </c>
      <c r="I9" s="110" t="s">
        <v>9</v>
      </c>
      <c r="J9" s="110" t="s">
        <v>10</v>
      </c>
      <c r="K9" s="110" t="s">
        <v>11</v>
      </c>
      <c r="L9" s="110" t="s">
        <v>12</v>
      </c>
      <c r="M9" s="110" t="s">
        <v>13</v>
      </c>
      <c r="N9" s="110" t="s">
        <v>14</v>
      </c>
      <c r="O9" s="160" t="s">
        <v>15</v>
      </c>
      <c r="P9" s="110" t="s">
        <v>16</v>
      </c>
      <c r="Q9" s="110" t="s">
        <v>17</v>
      </c>
      <c r="R9" s="111" t="s">
        <v>18</v>
      </c>
      <c r="S9" s="111" t="s">
        <v>50</v>
      </c>
      <c r="T9" s="111" t="s">
        <v>51</v>
      </c>
      <c r="U9" s="111" t="s">
        <v>277</v>
      </c>
      <c r="V9" s="111" t="s">
        <v>19</v>
      </c>
      <c r="W9" s="111" t="s">
        <v>278</v>
      </c>
      <c r="X9" s="112" t="s">
        <v>20</v>
      </c>
      <c r="Y9" s="112" t="s">
        <v>21</v>
      </c>
      <c r="Z9" s="112" t="s">
        <v>22</v>
      </c>
      <c r="AA9" s="113" t="s">
        <v>52</v>
      </c>
    </row>
    <row r="10" spans="2:27" ht="409.6" x14ac:dyDescent="0.3">
      <c r="B10" s="30">
        <v>1</v>
      </c>
      <c r="C10" s="6" t="s">
        <v>69</v>
      </c>
      <c r="D10" s="6" t="s">
        <v>25</v>
      </c>
      <c r="E10" s="6" t="s">
        <v>214</v>
      </c>
      <c r="F10" s="6"/>
      <c r="G10" s="32" t="s">
        <v>215</v>
      </c>
      <c r="H10" s="6" t="s">
        <v>216</v>
      </c>
      <c r="I10" s="6" t="s">
        <v>217</v>
      </c>
      <c r="J10" s="30">
        <v>6</v>
      </c>
      <c r="K10" s="18" t="s">
        <v>218</v>
      </c>
      <c r="L10" s="18" t="s">
        <v>219</v>
      </c>
      <c r="M10" s="76" t="s">
        <v>38</v>
      </c>
      <c r="N10" s="18" t="s">
        <v>220</v>
      </c>
      <c r="O10" s="18" t="s">
        <v>221</v>
      </c>
      <c r="P10" s="18" t="s">
        <v>222</v>
      </c>
      <c r="Q10" s="54" t="s">
        <v>77</v>
      </c>
      <c r="R10" s="18" t="s">
        <v>223</v>
      </c>
      <c r="S10" s="123" t="s">
        <v>224</v>
      </c>
      <c r="T10" s="123" t="s">
        <v>253</v>
      </c>
      <c r="U10" s="206">
        <v>45184</v>
      </c>
      <c r="V10" s="171" t="s">
        <v>243</v>
      </c>
      <c r="W10" s="214" t="str">
        <f ca="1">IF(IQBF[[#This Row],[Cumple]]="Sí","Cumple",IF(IQBF[[#This Row],[Cumple]]="No","Incumple",IF(IQBF[[#This Row],[Fecha de Verificación]]="","Dentro del plazo de verificación",IF(IQBF[[#This Row],[Fecha de Verificación]]&gt;=TODAY(),"Dentro del plazo de verificación","Fuera del plazo de verificación"))))</f>
        <v>Cumple</v>
      </c>
      <c r="X10" s="43"/>
      <c r="Y10" s="43"/>
      <c r="Z10" s="43"/>
      <c r="AA10" s="43"/>
    </row>
    <row r="11" spans="2:27" ht="409.6" x14ac:dyDescent="0.3">
      <c r="B11" s="30">
        <v>2</v>
      </c>
      <c r="C11" s="6" t="s">
        <v>69</v>
      </c>
      <c r="D11" s="6" t="s">
        <v>25</v>
      </c>
      <c r="E11" s="6" t="s">
        <v>214</v>
      </c>
      <c r="F11" s="6"/>
      <c r="G11" s="32" t="s">
        <v>215</v>
      </c>
      <c r="H11" s="6" t="s">
        <v>216</v>
      </c>
      <c r="I11" s="6" t="s">
        <v>217</v>
      </c>
      <c r="J11" s="30">
        <v>7</v>
      </c>
      <c r="K11" s="18" t="s">
        <v>225</v>
      </c>
      <c r="L11" s="18" t="s">
        <v>226</v>
      </c>
      <c r="M11" s="76" t="s">
        <v>227</v>
      </c>
      <c r="N11" s="18" t="s">
        <v>220</v>
      </c>
      <c r="O11" s="18" t="s">
        <v>221</v>
      </c>
      <c r="P11" s="18" t="s">
        <v>222</v>
      </c>
      <c r="Q11" s="54" t="s">
        <v>77</v>
      </c>
      <c r="R11" s="18" t="s">
        <v>223</v>
      </c>
      <c r="S11" s="123" t="s">
        <v>224</v>
      </c>
      <c r="T11" s="123" t="s">
        <v>253</v>
      </c>
      <c r="U11" s="206">
        <v>45184</v>
      </c>
      <c r="V11" s="171" t="s">
        <v>243</v>
      </c>
      <c r="W11" s="214" t="str">
        <f ca="1">IF(IQBF[[#This Row],[Cumple]]="Sí","Cumple",IF(IQBF[[#This Row],[Cumple]]="No","Incumple",IF(IQBF[[#This Row],[Fecha de Verificación]]="","Dentro del plazo de verificación",IF(IQBF[[#This Row],[Fecha de Verificación]]&gt;=TODAY(),"Dentro del plazo de verificación","Fuera del plazo de verificación"))))</f>
        <v>Cumple</v>
      </c>
      <c r="X11" s="43"/>
      <c r="Y11" s="43"/>
      <c r="Z11" s="43"/>
      <c r="AA11" s="43"/>
    </row>
    <row r="12" spans="2:27" ht="28.8" x14ac:dyDescent="0.3">
      <c r="B12" s="30">
        <v>3</v>
      </c>
      <c r="C12" s="6" t="s">
        <v>69</v>
      </c>
      <c r="D12" s="6" t="s">
        <v>25</v>
      </c>
      <c r="E12" s="6" t="s">
        <v>214</v>
      </c>
      <c r="F12" s="6"/>
      <c r="G12" s="32"/>
      <c r="H12" s="6"/>
      <c r="I12" s="6"/>
      <c r="J12" s="30"/>
      <c r="K12" s="18"/>
      <c r="L12" s="18"/>
      <c r="M12" s="76"/>
      <c r="N12" s="18"/>
      <c r="O12" s="18"/>
      <c r="P12" s="18"/>
      <c r="Q12" s="54"/>
      <c r="R12" s="18"/>
      <c r="S12" s="123" t="s">
        <v>224</v>
      </c>
      <c r="T12" s="123" t="s">
        <v>253</v>
      </c>
      <c r="U12" s="206">
        <v>45184</v>
      </c>
      <c r="V12" s="171" t="s">
        <v>243</v>
      </c>
      <c r="W12" s="214" t="str">
        <f ca="1">IF(IQBF[[#This Row],[Cumple]]="Sí","Cumple",IF(IQBF[[#This Row],[Cumple]]="No","Incumple",IF(IQBF[[#This Row],[Fecha de Verificación]]="","Dentro del plazo de verificación",IF(IQBF[[#This Row],[Fecha de Verificación]]&gt;=TODAY(),"Dentro del plazo de verificación","Fuera del plazo de verificación"))))</f>
        <v>Cumple</v>
      </c>
      <c r="X12" s="43"/>
      <c r="Y12" s="43"/>
      <c r="Z12" s="43"/>
      <c r="AA12" s="43"/>
    </row>
    <row r="13" spans="2:27" ht="28.8" x14ac:dyDescent="0.3">
      <c r="B13" s="30">
        <v>4</v>
      </c>
      <c r="C13" s="6" t="s">
        <v>69</v>
      </c>
      <c r="D13" s="6" t="s">
        <v>25</v>
      </c>
      <c r="E13" s="6" t="s">
        <v>214</v>
      </c>
      <c r="F13" s="6"/>
      <c r="G13" s="32"/>
      <c r="H13" s="6"/>
      <c r="I13" s="6"/>
      <c r="J13" s="30"/>
      <c r="K13" s="18"/>
      <c r="L13" s="18"/>
      <c r="M13" s="76"/>
      <c r="N13" s="18"/>
      <c r="O13" s="18"/>
      <c r="P13" s="18"/>
      <c r="Q13" s="54"/>
      <c r="R13" s="18"/>
      <c r="S13" s="123" t="s">
        <v>224</v>
      </c>
      <c r="T13" s="123" t="s">
        <v>253</v>
      </c>
      <c r="U13" s="206">
        <v>45204</v>
      </c>
      <c r="V13" s="171"/>
      <c r="W13" s="214" t="str">
        <f ca="1">IF(IQBF[[#This Row],[Cumple]]="Sí","Cumple",IF(IQBF[[#This Row],[Cumple]]="No","Incumple",IF(IQBF[[#This Row],[Fecha de Verificación]]="","Dentro del plazo de verificación",IF(IQBF[[#This Row],[Fecha de Verificación]]&gt;=TODAY(),"Dentro del plazo de verificación","Fuera del plazo de verificación"))))</f>
        <v>Fuera del plazo de verificación</v>
      </c>
      <c r="X13" s="43"/>
      <c r="Y13" s="43"/>
      <c r="Z13" s="43"/>
      <c r="AA13" s="43"/>
    </row>
    <row r="14" spans="2:27" ht="28.8" x14ac:dyDescent="0.3">
      <c r="B14" s="30">
        <v>5</v>
      </c>
      <c r="C14" s="6" t="s">
        <v>69</v>
      </c>
      <c r="D14" s="6" t="s">
        <v>25</v>
      </c>
      <c r="E14" s="6" t="s">
        <v>214</v>
      </c>
      <c r="F14" s="6"/>
      <c r="G14" s="32"/>
      <c r="H14" s="6"/>
      <c r="I14" s="6"/>
      <c r="J14" s="30"/>
      <c r="K14" s="18"/>
      <c r="L14" s="18"/>
      <c r="M14" s="76"/>
      <c r="N14" s="18"/>
      <c r="O14" s="18"/>
      <c r="P14" s="18"/>
      <c r="Q14" s="54"/>
      <c r="R14" s="18"/>
      <c r="S14" s="123" t="s">
        <v>224</v>
      </c>
      <c r="T14" s="123" t="s">
        <v>253</v>
      </c>
      <c r="U14" s="206">
        <v>45204</v>
      </c>
      <c r="V14" s="171"/>
      <c r="W14" s="214" t="str">
        <f ca="1">IF(IQBF[[#This Row],[Cumple]]="Sí","Cumple",IF(IQBF[[#This Row],[Cumple]]="No","Incumple",IF(IQBF[[#This Row],[Fecha de Verificación]]="","Dentro del plazo de verificación",IF(IQBF[[#This Row],[Fecha de Verificación]]&gt;=TODAY(),"Dentro del plazo de verificación","Fuera del plazo de verificación"))))</f>
        <v>Fuera del plazo de verificación</v>
      </c>
      <c r="X14" s="43"/>
      <c r="Y14" s="43"/>
      <c r="Z14" s="43"/>
      <c r="AA14" s="43"/>
    </row>
    <row r="15" spans="2:27" ht="28.8" x14ac:dyDescent="0.3">
      <c r="B15" s="30">
        <v>6</v>
      </c>
      <c r="C15" s="6" t="s">
        <v>69</v>
      </c>
      <c r="D15" s="6" t="s">
        <v>25</v>
      </c>
      <c r="E15" s="6" t="s">
        <v>214</v>
      </c>
      <c r="F15" s="6"/>
      <c r="G15" s="32"/>
      <c r="H15" s="6"/>
      <c r="I15" s="6"/>
      <c r="J15" s="30"/>
      <c r="K15" s="18"/>
      <c r="L15" s="18"/>
      <c r="M15" s="98"/>
      <c r="N15" s="18"/>
      <c r="O15" s="18"/>
      <c r="P15" s="18"/>
      <c r="Q15" s="54"/>
      <c r="R15" s="18"/>
      <c r="S15" s="123" t="s">
        <v>224</v>
      </c>
      <c r="T15" s="123" t="s">
        <v>253</v>
      </c>
      <c r="U15" s="206">
        <v>45204</v>
      </c>
      <c r="V15" s="171"/>
      <c r="W15" s="214" t="str">
        <f ca="1">IF(IQBF[[#This Row],[Cumple]]="Sí","Cumple",IF(IQBF[[#This Row],[Cumple]]="No","Incumple",IF(IQBF[[#This Row],[Fecha de Verificación]]="","Dentro del plazo de verificación",IF(IQBF[[#This Row],[Fecha de Verificación]]&gt;=TODAY(),"Dentro del plazo de verificación","Fuera del plazo de verificación"))))</f>
        <v>Fuera del plazo de verificación</v>
      </c>
      <c r="X15" s="43"/>
      <c r="Y15" s="43"/>
      <c r="Z15" s="43"/>
      <c r="AA15" s="43"/>
    </row>
    <row r="16" spans="2:27" ht="28.8" x14ac:dyDescent="0.3">
      <c r="B16" s="30">
        <v>7</v>
      </c>
      <c r="C16" s="6" t="s">
        <v>69</v>
      </c>
      <c r="D16" s="6" t="s">
        <v>25</v>
      </c>
      <c r="E16" s="6" t="s">
        <v>214</v>
      </c>
      <c r="F16" s="6"/>
      <c r="G16" s="32"/>
      <c r="H16" s="6"/>
      <c r="I16" s="6"/>
      <c r="J16" s="30"/>
      <c r="K16" s="18"/>
      <c r="L16" s="18"/>
      <c r="M16" s="98"/>
      <c r="N16" s="18"/>
      <c r="O16" s="18"/>
      <c r="P16" s="18"/>
      <c r="Q16" s="54"/>
      <c r="R16" s="18"/>
      <c r="S16" s="123" t="s">
        <v>224</v>
      </c>
      <c r="T16" s="123" t="s">
        <v>253</v>
      </c>
      <c r="U16" s="206">
        <v>45204</v>
      </c>
      <c r="V16" s="171"/>
      <c r="W16" s="214" t="str">
        <f ca="1">IF(IQBF[[#This Row],[Cumple]]="Sí","Cumple",IF(IQBF[[#This Row],[Cumple]]="No","Incumple",IF(IQBF[[#This Row],[Fecha de Verificación]]="","Dentro del plazo de verificación",IF(IQBF[[#This Row],[Fecha de Verificación]]&gt;=TODAY(),"Dentro del plazo de verificación","Fuera del plazo de verificación"))))</f>
        <v>Fuera del plazo de verificación</v>
      </c>
      <c r="X16" s="43"/>
      <c r="Y16" s="43"/>
      <c r="Z16" s="43"/>
      <c r="AA16" s="43"/>
    </row>
    <row r="17" spans="1:27" ht="28.8" x14ac:dyDescent="0.3">
      <c r="B17" s="30">
        <v>8</v>
      </c>
      <c r="C17" s="6" t="s">
        <v>69</v>
      </c>
      <c r="D17" s="6" t="s">
        <v>25</v>
      </c>
      <c r="E17" s="6" t="s">
        <v>214</v>
      </c>
      <c r="F17" s="6"/>
      <c r="G17" s="32"/>
      <c r="H17" s="6"/>
      <c r="I17" s="6"/>
      <c r="J17" s="30"/>
      <c r="K17" s="18"/>
      <c r="L17" s="18"/>
      <c r="M17" s="98"/>
      <c r="N17" s="18"/>
      <c r="O17" s="18"/>
      <c r="P17" s="18"/>
      <c r="Q17" s="54"/>
      <c r="R17" s="18"/>
      <c r="S17" s="123" t="s">
        <v>224</v>
      </c>
      <c r="T17" s="123" t="s">
        <v>253</v>
      </c>
      <c r="U17" s="206">
        <v>45323</v>
      </c>
      <c r="V17" s="171" t="s">
        <v>41</v>
      </c>
      <c r="W17" s="214" t="str">
        <f ca="1">IF(IQBF[[#This Row],[Cumple]]="Sí","Cumple",IF(IQBF[[#This Row],[Cumple]]="No","Incumple",IF(IQBF[[#This Row],[Fecha de Verificación]]="","Dentro del plazo de verificación",IF(IQBF[[#This Row],[Fecha de Verificación]]&gt;=TODAY(),"Dentro del plazo de verificación","Fuera del plazo de verificación"))))</f>
        <v>Incumple</v>
      </c>
      <c r="X17" s="43"/>
      <c r="Y17" s="43"/>
      <c r="Z17" s="43"/>
      <c r="AA17" s="43"/>
    </row>
    <row r="18" spans="1:27" ht="28.8" x14ac:dyDescent="0.3">
      <c r="A18" s="161"/>
      <c r="B18" s="30">
        <v>9</v>
      </c>
      <c r="C18" s="43" t="s">
        <v>69</v>
      </c>
      <c r="D18" s="43" t="s">
        <v>25</v>
      </c>
      <c r="E18" s="6" t="s">
        <v>214</v>
      </c>
      <c r="F18" s="43"/>
      <c r="G18" s="7"/>
      <c r="H18" s="6"/>
      <c r="I18" s="7"/>
      <c r="J18" s="30"/>
      <c r="K18" s="18"/>
      <c r="L18" s="18"/>
      <c r="M18" s="76"/>
      <c r="N18" s="18"/>
      <c r="O18" s="18"/>
      <c r="P18" s="18"/>
      <c r="Q18" s="54"/>
      <c r="R18" s="18"/>
      <c r="S18" s="123" t="s">
        <v>224</v>
      </c>
      <c r="T18" s="123" t="s">
        <v>253</v>
      </c>
      <c r="U18" s="206">
        <v>45323</v>
      </c>
      <c r="V18" s="171" t="s">
        <v>41</v>
      </c>
      <c r="W18" s="214" t="str">
        <f ca="1">IF(IQBF[[#This Row],[Cumple]]="Sí","Cumple",IF(IQBF[[#This Row],[Cumple]]="No","Incumple",IF(IQBF[[#This Row],[Fecha de Verificación]]="","Dentro del plazo de verificación",IF(IQBF[[#This Row],[Fecha de Verificación]]&gt;=TODAY(),"Dentro del plazo de verificación","Fuera del plazo de verificación"))))</f>
        <v>Incumple</v>
      </c>
      <c r="X18" s="43"/>
      <c r="Y18" s="43"/>
      <c r="Z18" s="43"/>
      <c r="AA18" s="43"/>
    </row>
    <row r="19" spans="1:27" ht="129.6" customHeight="1" x14ac:dyDescent="0.3">
      <c r="A19" s="161"/>
      <c r="B19" s="30">
        <v>10</v>
      </c>
      <c r="C19" s="43" t="s">
        <v>69</v>
      </c>
      <c r="D19" s="43" t="s">
        <v>25</v>
      </c>
      <c r="E19" s="6" t="s">
        <v>214</v>
      </c>
      <c r="F19" s="43"/>
      <c r="G19" s="7"/>
      <c r="H19" s="6"/>
      <c r="I19" s="7"/>
      <c r="J19" s="30"/>
      <c r="K19" s="18"/>
      <c r="L19" s="18"/>
      <c r="M19" s="76"/>
      <c r="N19" s="18"/>
      <c r="O19" s="18"/>
      <c r="P19" s="18"/>
      <c r="Q19" s="54"/>
      <c r="R19" s="18"/>
      <c r="S19" s="123" t="s">
        <v>224</v>
      </c>
      <c r="T19" s="123" t="s">
        <v>253</v>
      </c>
      <c r="U19" s="206">
        <v>45323</v>
      </c>
      <c r="V19" s="171"/>
      <c r="W19" s="214" t="str">
        <f ca="1">IF(IQBF[[#This Row],[Cumple]]="Sí","Cumple",IF(IQBF[[#This Row],[Cumple]]="No","Incumple",IF(IQBF[[#This Row],[Fecha de Verificación]]="","Dentro del plazo de verificación",IF(IQBF[[#This Row],[Fecha de Verificación]]&gt;=TODAY(),"Dentro del plazo de verificación","Fuera del plazo de verificación"))))</f>
        <v>Dentro del plazo de verificación</v>
      </c>
      <c r="X19" s="43"/>
      <c r="Y19" s="43"/>
      <c r="Z19" s="43"/>
      <c r="AA19" s="43"/>
    </row>
  </sheetData>
  <mergeCells count="7">
    <mergeCell ref="X8:Z8"/>
    <mergeCell ref="B2:G5"/>
    <mergeCell ref="B6:Q6"/>
    <mergeCell ref="C8:Q8"/>
    <mergeCell ref="R8:V8"/>
    <mergeCell ref="B7:AA7"/>
    <mergeCell ref="H2:Y5"/>
  </mergeCells>
  <conditionalFormatting sqref="V9">
    <cfRule type="containsText" dxfId="3" priority="2" operator="containsText" text="X">
      <formula>NOT(ISERROR(SEARCH(("X"),(V9))))</formula>
    </cfRule>
  </conditionalFormatting>
  <conditionalFormatting sqref="W9">
    <cfRule type="containsText" dxfId="2" priority="1" operator="containsText" text="X">
      <formula>NOT(ISERROR(SEARCH(("X"),(W9))))</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5588E642-69F4-478F-8C15-763F23D0E89A}">
          <x14:formula1>
            <xm:f>Lista!$A$2:$A$3</xm:f>
          </x14:formula1>
          <xm:sqref>V10:V19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b d _ a l e r t a s _ 0 1 6 8 0 2 d e - d e 5 5 - 4 e 6 e - b 3 3 a - 0 8 d e 4 9 d 2 2 0 e 6 " > < C u s t o m C o n t e n t > < ! [ C D A T A [ < T a b l e W i d g e t G r i d S e r i a l i z a t i o n   x m l n s : x s d = " h t t p : / / w w w . w 3 . o r g / 2 0 0 1 / X M L S c h e m a "   x m l n s : x s i = " h t t p : / / w w w . w 3 . o r g / 2 0 0 1 / X M L S c h e m a - i n s t a n c e " > < C o l u m n S u g g e s t e d T y p e   / > < C o l u m n F o r m a t   / > < C o l u m n A c c u r a c y   / > < C o l u m n C u r r e n c y S y m b o l   / > < C o l u m n P o s i t i v e P a t t e r n   / > < C o l u m n N e g a t i v e P a t t e r n   / > < C o l u m n W i d t h s > < i t e m > < k e y > < s t r i n g > N � < / s t r i n g > < / k e y > < v a l u e > < i n t > 6 1 < / i n t > < / v a l u e > < / i t e m > < i t e m > < k e y > < s t r i n g > � m b i t o   d e   a p l i c a c i � n < / s t r i n g > < / k e y > < v a l u e > < i n t > 2 0 2 < / i n t > < / v a l u e > < / i t e m > < i t e m > < k e y > < s t r i n g > M a t e r i a < / s t r i n g > < / k e y > < v a l u e > < i n t > 1 0 3 < / i n t > < / v a l u e > < / i t e m > < i t e m > < k e y > < s t r i n g > T e m a < / s t r i n g > < / k e y > < v a l u e > < i n t > 8 3 < / i n t > < / v a l u e > < / i t e m > < i t e m > < k e y > < s t r i n g > E t a p a < / s t r i n g > < / k e y > < v a l u e > < i n t > 8 6 < / i n t > < / v a l u e > < / i t e m > < i t e m > < k e y > < s t r i n g > F e c h a   d e   n o t i f i c a c i � n < / s t r i n g > < / k e y > < v a l u e > < i n t > 2 0 5 < / i n t > < / v a l u e > < / i t e m > < i t e m > < k e y > < s t r i n g > R e s o l u c i � n   d e   a p r o b a c i � n < / s t r i n g > < / k e y > < v a l u e > < i n t > 2 4 0 < / i n t > < / v a l u e > < / i t e m > < i t e m > < k e y > < s t r i n g > N o m b r e < / s t r i n g > < / k e y > < v a l u e > < i n t > 1 0 6 < / i n t > < / v a l u e > < / i t e m > < i t e m > < k e y > < s t r i n g > � t e m < / s t r i n g > < / k e y > < v a l u e > < i n t > 7 9 < / i n t > < / v a l u e > < / i t e m > < i t e m > < k e y > < s t r i n g > D e s c r i p c i � n   l i t e r a l < / s t r i n g > < / k e y > < v a l u e > < i n t > 1 8 0 < / i n t > < / v a l u e > < / i t e m > < i t e m > < k e y > < s t r i n g > O b l i g a c i o n e s < / s t r i n g > < / k e y > < v a l u e > < i n t > 1 4 1 < / i n t > < / v a l u e > < / i t e m > < i t e m > < k e y > < s t r i n g > F r e c u e n c i a < / s t r i n g > < / k e y > < v a l u e > < i n t > 1 2 6 < / i n t > < / v a l u e > < / i t e m > < i t e m > < k e y > < s t r i n g > A u t o r i d a d e s   c o m p e t e n t e s < / s t r i n g > < / k e y > < v a l u e > < i n t > 2 4 1 < / i n t > < / v a l u e > < / i t e m > < i t e m > < k e y > < s t r i n g > C o n s e c u e n c i a s   d e   i n c u m p l i m i e n t o < / s t r i n g > < / k e y > < v a l u e > < i n t > 3 0 2 < / i n t > < / v a l u e > < / i t e m > < i t e m > < k e y > < s t r i n g > B a s e   L e g a l < / s t r i n g > < / k e y > < v a l u e > < i n t > 1 2 2 < / i n t > < / v a l u e > < / i t e m > < i t e m > < k e y > < s t r i n g > R e l a c i � n   c o n   o t r a s   o b l i g a c i o n e s < / s t r i n g > < / k e y > < v a l u e > < i n t > 2 8 2 < / i n t > < / v a l u e > < / i t e m > < i t e m > < k e y > < s t r i n g > E v i d e n c i a < / s t r i n g > < / k e y > < v a l u e > < i n t > 1 1 5 < / i n t > < / v a l u e > < / i t e m > < i t e m > < k e y > < s t r i n g > A r e a   R e s p o n s a b l e < / s t r i n g > < / k e y > < v a l u e > < i n t > 1 8 0 < / i n t > < / v a l u e > < / i t e m > < i t e m > < k e y > < s t r i n g > R e s p o n s a b l e   d e   c u m p l i m i e n t o < / s t r i n g > < / k e y > < v a l u e > < i n t > 2 7 2 < / i n t > < / v a l u e > < / i t e m > < i t e m > < k e y > < s t r i n g > C o r r e o   d e   c o n t a c t o < / s t r i n g > < / k e y > < v a l u e > < i n t > 1 9 0 < / i n t > < / v a l u e > < / i t e m > < i t e m > < k e y > < s t r i n g > F e c h a   d e   E v a l u a c i � n < / s t r i n g > < / k e y > < v a l u e > < i n t > 1 9 7 < / i n t > < / v a l u e > < / i t e m > < i t e m > < k e y > < s t r i n g > C u m p l e < / s t r i n g > < / k e y > < v a l u e > < i n t > 1 0 1 < / i n t > < / v a l u e > < / i t e m > < i t e m > < k e y > < s t r i n g > E s t a d o < / s t r i n g > < / k e y > < v a l u e > < i n t > 9 5 < / i n t > < / v a l u e > < / i t e m > < i t e m > < k e y > < s t r i n g > P l a n   d e   a c c i � n < / s t r i n g > < / k e y > < v a l u e > < i n t > 1 5 2 < / i n t > < / v a l u e > < / i t e m > < i t e m > < k e y > < s t r i n g > R e s p o n s a b l e < / s t r i n g > < / k e y > < v a l u e > < i n t > 1 4 0 < / i n t > < / v a l u e > < / i t e m > < i t e m > < k e y > < s t r i n g > F e c h a   d e   i m p l e m e n t a c i � n < / s t r i n g > < / k e y > < v a l u e > < i n t > 2 3 8 < / i n t > < / v a l u e > < / i t e m > < i t e m > < k e y > < s t r i n g > O b s e r v a c i o n e s < / s t r i n g > < / k e y > < v a l u e > < i n t > 1 5 7 < / i n t > < / v a l u e > < / i t e m > < i t e m > < k e y > < s t r i n g > C o n s e c u e n c i a s   d e   i n c u m p l i m i e n t o 1 < / s t r i n g > < / k e y > < v a l u e > < i n t > 3 1 2 < / i n t > < / v a l u e > < / i t e m > < i t e m > < k e y > < s t r i n g > C o l u m n a   c a l c u l a d a   1 < / s t r i n g > < / k e y > < v a l u e > < i n t > 2 0 0 < / i n t > < / v a l u e > < / i t e m > < / C o l u m n W i d t h s > < C o l u m n D i s p l a y I n d e x > < i t e m > < k e y > < s t r i n g > N � < / s t r i n g > < / k e y > < v a l u e > < i n t > 0 < / i n t > < / v a l u e > < / i t e m > < i t e m > < k e y > < s t r i n g > � m b i t o   d e   a p l i c a c i � n < / s t r i n g > < / k e y > < v a l u e > < i n t > 1 < / i n t > < / v a l u e > < / i t e m > < i t e m > < k e y > < s t r i n g > M a t e r i a < / s t r i n g > < / k e y > < v a l u e > < i n t > 2 < / i n t > < / v a l u e > < / i t e m > < i t e m > < k e y > < s t r i n g > T e m a < / s t r i n g > < / k e y > < v a l u e > < i n t > 3 < / i n t > < / v a l u e > < / i t e m > < i t e m > < k e y > < s t r i n g > E t a p a < / s t r i n g > < / k e y > < v a l u e > < i n t > 4 < / i n t > < / v a l u e > < / i t e m > < i t e m > < k e y > < s t r i n g > F e c h a   d e   n o t i f i c a c i � n < / s t r i n g > < / k e y > < v a l u e > < i n t > 5 < / i n t > < / v a l u e > < / i t e m > < i t e m > < k e y > < s t r i n g > R e s o l u c i � n   d e   a p r o b a c i � n < / s t r i n g > < / k e y > < v a l u e > < i n t > 6 < / i n t > < / v a l u e > < / i t e m > < i t e m > < k e y > < s t r i n g > N o m b r e < / s t r i n g > < / k e y > < v a l u e > < i n t > 7 < / i n t > < / v a l u e > < / i t e m > < i t e m > < k e y > < s t r i n g > � t e m < / s t r i n g > < / k e y > < v a l u e > < i n t > 8 < / i n t > < / v a l u e > < / i t e m > < i t e m > < k e y > < s t r i n g > D e s c r i p c i � n   l i t e r a l < / s t r i n g > < / k e y > < v a l u e > < i n t > 9 < / i n t > < / v a l u e > < / i t e m > < i t e m > < k e y > < s t r i n g > O b l i g a c i o n e s < / s t r i n g > < / k e y > < v a l u e > < i n t > 1 0 < / i n t > < / v a l u e > < / i t e m > < i t e m > < k e y > < s t r i n g > F r e c u e n c i a < / s t r i n g > < / k e y > < v a l u e > < i n t > 1 1 < / i n t > < / v a l u e > < / i t e m > < i t e m > < k e y > < s t r i n g > A u t o r i d a d e s   c o m p e t e n t e s < / s t r i n g > < / k e y > < v a l u e > < i n t > 1 2 < / i n t > < / v a l u e > < / i t e m > < i t e m > < k e y > < s t r i n g > C o n s e c u e n c i a s   d e   i n c u m p l i m i e n t o < / s t r i n g > < / k e y > < v a l u e > < i n t > 1 3 < / i n t > < / v a l u e > < / i t e m > < i t e m > < k e y > < s t r i n g > B a s e   L e g a l < / s t r i n g > < / k e y > < v a l u e > < i n t > 1 4 < / i n t > < / v a l u e > < / i t e m > < i t e m > < k e y > < s t r i n g > R e l a c i � n   c o n   o t r a s   o b l i g a c i o n e s < / s t r i n g > < / k e y > < v a l u e > < i n t > 1 5 < / i n t > < / v a l u e > < / i t e m > < i t e m > < k e y > < s t r i n g > E v i d e n c i a < / s t r i n g > < / k e y > < v a l u e > < i n t > 1 6 < / i n t > < / v a l u e > < / i t e m > < i t e m > < k e y > < s t r i n g > A r e a   R e s p o n s a b l e < / s t r i n g > < / k e y > < v a l u e > < i n t > 1 7 < / i n t > < / v a l u e > < / i t e m > < i t e m > < k e y > < s t r i n g > R e s p o n s a b l e   d e   c u m p l i m i e n t o < / s t r i n g > < / k e y > < v a l u e > < i n t > 1 8 < / i n t > < / v a l u e > < / i t e m > < i t e m > < k e y > < s t r i n g > C o r r e o   d e   c o n t a c t o < / s t r i n g > < / k e y > < v a l u e > < i n t > 1 9 < / i n t > < / v a l u e > < / i t e m > < i t e m > < k e y > < s t r i n g > F e c h a   d e   E v a l u a c i � n < / s t r i n g > < / k e y > < v a l u e > < i n t > 2 0 < / i n t > < / v a l u e > < / i t e m > < i t e m > < k e y > < s t r i n g > C u m p l e < / s t r i n g > < / k e y > < v a l u e > < i n t > 2 1 < / i n t > < / v a l u e > < / i t e m > < i t e m > < k e y > < s t r i n g > E s t a d o < / s t r i n g > < / k e y > < v a l u e > < i n t > 2 2 < / i n t > < / v a l u e > < / i t e m > < i t e m > < k e y > < s t r i n g > P l a n   d e   a c c i � n < / s t r i n g > < / k e y > < v a l u e > < i n t > 2 3 < / i n t > < / v a l u e > < / i t e m > < i t e m > < k e y > < s t r i n g > R e s p o n s a b l e < / s t r i n g > < / k e y > < v a l u e > < i n t > 2 4 < / i n t > < / v a l u e > < / i t e m > < i t e m > < k e y > < s t r i n g > F e c h a   d e   i m p l e m e n t a c i � n < / s t r i n g > < / k e y > < v a l u e > < i n t > 2 5 < / i n t > < / v a l u e > < / i t e m > < i t e m > < k e y > < s t r i n g > O b s e r v a c i o n e s < / s t r i n g > < / k e y > < v a l u e > < i n t > 2 6 < / i n t > < / v a l u e > < / i t e m > < i t e m > < k e y > < s t r i n g > C o n s e c u e n c i a s   d e   i n c u m p l i m i e n t o 1 < / s t r i n g > < / k e y > < v a l u e > < i n t > 2 7 < / i n t > < / v a l u e > < / i t e m > < i t e m > < k e y > < s t r i n g > C o l u m n a   c a l c u l a d a   1 < / s t r i n g > < / k e y > < v a l u e > < i n t > 2 8 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r e s p o n s a b l e s " > < C u s t o m C o n t e n t > < ! [ C D A T A [ < T a b l e W i d g e t G r i d S e r i a l i z a t i o n   x m l n s : x s d = " h t t p : / / w w w . w 3 . o r g / 2 0 0 1 / X M L S c h e m a "   x m l n s : x s i = " h t t p : / / w w w . w 3 . o r g / 2 0 0 1 / X M L S c h e m a - i n s t a n c e " > < C o l u m n S u g g e s t e d T y p e   / > < C o l u m n F o r m a t   / > < C o l u m n A c c u r a c y   / > < C o l u m n C u r r e n c y S y m b o l   / > < C o l u m n P o s i t i v e P a t t e r n   / > < C o l u m n N e g a t i v e P a t t e r n   / > < C o l u m n W i d t h s > < i t e m > < k e y > < s t r i n g > n o m b r e _ r e s p o n s a b l e < / s t r i n g > < / k e y > < v a l u e > < i n t > 2 0 7 < / i n t > < / v a l u e > < / i t e m > < i t e m > < k e y > < s t r i n g > c o r r e o < / s t r i n g > < / k e y > < v a l u e > < i n t > 9 4 < / i n t > < / v a l u e > < / i t e m > < / C o l u m n W i d t h s > < C o l u m n D i s p l a y I n d e x > < i t e m > < k e y > < s t r i n g > n o m b r e _ r e s p o n s a b l e < / s t r i n g > < / k e y > < v a l u e > < i n t > 0 < / i n t > < / v a l u e > < / i t e m > < i t e m > < k e y > < s t r i n g > c o r r e o < / 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 b d _ a l e r t a s _ 0 1 6 8 0 2 d e - d e 5 5 - 4 e 6 e - b 3 3 a - 0 8 d e 4 9 d 2 2 0 e 6 < / K e y > < V a l u e   x m l n s : a = " h t t p : / / s c h e m a s . d a t a c o n t r a c t . o r g / 2 0 0 4 / 0 7 / M i c r o s o f t . A n a l y s i s S e r v i c e s . C o m m o n " > < a : H a s F o c u s > t r u e < / a : H a s F o c u s > < a : S i z e A t D p i 9 6 > 1 3 0 < / a : S i z e A t D p i 9 6 > < a : V i s i b l e > t r u e < / a : V i s i b l e > < / V a l u e > < / K e y V a l u e O f s t r i n g S a n d b o x E d i t o r . M e a s u r e G r i d S t a t e S c d E 3 5 R y > < K e y V a l u e O f s t r i n g S a n d b o x E d i t o r . M e a s u r e G r i d S t a t e S c d E 3 5 R y > < K e y > r e s p o n s a b l e s < / 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1 5 2 6 ] ] > < / 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O r d e r " > < C u s t o m C o n t e n t > < ! [ C D A T A [ b d _ a l e r t a s _ 0 1 6 8 0 2 d e - d e 5 5 - 4 e 6 e - b 3 3 a - 0 8 d e 4 9 d 2 2 0 e 6 , r e s p o n s a b l e s ] ] > < / C u s t o m C o n t e n t > < / G e m i n i > 
</file>

<file path=customXml/item18.xml>��< ? x m l   v e r s i o n = " 1 . 0 "   e n c o d i n g = " u t f - 1 6 " ? > < D a t a M a s h u p   s q m i d = " f 5 e b 9 a a 2 - d 8 8 4 - 4 1 8 2 - 8 f 0 6 - 5 5 7 4 1 d f 0 d 5 4 d "   x m l n s = " h t t p : / / s c h e m a s . m i c r o s o f t . c o m / D a t a M a s h u p " > A A A A A D w G A A B Q S w M E F A A C A A g A 3 Z o o W E N h y k S k A A A A 9 w A A A B I A H A B D b 2 5 m a W c v U G F j a 2 F n Z S 5 4 b W w g o h g A K K A U A A A A A A A A A A A A A A A A A A A A A A A A A A A A h Y + 9 D o I w G E V f h X S n f y y G f J T B u E l C Y m J c m 1 K h E Y q h x f J u D j 6 S r y B G U T f H e + 4 Z 7 r 1 f b 5 B P X R t d 9 O B M b z P E M E W R t q q v j K 0 z N P p j v E K 5 g F K q k 6 x 1 N M v W p Z O r M t R 4 f 0 4 J C S H g k O B + q A m n l J F D s d 2 p R n c S f W T z X 4 6 N d V 5 a p Z G A / W u M 4 J j x B D P K O a Z A F g q F s V + D z 4 O f 7 Q + E 9 d j 6 c d B C u 7 j c A F k i k P c J 8 Q B Q S w M E F A A C A A g A 3 Z o 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a K F g N D y Z x N g M A A G I j A A A T A B w A R m 9 y b X V s Y X M v U 2 V j d G l v b j E u b S C i G A A o o B Q A A A A A A A A A A A A A A A A A A A A A A A A A A A D t W d 1 u 2 j A U v k f i H a z s B i Q L a d K 0 m 6 k X L a U V U k d X Q N t F V S E n O a V W E z u y n a o s 4 m I P s H e Z t D d Y X 2 z H y a B A U l p F 1 a S C u Q H s 4 / P 7 f R 8 h 0 R A Y L g U Z F e / v P z U b z Y a + Y Q p C o k A n U m j m R 6 D J A Y n A N B s E X + e K T 0 H g S u 8 + g K j T T Z U C Y b 5 J d e t L e d t q Z 5 c D F s O B t 3 r e u 5 p f d q U w a H h F C z f v v D F P J A l Y 7 H M W S g 8 d j q 1 t Z 6 y Y 0 N d S x V 0 Z p b E Y z x L Q r S I o z T J P y N h X M F n x 7 l F i 0 I g Y u D d z S j I v k J i S X F u e t 5 s N L q o j r x b d P z 2 s U y s e e 8 U S B 3 9 + Y f J 9 Y T 5 + 6 N i 9 v K i H H + j F S B I C Y U n E A x b w h 9 + i V P t n Z k B x V l o f Q 1 x e 7 B m W l F d P I L h h N o 6 Q h l 9 v R g o x Q G 4 2 B I 3 Z 5 3 t F U k r 6 T y Q 1 y G d G S u s P P w 3 E p d V j 0 I H i S e E 5 4 l g P i 0 p G 5 3 7 E p x h O C k R X q Q I F Q Q o i q O j D Y W q k 4 i E L E d S B j B O w A 6 t w g a P U C y f a 1 s d F k M b Y + J j j A V m y P 2 I a y B l M K 1 I d Q l T 0 B Q M K I o 1 C h 3 J b + r 0 7 H j 6 R v Q J G h l u g v 7 J n k 9 6 a 8 n L O X x E x l X M 2 P C 5 m 3 b V + y t F 6 2 i C u n 3 S x t P s S s Q I j w d o + E 7 P N p D e 3 l j l y m 0 C M d b B K F + e + B n V X 1 d C X M h + 5 Z 4 F W T + u W h 9 + 8 C p Q a / 3 9 F Y B H e a Y D T g F f R A L v 5 U g l g 0 5 R N 4 D p K L R z q y M C a g z 2 R g l X Y O S l w U r A j U s D x P w b E X O c e a m n B m o c 9 E Q N 3 X e D E Y P f E o D f o D U / 7 t W 4 M / D u 6 J / R f G Z p j v 2 P / b r B f p x D J O t z P D + 4 J 8 9 0 P v 6 P + 7 l F / O B y N 6 j D f n n P E d 8 R 3 x H + j x O 9 f H J 3 U e g 6 I 5 x z x H f E d 8 d 8 o 8 f 1 w s j q T C X a N V Q p B w d 8 u A p o L a G X 9 0 0 P 6 + A i R r j 9 K o B u 3 E + n i j g I t / l z Q / E K D 5 q o z b y 8 1 4 5 g j A L h C u F h t Y C S R C l t g 5 2 j b r R 5 V p H e f M B G e c W 0 K G W l V i s t S W E j 2 H E B G + M U g 4 T r 5 h z H O 7 2 h 2 X E Q G 1 f I o m l y k 0 s D I z G w T 9 F 2 b 2 h Y R 3 I 6 t T m F m r b z 1 I o 2 i P I b F Q J v E Y B i 5 H F l d i v h 3 C D v W N R o b l c I V U q u Y V 7 Z w M 8 e x U b I 1 1 3 Y t h X 2 + t / T Z H j 1 C e y u 2 / g J Q S w E C L Q A U A A I A C A D d m i h Y Q 2 H K R K Q A A A D 3 A A A A E g A A A A A A A A A A A A A A A A A A A A A A Q 2 9 u Z m l n L 1 B h Y 2 t h Z 2 U u e G 1 s U E s B A i 0 A F A A C A A g A 3 Z o o W A / K 6 a u k A A A A 6 Q A A A B M A A A A A A A A A A A A A A A A A 8 A A A A F t D b 2 5 0 Z W 5 0 X 1 R 5 c G V z X S 5 4 b W x Q S w E C L Q A U A A I A C A D d m i h Y D Q 8 m c T Y D A A B i I w A A E w A A A A A A A A A A A A A A A A D h 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Q w A A A A A A A A 9 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N w b 2 5 z Y W J 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z L T E w L T A 0 V D E 1 O j U w O j Q y L j I 3 N j Y 0 M z B a I i A v P j x F b n R y e S B U e X B l P S J G a W x s Q 2 9 s d W 1 u V H l w Z X M i I F Z h b H V l P S J z Q m d Z P S I g L z 4 8 R W 5 0 c n k g V H l w Z T 0 i R m l s b E N v b H V t b k 5 h b W V z I i B W Y W x 1 Z T 0 i c 1 s m c X V v d D t u b 2 1 i c m V f c m V z c G 9 u c 2 F i b G U m c X V v d D s s J n F 1 b 3 Q 7 Y 2 9 y c m V v 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c G 9 u c 2 F i b G V z L 0 F 1 d G 9 S Z W 1 v d m V k Q 2 9 s d W 1 u c z E u e 2 5 v b W J y Z V 9 y Z X N w b 2 5 z Y W J s Z S w w f S Z x d W 9 0 O y w m c X V v d D t T Z W N 0 a W 9 u M S 9 y Z X N w b 2 5 z Y W J s Z X M v Q X V 0 b 1 J l b W 9 2 Z W R D b 2 x 1 b W 5 z M S 5 7 Y 2 9 y c m V v L D F 9 J n F 1 b 3 Q 7 X S w m c X V v d D t D b 2 x 1 b W 5 D b 3 V u d C Z x d W 9 0 O z o y L C Z x d W 9 0 O 0 t l e U N v b H V t b k 5 h b W V z J n F 1 b 3 Q 7 O l t d L C Z x d W 9 0 O 0 N v b H V t b k l k Z W 5 0 a X R p Z X M m c X V v d D s 6 W y Z x d W 9 0 O 1 N l Y 3 R p b 2 4 x L 3 J l c 3 B v b n N h Y m x l c y 9 B d X R v U m V t b 3 Z l Z E N v b H V t b n M x L n t u b 2 1 i c m V f c m V z c G 9 u c 2 F i b G U s M H 0 m c X V v d D s s J n F 1 b 3 Q 7 U 2 V j d G l v b j E v c m V z c G 9 u c 2 F i b G V z L 0 F 1 d G 9 S Z W 1 v d m V k Q 2 9 s d W 1 u c z E u e 2 N v c n J l b y w x f S Z x d W 9 0 O 1 0 s J n F 1 b 3 Q 7 U m V s Y X R p b 2 5 z a G l w S W 5 m b y Z x d W 9 0 O z p b X X 0 i I C 8 + P C 9 T d G F i b G V F b n R y a W V z P j w v S X R l b T 4 8 S X R l b T 4 8 S X R l b U x v Y 2 F 0 a W 9 u P j x J d G V t V H l w Z T 5 G b 3 J t d W x h P C 9 J d G V t V H l w Z T 4 8 S X R l b V B h d G g + U 2 V j d G l v b j E v c m V z c G 9 u c 2 F i b G V z L 0 9 y a W d l b j w v S X R l b V B h d G g + P C 9 J d G V t T G 9 j Y X R p b 2 4 + P F N 0 Y W J s Z U V u d H J p Z X M g L z 4 8 L 0 l 0 Z W 0 + P E l 0 Z W 0 + P E l 0 Z W 1 M b 2 N h d G l v b j 4 8 S X R l b V R 5 c G U + R m 9 y b X V s Y T w v S X R l b V R 5 c G U + P E l 0 Z W 1 Q Y X R o P l N l Y 3 R p b 2 4 x L 3 J l c 3 B v b n N h Y m x l c y 9 U a X B v J T I w Y 2 F t Y m l h Z G 8 8 L 0 l 0 Z W 1 Q Y X R o P j w v S X R l b U x v Y 2 F 0 a W 9 u P j x T d G F i b G V F b n R y a W V z I C 8 + P C 9 J d G V t P j x J d G V t P j x J d G V t T G 9 j Y X R p b 2 4 + P E l 0 Z W 1 U e X B l P k Z v c m 1 1 b G E 8 L 0 l 0 Z W 1 U e X B l P j x J d G V t U G F 0 a D 5 T Z W N 0 a W 9 u M S 9 J R 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x M 1 Q x N T o x N T o z M i 4 5 N j Q z N T M 4 W i I g L z 4 8 R W 5 0 c n k g V H l w Z T 0 i R m l s b F N 0 Y X R 1 c y I g V m F s d W U 9 I n N D b 2 1 w b G V 0 Z S I g L z 4 8 L 1 N 0 Y W J s Z U V u d H J p Z X M + P C 9 J d G V t P j x J d G V t P j x J d G V t T G 9 j Y X R p b 2 4 + P E l 0 Z W 1 U e X B l P k Z v c m 1 1 b G E 8 L 0 l 0 Z W 1 U e X B l P j x J d G V t U G F 0 a D 5 T Z W N 0 a W 9 u M S 9 J R 0 E v T 3 J p Z 2 V u P C 9 J d G V t U G F 0 a D 4 8 L 0 l 0 Z W 1 M b 2 N h d G l v b j 4 8 U 3 R h Y m x l R W 5 0 c m l l c y A v P j w v S X R l b T 4 8 S X R l b T 4 8 S X R l b U x v Y 2 F 0 a W 9 u P j x J d G V t V H l w Z T 5 G b 3 J t d W x h P C 9 J d G V t V H l w Z T 4 8 S X R l b V B h d G g + U 2 V j d G l v b j E v S U d B L 1 R p c G 8 l M j B j Y W 1 i a W F k b z w v S X R l b V B h d G g + P C 9 J d G V t T G 9 j Y X R p b 2 4 + P F N 0 Y W J s Z U V u d H J p Z X M g L z 4 8 L 0 l 0 Z W 0 + P E l 0 Z W 0 + P E l 0 Z W 1 M b 2 N h d G l v b j 4 8 S X R l b V R 5 c G U + R m 9 y b X V s Y T w v S X R l b V R 5 c G U + P E l 0 Z W 1 Q Y X R o P l N l Y 3 R p b 2 4 x L 2 d l b m V y 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E z V D E 1 O j E 1 O j Q 1 L j k 1 N z A 0 N z F a I i A v P j x F b n R y e S B U e X B l P S J G a W x s U 3 R h d H V z I i B W Y W x 1 Z T 0 i c 0 N v b X B s Z X R l I i A v P j w v U 3 R h Y m x l R W 5 0 c m l l c z 4 8 L 0 l 0 Z W 0 + P E l 0 Z W 0 + P E l 0 Z W 1 M b 2 N h d G l v b j 4 8 S X R l b V R 5 c G U + R m 9 y b X V s Y T w v S X R l b V R 5 c G U + P E l 0 Z W 1 Q Y X R o P l N l Y 3 R p b 2 4 x L 2 d l b m V y Y W x l c y 9 P c m l n Z W 4 8 L 0 l 0 Z W 1 Q Y X R o P j w v S X R l b U x v Y 2 F 0 a W 9 u P j x T d G F i b G V F b n R y a W V z I C 8 + P C 9 J d G V t P j x J d G V t P j x J d G V t T G 9 j Y X R p b 2 4 + P E l 0 Z W 1 U e X B l P k Z v c m 1 1 b G E 8 L 0 l 0 Z W 1 U e X B l P j x J d G V t U G F 0 a D 5 T Z W N 0 a W 9 u M S 9 n Z W 5 l c m F s Z X M v V G l w b y U y M G N h b W J p Y W R v P C 9 J d G V t U G F 0 a D 4 8 L 0 l 0 Z W 1 M b 2 N h d G l v b j 4 8 U 3 R h Y m x l R W 5 0 c m l l c y A v P j w v S X R l b T 4 8 S X R l b T 4 8 S X R l b U x v Y 2 F 0 a W 9 u P j x J d G V t V H l w Z T 5 G b 3 J t d W x h P C 9 J d G V t V H l w Z T 4 8 S X R l b V B h d G g + U 2 V j d G l v b j E v Y W d 1 Y V 9 l Z m x 1 Z W 5 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E z V D E 1 O j E 1 O j U 1 L j k 0 N z k 4 M D R a I i A v P j x F b n R y e S B U e X B l P S J G a W x s U 3 R h d H V z I i B W Y W x 1 Z T 0 i c 0 N v b X B s Z X R l I i A v P j w v U 3 R h Y m x l R W 5 0 c m l l c z 4 8 L 0 l 0 Z W 0 + P E l 0 Z W 0 + P E l 0 Z W 1 M b 2 N h d G l v b j 4 8 S X R l b V R 5 c G U + R m 9 y b X V s Y T w v S X R l b V R 5 c G U + P E l 0 Z W 1 Q Y X R o P l N l Y 3 R p b 2 4 x L 2 F n d W F f Z W Z s d W V u d G U v T 3 J p Z 2 V u P C 9 J d G V t U G F 0 a D 4 8 L 0 l 0 Z W 1 M b 2 N h d G l v b j 4 8 U 3 R h Y m x l R W 5 0 c m l l c y A v P j w v S X R l b T 4 8 S X R l b T 4 8 S X R l b U x v Y 2 F 0 a W 9 u P j x J d G V t V H l w Z T 5 G b 3 J t d W x h P C 9 J d G V t V H l w Z T 4 8 S X R l b V B h d G g + U 2 V j d G l v b j E v Y W d 1 Y V 9 l Z m x 1 Z W 5 0 Z S 9 U a X B v J T I w Y 2 F t Y m l h Z G 8 8 L 0 l 0 Z W 1 Q Y X R o P j w v S X R l b U x v Y 2 F 0 a W 9 u P j x T d G F i b G V F b n R y a W V z I C 8 + P C 9 J d G V t P j x J d G V t P j x J d G V t T G 9 j Y X R p b 2 4 + P E l 0 Z W 1 U e X B l P k Z v c m 1 1 b G E 8 L 0 l 0 Z W 1 U e X B l P j x J d G V t U G F 0 a D 5 T Z W N 0 a W 9 u M S 9 h a X J l X 2 V t a X N p b 2 5 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Z W d h Y 2 n D s 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w L T E z V D E 1 O j E 2 O j A 3 L j M 4 M D Q x M T Z a I i A v P j x F b n R y e S B U e X B l P S J G a W x s U 3 R h d H V z I i B W Y W x 1 Z T 0 i c 0 N v b X B s Z X R l I i A v P j w v U 3 R h Y m x l R W 5 0 c m l l c z 4 8 L 0 l 0 Z W 0 + P E l 0 Z W 0 + P E l 0 Z W 1 M b 2 N h d G l v b j 4 8 S X R l b V R 5 c G U + R m 9 y b X V s Y T w v S X R l b V R 5 c G U + P E l 0 Z W 1 Q Y X R o P l N l Y 3 R p b 2 4 x L 2 F p c m V f Z W 1 p c 2 l v b m V z L 0 9 y a W d l b j w v S X R l b V B h d G g + P C 9 J d G V t T G 9 j Y X R p b 2 4 + P F N 0 Y W J s Z U V u d H J p Z X M g L z 4 8 L 0 l 0 Z W 0 + P E l 0 Z W 0 + P E l 0 Z W 1 M b 2 N h d G l v b j 4 8 S X R l b V R 5 c G U + R m 9 y b X V s Y T w v S X R l b V R 5 c G U + P E l 0 Z W 1 Q Y X R o P l N l Y 3 R p b 2 4 x L 2 F p c m V f Z W 1 p c 2 l v b m V z L 1 R p c G 8 l M j B j Y W 1 i a W F k b z w v S X R l b V B h d G g + P C 9 J d G V t T G 9 j Y X R p b 2 4 + P F N 0 Y W J s Z U V u d H J p Z X M g L z 4 8 L 0 l 0 Z W 0 + P E l 0 Z W 0 + P E l 0 Z W 1 M b 2 N h d G l v b j 4 8 S X R l b V R 5 c G U + R m 9 y b X V s Y T w v S X R l b V R 5 c G U + P E l 0 Z W 1 Q Y X R o P l N l Y 3 R p b 2 4 x L 0 V O R V J H S U 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x M 1 Q x N T o x N j o y M y 4 5 M z Y z M j I 3 W i I g L z 4 8 R W 5 0 c n k g V H l w Z T 0 i R m l s b F N 0 Y X R 1 c y I g V m F s d W U 9 I n N D b 2 1 w b G V 0 Z S I g L z 4 8 L 1 N 0 Y W J s Z U V u d H J p Z X M + P C 9 J d G V t P j x J d G V t P j x J d G V t T G 9 j Y X R p b 2 4 + P E l 0 Z W 1 U e X B l P k Z v c m 1 1 b G E 8 L 0 l 0 Z W 1 U e X B l P j x J d G V t U G F 0 a D 5 T Z W N 0 a W 9 u M S 9 F T k V S R 0 l B L 0 9 y a W d l b j w v S X R l b V B h d G g + P C 9 J d G V t T G 9 j Y X R p b 2 4 + P F N 0 Y W J s Z U V u d H J p Z X M g L z 4 8 L 0 l 0 Z W 0 + P E l 0 Z W 0 + P E l 0 Z W 1 M b 2 N h d G l v b j 4 8 S X R l b V R 5 c G U + R m 9 y b X V s Y T w v S X R l b V R 5 c G U + P E l 0 Z W 1 Q Y X R o P l N l Y 3 R p b 2 4 x L 0 V O R V J H S U E v V G l w b y U y M G N h b W J p Y W R v P C 9 J d G V t U G F 0 a D 4 8 L 0 l 0 Z W 1 M b 2 N h d G l v b j 4 8 U 3 R h Y m x l R W 5 0 c m l l c y A v P j w v S X R l b T 4 8 S X R l b T 4 8 S X R l b U x v Y 2 F 0 a W 9 u P j x J d G V t V H l w Z T 5 G b 3 J t d W x h P C 9 J d G V t V H l w Z T 4 8 S X R l b V B h d G g + U 2 V j d G l v b j E v c 3 V l b G 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x M 1 Q x N T o x N j o z N S 4 1 N T k 0 M z E 0 W i I g L z 4 8 R W 5 0 c n k g V H l w Z T 0 i R m l s b F N 0 Y X R 1 c y I g V m F s d W U 9 I n N D b 2 1 w b G V 0 Z S I g L z 4 8 L 1 N 0 Y W J s Z U V u d H J p Z X M + P C 9 J d G V t P j x J d G V t P j x J d G V t T G 9 j Y X R p b 2 4 + P E l 0 Z W 1 U e X B l P k Z v c m 1 1 b G E 8 L 0 l 0 Z W 1 U e X B l P j x J d G V t U G F 0 a D 5 T Z W N 0 a W 9 u M S 9 z d W V s b y 9 P c m l n Z W 4 8 L 0 l 0 Z W 1 Q Y X R o P j w v S X R l b U x v Y 2 F 0 a W 9 u P j x T d G F i b G V F b n R y a W V z I C 8 + P C 9 J d G V t P j x J d G V t P j x J d G V t T G 9 j Y X R p b 2 4 + P E l 0 Z W 1 U e X B l P k Z v c m 1 1 b G E 8 L 0 l 0 Z W 1 U e X B l P j x J d G V t U G F 0 a D 5 T Z W N 0 a W 9 u M S 9 z d W V s b y 9 U a X B v J T I w Y 2 F t Y m l h Z G 8 8 L 0 l 0 Z W 1 Q Y X R o P j w v S X R l b U x v Y 2 F 0 a W 9 u P j x T d G F i b G V F b n R y a W V z I C 8 + P C 9 J d G V t P j x J d G V t P j x J d G V t T G 9 j Y X R p b 2 4 + P E l 0 Z W 1 U e X B l P k Z v c m 1 1 b G E 8 L 0 l 0 Z W 1 U e X B l P j x J d G V t U G F 0 a D 5 T Z W N 0 a W 9 u M S 9 S U l N 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A t M T N U M T U 6 M T Y 6 N T Q u O T E 4 N j k 1 O V o i I C 8 + P E V u d H J 5 I F R 5 c G U 9 I k Z p b G x T d G F 0 d X M i I F Z h b H V l P S J z Q 2 9 t c G x l d G U i I C 8 + P C 9 T d G F i b G V F b n R y a W V z P j w v S X R l b T 4 8 S X R l b T 4 8 S X R l b U x v Y 2 F 0 a W 9 u P j x J d G V t V H l w Z T 5 G b 3 J t d W x h P C 9 J d G V t V H l w Z T 4 8 S X R l b V B h d G g + U 2 V j d G l v b j E v U l J T U y 9 P c m l n Z W 4 8 L 0 l 0 Z W 1 Q Y X R o P j w v S X R l b U x v Y 2 F 0 a W 9 u P j x T d G F i b G V F b n R y a W V z I C 8 + P C 9 J d G V t P j x J d G V t P j x J d G V t T G 9 j Y X R p b 2 4 + P E l 0 Z W 1 U e X B l P k Z v c m 1 1 b G E 8 L 0 l 0 Z W 1 U e X B l P j x J d G V t U G F 0 a D 5 T Z W N 0 a W 9 u M S 9 S U l N T L 1 R p c G 8 l M j B j Y W 1 i a W F k b z w v S X R l b V B h d G g + P C 9 J d G V t T G 9 j Y X R p b 2 4 + P F N 0 Y W J s Z U V u d H J p Z X M g L z 4 8 L 0 l 0 Z W 0 + P E l 0 Z W 0 + P E l 0 Z W 1 M b 2 N h d G l v b j 4 8 S X R l b V R 5 c G U + R m 9 y b X V s Y T w v S X R l b V R 5 c G U + P E l 0 Z W 1 Q Y X R o P l N l Y 3 R p b 2 4 x L 0 l R Q k 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C 0 x M 1 Q x N T o x N z o w N y 4 4 M T U 0 M z I 0 W i I g L z 4 8 R W 5 0 c n k g V H l w Z T 0 i R m l s b F N 0 Y X R 1 c y I g V m F s d W U 9 I n N D b 2 1 w b G V 0 Z S I g L z 4 8 L 1 N 0 Y W J s Z U V u d H J p Z X M + P C 9 J d G V t P j x J d G V t P j x J d G V t T G 9 j Y X R p b 2 4 + P E l 0 Z W 1 U e X B l P k Z v c m 1 1 b G E 8 L 0 l 0 Z W 1 U e X B l P j x J d G V t U G F 0 a D 5 T Z W N 0 a W 9 u M S 9 J U U J G L 0 9 y a W d l b j w v S X R l b V B h d G g + P C 9 J d G V t T G 9 j Y X R p b 2 4 + P F N 0 Y W J s Z U V u d H J p Z X M g L z 4 8 L 0 l 0 Z W 0 + P E l 0 Z W 0 + P E l 0 Z W 1 M b 2 N h d G l v b j 4 8 S X R l b V R 5 c G U + R m 9 y b X V s Y T w v S X R l b V R 5 c G U + P E l 0 Z W 1 Q Y X R o P l N l Y 3 R p b 2 4 x L 0 l R Q k Y v V G l w b y U y M G N h b W J p Y W R v P C 9 J d G V t U G F 0 a D 4 8 L 0 l 0 Z W 1 M b 2 N h d G l v b j 4 8 U 3 R h Y m x l R W 5 0 c m l l c y A v P j w v S X R l b T 4 8 S X R l b T 4 8 S X R l b U x v Y 2 F 0 a W 9 u P j x J d G V t V H l w Z T 5 G b 3 J t d W x h P C 9 J d G V t V H l w Z T 4 8 S X R l b V B h d G g + U 2 V j d G l v b j E v Y m R f b 2 J s a W d h Y 2 l v b m V z X 2 x p b W 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2 J k X 2 9 i b G l n Y W N p b 2 5 l c 1 9 s a W 1 h I i A v P j x F b n R y e S B U e X B l P S J G a W x s Z W R D b 2 1 w b G V 0 Z V J l c 3 V s d F R v V 2 9 y a 3 N o Z W V 0 I i B W Y W x 1 Z T 0 i b D E i I C 8 + P E V u d H J 5 I F R 5 c G U 9 I k Z p b G x F c n J v c k N v Z G U i I F Z h b H V l P S J z V W 5 r b m 9 3 b i I g L z 4 8 R W 5 0 c n k g V H l w Z T 0 i R m l s b E V y c m 9 y Q 2 9 1 b n Q i I F Z h b H V l P S J s M C I g L z 4 8 R W 5 0 c n k g V H l w Z T 0 i R m l s b E x h c 3 R V c G R h d G V k I i B W Y W x 1 Z T 0 i Z D I w M j Q t M D E t M D l U M D A 6 M j I 6 N T g u N T A 4 M T I 1 N V o i I C 8 + P E V u d H J 5 I F R 5 c G U 9 I l F 1 Z X J 5 S U Q i I F Z h b H V l P S J z O T A 4 N T R l Y m I t M j M 2 Z i 0 0 Z D B h L W E 0 N 2 U t M G Y 0 M 2 E 1 Z j Y 2 M G Z i I i A v P j x F b n R y e S B U e X B l P S J G a W x s Q 2 9 s d W 1 u V H l w Z X M i I F Z h b H V l P S J z Q X d Z R 0 J n Q U F C Z 1 l B Q m d Z R 0 J n W U d C Z 1 l H Q m d j R 0 J n Q U F B Q U E 9 I i A v P j x F b n R y e S B U e X B l P S J G a W x s Q 2 9 1 b n Q i I F Z h b H V l P S J s M j g 4 I i A v P j x F b n R y e S B U e X B l P S J G a W x s Q 2 9 s d W 1 u T m F t Z X M i I F Z h b H V l P S J z W y Z x d W 9 0 O 0 7 C s C Z x d W 9 0 O y w m c X V v d D v D g W 1 i a X R v I G R l I G F w b G l j Y W N p w 7 N u J n F 1 b 3 Q 7 L C Z x d W 9 0 O 0 1 h d G V y a W E m c X V v d D s s J n F 1 b 3 Q 7 V G V t Y S Z x d W 9 0 O y w m c X V v d D t F d G F w Y S Z x d W 9 0 O y w m c X V v d D t G Z W N o Y S B k Z S B u b 3 R p Z m l j Y W N p w 7 N u J n F 1 b 3 Q 7 L C Z x d W 9 0 O 1 J l c 2 9 s d W N p w 7 N u I G R l I G F w c m 9 i Y W N p w 7 N u J n F 1 b 3 Q 7 L C Z x d W 9 0 O 0 5 v b W J y Z S A m c X V v d D s s J n F 1 b 3 Q 7 w 4 1 0 Z W 0 m c X V v d D s s J n F 1 b 3 Q 7 R G V z Y 3 J p c G N p w 7 N u I G x p d G V y Y W w m c X V v d D s s J n F 1 b 3 Q 7 T 2 J s a W d h Y 2 l v b m V z J n F 1 b 3 Q 7 L C Z x d W 9 0 O 0 Z y Z W N 1 Z W 5 j a W E m c X V v d D s s J n F 1 b 3 Q 7 Q X V 0 b 3 J p Z G F k Z X M g Y 2 9 t c G V 0 Z W 5 0 Z X M m c X V v d D s s J n F 1 b 3 Q 7 Q 2 9 u c 2 V j d W V u Y 2 l h c y B k Z S B p b m N 1 b X B s a W 1 p Z W 5 0 b y Z x d W 9 0 O y w m c X V v d D t C Y X N l I E x l Z 2 F s J n F 1 b 3 Q 7 L C Z x d W 9 0 O 1 J l b G F j a c O z b i B j b 2 4 g b 3 R y Y X M g b 2 J s a W d h Y 2 l v b m V z J n F 1 b 3 Q 7 L C Z x d W 9 0 O 0 V 2 a W R l b m N p Y S Z x d W 9 0 O y w m c X V v d D t B c m V h I F J l c 3 B v b n N h Y m x l J n F 1 b 3 Q 7 L C Z x d W 9 0 O 1 J l c 3 B v b n N h Y m x l I G R l I G N 1 b X B s a W 1 p Z W 5 0 b y Z x d W 9 0 O y w m c X V v d D t G Z W N o Y S B k Z S B W Z X J p Z m l j Y W N p w 7 N u J n F 1 b 3 Q 7 L C Z x d W 9 0 O 0 N 1 b X B s Z S Z x d W 9 0 O y w m c X V v d D t F c 3 R h Z G 8 g Z G U g V m V y a W Z p Y 2 F j a c O z b i Z x d W 9 0 O y w m c X V v d D t Q b G F u I G R l I G F j Y 2 n D s 2 4 m c X V v d D s s J n F 1 b 3 Q 7 U m V z c G 9 u c 2 F i b G U m c X V v d D s s J n F 1 b 3 Q 7 R m V j a G E g Z G U g a W 1 w b G V t Z W 5 0 Y W N p w 7 N u J n F 1 b 3 Q 7 L C Z x d W 9 0 O 0 9 i c 2 V y d m F j a W 9 u Z X M m c X V v d D t d I i A v P j x F b n R y e S B U e X B l P S J B Z G R l Z F R v R G F 0 Y U 1 v Z G V s I i B W Y W x 1 Z T 0 i b D A 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i Z F 9 v Y m x p Z 2 F j a W 9 u Z X N f b G l t Y S 9 B d X R v U m V t b 3 Z l Z E N v b H V t b n M x L n t O w r A s M H 0 m c X V v d D s s J n F 1 b 3 Q 7 U 2 V j d G l v b j E v Y m R f b 2 J s a W d h Y 2 l v b m V z X 2 x p b W E v Q X V 0 b 1 J l b W 9 2 Z W R D b 2 x 1 b W 5 z M S 5 7 w 4 F t Y m l 0 b y B k Z S B h c G x p Y 2 F j a c O z b i w x f S Z x d W 9 0 O y w m c X V v d D t T Z W N 0 a W 9 u M S 9 i Z F 9 v Y m x p Z 2 F j a W 9 u Z X N f b G l t Y S 9 B d X R v U m V t b 3 Z l Z E N v b H V t b n M x L n t N Y X R l c m l h L D J 9 J n F 1 b 3 Q 7 L C Z x d W 9 0 O 1 N l Y 3 R p b 2 4 x L 2 J k X 2 9 i b G l n Y W N p b 2 5 l c 1 9 s a W 1 h L 0 F 1 d G 9 S Z W 1 v d m V k Q 2 9 s d W 1 u c z E u e 1 R l b W E s M 3 0 m c X V v d D s s J n F 1 b 3 Q 7 U 2 V j d G l v b j E v Y m R f b 2 J s a W d h Y 2 l v b m V z X 2 x p b W E v Q X V 0 b 1 J l b W 9 2 Z W R D b 2 x 1 b W 5 z M S 5 7 R X R h c G E s N H 0 m c X V v d D s s J n F 1 b 3 Q 7 U 2 V j d G l v b j E v Y m R f b 2 J s a W d h Y 2 l v b m V z X 2 x p b W E v Q X V 0 b 1 J l b W 9 2 Z W R D b 2 x 1 b W 5 z M S 5 7 R m V j a G E g Z G U g b m 9 0 a W Z p Y 2 F j a c O z b i w 1 f S Z x d W 9 0 O y w m c X V v d D t T Z W N 0 a W 9 u M S 9 i Z F 9 v Y m x p Z 2 F j a W 9 u Z X N f b G l t Y S 9 B d X R v U m V t b 3 Z l Z E N v b H V t b n M x L n t S Z X N v b H V j a c O z b i B k Z S B h c H J v Y m F j a c O z b i w 2 f S Z x d W 9 0 O y w m c X V v d D t T Z W N 0 a W 9 u M S 9 i Z F 9 v Y m x p Z 2 F j a W 9 u Z X N f b G l t Y S 9 B d X R v U m V t b 3 Z l Z E N v b H V t b n M x L n t O b 2 1 i c m U g L D d 9 J n F 1 b 3 Q 7 L C Z x d W 9 0 O 1 N l Y 3 R p b 2 4 x L 2 J k X 2 9 i b G l n Y W N p b 2 5 l c 1 9 s a W 1 h L 0 F 1 d G 9 S Z W 1 v d m V k Q 2 9 s d W 1 u c z E u e 8 O N d G V t L D h 9 J n F 1 b 3 Q 7 L C Z x d W 9 0 O 1 N l Y 3 R p b 2 4 x L 2 J k X 2 9 i b G l n Y W N p b 2 5 l c 1 9 s a W 1 h L 0 F 1 d G 9 S Z W 1 v d m V k Q 2 9 s d W 1 u c z E u e 0 R l c 2 N y a X B j a c O z b i B s a X R l c m F s L D l 9 J n F 1 b 3 Q 7 L C Z x d W 9 0 O 1 N l Y 3 R p b 2 4 x L 2 J k X 2 9 i b G l n Y W N p b 2 5 l c 1 9 s a W 1 h L 0 F 1 d G 9 S Z W 1 v d m V k Q 2 9 s d W 1 u c z E u e 0 9 i b G l n Y W N p b 2 5 l c y w x M H 0 m c X V v d D s s J n F 1 b 3 Q 7 U 2 V j d G l v b j E v Y m R f b 2 J s a W d h Y 2 l v b m V z X 2 x p b W E v Q X V 0 b 1 J l b W 9 2 Z W R D b 2 x 1 b W 5 z M S 5 7 R n J l Y 3 V l b m N p Y S w x M X 0 m c X V v d D s s J n F 1 b 3 Q 7 U 2 V j d G l v b j E v Y m R f b 2 J s a W d h Y 2 l v b m V z X 2 x p b W E v Q X V 0 b 1 J l b W 9 2 Z W R D b 2 x 1 b W 5 z M S 5 7 Q X V 0 b 3 J p Z G F k Z X M g Y 2 9 t c G V 0 Z W 5 0 Z X M s M T J 9 J n F 1 b 3 Q 7 L C Z x d W 9 0 O 1 N l Y 3 R p b 2 4 x L 2 J k X 2 9 i b G l n Y W N p b 2 5 l c 1 9 s a W 1 h L 0 F 1 d G 9 S Z W 1 v d m V k Q 2 9 s d W 1 u c z E u e 0 N v b n N l Y 3 V l b m N p Y X M g Z G U g a W 5 j d W 1 w b G l t a W V u d G 8 s M T N 9 J n F 1 b 3 Q 7 L C Z x d W 9 0 O 1 N l Y 3 R p b 2 4 x L 2 J k X 2 9 i b G l n Y W N p b 2 5 l c 1 9 s a W 1 h L 0 F 1 d G 9 S Z W 1 v d m V k Q 2 9 s d W 1 u c z E u e 0 J h c 2 U g T G V n Y W w s M T R 9 J n F 1 b 3 Q 7 L C Z x d W 9 0 O 1 N l Y 3 R p b 2 4 x L 2 J k X 2 9 i b G l n Y W N p b 2 5 l c 1 9 s a W 1 h L 0 F 1 d G 9 S Z W 1 v d m V k Q 2 9 s d W 1 u c z E u e 1 J l b G F j a c O z b i B j b 2 4 g b 3 R y Y X M g b 2 J s a W d h Y 2 l v b m V z L D E 1 f S Z x d W 9 0 O y w m c X V v d D t T Z W N 0 a W 9 u M S 9 i Z F 9 v Y m x p Z 2 F j a W 9 u Z X N f b G l t Y S 9 B d X R v U m V t b 3 Z l Z E N v b H V t b n M x L n t F d m l k Z W 5 j a W E s M T Z 9 J n F 1 b 3 Q 7 L C Z x d W 9 0 O 1 N l Y 3 R p b 2 4 x L 2 J k X 2 9 i b G l n Y W N p b 2 5 l c 1 9 s a W 1 h L 0 F 1 d G 9 S Z W 1 v d m V k Q 2 9 s d W 1 u c z E u e 0 F y Z W E g U m V z c G 9 u c 2 F i b G U s M T d 9 J n F 1 b 3 Q 7 L C Z x d W 9 0 O 1 N l Y 3 R p b 2 4 x L 2 J k X 2 9 i b G l n Y W N p b 2 5 l c 1 9 s a W 1 h L 0 F 1 d G 9 S Z W 1 v d m V k Q 2 9 s d W 1 u c z E u e 1 J l c 3 B v b n N h Y m x l I G R l I G N 1 b X B s a W 1 p Z W 5 0 b y w x O H 0 m c X V v d D s s J n F 1 b 3 Q 7 U 2 V j d G l v b j E v Y m R f b 2 J s a W d h Y 2 l v b m V z X 2 x p b W E v Q X V 0 b 1 J l b W 9 2 Z W R D b 2 x 1 b W 5 z M S 5 7 R m V j a G E g Z G U g V m V y a W Z p Y 2 F j a c O z b i w x O X 0 m c X V v d D s s J n F 1 b 3 Q 7 U 2 V j d G l v b j E v Y m R f b 2 J s a W d h Y 2 l v b m V z X 2 x p b W E v Q X V 0 b 1 J l b W 9 2 Z W R D b 2 x 1 b W 5 z M S 5 7 Q 3 V t c G x l L D I w f S Z x d W 9 0 O y w m c X V v d D t T Z W N 0 a W 9 u M S 9 i Z F 9 v Y m x p Z 2 F j a W 9 u Z X N f b G l t Y S 9 B d X R v U m V t b 3 Z l Z E N v b H V t b n M x L n t F c 3 R h Z G 8 g Z G U g V m V y a W Z p Y 2 F j a c O z b i w y M X 0 m c X V v d D s s J n F 1 b 3 Q 7 U 2 V j d G l v b j E v Y m R f b 2 J s a W d h Y 2 l v b m V z X 2 x p b W E v Q X V 0 b 1 J l b W 9 2 Z W R D b 2 x 1 b W 5 z M S 5 7 U G x h b i B k Z S B h Y 2 N p w 7 N u L D I y f S Z x d W 9 0 O y w m c X V v d D t T Z W N 0 a W 9 u M S 9 i Z F 9 v Y m x p Z 2 F j a W 9 u Z X N f b G l t Y S 9 B d X R v U m V t b 3 Z l Z E N v b H V t b n M x L n t S Z X N w b 2 5 z Y W J s Z S w y M 3 0 m c X V v d D s s J n F 1 b 3 Q 7 U 2 V j d G l v b j E v Y m R f b 2 J s a W d h Y 2 l v b m V z X 2 x p b W E v Q X V 0 b 1 J l b W 9 2 Z W R D b 2 x 1 b W 5 z M S 5 7 R m V j a G E g Z G U g a W 1 w b G V t Z W 5 0 Y W N p w 7 N u L D I 0 f S Z x d W 9 0 O y w m c X V v d D t T Z W N 0 a W 9 u M S 9 i Z F 9 v Y m x p Z 2 F j a W 9 u Z X N f b G l t Y S 9 B d X R v U m V t b 3 Z l Z E N v b H V t b n M x L n t P Y n N l c n Z h Y 2 l v b m V z L D I 1 f S Z x d W 9 0 O 1 0 s J n F 1 b 3 Q 7 Q 2 9 s d W 1 u Q 2 9 1 b n Q m c X V v d D s 6 M j Y s J n F 1 b 3 Q 7 S 2 V 5 Q 2 9 s d W 1 u T m F t Z X M m c X V v d D s 6 W 1 0 s J n F 1 b 3 Q 7 Q 2 9 s d W 1 u S W R l b n R p d G l l c y Z x d W 9 0 O z p b J n F 1 b 3 Q 7 U 2 V j d G l v b j E v Y m R f b 2 J s a W d h Y 2 l v b m V z X 2 x p b W E v Q X V 0 b 1 J l b W 9 2 Z W R D b 2 x 1 b W 5 z M S 5 7 T s K w L D B 9 J n F 1 b 3 Q 7 L C Z x d W 9 0 O 1 N l Y 3 R p b 2 4 x L 2 J k X 2 9 i b G l n Y W N p b 2 5 l c 1 9 s a W 1 h L 0 F 1 d G 9 S Z W 1 v d m V k Q 2 9 s d W 1 u c z E u e 8 O B b W J p d G 8 g Z G U g Y X B s a W N h Y 2 n D s 2 4 s M X 0 m c X V v d D s s J n F 1 b 3 Q 7 U 2 V j d G l v b j E v Y m R f b 2 J s a W d h Y 2 l v b m V z X 2 x p b W E v Q X V 0 b 1 J l b W 9 2 Z W R D b 2 x 1 b W 5 z M S 5 7 T W F 0 Z X J p Y S w y f S Z x d W 9 0 O y w m c X V v d D t T Z W N 0 a W 9 u M S 9 i Z F 9 v Y m x p Z 2 F j a W 9 u Z X N f b G l t Y S 9 B d X R v U m V t b 3 Z l Z E N v b H V t b n M x L n t U Z W 1 h L D N 9 J n F 1 b 3 Q 7 L C Z x d W 9 0 O 1 N l Y 3 R p b 2 4 x L 2 J k X 2 9 i b G l n Y W N p b 2 5 l c 1 9 s a W 1 h L 0 F 1 d G 9 S Z W 1 v d m V k Q 2 9 s d W 1 u c z E u e 0 V 0 Y X B h L D R 9 J n F 1 b 3 Q 7 L C Z x d W 9 0 O 1 N l Y 3 R p b 2 4 x L 2 J k X 2 9 i b G l n Y W N p b 2 5 l c 1 9 s a W 1 h L 0 F 1 d G 9 S Z W 1 v d m V k Q 2 9 s d W 1 u c z E u e 0 Z l Y 2 h h I G R l I G 5 v d G l m a W N h Y 2 n D s 2 4 s N X 0 m c X V v d D s s J n F 1 b 3 Q 7 U 2 V j d G l v b j E v Y m R f b 2 J s a W d h Y 2 l v b m V z X 2 x p b W E v Q X V 0 b 1 J l b W 9 2 Z W R D b 2 x 1 b W 5 z M S 5 7 U m V z b 2 x 1 Y 2 n D s 2 4 g Z G U g Y X B y b 2 J h Y 2 n D s 2 4 s N n 0 m c X V v d D s s J n F 1 b 3 Q 7 U 2 V j d G l v b j E v Y m R f b 2 J s a W d h Y 2 l v b m V z X 2 x p b W E v Q X V 0 b 1 J l b W 9 2 Z W R D b 2 x 1 b W 5 z M S 5 7 T m 9 t Y n J l I C w 3 f S Z x d W 9 0 O y w m c X V v d D t T Z W N 0 a W 9 u M S 9 i Z F 9 v Y m x p Z 2 F j a W 9 u Z X N f b G l t Y S 9 B d X R v U m V t b 3 Z l Z E N v b H V t b n M x L n v D j X R l b S w 4 f S Z x d W 9 0 O y w m c X V v d D t T Z W N 0 a W 9 u M S 9 i Z F 9 v Y m x p Z 2 F j a W 9 u Z X N f b G l t Y S 9 B d X R v U m V t b 3 Z l Z E N v b H V t b n M x L n t E Z X N j c m l w Y 2 n D s 2 4 g b G l 0 Z X J h b C w 5 f S Z x d W 9 0 O y w m c X V v d D t T Z W N 0 a W 9 u M S 9 i Z F 9 v Y m x p Z 2 F j a W 9 u Z X N f b G l t Y S 9 B d X R v U m V t b 3 Z l Z E N v b H V t b n M x L n t P Y m x p Z 2 F j a W 9 u Z X M s M T B 9 J n F 1 b 3 Q 7 L C Z x d W 9 0 O 1 N l Y 3 R p b 2 4 x L 2 J k X 2 9 i b G l n Y W N p b 2 5 l c 1 9 s a W 1 h L 0 F 1 d G 9 S Z W 1 v d m V k Q 2 9 s d W 1 u c z E u e 0 Z y Z W N 1 Z W 5 j a W E s M T F 9 J n F 1 b 3 Q 7 L C Z x d W 9 0 O 1 N l Y 3 R p b 2 4 x L 2 J k X 2 9 i b G l n Y W N p b 2 5 l c 1 9 s a W 1 h L 0 F 1 d G 9 S Z W 1 v d m V k Q 2 9 s d W 1 u c z E u e 0 F 1 d G 9 y a W R h Z G V z I G N v b X B l d G V u d G V z L D E y f S Z x d W 9 0 O y w m c X V v d D t T Z W N 0 a W 9 u M S 9 i Z F 9 v Y m x p Z 2 F j a W 9 u Z X N f b G l t Y S 9 B d X R v U m V t b 3 Z l Z E N v b H V t b n M x L n t D b 2 5 z Z W N 1 Z W 5 j a W F z I G R l I G l u Y 3 V t c G x p b W l l b n R v L D E z f S Z x d W 9 0 O y w m c X V v d D t T Z W N 0 a W 9 u M S 9 i Z F 9 v Y m x p Z 2 F j a W 9 u Z X N f b G l t Y S 9 B d X R v U m V t b 3 Z l Z E N v b H V t b n M x L n t C Y X N l I E x l Z 2 F s L D E 0 f S Z x d W 9 0 O y w m c X V v d D t T Z W N 0 a W 9 u M S 9 i Z F 9 v Y m x p Z 2 F j a W 9 u Z X N f b G l t Y S 9 B d X R v U m V t b 3 Z l Z E N v b H V t b n M x L n t S Z W x h Y 2 n D s 2 4 g Y 2 9 u I G 9 0 c m F z I G 9 i b G l n Y W N p b 2 5 l c y w x N X 0 m c X V v d D s s J n F 1 b 3 Q 7 U 2 V j d G l v b j E v Y m R f b 2 J s a W d h Y 2 l v b m V z X 2 x p b W E v Q X V 0 b 1 J l b W 9 2 Z W R D b 2 x 1 b W 5 z M S 5 7 R X Z p Z G V u Y 2 l h L D E 2 f S Z x d W 9 0 O y w m c X V v d D t T Z W N 0 a W 9 u M S 9 i Z F 9 v Y m x p Z 2 F j a W 9 u Z X N f b G l t Y S 9 B d X R v U m V t b 3 Z l Z E N v b H V t b n M x L n t B c m V h I F J l c 3 B v b n N h Y m x l L D E 3 f S Z x d W 9 0 O y w m c X V v d D t T Z W N 0 a W 9 u M S 9 i Z F 9 v Y m x p Z 2 F j a W 9 u Z X N f b G l t Y S 9 B d X R v U m V t b 3 Z l Z E N v b H V t b n M x L n t S Z X N w b 2 5 z Y W J s Z S B k Z S B j d W 1 w b G l t a W V u d G 8 s M T h 9 J n F 1 b 3 Q 7 L C Z x d W 9 0 O 1 N l Y 3 R p b 2 4 x L 2 J k X 2 9 i b G l n Y W N p b 2 5 l c 1 9 s a W 1 h L 0 F 1 d G 9 S Z W 1 v d m V k Q 2 9 s d W 1 u c z E u e 0 Z l Y 2 h h I G R l I F Z l c m l m a W N h Y 2 n D s 2 4 s M T l 9 J n F 1 b 3 Q 7 L C Z x d W 9 0 O 1 N l Y 3 R p b 2 4 x L 2 J k X 2 9 i b G l n Y W N p b 2 5 l c 1 9 s a W 1 h L 0 F 1 d G 9 S Z W 1 v d m V k Q 2 9 s d W 1 u c z E u e 0 N 1 b X B s Z S w y M H 0 m c X V v d D s s J n F 1 b 3 Q 7 U 2 V j d G l v b j E v Y m R f b 2 J s a W d h Y 2 l v b m V z X 2 x p b W E v Q X V 0 b 1 J l b W 9 2 Z W R D b 2 x 1 b W 5 z M S 5 7 R X N 0 Y W R v I G R l I F Z l c m l m a W N h Y 2 n D s 2 4 s M j F 9 J n F 1 b 3 Q 7 L C Z x d W 9 0 O 1 N l Y 3 R p b 2 4 x L 2 J k X 2 9 i b G l n Y W N p b 2 5 l c 1 9 s a W 1 h L 0 F 1 d G 9 S Z W 1 v d m V k Q 2 9 s d W 1 u c z E u e 1 B s Y W 4 g Z G U g Y W N j a c O z b i w y M n 0 m c X V v d D s s J n F 1 b 3 Q 7 U 2 V j d G l v b j E v Y m R f b 2 J s a W d h Y 2 l v b m V z X 2 x p b W E v Q X V 0 b 1 J l b W 9 2 Z W R D b 2 x 1 b W 5 z M S 5 7 U m V z c G 9 u c 2 F i b G U s M j N 9 J n F 1 b 3 Q 7 L C Z x d W 9 0 O 1 N l Y 3 R p b 2 4 x L 2 J k X 2 9 i b G l n Y W N p b 2 5 l c 1 9 s a W 1 h L 0 F 1 d G 9 S Z W 1 v d m V k Q 2 9 s d W 1 u c z E u e 0 Z l Y 2 h h I G R l I G l t c G x l b W V u d G F j a c O z b i w y N H 0 m c X V v d D s s J n F 1 b 3 Q 7 U 2 V j d G l v b j E v Y m R f b 2 J s a W d h Y 2 l v b m V z X 2 x p b W E v Q X V 0 b 1 J l b W 9 2 Z W R D b 2 x 1 b W 5 z M S 5 7 T 2 J z Z X J 2 Y W N p b 2 5 l c y w y N X 0 m c X V v d D t d L C Z x d W 9 0 O 1 J l b G F 0 a W 9 u c 2 h p c E l u Z m 8 m c X V v d D s 6 W 1 1 9 I i A v P j w v U 3 R h Y m x l R W 5 0 c m l l c z 4 8 L 0 l 0 Z W 0 + P E l 0 Z W 0 + P E l 0 Z W 1 M b 2 N h d G l v b j 4 8 S X R l b V R 5 c G U + R m 9 y b X V s Y T w v S X R l b V R 5 c G U + P E l 0 Z W 1 Q Y X R o P l N l Y 3 R p b 2 4 x L 2 J k X 2 9 i b G l n Y W N p b 2 5 l c 1 9 s a W 1 h L 0 9 y a W d l b j w v S X R l b V B h d G g + P C 9 J d G V t T G 9 j Y X R p b 2 4 + P F N 0 Y W J s Z U V u d H J p Z X M g L z 4 8 L 0 l 0 Z W 0 + P E l 0 Z W 0 + P E l 0 Z W 1 M b 2 N h d G l v b j 4 8 S X R l b V R 5 c G U + R m 9 y b X V s Y T w v S X R l b V R 5 c G U + P E l 0 Z W 1 Q Y X R o P l N l Y 3 R p b 2 4 x L 2 J k X 2 9 i b G l n Y W N p b 2 5 l c 1 9 s a W 1 h L 0 R p d m l k a X I l M j B j b 2 x 1 b W 5 h J T I w c G 9 y J T I w Z G V s a W 1 p d G F k b 3 I 8 L 0 l 0 Z W 1 Q Y X R o P j w v S X R l b U x v Y 2 F 0 a W 9 u P j x T d G F i b G V F b n R y a W V z I C 8 + P C 9 J d G V t P j x J d G V t P j x J d G V t T G 9 j Y X R p b 2 4 + P E l 0 Z W 1 U e X B l P k Z v c m 1 1 b G E 8 L 0 l 0 Z W 1 U e X B l P j x J d G V t U G F 0 a D 5 T Z W N 0 a W 9 u M S 9 i Z F 9 v Y m x p Z 2 F j a W 9 u Z X N f b G l t Y S 9 U a X B v J T I w Y 2 F t Y m l h Z G 8 8 L 0 l 0 Z W 1 Q Y X R o P j w v S X R l b U x v Y 2 F 0 a W 9 u P j x T d G F i b G V F b n R y a W V z I C 8 + P C 9 J d G V t P j w v S X R l b X M + P C 9 M b 2 N h b F B h Y 2 t h Z 2 V N Z X R h Z G F 0 Y U Z p b G U + F g A A A F B L B Q Y A A A A A A A A A A A A A A A A A A A A A A A A m A Q A A A Q A A A N C M n d 8 B F d E R j H o A w E / C l + s B A A A A h d h S g M O T Q k u X S Q r J Y H W r L A A A A A A C A A A A A A A Q Z g A A A A E A A C A A A A D h c I q F b i N 7 q / V H F g A N q N b z X P i 5 p F T E + a d a r H G U t e T O 4 g A A A A A O g A A A A A I A A C A A A A C A / U / Q t G T p X a t Q 7 H / i W w w p y y F q j r w H d P j A A v X R 2 t v s C F A A A A D o z j P Z Y + z c x y a g x m H y P J t T Y R c g Q a W c V H L o z Y x / w 9 c r s 8 I 2 X 1 1 + s H / r h 9 9 / i I m Q Y w T E G 8 b O n Z v q n y H A F z b Q u P / Q L C w F 1 a m 0 V D G q 1 v J D 4 B o S 1 E A A A A C V g K q / L s R f l 9 + o e P s d i m / q K 0 e U m O W k l F 1 K 0 q V T 9 Z g H D g O 7 0 r e i 7 W k 6 k h X 5 3 K z f h m 5 9 S + V K o O B 9 y A C X D g F 9 r 9 q l < / D a t a M a s h u p > 
</file>

<file path=customXml/item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 R R S S 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 R R S S 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K e y > < / D i a g r a m O b j e c t K e y > < D i a g r a m O b j e c t K e y > < K e y > C o l u m n s \ A m b i t o   d e   a p l i c a c i � n < / K e y > < / D i a g r a m O b j e c t K e y > < D i a g r a m O b j e c t K e y > < K e y > C o l u m n s \ M A T E R I A < / K e y > < / D i a g r a m O b j e c t K e y > < D i a g r a m O b j e c t K e y > < K e y > C o l u m n s \ T E M A < / K e y > < / D i a g r a m O b j e c t K e y > < D i a g r a m O b j e c t K e y > < K e y > C o l u m n s \ F e c h a   d e   p u b l i c a c i � n < / K e y > < / D i a g r a m O b j e c t K e y > < D i a g r a m O b j e c t K e y > < K e y > C o l u m n s \ N r o .   d e   N o r m a < / K e y > < / D i a g r a m O b j e c t K e y > < D i a g r a m O b j e c t K e y > < K e y > C o l u m n s \ N o m b r e < / K e y > < / D i a g r a m O b j e c t K e y > < D i a g r a m O b j e c t K e y > < K e y > C o l u m n s \ A r t � c u l o < / K e y > < / D i a g r a m O b j e c t K e y > < D i a g r a m O b j e c t K e y > < K e y > C o l u m n s \ D e s c r i p c i � n   l i t e r a l < / K e y > < / D i a g r a m O b j e c t K e y > < D i a g r a m O b j e c t K e y > < K e y > C o l u m n s \ O b l i g a c i o n e s < / K e y > < / D i a g r a m O b j e c t K e y > < D i a g r a m O b j e c t K e y > < K e y > C o l u m n s \ A u t o r i d a d   c o m p e t e n t e < / K e y > < / D i a g r a m O b j e c t K e y > < D i a g r a m O b j e c t K e y > < K e y > C o l u m n s \ C o l u m n a 1 < / K e y > < / D i a g r a m O b j e c t K e y > < D i a g r a m O b j e c t K e y > < K e y > C o l u m n s \ C o n s e c u e n c i a s   d e   i n c u m p l i m i e n t o < / K e y > < / D i a g r a m O b j e c t K e y > < D i a g r a m O b j e c t K e y > < K e y > C o l u m n s \ B a s e   L e g a l < / K e y > < / D i a g r a m O b j e c t K e y > < D i a g r a m O b j e c t K e y > < K e y > C o l u m n s \ R e l a c i � n   c o n   o t r a s   o b l i g a c i o n e s < / K e y > < / D i a g r a m O b j e c t K e y > < D i a g r a m O b j e c t K e y > < K e y > C o l u m n s \ A c t i v i d a d e s   p a r a   e l   c u m p l i m i e n t o < / K e y > < / D i a g r a m O b j e c t K e y > < D i a g r a m O b j e c t K e y > < K e y > C o l u m n s \ E v i d e n c i a < / K e y > < / D i a g r a m O b j e c t K e y > < D i a g r a m O b j e c t K e y > < K e y > C o l u m n s \ A r e a   R e s p o n s a b l e < / K e y > < / D i a g r a m O b j e c t K e y > < D i a g r a m O b j e c t K e y > < K e y > C o l u m n s \ C u m p l e < / K e y > < / D i a g r a m O b j e c t K e y > < D i a g r a m O b j e c t K e y > < K e y > C o l u m n s \ P l a n   d e   a c c i � n < / K e y > < / D i a g r a m O b j e c t K e y > < D i a g r a m O b j e c t K e y > < K e y > C o l u m n s \ R e s p o n s a b l e < / K e y > < / D i a g r a m O b j e c t K e y > < D i a g r a m O b j e c t K e y > < K e y > C o l u m n s \ F e c h a   d e   i m p l e m e n t a c i � n < / K e y > < / D i a g r a m O b j e c t K e y > < D i a g r a m O b j e c t K e y > < K e y > C o l u m n s \ O B S E R V A C I O N E S 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K e y > < / a : K e y > < a : V a l u e   i : t y p e = " M e a s u r e G r i d N o d e V i e w S t a t e " > < L a y e d O u t > t r u e < / L a y e d O u t > < / a : V a l u e > < / a : K e y V a l u e O f D i a g r a m O b j e c t K e y a n y T y p e z b w N T n L X > < a : K e y V a l u e O f D i a g r a m O b j e c t K e y a n y T y p e z b w N T n L X > < a : K e y > < K e y > C o l u m n s \ A m b i t o   d e   a p l i c a c i � n < / K e y > < / a : K e y > < a : V a l u e   i : t y p e = " M e a s u r e G r i d N o d e V i e w S t a t e " > < C o l u m n > 1 < / C o l u m n > < L a y e d O u t > t r u e < / L a y e d O u t > < / a : V a l u e > < / a : K e y V a l u e O f D i a g r a m O b j e c t K e y a n y T y p e z b w N T n L X > < a : K e y V a l u e O f D i a g r a m O b j e c t K e y a n y T y p e z b w N T n L X > < a : K e y > < K e y > C o l u m n s \ M A T E R I A < / K e y > < / a : K e y > < a : V a l u e   i : t y p e = " M e a s u r e G r i d N o d e V i e w S t a t e " > < C o l u m n > 2 < / C o l u m n > < L a y e d O u t > t r u e < / L a y e d O u t > < / a : V a l u e > < / a : K e y V a l u e O f D i a g r a m O b j e c t K e y a n y T y p e z b w N T n L X > < a : K e y V a l u e O f D i a g r a m O b j e c t K e y a n y T y p e z b w N T n L X > < a : K e y > < K e y > C o l u m n s \ T E M A < / K e y > < / a : K e y > < a : V a l u e   i : t y p e = " M e a s u r e G r i d N o d e V i e w S t a t e " > < C o l u m n > 3 < / C o l u m n > < L a y e d O u t > t r u e < / L a y e d O u t > < / a : V a l u e > < / a : K e y V a l u e O f D i a g r a m O b j e c t K e y a n y T y p e z b w N T n L X > < a : K e y V a l u e O f D i a g r a m O b j e c t K e y a n y T y p e z b w N T n L X > < a : K e y > < K e y > C o l u m n s \ F e c h a   d e   p u b l i c a c i � n < / K e y > < / a : K e y > < a : V a l u e   i : t y p e = " M e a s u r e G r i d N o d e V i e w S t a t e " > < C o l u m n > 4 < / C o l u m n > < L a y e d O u t > t r u e < / L a y e d O u t > < / a : V a l u e > < / a : K e y V a l u e O f D i a g r a m O b j e c t K e y a n y T y p e z b w N T n L X > < a : K e y V a l u e O f D i a g r a m O b j e c t K e y a n y T y p e z b w N T n L X > < a : K e y > < K e y > C o l u m n s \ N r o .   d e   N o r m a < / K e y > < / a : K e y > < a : V a l u e   i : t y p e = " M e a s u r e G r i d N o d e V i e w S t a t e " > < C o l u m n > 5 < / C o l u m n > < L a y e d O u t > t r u e < / L a y e d O u t > < / a : V a l u e > < / a : K e y V a l u e O f D i a g r a m O b j e c t K e y a n y T y p e z b w N T n L X > < a : K e y V a l u e O f D i a g r a m O b j e c t K e y a n y T y p e z b w N T n L X > < a : K e y > < K e y > C o l u m n s \ N o m b r e < / K e y > < / a : K e y > < a : V a l u e   i : t y p e = " M e a s u r e G r i d N o d e V i e w S t a t e " > < C o l u m n > 6 < / C o l u m n > < L a y e d O u t > t r u e < / L a y e d O u t > < / a : V a l u e > < / a : K e y V a l u e O f D i a g r a m O b j e c t K e y a n y T y p e z b w N T n L X > < a : K e y V a l u e O f D i a g r a m O b j e c t K e y a n y T y p e z b w N T n L X > < a : K e y > < K e y > C o l u m n s \ A r t � c u l o < / K e y > < / a : K e y > < a : V a l u e   i : t y p e = " M e a s u r e G r i d N o d e V i e w S t a t e " > < C o l u m n > 7 < / C o l u m n > < L a y e d O u t > t r u e < / L a y e d O u t > < / a : V a l u e > < / a : K e y V a l u e O f D i a g r a m O b j e c t K e y a n y T y p e z b w N T n L X > < a : K e y V a l u e O f D i a g r a m O b j e c t K e y a n y T y p e z b w N T n L X > < a : K e y > < K e y > C o l u m n s \ D e s c r i p c i � n   l i t e r a l < / K e y > < / a : K e y > < a : V a l u e   i : t y p e = " M e a s u r e G r i d N o d e V i e w S t a t e " > < C o l u m n > 8 < / C o l u m n > < L a y e d O u t > t r u e < / L a y e d O u t > < / a : V a l u e > < / a : K e y V a l u e O f D i a g r a m O b j e c t K e y a n y T y p e z b w N T n L X > < a : K e y V a l u e O f D i a g r a m O b j e c t K e y a n y T y p e z b w N T n L X > < a : K e y > < K e y > C o l u m n s \ O b l i g a c i o n e s < / K e y > < / a : K e y > < a : V a l u e   i : t y p e = " M e a s u r e G r i d N o d e V i e w S t a t e " > < C o l u m n > 9 < / C o l u m n > < L a y e d O u t > t r u e < / L a y e d O u t > < / a : V a l u e > < / a : K e y V a l u e O f D i a g r a m O b j e c t K e y a n y T y p e z b w N T n L X > < a : K e y V a l u e O f D i a g r a m O b j e c t K e y a n y T y p e z b w N T n L X > < a : K e y > < K e y > C o l u m n s \ A u t o r i d a d   c o m p e t e n t e < / K e y > < / a : K e y > < a : V a l u e   i : t y p e = " M e a s u r e G r i d N o d e V i e w S t a t e " > < C o l u m n > 1 0 < / C o l u m n > < L a y e d O u t > t r u e < / L a y e d O u t > < / a : V a l u e > < / a : K e y V a l u e O f D i a g r a m O b j e c t K e y a n y T y p e z b w N T n L X > < a : K e y V a l u e O f D i a g r a m O b j e c t K e y a n y T y p e z b w N T n L X > < a : K e y > < K e y > C o l u m n s \ C o l u m n a 1 < / K e y > < / a : K e y > < a : V a l u e   i : t y p e = " M e a s u r e G r i d N o d e V i e w S t a t e " > < C o l u m n > 1 1 < / C o l u m n > < L a y e d O u t > t r u e < / L a y e d O u t > < / a : V a l u e > < / a : K e y V a l u e O f D i a g r a m O b j e c t K e y a n y T y p e z b w N T n L X > < a : K e y V a l u e O f D i a g r a m O b j e c t K e y a n y T y p e z b w N T n L X > < a : K e y > < K e y > C o l u m n s \ C o n s e c u e n c i a s   d e   i n c u m p l i m i e n t o < / K e y > < / a : K e y > < a : V a l u e   i : t y p e = " M e a s u r e G r i d N o d e V i e w S t a t e " > < C o l u m n > 1 2 < / C o l u m n > < L a y e d O u t > t r u e < / L a y e d O u t > < / a : V a l u e > < / a : K e y V a l u e O f D i a g r a m O b j e c t K e y a n y T y p e z b w N T n L X > < a : K e y V a l u e O f D i a g r a m O b j e c t K e y a n y T y p e z b w N T n L X > < a : K e y > < K e y > C o l u m n s \ B a s e   L e g a l < / K e y > < / a : K e y > < a : V a l u e   i : t y p e = " M e a s u r e G r i d N o d e V i e w S t a t e " > < C o l u m n > 1 3 < / C o l u m n > < L a y e d O u t > t r u e < / L a y e d O u t > < / a : V a l u e > < / a : K e y V a l u e O f D i a g r a m O b j e c t K e y a n y T y p e z b w N T n L X > < a : K e y V a l u e O f D i a g r a m O b j e c t K e y a n y T y p e z b w N T n L X > < a : K e y > < K e y > C o l u m n s \ R e l a c i � n   c o n   o t r a s   o b l i g a c i o n e s < / K e y > < / a : K e y > < a : V a l u e   i : t y p e = " M e a s u r e G r i d N o d e V i e w S t a t e " > < C o l u m n > 1 4 < / C o l u m n > < L a y e d O u t > t r u e < / L a y e d O u t > < / a : V a l u e > < / a : K e y V a l u e O f D i a g r a m O b j e c t K e y a n y T y p e z b w N T n L X > < a : K e y V a l u e O f D i a g r a m O b j e c t K e y a n y T y p e z b w N T n L X > < a : K e y > < K e y > C o l u m n s \ A c t i v i d a d e s   p a r a   e l   c u m p l i m i e n t o < / K e y > < / a : K e y > < a : V a l u e   i : t y p e = " M e a s u r e G r i d N o d e V i e w S t a t e " > < C o l u m n > 1 5 < / C o l u m n > < L a y e d O u t > t r u e < / L a y e d O u t > < / a : V a l u e > < / a : K e y V a l u e O f D i a g r a m O b j e c t K e y a n y T y p e z b w N T n L X > < a : K e y V a l u e O f D i a g r a m O b j e c t K e y a n y T y p e z b w N T n L X > < a : K e y > < K e y > C o l u m n s \ E v i d e n c i a < / K e y > < / a : K e y > < a : V a l u e   i : t y p e = " M e a s u r e G r i d N o d e V i e w S t a t e " > < C o l u m n > 1 6 < / C o l u m n > < L a y e d O u t > t r u e < / L a y e d O u t > < / a : V a l u e > < / a : K e y V a l u e O f D i a g r a m O b j e c t K e y a n y T y p e z b w N T n L X > < a : K e y V a l u e O f D i a g r a m O b j e c t K e y a n y T y p e z b w N T n L X > < a : K e y > < K e y > C o l u m n s \ A r e a   R e s p o n s a b l e < / K e y > < / a : K e y > < a : V a l u e   i : t y p e = " M e a s u r e G r i d N o d e V i e w S t a t e " > < C o l u m n > 1 7 < / C o l u m n > < L a y e d O u t > t r u e < / L a y e d O u t > < / a : V a l u e > < / a : K e y V a l u e O f D i a g r a m O b j e c t K e y a n y T y p e z b w N T n L X > < a : K e y V a l u e O f D i a g r a m O b j e c t K e y a n y T y p e z b w N T n L X > < a : K e y > < K e y > C o l u m n s \ C u m p l e < / K e y > < / a : K e y > < a : V a l u e   i : t y p e = " M e a s u r e G r i d N o d e V i e w S t a t e " > < C o l u m n > 1 8 < / C o l u m n > < L a y e d O u t > t r u e < / L a y e d O u t > < / a : V a l u e > < / a : K e y V a l u e O f D i a g r a m O b j e c t K e y a n y T y p e z b w N T n L X > < a : K e y V a l u e O f D i a g r a m O b j e c t K e y a n y T y p e z b w N T n L X > < a : K e y > < K e y > C o l u m n s \ P l a n   d e   a c c i � n < / K e y > < / a : K e y > < a : V a l u e   i : t y p e = " M e a s u r e G r i d N o d e V i e w S t a t e " > < C o l u m n > 1 9 < / C o l u m n > < L a y e d O u t > t r u e < / L a y e d O u t > < / a : V a l u e > < / a : K e y V a l u e O f D i a g r a m O b j e c t K e y a n y T y p e z b w N T n L X > < a : K e y V a l u e O f D i a g r a m O b j e c t K e y a n y T y p e z b w N T n L X > < a : K e y > < K e y > C o l u m n s \ R e s p o n s a b l e < / K e y > < / a : K e y > < a : V a l u e   i : t y p e = " M e a s u r e G r i d N o d e V i e w S t a t e " > < C o l u m n > 2 0 < / C o l u m n > < L a y e d O u t > t r u e < / L a y e d O u t > < / a : V a l u e > < / a : K e y V a l u e O f D i a g r a m O b j e c t K e y a n y T y p e z b w N T n L X > < a : K e y V a l u e O f D i a g r a m O b j e c t K e y a n y T y p e z b w N T n L X > < a : K e y > < K e y > C o l u m n s \ F e c h a   d e   i m p l e m e n t a c i � n < / K e y > < / a : K e y > < a : V a l u e   i : t y p e = " M e a s u r e G r i d N o d e V i e w S t a t e " > < C o l u m n > 2 1 < / C o l u m n > < L a y e d O u t > t r u e < / L a y e d O u t > < / a : V a l u e > < / a : K e y V a l u e O f D i a g r a m O b j e c t K e y a n y T y p e z b w N T n L X > < a : K e y V a l u e O f D i a g r a m O b j e c t K e y a n y T y p e z b w N T n L X > < a : K e y > < K e y > C o l u m n s \ O B S E R V A C I O N E S < / K e y > < / a : K e y > < a : V a l u e   i : t y p e = " M e a s u r e G r i d N o d e V i e w S t a t e " > < C o l u m n > 2 2 < / C o l u m n > < L a y e d O u t > t r u e < / L a y e d O u t > < / a : V a l u e > < / a : K e y V a l u e O f D i a g r a m O b j e c t K e y a n y T y p e z b w N T n L X > < / V i e w S t a t e s > < / D i a g r a m M a n a g e r . S e r i a l i z a b l e D i a g r a m > < D i a g r a m M a n a g e r . S e r i a l i z a b l e D i a g r a m > < A d a p t e r   i : t y p e = " M e a s u r e D i a g r a m S a n d b o x A d a p t e r " > < T a b l e N a m e > r e s p o n s a b l e s 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 r e s p o n s a b l e s 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 C o l u m n s \ n o m b r e _ r e s p o n s a b l e < / K e y > < / D i a g r a m O b j e c t K e y > < D i a g r a m O b j e c t K e y > < K e y > C o l u m n s \ c o r r e o 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 C o l u m n s \ n o m b r e _ r e s p o n s a b l e < / K e y > < / a : K e y > < a : V a l u e   i : t y p e = " M e a s u r e G r i d N o d e V i e w S t a t e " > < L a y e d O u t > t r u e < / L a y e d O u t > < / a : V a l u e > < / a : K e y V a l u e O f D i a g r a m O b j e c t K e y a n y T y p e z b w N T n L X > < a : K e y V a l u e O f D i a g r a m O b j e c t K e y a n y T y p e z b w N T n L X > < a : K e y > < K e y > C o l u m n s \ c o r r e o < / K e y > < / a : K e y > < a : V a l u e   i : t y p e = " M e a s u r e G r i d N o d e V i e w S t a t e " > < C o l u m n > 1 < / C o l u m n > < L a y e d O u t > t r u e < / L a y e d O u t > < / a : V a l u e > < / a : K e y V a l u e O f D i a g r a m O b j e c t K e y a n y T y p e z b w N T n L X > < / V i e w S t a t e s > < / D i a g r a m M a n a g e r . S e r i a l i z a b l e D i a g r a m > < D i a g r a m M a n a g e r . S e r i a l i z a b l e D i a g r a m > < A d a p t e r   i : t y p e = " M e a s u r e D i a g r a m S a n d b o x A d a p t e r " > < T a b l e N a m e > b d _ a l e r t a s 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 b d _ a l e r t a s 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K e y > < / D i a g r a m O b j e c t K e y > < D i a g r a m O b j e c t K e y > < K e y > C o l u m n s \ � m b i t o   d e   a p l i c a c i � n < / K e y > < / D i a g r a m O b j e c t K e y > < D i a g r a m O b j e c t K e y > < K e y > C o l u m n s \ M a t e r i a < / K e y > < / D i a g r a m O b j e c t K e y > < D i a g r a m O b j e c t K e y > < K e y > C o l u m n s \ T e m a < / K e y > < / D i a g r a m O b j e c t K e y > < D i a g r a m O b j e c t K e y > < K e y > C o l u m n s \ E t a p a < / K e y > < / D i a g r a m O b j e c t K e y > < D i a g r a m O b j e c t K e y > < K e y > C o l u m n s \ F e c h a   d e   n o t i f i c a c i � n < / K e y > < / D i a g r a m O b j e c t K e y > < D i a g r a m O b j e c t K e y > < K e y > C o l u m n s \ R e s o l u c i � n   d e   a p r o b a c i � n < / K e y > < / D i a g r a m O b j e c t K e y > < D i a g r a m O b j e c t K e y > < K e y > C o l u m n s \ N o m b r e < / K e y > < / D i a g r a m O b j e c t K e y > < D i a g r a m O b j e c t K e y > < K e y > C o l u m n s \ � t e m < / K e y > < / D i a g r a m O b j e c t K e y > < D i a g r a m O b j e c t K e y > < K e y > C o l u m n s \ D e s c r i p c i � n   l i t e r a l < / K e y > < / D i a g r a m O b j e c t K e y > < D i a g r a m O b j e c t K e y > < K e y > C o l u m n s \ O b l i g a c i o n e s < / K e y > < / D i a g r a m O b j e c t K e y > < D i a g r a m O b j e c t K e y > < K e y > C o l u m n s \ F r e c u e n c i a < / K e y > < / D i a g r a m O b j e c t K e y > < D i a g r a m O b j e c t K e y > < K e y > C o l u m n s \ A u t o r i d a d e s   c o m p e t e n t e s < / K e y > < / D i a g r a m O b j e c t K e y > < D i a g r a m O b j e c t K e y > < K e y > C o l u m n s \ C o n s e c u e n c i a s   d e   i n c u m p l i m i e n t o < / K e y > < / D i a g r a m O b j e c t K e y > < D i a g r a m O b j e c t K e y > < K e y > C o l u m n s \ B a s e   L e g a l < / K e y > < / D i a g r a m O b j e c t K e y > < D i a g r a m O b j e c t K e y > < K e y > C o l u m n s \ R e l a c i � n   c o n   o t r a s   o b l i g a c i o n e s < / K e y > < / D i a g r a m O b j e c t K e y > < D i a g r a m O b j e c t K e y > < K e y > C o l u m n s \ E v i d e n c i a < / K e y > < / D i a g r a m O b j e c t K e y > < D i a g r a m O b j e c t K e y > < K e y > C o l u m n s \ A r e a   R e s p o n s a b l e < / K e y > < / D i a g r a m O b j e c t K e y > < D i a g r a m O b j e c t K e y > < K e y > C o l u m n s \ R e s p o n s a b l e   d e   c u m p l i m i e n t o < / K e y > < / D i a g r a m O b j e c t K e y > < D i a g r a m O b j e c t K e y > < K e y > C o l u m n s \ C o r r e o   d e   c o n t a c t o < / K e y > < / D i a g r a m O b j e c t K e y > < D i a g r a m O b j e c t K e y > < K e y > C o l u m n s \ F e c h a   d e   E v a l u a c i � n < / K e y > < / D i a g r a m O b j e c t K e y > < D i a g r a m O b j e c t K e y > < K e y > C o l u m n s \ C u m p l e < / K e y > < / D i a g r a m O b j e c t K e y > < D i a g r a m O b j e c t K e y > < K e y > C o l u m n s \ E s t a d o < / K e y > < / D i a g r a m O b j e c t K e y > < D i a g r a m O b j e c t K e y > < K e y > C o l u m n s \ P l a n   d e   a c c i � n < / K e y > < / D i a g r a m O b j e c t K e y > < D i a g r a m O b j e c t K e y > < K e y > C o l u m n s \ R e s p o n s a b l e < / K e y > < / D i a g r a m O b j e c t K e y > < D i a g r a m O b j e c t K e y > < K e y > C o l u m n s \ F e c h a   d e   i m p l e m e n t a c i � n < / K e y > < / D i a g r a m O b j e c t K e y > < D i a g r a m O b j e c t K e y > < K e y > C o l u m n s \ O b s e r v a c i o n e s < / K e y > < / D i a g r a m O b j e c t K e y > < D i a g r a m O b j e c t K e y > < K e y > C o l u m n s \ C o n s e c u e n c i a s   d e   i n c u m p l i m i e n t o 1 < / K e y > < / D i a g r a m O b j e c t K e y > < D i a g r a m O b j e c t K e y > < K e y > C o l u m n s \ C o l u m n a   c a l c u l a d a 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K e y > < / a : K e y > < a : V a l u e   i : t y p e = " M e a s u r e G r i d N o d e V i e w S t a t e " > < L a y e d O u t > t r u e < / L a y e d O u t > < / a : V a l u e > < / a : K e y V a l u e O f D i a g r a m O b j e c t K e y a n y T y p e z b w N T n L X > < a : K e y V a l u e O f D i a g r a m O b j e c t K e y a n y T y p e z b w N T n L X > < a : K e y > < K e y > C o l u m n s \ � m b i t o   d e   a p l i c a c i � n < / K e y > < / a : K e y > < a : V a l u e   i : t y p e = " M e a s u r e G r i d N o d e V i e w S t a t e " > < C o l u m n > 1 < / C o l u m n > < L a y e d O u t > t r u e < / L a y e d O u t > < / a : V a l u e > < / a : K e y V a l u e O f D i a g r a m O b j e c t K e y a n y T y p e z b w N T n L X > < a : K e y V a l u e O f D i a g r a m O b j e c t K e y a n y T y p e z b w N T n L X > < a : K e y > < K e y > C o l u m n s \ M a t e r i a < / K e y > < / a : K e y > < a : V a l u e   i : t y p e = " M e a s u r e G r i d N o d e V i e w S t a t e " > < C o l u m n > 2 < / C o l u m n > < L a y e d O u t > t r u e < / L a y e d O u t > < / a : V a l u e > < / a : K e y V a l u e O f D i a g r a m O b j e c t K e y a n y T y p e z b w N T n L X > < a : K e y V a l u e O f D i a g r a m O b j e c t K e y a n y T y p e z b w N T n L X > < a : K e y > < K e y > C o l u m n s \ T e m a < / K e y > < / a : K e y > < a : V a l u e   i : t y p e = " M e a s u r e G r i d N o d e V i e w S t a t e " > < C o l u m n > 3 < / C o l u m n > < L a y e d O u t > t r u e < / L a y e d O u t > < / a : V a l u e > < / a : K e y V a l u e O f D i a g r a m O b j e c t K e y a n y T y p e z b w N T n L X > < a : K e y V a l u e O f D i a g r a m O b j e c t K e y a n y T y p e z b w N T n L X > < a : K e y > < K e y > C o l u m n s \ E t a p a < / K e y > < / a : K e y > < a : V a l u e   i : t y p e = " M e a s u r e G r i d N o d e V i e w S t a t e " > < C o l u m n > 4 < / C o l u m n > < L a y e d O u t > t r u e < / L a y e d O u t > < / a : V a l u e > < / a : K e y V a l u e O f D i a g r a m O b j e c t K e y a n y T y p e z b w N T n L X > < a : K e y V a l u e O f D i a g r a m O b j e c t K e y a n y T y p e z b w N T n L X > < a : K e y > < K e y > C o l u m n s \ F e c h a   d e   n o t i f i c a c i � n < / K e y > < / a : K e y > < a : V a l u e   i : t y p e = " M e a s u r e G r i d N o d e V i e w S t a t e " > < C o l u m n > 5 < / C o l u m n > < L a y e d O u t > t r u e < / L a y e d O u t > < / a : V a l u e > < / a : K e y V a l u e O f D i a g r a m O b j e c t K e y a n y T y p e z b w N T n L X > < a : K e y V a l u e O f D i a g r a m O b j e c t K e y a n y T y p e z b w N T n L X > < a : K e y > < K e y > C o l u m n s \ R e s o l u c i � n   d e   a p r o b a c i � n < / K e y > < / a : K e y > < a : V a l u e   i : t y p e = " M e a s u r e G r i d N o d e V i e w S t a t e " > < C o l u m n > 6 < / C o l u m n > < L a y e d O u t > t r u e < / L a y e d O u t > < / a : V a l u e > < / a : K e y V a l u e O f D i a g r a m O b j e c t K e y a n y T y p e z b w N T n L X > < a : K e y V a l u e O f D i a g r a m O b j e c t K e y a n y T y p e z b w N T n L X > < a : K e y > < K e y > C o l u m n s \ N o m b r e < / K e y > < / a : K e y > < a : V a l u e   i : t y p e = " M e a s u r e G r i d N o d e V i e w S t a t e " > < C o l u m n > 7 < / C o l u m n > < L a y e d O u t > t r u e < / L a y e d O u t > < / a : V a l u e > < / a : K e y V a l u e O f D i a g r a m O b j e c t K e y a n y T y p e z b w N T n L X > < a : K e y V a l u e O f D i a g r a m O b j e c t K e y a n y T y p e z b w N T n L X > < a : K e y > < K e y > C o l u m n s \ � t e m < / K e y > < / a : K e y > < a : V a l u e   i : t y p e = " M e a s u r e G r i d N o d e V i e w S t a t e " > < C o l u m n > 8 < / C o l u m n > < L a y e d O u t > t r u e < / L a y e d O u t > < / a : V a l u e > < / a : K e y V a l u e O f D i a g r a m O b j e c t K e y a n y T y p e z b w N T n L X > < a : K e y V a l u e O f D i a g r a m O b j e c t K e y a n y T y p e z b w N T n L X > < a : K e y > < K e y > C o l u m n s \ D e s c r i p c i � n   l i t e r a l < / K e y > < / a : K e y > < a : V a l u e   i : t y p e = " M e a s u r e G r i d N o d e V i e w S t a t e " > < C o l u m n > 9 < / C o l u m n > < L a y e d O u t > t r u e < / L a y e d O u t > < / a : V a l u e > < / a : K e y V a l u e O f D i a g r a m O b j e c t K e y a n y T y p e z b w N T n L X > < a : K e y V a l u e O f D i a g r a m O b j e c t K e y a n y T y p e z b w N T n L X > < a : K e y > < K e y > C o l u m n s \ O b l i g a c i o n e s < / K e y > < / a : K e y > < a : V a l u e   i : t y p e = " M e a s u r e G r i d N o d e V i e w S t a t e " > < C o l u m n > 1 0 < / C o l u m n > < L a y e d O u t > t r u e < / L a y e d O u t > < / a : V a l u e > < / a : K e y V a l u e O f D i a g r a m O b j e c t K e y a n y T y p e z b w N T n L X > < a : K e y V a l u e O f D i a g r a m O b j e c t K e y a n y T y p e z b w N T n L X > < a : K e y > < K e y > C o l u m n s \ F r e c u e n c i a < / K e y > < / a : K e y > < a : V a l u e   i : t y p e = " M e a s u r e G r i d N o d e V i e w S t a t e " > < C o l u m n > 1 1 < / C o l u m n > < L a y e d O u t > t r u e < / L a y e d O u t > < / a : V a l u e > < / a : K e y V a l u e O f D i a g r a m O b j e c t K e y a n y T y p e z b w N T n L X > < a : K e y V a l u e O f D i a g r a m O b j e c t K e y a n y T y p e z b w N T n L X > < a : K e y > < K e y > C o l u m n s \ A u t o r i d a d e s   c o m p e t e n t e s < / K e y > < / a : K e y > < a : V a l u e   i : t y p e = " M e a s u r e G r i d N o d e V i e w S t a t e " > < C o l u m n > 1 2 < / C o l u m n > < L a y e d O u t > t r u e < / L a y e d O u t > < / a : V a l u e > < / a : K e y V a l u e O f D i a g r a m O b j e c t K e y a n y T y p e z b w N T n L X > < a : K e y V a l u e O f D i a g r a m O b j e c t K e y a n y T y p e z b w N T n L X > < a : K e y > < K e y > C o l u m n s \ C o n s e c u e n c i a s   d e   i n c u m p l i m i e n t o < / K e y > < / a : K e y > < a : V a l u e   i : t y p e = " M e a s u r e G r i d N o d e V i e w S t a t e " > < C o l u m n > 1 3 < / C o l u m n > < L a y e d O u t > t r u e < / L a y e d O u t > < / a : V a l u e > < / a : K e y V a l u e O f D i a g r a m O b j e c t K e y a n y T y p e z b w N T n L X > < a : K e y V a l u e O f D i a g r a m O b j e c t K e y a n y T y p e z b w N T n L X > < a : K e y > < K e y > C o l u m n s \ B a s e   L e g a l < / K e y > < / a : K e y > < a : V a l u e   i : t y p e = " M e a s u r e G r i d N o d e V i e w S t a t e " > < C o l u m n > 1 4 < / C o l u m n > < L a y e d O u t > t r u e < / L a y e d O u t > < / a : V a l u e > < / a : K e y V a l u e O f D i a g r a m O b j e c t K e y a n y T y p e z b w N T n L X > < a : K e y V a l u e O f D i a g r a m O b j e c t K e y a n y T y p e z b w N T n L X > < a : K e y > < K e y > C o l u m n s \ R e l a c i � n   c o n   o t r a s   o b l i g a c i o n e s < / K e y > < / a : K e y > < a : V a l u e   i : t y p e = " M e a s u r e G r i d N o d e V i e w S t a t e " > < C o l u m n > 1 5 < / C o l u m n > < L a y e d O u t > t r u e < / L a y e d O u t > < / a : V a l u e > < / a : K e y V a l u e O f D i a g r a m O b j e c t K e y a n y T y p e z b w N T n L X > < a : K e y V a l u e O f D i a g r a m O b j e c t K e y a n y T y p e z b w N T n L X > < a : K e y > < K e y > C o l u m n s \ E v i d e n c i a < / K e y > < / a : K e y > < a : V a l u e   i : t y p e = " M e a s u r e G r i d N o d e V i e w S t a t e " > < C o l u m n > 1 6 < / C o l u m n > < L a y e d O u t > t r u e < / L a y e d O u t > < / a : V a l u e > < / a : K e y V a l u e O f D i a g r a m O b j e c t K e y a n y T y p e z b w N T n L X > < a : K e y V a l u e O f D i a g r a m O b j e c t K e y a n y T y p e z b w N T n L X > < a : K e y > < K e y > C o l u m n s \ A r e a   R e s p o n s a b l e < / K e y > < / a : K e y > < a : V a l u e   i : t y p e = " M e a s u r e G r i d N o d e V i e w S t a t e " > < C o l u m n > 1 7 < / C o l u m n > < L a y e d O u t > t r u e < / L a y e d O u t > < / a : V a l u e > < / a : K e y V a l u e O f D i a g r a m O b j e c t K e y a n y T y p e z b w N T n L X > < a : K e y V a l u e O f D i a g r a m O b j e c t K e y a n y T y p e z b w N T n L X > < a : K e y > < K e y > C o l u m n s \ R e s p o n s a b l e   d e   c u m p l i m i e n t o < / K e y > < / a : K e y > < a : V a l u e   i : t y p e = " M e a s u r e G r i d N o d e V i e w S t a t e " > < C o l u m n > 1 8 < / C o l u m n > < L a y e d O u t > t r u e < / L a y e d O u t > < / a : V a l u e > < / a : K e y V a l u e O f D i a g r a m O b j e c t K e y a n y T y p e z b w N T n L X > < a : K e y V a l u e O f D i a g r a m O b j e c t K e y a n y T y p e z b w N T n L X > < a : K e y > < K e y > C o l u m n s \ C o r r e o   d e   c o n t a c t o < / K e y > < / a : K e y > < a : V a l u e   i : t y p e = " M e a s u r e G r i d N o d e V i e w S t a t e " > < C o l u m n > 1 9 < / C o l u m n > < L a y e d O u t > t r u e < / L a y e d O u t > < / a : V a l u e > < / a : K e y V a l u e O f D i a g r a m O b j e c t K e y a n y T y p e z b w N T n L X > < a : K e y V a l u e O f D i a g r a m O b j e c t K e y a n y T y p e z b w N T n L X > < a : K e y > < K e y > C o l u m n s \ F e c h a   d e   E v a l u a c i � n < / K e y > < / a : K e y > < a : V a l u e   i : t y p e = " M e a s u r e G r i d N o d e V i e w S t a t e " > < C o l u m n > 2 0 < / C o l u m n > < L a y e d O u t > t r u e < / L a y e d O u t > < / a : V a l u e > < / a : K e y V a l u e O f D i a g r a m O b j e c t K e y a n y T y p e z b w N T n L X > < a : K e y V a l u e O f D i a g r a m O b j e c t K e y a n y T y p e z b w N T n L X > < a : K e y > < K e y > C o l u m n s \ C u m p l e < / K e y > < / a : K e y > < a : V a l u e   i : t y p e = " M e a s u r e G r i d N o d e V i e w S t a t e " > < C o l u m n > 2 1 < / C o l u m n > < L a y e d O u t > t r u e < / L a y e d O u t > < / a : V a l u e > < / a : K e y V a l u e O f D i a g r a m O b j e c t K e y a n y T y p e z b w N T n L X > < a : K e y V a l u e O f D i a g r a m O b j e c t K e y a n y T y p e z b w N T n L X > < a : K e y > < K e y > C o l u m n s \ E s t a d o < / K e y > < / a : K e y > < a : V a l u e   i : t y p e = " M e a s u r e G r i d N o d e V i e w S t a t e " > < C o l u m n > 2 2 < / C o l u m n > < L a y e d O u t > t r u e < / L a y e d O u t > < / a : V a l u e > < / a : K e y V a l u e O f D i a g r a m O b j e c t K e y a n y T y p e z b w N T n L X > < a : K e y V a l u e O f D i a g r a m O b j e c t K e y a n y T y p e z b w N T n L X > < a : K e y > < K e y > C o l u m n s \ P l a n   d e   a c c i � n < / K e y > < / a : K e y > < a : V a l u e   i : t y p e = " M e a s u r e G r i d N o d e V i e w S t a t e " > < C o l u m n > 2 3 < / C o l u m n > < L a y e d O u t > t r u e < / L a y e d O u t > < / a : V a l u e > < / a : K e y V a l u e O f D i a g r a m O b j e c t K e y a n y T y p e z b w N T n L X > < a : K e y V a l u e O f D i a g r a m O b j e c t K e y a n y T y p e z b w N T n L X > < a : K e y > < K e y > C o l u m n s \ R e s p o n s a b l e < / K e y > < / a : K e y > < a : V a l u e   i : t y p e = " M e a s u r e G r i d N o d e V i e w S t a t e " > < C o l u m n > 2 4 < / C o l u m n > < L a y e d O u t > t r u e < / L a y e d O u t > < / a : V a l u e > < / a : K e y V a l u e O f D i a g r a m O b j e c t K e y a n y T y p e z b w N T n L X > < a : K e y V a l u e O f D i a g r a m O b j e c t K e y a n y T y p e z b w N T n L X > < a : K e y > < K e y > C o l u m n s \ F e c h a   d e   i m p l e m e n t a c i � n < / K e y > < / a : K e y > < a : V a l u e   i : t y p e = " M e a s u r e G r i d N o d e V i e w S t a t e " > < C o l u m n > 2 5 < / C o l u m n > < L a y e d O u t > t r u e < / L a y e d O u t > < / a : V a l u e > < / a : K e y V a l u e O f D i a g r a m O b j e c t K e y a n y T y p e z b w N T n L X > < a : K e y V a l u e O f D i a g r a m O b j e c t K e y a n y T y p e z b w N T n L X > < a : K e y > < K e y > C o l u m n s \ O b s e r v a c i o n e s < / K e y > < / a : K e y > < a : V a l u e   i : t y p e = " M e a s u r e G r i d N o d e V i e w S t a t e " > < C o l u m n > 2 6 < / C o l u m n > < L a y e d O u t > t r u e < / L a y e d O u t > < / a : V a l u e > < / a : K e y V a l u e O f D i a g r a m O b j e c t K e y a n y T y p e z b w N T n L X > < a : K e y V a l u e O f D i a g r a m O b j e c t K e y a n y T y p e z b w N T n L X > < a : K e y > < K e y > C o l u m n s \ C o n s e c u e n c i a s   d e   i n c u m p l i m i e n t o 1 < / K e y > < / a : K e y > < a : V a l u e   i : t y p e = " M e a s u r e G r i d N o d e V i e w S t a t e " > < C o l u m n > 2 7 < / C o l u m n > < L a y e d O u t > t r u e < / L a y e d O u t > < / a : V a l u e > < / a : K e y V a l u e O f D i a g r a m O b j e c t K e y a n y T y p e z b w N T n L X > < a : K e y V a l u e O f D i a g r a m O b j e c t K e y a n y T y p e z b w N T n L X > < a : K e y > < K e y > C o l u m n s \ C o l u m n a   c a l c u l a d a   1 < / K e y > < / a : K e y > < a : V a l u e   i : t y p e = " M e a s u r e G r i d N o d e V i e w S t a t e " > < C o l u m n > 2 8 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 T a g s \ T a b l e s \ & l t ; T a b l e s \ b d _ a l e r t a s & g t ; < / K e y > < / D i a g r a m O b j e c t K e y > < D i a g r a m O b j e c t K e y > < K e y > D y n a m i c   T a g s \ T a b l e s \ & l t ; T a b l e s \ r e s p o n s a b l e s & g t ; < / K e y > < / D i a g r a m O b j e c t K e y > < D i a g r a m O b j e c t K e y > < K e y > T a b l e s \ b d _ a l e r t a s < / K e y > < / D i a g r a m O b j e c t K e y > < D i a g r a m O b j e c t K e y > < K e y > T a b l e s \ b d _ a l e r t a s \ C o l u m n s \ N � < / K e y > < / D i a g r a m O b j e c t K e y > < D i a g r a m O b j e c t K e y > < K e y > T a b l e s \ b d _ a l e r t a s \ C o l u m n s \ � m b i t o   d e   a p l i c a c i � n < / K e y > < / D i a g r a m O b j e c t K e y > < D i a g r a m O b j e c t K e y > < K e y > T a b l e s \ b d _ a l e r t a s \ C o l u m n s \ M a t e r i a < / K e y > < / D i a g r a m O b j e c t K e y > < D i a g r a m O b j e c t K e y > < K e y > T a b l e s \ b d _ a l e r t a s \ C o l u m n s \ T e m a < / K e y > < / D i a g r a m O b j e c t K e y > < D i a g r a m O b j e c t K e y > < K e y > T a b l e s \ b d _ a l e r t a s \ C o l u m n s \ E t a p a < / K e y > < / D i a g r a m O b j e c t K e y > < D i a g r a m O b j e c t K e y > < K e y > T a b l e s \ b d _ a l e r t a s \ C o l u m n s \ F e c h a   d e   n o t i f i c a c i � n < / K e y > < / D i a g r a m O b j e c t K e y > < D i a g r a m O b j e c t K e y > < K e y > T a b l e s \ b d _ a l e r t a s \ C o l u m n s \ R e s o l u c i � n   d e   a p r o b a c i � n < / K e y > < / D i a g r a m O b j e c t K e y > < D i a g r a m O b j e c t K e y > < K e y > T a b l e s \ b d _ a l e r t a s \ C o l u m n s \ N o m b r e < / K e y > < / D i a g r a m O b j e c t K e y > < D i a g r a m O b j e c t K e y > < K e y > T a b l e s \ b d _ a l e r t a s \ C o l u m n s \ � t e m < / K e y > < / D i a g r a m O b j e c t K e y > < D i a g r a m O b j e c t K e y > < K e y > T a b l e s \ b d _ a l e r t a s \ C o l u m n s \ D e s c r i p c i � n   l i t e r a l < / K e y > < / D i a g r a m O b j e c t K e y > < D i a g r a m O b j e c t K e y > < K e y > T a b l e s \ b d _ a l e r t a s \ C o l u m n s \ O b l i g a c i o n e s < / K e y > < / D i a g r a m O b j e c t K e y > < D i a g r a m O b j e c t K e y > < K e y > T a b l e s \ b d _ a l e r t a s \ C o l u m n s \ F r e c u e n c i a < / K e y > < / D i a g r a m O b j e c t K e y > < D i a g r a m O b j e c t K e y > < K e y > T a b l e s \ b d _ a l e r t a s \ C o l u m n s \ A u t o r i d a d e s   c o m p e t e n t e s < / K e y > < / D i a g r a m O b j e c t K e y > < D i a g r a m O b j e c t K e y > < K e y > T a b l e s \ b d _ a l e r t a s \ C o l u m n s \ C o n s e c u e n c i a s   d e   i n c u m p l i m i e n t o < / K e y > < / D i a g r a m O b j e c t K e y > < D i a g r a m O b j e c t K e y > < K e y > T a b l e s \ b d _ a l e r t a s \ C o l u m n s \ B a s e   L e g a l < / K e y > < / D i a g r a m O b j e c t K e y > < D i a g r a m O b j e c t K e y > < K e y > T a b l e s \ b d _ a l e r t a s \ C o l u m n s \ R e l a c i � n   c o n   o t r a s   o b l i g a c i o n e s < / K e y > < / D i a g r a m O b j e c t K e y > < D i a g r a m O b j e c t K e y > < K e y > T a b l e s \ b d _ a l e r t a s \ C o l u m n s \ E v i d e n c i a < / K e y > < / D i a g r a m O b j e c t K e y > < D i a g r a m O b j e c t K e y > < K e y > T a b l e s \ b d _ a l e r t a s \ C o l u m n s \ A r e a   R e s p o n s a b l e < / K e y > < / D i a g r a m O b j e c t K e y > < D i a g r a m O b j e c t K e y > < K e y > T a b l e s \ b d _ a l e r t a s \ C o l u m n s \ R e s p o n s a b l e   d e   c u m p l i m i e n t o < / K e y > < / D i a g r a m O b j e c t K e y > < D i a g r a m O b j e c t K e y > < K e y > T a b l e s \ b d _ a l e r t a s \ C o l u m n s \ C o r r e o   d e   c o n t a c t o < / K e y > < / D i a g r a m O b j e c t K e y > < D i a g r a m O b j e c t K e y > < K e y > T a b l e s \ b d _ a l e r t a s \ C o l u m n s \ F e c h a   d e   E v a l u a c i � n < / K e y > < / D i a g r a m O b j e c t K e y > < D i a g r a m O b j e c t K e y > < K e y > T a b l e s \ b d _ a l e r t a s \ C o l u m n s \ C u m p l e < / K e y > < / D i a g r a m O b j e c t K e y > < D i a g r a m O b j e c t K e y > < K e y > T a b l e s \ b d _ a l e r t a s \ C o l u m n s \ E s t a d o < / K e y > < / D i a g r a m O b j e c t K e y > < D i a g r a m O b j e c t K e y > < K e y > T a b l e s \ b d _ a l e r t a s \ C o l u m n s \ P l a n   d e   a c c i � n < / K e y > < / D i a g r a m O b j e c t K e y > < D i a g r a m O b j e c t K e y > < K e y > T a b l e s \ b d _ a l e r t a s \ C o l u m n s \ R e s p o n s a b l e < / K e y > < / D i a g r a m O b j e c t K e y > < D i a g r a m O b j e c t K e y > < K e y > T a b l e s \ b d _ a l e r t a s \ C o l u m n s \ F e c h a   d e   i m p l e m e n t a c i � n < / K e y > < / D i a g r a m O b j e c t K e y > < D i a g r a m O b j e c t K e y > < K e y > T a b l e s \ b d _ a l e r t a s \ C o l u m n s \ O b s e r v a c i o n e s < / K e y > < / D i a g r a m O b j e c t K e y > < D i a g r a m O b j e c t K e y > < K e y > T a b l e s \ b d _ a l e r t a s \ C o l u m n s \ C o n s e c u e n c i a s   d e   i n c u m p l i m i e n t o 1 < / K e y > < / D i a g r a m O b j e c t K e y > < D i a g r a m O b j e c t K e y > < K e y > T a b l e s \ b d _ a l e r t a s \ C o l u m n s \ C o l u m n a   c a l c u l a d a   1 < / K e y > < / D i a g r a m O b j e c t K e y > < D i a g r a m O b j e c t K e y > < K e y > T a b l e s \ r e s p o n s a b l e s < / K e y > < / D i a g r a m O b j e c t K e y > < D i a g r a m O b j e c t K e y > < K e y > T a b l e s \ r e s p o n s a b l e s \ C o l u m n s \ n o m b r e _ r e s p o n s a b l e < / K e y > < / D i a g r a m O b j e c t K e y > < D i a g r a m O b j e c t K e y > < K e y > T a b l e s \ r e s p o n s a b l e s \ C o l u m n s \ c o r r e o < / K e y > < / D i a g r a m O b j e c t K e y > < D i a g r a m O b j e c t K e y > < K e y > T a b l e s \ r e s p o n s a b l e s \ M e a s u r e s \ R e c u e n t o   d e   c o r r e o < / K e y > < / D i a g r a m O b j e c t K e y > < D i a g r a m O b j e c t K e y > < K e y > T a b l e s \ r e s p o n s a b l e s \ R e c u e n t o   d e   c o r r e o \ A d d i t i o n a l   I n f o \ M e d i d a   i m p l � c i t a < / K e y > < / D i a g r a m O b j e c t K e y > < D i a g r a m O b j e c t K e y > < K e y > R e l a t i o n s h i p s \ & l t ; T a b l e s \ b d _ a l e r t a s \ C o l u m n s \ R e s p o n s a b l e   d e   c u m p l i m i e n t o & g t ; - & l t ; T a b l e s \ r e s p o n s a b l e s \ C o l u m n s \ n o m b r e _ r e s p o n s a b l e & g t ; < / K e y > < / D i a g r a m O b j e c t K e y > < D i a g r a m O b j e c t K e y > < K e y > R e l a t i o n s h i p s \ & l t ; T a b l e s \ b d _ a l e r t a s \ C o l u m n s \ R e s p o n s a b l e   d e   c u m p l i m i e n t o & g t ; - & l t ; T a b l e s \ r e s p o n s a b l e s \ C o l u m n s \ n o m b r e _ r e s p o n s a b l e & g t ; \ F K < / K e y > < / D i a g r a m O b j e c t K e y > < D i a g r a m O b j e c t K e y > < K e y > R e l a t i o n s h i p s \ & l t ; T a b l e s \ b d _ a l e r t a s \ C o l u m n s \ R e s p o n s a b l e   d e   c u m p l i m i e n t o & g t ; - & l t ; T a b l e s \ r e s p o n s a b l e s \ C o l u m n s \ n o m b r e _ r e s p o n s a b l e & g t ; \ P K < / K e y > < / D i a g r a m O b j e c t K e y > < D i a g r a m O b j e c t K e y > < K e y > R e l a t i o n s h i p s \ & l t ; T a b l e s \ b d _ a l e r t a s \ C o l u m n s \ R e s p o n s a b l e   d e   c u m p l i m i e n t o & g t ; - & l t ; T a b l e s \ r e s p o n s a b l e s \ C o l u m n s \ n o m b r e _ r e s p o n s a b l e & g t ; \ C r o s s F i l t e r < / K e y > < / D i a g r a m O b j e c t K e y > < / A l l K e y s > < S e l e c t e d K e y s > < D i a g r a m O b j e c t K e y > < K e y > T a b l e s \ r e s p o n s a b l e s \ M e a s u r e s \ R e c u e n t o   d e   c o r r e o 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 T a g s \ T a b l e s \ & l t ; T a b l e s \ b d _ a l e r t a s & g t ; < / K e y > < / a : K e y > < a : V a l u e   i : t y p e = " D i a g r a m D i s p l a y T a g V i e w S t a t e " > < I s N o t F i l t e r e d O u t > t r u e < / I s N o t F i l t e r e d O u t > < / a : V a l u e > < / a : K e y V a l u e O f D i a g r a m O b j e c t K e y a n y T y p e z b w N T n L X > < a : K e y V a l u e O f D i a g r a m O b j e c t K e y a n y T y p e z b w N T n L X > < a : K e y > < K e y > D y n a m i c   T a g s \ T a b l e s \ & l t ; T a b l e s \ r e s p o n s a b l e s & g t ; < / K e y > < / a : K e y > < a : V a l u e   i : t y p e = " D i a g r a m D i s p l a y T a g V i e w S t a t e " > < I s N o t F i l t e r e d O u t > t r u e < / I s N o t F i l t e r e d O u t > < / a : V a l u e > < / a : K e y V a l u e O f D i a g r a m O b j e c t K e y a n y T y p e z b w N T n L X > < a : K e y V a l u e O f D i a g r a m O b j e c t K e y a n y T y p e z b w N T n L X > < a : K e y > < K e y > T a b l e s \ b d _ a l e r t a s < / K e y > < / a : K e y > < a : V a l u e   i : t y p e = " D i a g r a m D i s p l a y N o d e V i e w S t a t e " > < H e i g h t > 1 5 0 < / H e i g h t > < I s E x p a n d e d > t r u e < / I s E x p a n d e d > < L a y e d O u t > t r u e < / L a y e d O u t > < S c r o l l V e r t i c a l O f f s e t > 3 7 6 . 1 9 6 6 6 6 6 6 6 6 6 6 2 6 < / S c r o l l V e r t i c a l O f f s e t > < W i d t h > 2 0 0 < / W i d t h > < / a : V a l u e > < / a : K e y V a l u e O f D i a g r a m O b j e c t K e y a n y T y p e z b w N T n L X > < a : K e y V a l u e O f D i a g r a m O b j e c t K e y a n y T y p e z b w N T n L X > < a : K e y > < K e y > T a b l e s \ b d _ a l e r t a s \ C o l u m n s \ N � < / K e y > < / a : K e y > < a : V a l u e   i : t y p e = " D i a g r a m D i s p l a y N o d e V i e w S t a t e " > < H e i g h t > 1 5 0 < / H e i g h t > < I s E x p a n d e d > t r u e < / I s E x p a n d e d > < W i d t h > 2 0 0 < / W i d t h > < / a : V a l u e > < / a : K e y V a l u e O f D i a g r a m O b j e c t K e y a n y T y p e z b w N T n L X > < a : K e y V a l u e O f D i a g r a m O b j e c t K e y a n y T y p e z b w N T n L X > < a : K e y > < K e y > T a b l e s \ b d _ a l e r t a s \ C o l u m n s \ � m b i t o   d e   a p l i c a c i � n < / K e y > < / a : K e y > < a : V a l u e   i : t y p e = " D i a g r a m D i s p l a y N o d e V i e w S t a t e " > < H e i g h t > 1 5 0 < / H e i g h t > < I s E x p a n d e d > t r u e < / I s E x p a n d e d > < W i d t h > 2 0 0 < / W i d t h > < / a : V a l u e > < / a : K e y V a l u e O f D i a g r a m O b j e c t K e y a n y T y p e z b w N T n L X > < a : K e y V a l u e O f D i a g r a m O b j e c t K e y a n y T y p e z b w N T n L X > < a : K e y > < K e y > T a b l e s \ b d _ a l e r t a s \ C o l u m n s \ M a t e r i a < / K e y > < / a : K e y > < a : V a l u e   i : t y p e = " D i a g r a m D i s p l a y N o d e V i e w S t a t e " > < H e i g h t > 1 5 0 < / H e i g h t > < I s E x p a n d e d > t r u e < / I s E x p a n d e d > < W i d t h > 2 0 0 < / W i d t h > < / a : V a l u e > < / a : K e y V a l u e O f D i a g r a m O b j e c t K e y a n y T y p e z b w N T n L X > < a : K e y V a l u e O f D i a g r a m O b j e c t K e y a n y T y p e z b w N T n L X > < a : K e y > < K e y > T a b l e s \ b d _ a l e r t a s \ C o l u m n s \ T e m a < / K e y > < / a : K e y > < a : V a l u e   i : t y p e = " D i a g r a m D i s p l a y N o d e V i e w S t a t e " > < H e i g h t > 1 5 0 < / H e i g h t > < I s E x p a n d e d > t r u e < / I s E x p a n d e d > < W i d t h > 2 0 0 < / W i d t h > < / a : V a l u e > < / a : K e y V a l u e O f D i a g r a m O b j e c t K e y a n y T y p e z b w N T n L X > < a : K e y V a l u e O f D i a g r a m O b j e c t K e y a n y T y p e z b w N T n L X > < a : K e y > < K e y > T a b l e s \ b d _ a l e r t a s \ C o l u m n s \ E t a p a < / K e y > < / a : K e y > < a : V a l u e   i : t y p e = " D i a g r a m D i s p l a y N o d e V i e w S t a t e " > < H e i g h t > 1 5 0 < / H e i g h t > < I s E x p a n d e d > t r u e < / I s E x p a n d e d > < W i d t h > 2 0 0 < / W i d t h > < / a : V a l u e > < / a : K e y V a l u e O f D i a g r a m O b j e c t K e y a n y T y p e z b w N T n L X > < a : K e y V a l u e O f D i a g r a m O b j e c t K e y a n y T y p e z b w N T n L X > < a : K e y > < K e y > T a b l e s \ b d _ a l e r t a s \ C o l u m n s \ F e c h a   d e   n o t i f i c a c i � n < / K e y > < / a : K e y > < a : V a l u e   i : t y p e = " D i a g r a m D i s p l a y N o d e V i e w S t a t e " > < H e i g h t > 1 5 0 < / H e i g h t > < I s E x p a n d e d > t r u e < / I s E x p a n d e d > < W i d t h > 2 0 0 < / W i d t h > < / a : V a l u e > < / a : K e y V a l u e O f D i a g r a m O b j e c t K e y a n y T y p e z b w N T n L X > < a : K e y V a l u e O f D i a g r a m O b j e c t K e y a n y T y p e z b w N T n L X > < a : K e y > < K e y > T a b l e s \ b d _ a l e r t a s \ C o l u m n s \ R e s o l u c i � n   d e   a p r o b a c i � n < / K e y > < / a : K e y > < a : V a l u e   i : t y p e = " D i a g r a m D i s p l a y N o d e V i e w S t a t e " > < H e i g h t > 1 5 0 < / H e i g h t > < I s E x p a n d e d > t r u e < / I s E x p a n d e d > < W i d t h > 2 0 0 < / W i d t h > < / a : V a l u e > < / a : K e y V a l u e O f D i a g r a m O b j e c t K e y a n y T y p e z b w N T n L X > < a : K e y V a l u e O f D i a g r a m O b j e c t K e y a n y T y p e z b w N T n L X > < a : K e y > < K e y > T a b l e s \ b d _ a l e r t a s \ C o l u m n s \ N o m b r e < / K e y > < / a : K e y > < a : V a l u e   i : t y p e = " D i a g r a m D i s p l a y N o d e V i e w S t a t e " > < H e i g h t > 1 5 0 < / H e i g h t > < I s E x p a n d e d > t r u e < / I s E x p a n d e d > < W i d t h > 2 0 0 < / W i d t h > < / a : V a l u e > < / a : K e y V a l u e O f D i a g r a m O b j e c t K e y a n y T y p e z b w N T n L X > < a : K e y V a l u e O f D i a g r a m O b j e c t K e y a n y T y p e z b w N T n L X > < a : K e y > < K e y > T a b l e s \ b d _ a l e r t a s \ C o l u m n s \ � t e m < / K e y > < / a : K e y > < a : V a l u e   i : t y p e = " D i a g r a m D i s p l a y N o d e V i e w S t a t e " > < H e i g h t > 1 5 0 < / H e i g h t > < I s E x p a n d e d > t r u e < / I s E x p a n d e d > < W i d t h > 2 0 0 < / W i d t h > < / a : V a l u e > < / a : K e y V a l u e O f D i a g r a m O b j e c t K e y a n y T y p e z b w N T n L X > < a : K e y V a l u e O f D i a g r a m O b j e c t K e y a n y T y p e z b w N T n L X > < a : K e y > < K e y > T a b l e s \ b d _ a l e r t a s \ C o l u m n s \ D e s c r i p c i � n   l i t e r a l < / K e y > < / a : K e y > < a : V a l u e   i : t y p e = " D i a g r a m D i s p l a y N o d e V i e w S t a t e " > < H e i g h t > 1 5 0 < / H e i g h t > < I s E x p a n d e d > t r u e < / I s E x p a n d e d > < W i d t h > 2 0 0 < / W i d t h > < / a : V a l u e > < / a : K e y V a l u e O f D i a g r a m O b j e c t K e y a n y T y p e z b w N T n L X > < a : K e y V a l u e O f D i a g r a m O b j e c t K e y a n y T y p e z b w N T n L X > < a : K e y > < K e y > T a b l e s \ b d _ a l e r t a s \ C o l u m n s \ O b l i g a c i o n e s < / K e y > < / a : K e y > < a : V a l u e   i : t y p e = " D i a g r a m D i s p l a y N o d e V i e w S t a t e " > < H e i g h t > 1 5 0 < / H e i g h t > < I s E x p a n d e d > t r u e < / I s E x p a n d e d > < W i d t h > 2 0 0 < / W i d t h > < / a : V a l u e > < / a : K e y V a l u e O f D i a g r a m O b j e c t K e y a n y T y p e z b w N T n L X > < a : K e y V a l u e O f D i a g r a m O b j e c t K e y a n y T y p e z b w N T n L X > < a : K e y > < K e y > T a b l e s \ b d _ a l e r t a s \ C o l u m n s \ F r e c u e n c i a < / K e y > < / a : K e y > < a : V a l u e   i : t y p e = " D i a g r a m D i s p l a y N o d e V i e w S t a t e " > < H e i g h t > 1 5 0 < / H e i g h t > < I s E x p a n d e d > t r u e < / I s E x p a n d e d > < W i d t h > 2 0 0 < / W i d t h > < / a : V a l u e > < / a : K e y V a l u e O f D i a g r a m O b j e c t K e y a n y T y p e z b w N T n L X > < a : K e y V a l u e O f D i a g r a m O b j e c t K e y a n y T y p e z b w N T n L X > < a : K e y > < K e y > T a b l e s \ b d _ a l e r t a s \ C o l u m n s \ A u t o r i d a d e s   c o m p e t e n t e s < / K e y > < / a : K e y > < a : V a l u e   i : t y p e = " D i a g r a m D i s p l a y N o d e V i e w S t a t e " > < H e i g h t > 1 5 0 < / H e i g h t > < I s E x p a n d e d > t r u e < / I s E x p a n d e d > < W i d t h > 2 0 0 < / W i d t h > < / a : V a l u e > < / a : K e y V a l u e O f D i a g r a m O b j e c t K e y a n y T y p e z b w N T n L X > < a : K e y V a l u e O f D i a g r a m O b j e c t K e y a n y T y p e z b w N T n L X > < a : K e y > < K e y > T a b l e s \ b d _ a l e r t a s \ C o l u m n s \ C o n s e c u e n c i a s   d e   i n c u m p l i m i e n t o < / K e y > < / a : K e y > < a : V a l u e   i : t y p e = " D i a g r a m D i s p l a y N o d e V i e w S t a t e " > < H e i g h t > 1 5 0 < / H e i g h t > < I s E x p a n d e d > t r u e < / I s E x p a n d e d > < W i d t h > 2 0 0 < / W i d t h > < / a : V a l u e > < / a : K e y V a l u e O f D i a g r a m O b j e c t K e y a n y T y p e z b w N T n L X > < a : K e y V a l u e O f D i a g r a m O b j e c t K e y a n y T y p e z b w N T n L X > < a : K e y > < K e y > T a b l e s \ b d _ a l e r t a s \ C o l u m n s \ B a s e   L e g a l < / K e y > < / a : K e y > < a : V a l u e   i : t y p e = " D i a g r a m D i s p l a y N o d e V i e w S t a t e " > < H e i g h t > 1 5 0 < / H e i g h t > < I s E x p a n d e d > t r u e < / I s E x p a n d e d > < W i d t h > 2 0 0 < / W i d t h > < / a : V a l u e > < / a : K e y V a l u e O f D i a g r a m O b j e c t K e y a n y T y p e z b w N T n L X > < a : K e y V a l u e O f D i a g r a m O b j e c t K e y a n y T y p e z b w N T n L X > < a : K e y > < K e y > T a b l e s \ b d _ a l e r t a s \ C o l u m n s \ R e l a c i � n   c o n   o t r a s   o b l i g a c i o n e s < / K e y > < / a : K e y > < a : V a l u e   i : t y p e = " D i a g r a m D i s p l a y N o d e V i e w S t a t e " > < H e i g h t > 1 5 0 < / H e i g h t > < I s E x p a n d e d > t r u e < / I s E x p a n d e d > < W i d t h > 2 0 0 < / W i d t h > < / a : V a l u e > < / a : K e y V a l u e O f D i a g r a m O b j e c t K e y a n y T y p e z b w N T n L X > < a : K e y V a l u e O f D i a g r a m O b j e c t K e y a n y T y p e z b w N T n L X > < a : K e y > < K e y > T a b l e s \ b d _ a l e r t a s \ C o l u m n s \ E v i d e n c i a < / K e y > < / a : K e y > < a : V a l u e   i : t y p e = " D i a g r a m D i s p l a y N o d e V i e w S t a t e " > < H e i g h t > 1 5 0 < / H e i g h t > < I s E x p a n d e d > t r u e < / I s E x p a n d e d > < W i d t h > 2 0 0 < / W i d t h > < / a : V a l u e > < / a : K e y V a l u e O f D i a g r a m O b j e c t K e y a n y T y p e z b w N T n L X > < a : K e y V a l u e O f D i a g r a m O b j e c t K e y a n y T y p e z b w N T n L X > < a : K e y > < K e y > T a b l e s \ b d _ a l e r t a s \ C o l u m n s \ A r e a   R e s p o n s a b l e < / K e y > < / a : K e y > < a : V a l u e   i : t y p e = " D i a g r a m D i s p l a y N o d e V i e w S t a t e " > < H e i g h t > 1 5 0 < / H e i g h t > < I s E x p a n d e d > t r u e < / I s E x p a n d e d > < W i d t h > 2 0 0 < / W i d t h > < / a : V a l u e > < / a : K e y V a l u e O f D i a g r a m O b j e c t K e y a n y T y p e z b w N T n L X > < a : K e y V a l u e O f D i a g r a m O b j e c t K e y a n y T y p e z b w N T n L X > < a : K e y > < K e y > T a b l e s \ b d _ a l e r t a s \ C o l u m n s \ R e s p o n s a b l e   d e   c u m p l i m i e n t o < / K e y > < / a : K e y > < a : V a l u e   i : t y p e = " D i a g r a m D i s p l a y N o d e V i e w S t a t e " > < H e i g h t > 1 5 0 < / H e i g h t > < I s E x p a n d e d > t r u e < / I s E x p a n d e d > < W i d t h > 2 0 0 < / W i d t h > < / a : V a l u e > < / a : K e y V a l u e O f D i a g r a m O b j e c t K e y a n y T y p e z b w N T n L X > < a : K e y V a l u e O f D i a g r a m O b j e c t K e y a n y T y p e z b w N T n L X > < a : K e y > < K e y > T a b l e s \ b d _ a l e r t a s \ C o l u m n s \ C o r r e o   d e   c o n t a c t o < / K e y > < / a : K e y > < a : V a l u e   i : t y p e = " D i a g r a m D i s p l a y N o d e V i e w S t a t e " > < H e i g h t > 1 5 0 < / H e i g h t > < I s E x p a n d e d > t r u e < / I s E x p a n d e d > < W i d t h > 2 0 0 < / W i d t h > < / a : V a l u e > < / a : K e y V a l u e O f D i a g r a m O b j e c t K e y a n y T y p e z b w N T n L X > < a : K e y V a l u e O f D i a g r a m O b j e c t K e y a n y T y p e z b w N T n L X > < a : K e y > < K e y > T a b l e s \ b d _ a l e r t a s \ C o l u m n s \ F e c h a   d e   E v a l u a c i � n < / K e y > < / a : K e y > < a : V a l u e   i : t y p e = " D i a g r a m D i s p l a y N o d e V i e w S t a t e " > < H e i g h t > 1 5 0 < / H e i g h t > < I s E x p a n d e d > t r u e < / I s E x p a n d e d > < W i d t h > 2 0 0 < / W i d t h > < / a : V a l u e > < / a : K e y V a l u e O f D i a g r a m O b j e c t K e y a n y T y p e z b w N T n L X > < a : K e y V a l u e O f D i a g r a m O b j e c t K e y a n y T y p e z b w N T n L X > < a : K e y > < K e y > T a b l e s \ b d _ a l e r t a s \ C o l u m n s \ C u m p l e < / K e y > < / a : K e y > < a : V a l u e   i : t y p e = " D i a g r a m D i s p l a y N o d e V i e w S t a t e " > < H e i g h t > 1 5 0 < / H e i g h t > < I s E x p a n d e d > t r u e < / I s E x p a n d e d > < W i d t h > 2 0 0 < / W i d t h > < / a : V a l u e > < / a : K e y V a l u e O f D i a g r a m O b j e c t K e y a n y T y p e z b w N T n L X > < a : K e y V a l u e O f D i a g r a m O b j e c t K e y a n y T y p e z b w N T n L X > < a : K e y > < K e y > T a b l e s \ b d _ a l e r t a s \ C o l u m n s \ E s t a d o < / K e y > < / a : K e y > < a : V a l u e   i : t y p e = " D i a g r a m D i s p l a y N o d e V i e w S t a t e " > < H e i g h t > 1 5 0 < / H e i g h t > < I s E x p a n d e d > t r u e < / I s E x p a n d e d > < W i d t h > 2 0 0 < / W i d t h > < / a : V a l u e > < / a : K e y V a l u e O f D i a g r a m O b j e c t K e y a n y T y p e z b w N T n L X > < a : K e y V a l u e O f D i a g r a m O b j e c t K e y a n y T y p e z b w N T n L X > < a : K e y > < K e y > T a b l e s \ b d _ a l e r t a s \ C o l u m n s \ P l a n   d e   a c c i � n < / K e y > < / a : K e y > < a : V a l u e   i : t y p e = " D i a g r a m D i s p l a y N o d e V i e w S t a t e " > < H e i g h t > 1 5 0 < / H e i g h t > < I s E x p a n d e d > t r u e < / I s E x p a n d e d > < W i d t h > 2 0 0 < / W i d t h > < / a : V a l u e > < / a : K e y V a l u e O f D i a g r a m O b j e c t K e y a n y T y p e z b w N T n L X > < a : K e y V a l u e O f D i a g r a m O b j e c t K e y a n y T y p e z b w N T n L X > < a : K e y > < K e y > T a b l e s \ b d _ a l e r t a s \ C o l u m n s \ R e s p o n s a b l e < / K e y > < / a : K e y > < a : V a l u e   i : t y p e = " D i a g r a m D i s p l a y N o d e V i e w S t a t e " > < H e i g h t > 1 5 0 < / H e i g h t > < I s E x p a n d e d > t r u e < / I s E x p a n d e d > < W i d t h > 2 0 0 < / W i d t h > < / a : V a l u e > < / a : K e y V a l u e O f D i a g r a m O b j e c t K e y a n y T y p e z b w N T n L X > < a : K e y V a l u e O f D i a g r a m O b j e c t K e y a n y T y p e z b w N T n L X > < a : K e y > < K e y > T a b l e s \ b d _ a l e r t a s \ C o l u m n s \ F e c h a   d e   i m p l e m e n t a c i � n < / K e y > < / a : K e y > < a : V a l u e   i : t y p e = " D i a g r a m D i s p l a y N o d e V i e w S t a t e " > < H e i g h t > 1 5 0 < / H e i g h t > < I s E x p a n d e d > t r u e < / I s E x p a n d e d > < W i d t h > 2 0 0 < / W i d t h > < / a : V a l u e > < / a : K e y V a l u e O f D i a g r a m O b j e c t K e y a n y T y p e z b w N T n L X > < a : K e y V a l u e O f D i a g r a m O b j e c t K e y a n y T y p e z b w N T n L X > < a : K e y > < K e y > T a b l e s \ b d _ a l e r t a s \ C o l u m n s \ O b s e r v a c i o n e s < / K e y > < / a : K e y > < a : V a l u e   i : t y p e = " D i a g r a m D i s p l a y N o d e V i e w S t a t e " > < H e i g h t > 1 5 0 < / H e i g h t > < I s E x p a n d e d > t r u e < / I s E x p a n d e d > < W i d t h > 2 0 0 < / W i d t h > < / a : V a l u e > < / a : K e y V a l u e O f D i a g r a m O b j e c t K e y a n y T y p e z b w N T n L X > < a : K e y V a l u e O f D i a g r a m O b j e c t K e y a n y T y p e z b w N T n L X > < a : K e y > < K e y > T a b l e s \ b d _ a l e r t a s \ C o l u m n s \ C o n s e c u e n c i a s   d e   i n c u m p l i m i e n t o 1 < / K e y > < / a : K e y > < a : V a l u e   i : t y p e = " D i a g r a m D i s p l a y N o d e V i e w S t a t e " > < H e i g h t > 1 5 0 < / H e i g h t > < I s E x p a n d e d > t r u e < / I s E x p a n d e d > < W i d t h > 2 0 0 < / W i d t h > < / a : V a l u e > < / a : K e y V a l u e O f D i a g r a m O b j e c t K e y a n y T y p e z b w N T n L X > < a : K e y V a l u e O f D i a g r a m O b j e c t K e y a n y T y p e z b w N T n L X > < a : K e y > < K e y > T a b l e s \ b d _ a l e r t a s \ C o l u m n s \ C o l u m n a   c a l c u l a d a   1 < / K e y > < / a : K e y > < a : V a l u e   i : t y p e = " D i a g r a m D i s p l a y N o d e V i e w S t a t e " > < H e i g h t > 1 5 0 < / H e i g h t > < I s E x p a n d e d > t r u e < / I s E x p a n d e d > < W i d t h > 2 0 0 < / W i d t h > < / a : V a l u e > < / a : K e y V a l u e O f D i a g r a m O b j e c t K e y a n y T y p e z b w N T n L X > < a : K e y V a l u e O f D i a g r a m O b j e c t K e y a n y T y p e z b w N T n L X > < a : K e y > < K e y > T a b l e s \ r e s p o n s a b l e s < / K e y > < / a : K e y > < a : V a l u e   i : t y p e = " D i a g r a m D i s p l a y N o d e V i e w S t a t e " > < H e i g h t > 1 5 0 < / H e i g h t > < I s E x p a n d e d > t r u e < / I s E x p a n d e d > < L a y e d O u t > t r u e < / L a y e d O u t > < L e f t > 3 2 9 . 9 0 3 8 1 0 5 6 7 6 6 5 8 < / L e f t > < T a b I n d e x > 1 < / T a b I n d e x > < T o p > 1 8 5 . 1 4 5 7 0 1 5 1 6 7 7 1 3 4 < / T o p > < W i d t h > 2 0 0 < / W i d t h > < / a : V a l u e > < / a : K e y V a l u e O f D i a g r a m O b j e c t K e y a n y T y p e z b w N T n L X > < a : K e y V a l u e O f D i a g r a m O b j e c t K e y a n y T y p e z b w N T n L X > < a : K e y > < K e y > T a b l e s \ r e s p o n s a b l e s \ C o l u m n s \ n o m b r e _ r e s p o n s a b l e < / K e y > < / a : K e y > < a : V a l u e   i : t y p e = " D i a g r a m D i s p l a y N o d e V i e w S t a t e " > < H e i g h t > 1 5 0 < / H e i g h t > < I s E x p a n d e d > t r u e < / I s E x p a n d e d > < W i d t h > 2 0 0 < / W i d t h > < / a : V a l u e > < / a : K e y V a l u e O f D i a g r a m O b j e c t K e y a n y T y p e z b w N T n L X > < a : K e y V a l u e O f D i a g r a m O b j e c t K e y a n y T y p e z b w N T n L X > < a : K e y > < K e y > T a b l e s \ r e s p o n s a b l e s \ C o l u m n s \ c o r r e o < / K e y > < / a : K e y > < a : V a l u e   i : t y p e = " D i a g r a m D i s p l a y N o d e V i e w S t a t e " > < H e i g h t > 1 5 0 < / H e i g h t > < I s E x p a n d e d > t r u e < / I s E x p a n d e d > < W i d t h > 2 0 0 < / W i d t h > < / a : V a l u e > < / a : K e y V a l u e O f D i a g r a m O b j e c t K e y a n y T y p e z b w N T n L X > < a : K e y V a l u e O f D i a g r a m O b j e c t K e y a n y T y p e z b w N T n L X > < a : K e y > < K e y > T a b l e s \ r e s p o n s a b l e s \ M e a s u r e s \ R e c u e n t o   d e   c o r r e o < / K e y > < / a : K e y > < a : V a l u e   i : t y p e = " D i a g r a m D i s p l a y N o d e V i e w S t a t e " > < H e i g h t > 1 5 0 < / H e i g h t > < I s E x p a n d e d > t r u e < / I s E x p a n d e d > < W i d t h > 2 0 0 < / W i d t h > < / a : V a l u e > < / a : K e y V a l u e O f D i a g r a m O b j e c t K e y a n y T y p e z b w N T n L X > < a : K e y V a l u e O f D i a g r a m O b j e c t K e y a n y T y p e z b w N T n L X > < a : K e y > < K e y > T a b l e s \ r e s p o n s a b l e s \ R e c u e n t o   d e   c o r r e o \ A d d i t i o n a l   I n f o \ M e d i d a   i m p l � c i t a < / K e y > < / a : K e y > < a : V a l u e   i : t y p e = " D i a g r a m D i s p l a y V i e w S t a t e I D i a g r a m T a g A d d i t i o n a l I n f o " / > < / a : K e y V a l u e O f D i a g r a m O b j e c t K e y a n y T y p e z b w N T n L X > < a : K e y V a l u e O f D i a g r a m O b j e c t K e y a n y T y p e z b w N T n L X > < a : K e y > < K e y > R e l a t i o n s h i p s \ & l t ; T a b l e s \ b d _ a l e r t a s \ C o l u m n s \ R e s p o n s a b l e   d e   c u m p l i m i e n t o & g t ; - & l t ; T a b l e s \ r e s p o n s a b l e s \ C o l u m n s \ n o m b r e _ r e s p o n s a b l e & g t ; < / K e y > < / a : K e y > < a : V a l u e   i : t y p e = " D i a g r a m D i s p l a y L i n k V i e w S t a t e " > < A u t o m a t i o n P r o p e r t y H e l p e r T e x t > E x t r e m o   1 :   ( 2 1 6 , 7 4 . 9 9 9 9 9 9 7 5 8 3 8 5 7 ) .   E x t r e m o   2 :   ( 3 1 3 . 9 0 3 8 1 0 5 6 7 6 6 6 , 2 6 0 . 1 4 5 7 0 1 7 5 8 3 8 6 )   < / A u t o m a t i o n P r o p e r t y H e l p e r T e x t > < L a y e d O u t > t r u e < / L a y e d O u t > < P o i n t s   x m l n s : b = " h t t p : / / s c h e m a s . d a t a c o n t r a c t . o r g / 2 0 0 4 / 0 7 / S y s t e m . W i n d o w s " > < b : P o i n t > < b : _ x > 2 1 6 < / b : _ x > < b : _ y > 7 4 . 9 9 9 9 9 9 7 5 8 3 8 5 6 7 < / b : _ y > < / b : P o i n t > < b : P o i n t > < b : _ x > 2 6 2 . 9 5 1 9 0 5 5 < / b : _ x > < b : _ y > 7 4 . 9 9 9 9 9 9 7 5 8 3 8 5 6 7 < / b : _ y > < / b : P o i n t > < b : P o i n t > < b : _ x > 2 6 4 . 9 5 1 9 0 5 5 < / b : _ x > < b : _ y > 7 6 . 9 9 9 9 9 9 7 5 8 3 8 5 6 7 < / b : _ y > < / b : P o i n t > < b : P o i n t > < b : _ x > 2 6 4 . 9 5 1 9 0 5 5 < / b : _ x > < b : _ y > 2 5 8 . 1 4 5 7 0 1 7 5 8 3 8 5 7 1 < / b : _ y > < / b : P o i n t > < b : P o i n t > < b : _ x > 2 6 6 . 9 5 1 9 0 5 5 < / b : _ x > < b : _ y > 2 6 0 . 1 4 5 7 0 1 7 5 8 3 8 5 7 1 < / b : _ y > < / b : P o i n t > < b : P o i n t > < b : _ x > 3 1 3 . 9 0 3 8 1 0 5 6 7 6 6 5 8 < / b : _ x > < b : _ y > 2 6 0 . 1 4 5 7 0 1 7 5 8 3 8 5 7 1 < / b : _ y > < / b : P o i n t > < / P o i n t s > < / a : V a l u e > < / a : K e y V a l u e O f D i a g r a m O b j e c t K e y a n y T y p e z b w N T n L X > < a : K e y V a l u e O f D i a g r a m O b j e c t K e y a n y T y p e z b w N T n L X > < a : K e y > < K e y > R e l a t i o n s h i p s \ & l t ; T a b l e s \ b d _ a l e r t a s \ C o l u m n s \ R e s p o n s a b l e   d e   c u m p l i m i e n t o & g t ; - & l t ; T a b l e s \ r e s p o n s a b l e s \ C o l u m n s \ n o m b r e _ r e s p o n s a b l e & g t ; \ F K < / K e y > < / a : K e y > < a : V a l u e   i : t y p e = " D i a g r a m D i s p l a y L i n k E n d p o i n t V i e w S t a t e " > < H e i g h t > 1 6 < / H e i g h t > < L a b e l L o c a t i o n   x m l n s : b = " h t t p : / / s c h e m a s . d a t a c o n t r a c t . o r g / 2 0 0 4 / 0 7 / S y s t e m . W i n d o w s " > < b : _ x > 2 0 0 < / b : _ x > < b : _ y > 6 6 . 9 9 9 9 9 9 7 5 8 3 8 5 6 7 < / b : _ y > < / L a b e l L o c a t i o n > < L o c a t i o n   x m l n s : b = " h t t p : / / s c h e m a s . d a t a c o n t r a c t . o r g / 2 0 0 4 / 0 7 / S y s t e m . W i n d o w s " > < b : _ x > 2 0 0 < / b : _ x > < b : _ y > 7 4 . 9 9 9 9 9 9 7 5 8 3 8 5 6 7 < / b : _ y > < / L o c a t i o n > < S h a p e R o t a t e A n g l e > 3 6 0 < / S h a p e R o t a t e A n g l e > < W i d t h > 1 6 < / W i d t h > < / a : V a l u e > < / a : K e y V a l u e O f D i a g r a m O b j e c t K e y a n y T y p e z b w N T n L X > < a : K e y V a l u e O f D i a g r a m O b j e c t K e y a n y T y p e z b w N T n L X > < a : K e y > < K e y > R e l a t i o n s h i p s \ & l t ; T a b l e s \ b d _ a l e r t a s \ C o l u m n s \ R e s p o n s a b l e   d e   c u m p l i m i e n t o & g t ; - & l t ; T a b l e s \ r e s p o n s a b l e s \ C o l u m n s \ n o m b r e _ r e s p o n s a b l e & g t ; \ P K < / K e y > < / a : K e y > < a : V a l u e   i : t y p e = " D i a g r a m D i s p l a y L i n k E n d p o i n t V i e w S t a t e " > < H e i g h t > 1 6 < / H e i g h t > < L a b e l L o c a t i o n   x m l n s : b = " h t t p : / / s c h e m a s . d a t a c o n t r a c t . o r g / 2 0 0 4 / 0 7 / S y s t e m . W i n d o w s " > < b : _ x > 3 1 3 . 9 0 3 8 1 0 5 6 7 6 6 5 8 < / b : _ x > < b : _ y > 2 5 2 . 1 4 5 7 0 1 7 5 8 3 8 5 7 1 < / b : _ y > < / L a b e l L o c a t i o n > < L o c a t i o n   x m l n s : b = " h t t p : / / s c h e m a s . d a t a c o n t r a c t . o r g / 2 0 0 4 / 0 7 / S y s t e m . W i n d o w s " > < b : _ x > 3 2 9 . 9 0 3 8 1 0 5 6 7 6 6 5 8 < / b : _ x > < b : _ y > 2 6 0 . 1 4 5 7 0 1 7 5 8 3 8 5 7 1 < / b : _ y > < / L o c a t i o n > < S h a p e R o t a t e A n g l e > 1 8 0 < / S h a p e R o t a t e A n g l e > < W i d t h > 1 6 < / W i d t h > < / a : V a l u e > < / a : K e y V a l u e O f D i a g r a m O b j e c t K e y a n y T y p e z b w N T n L X > < a : K e y V a l u e O f D i a g r a m O b j e c t K e y a n y T y p e z b w N T n L X > < a : K e y > < K e y > R e l a t i o n s h i p s \ & l t ; T a b l e s \ b d _ a l e r t a s \ C o l u m n s \ R e s p o n s a b l e   d e   c u m p l i m i e n t o & g t ; - & l t ; T a b l e s \ r e s p o n s a b l e s \ C o l u m n s \ n o m b r e _ r e s p o n s a b l e & g t ; \ C r o s s F i l t e r < / K e y > < / a : K e y > < a : V a l u e   i : t y p e = " D i a g r a m D i s p l a y L i n k C r o s s F i l t e r V i e w S t a t e " > < P o i n t s   x m l n s : b = " h t t p : / / s c h e m a s . d a t a c o n t r a c t . o r g / 2 0 0 4 / 0 7 / S y s t e m . W i n d o w s " > < b : P o i n t > < b : _ x > 2 1 6 < / b : _ x > < b : _ y > 7 4 . 9 9 9 9 9 9 7 5 8 3 8 5 6 7 < / b : _ y > < / b : P o i n t > < b : P o i n t > < b : _ x > 2 6 2 . 9 5 1 9 0 5 5 < / b : _ x > < b : _ y > 7 4 . 9 9 9 9 9 9 7 5 8 3 8 5 6 7 < / b : _ y > < / b : P o i n t > < b : P o i n t > < b : _ x > 2 6 4 . 9 5 1 9 0 5 5 < / b : _ x > < b : _ y > 7 6 . 9 9 9 9 9 9 7 5 8 3 8 5 6 7 < / b : _ y > < / b : P o i n t > < b : P o i n t > < b : _ x > 2 6 4 . 9 5 1 9 0 5 5 < / b : _ x > < b : _ y > 2 5 8 . 1 4 5 7 0 1 7 5 8 3 8 5 7 1 < / b : _ y > < / b : P o i n t > < b : P o i n t > < b : _ x > 2 6 6 . 9 5 1 9 0 5 5 < / b : _ x > < b : _ y > 2 6 0 . 1 4 5 7 0 1 7 5 8 3 8 5 7 1 < / b : _ y > < / b : P o i n t > < b : P o i n t > < b : _ x > 3 1 3 . 9 0 3 8 1 0 5 6 7 6 6 5 8 < / b : _ x > < b : _ y > 2 6 0 . 1 4 5 7 0 1 7 5 8 3 8 5 7 1 < / b : _ y > < / b : P o i n t > < / P o i n t s > < / a : V a l u 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 2 0 2 3 - 1 0 - 0 4 T 1 1 : 1 2 : 4 0 . 8 8 1 9 6 2 5 - 0 5 : 0 0 < / L a s t P r o c e s s e d T i m e > < / D a t a M o d e l i n g S a n d b o x . S e r i a l i z e d S a n d b o x E r r o r C a c h e > ] ] > < / C u s t o m C o n t e n t > < / G e m i n i > 
</file>

<file path=customXml/item6.xml>��< ? x m l   v e r s i o n = " 1 . 0 "   e n c o d i n g = " U T F - 1 6 " ? > < G e m i n i   x m l n s = " h t t p : / / g e m i n i / p i v o t c u s t o m i z a t i o n / C l i e n t W i n d o w X M L " > < C u s t o m C o n t e n t > < ! [ C D A T A [ b d _ a l e r t a s _ 0 1 6 8 0 2 d e - d e 5 5 - 4 e 6 e - b 3 3 a - 0 8 d e 4 9 d 2 2 0 e 6 ] ] > < / 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 R R S S 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 R R S S 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 C o l u m n s \ A m b i t o   d e   a p l i c a c i � n < / K e y > < / a : K e y > < a : V a l u e   i : t y p e = " T a b l e W i d g e t B a s e V i e w S t a t e " / > < / a : K e y V a l u e O f D i a g r a m O b j e c t K e y a n y T y p e z b w N T n L X > < a : K e y V a l u e O f D i a g r a m O b j e c t K e y a n y T y p e z b w N T n L X > < a : K e y > < K e y > C o l u m n s \ M A T E R I A < / K e y > < / a : K e y > < a : V a l u e   i : t y p e = " T a b l e W i d g e t B a s e V i e w S t a t e " / > < / a : K e y V a l u e O f D i a g r a m O b j e c t K e y a n y T y p e z b w N T n L X > < a : K e y V a l u e O f D i a g r a m O b j e c t K e y a n y T y p e z b w N T n L X > < a : K e y > < K e y > C o l u m n s \ T E M A < / K e y > < / a : K e y > < a : V a l u e   i : t y p e = " T a b l e W i d g e t B a s e V i e w S t a t e " / > < / a : K e y V a l u e O f D i a g r a m O b j e c t K e y a n y T y p e z b w N T n L X > < a : K e y V a l u e O f D i a g r a m O b j e c t K e y a n y T y p e z b w N T n L X > < a : K e y > < K e y > C o l u m n s \ F e c h a   d e   p u b l i c a c i � n < / K e y > < / a : K e y > < a : V a l u e   i : t y p e = " T a b l e W i d g e t B a s e V i e w S t a t e " / > < / a : K e y V a l u e O f D i a g r a m O b j e c t K e y a n y T y p e z b w N T n L X > < a : K e y V a l u e O f D i a g r a m O b j e c t K e y a n y T y p e z b w N T n L X > < a : K e y > < K e y > C o l u m n s \ N r o .   d e   N o r m a < / 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 C o l u m n s \ A r t � c u l o < / K e y > < / a : K e y > < a : V a l u e   i : t y p e = " T a b l e W i d g e t B a s e V i e w S t a t e " / > < / a : K e y V a l u e O f D i a g r a m O b j e c t K e y a n y T y p e z b w N T n L X > < a : K e y V a l u e O f D i a g r a m O b j e c t K e y a n y T y p e z b w N T n L X > < a : K e y > < K e y > C o l u m n s \ D e s c r i p c i � n   l i t e r a l < / K e y > < / a : K e y > < a : V a l u e   i : t y p e = " T a b l e W i d g e t B a s e V i e w S t a t e " / > < / a : K e y V a l u e O f D i a g r a m O b j e c t K e y a n y T y p e z b w N T n L X > < a : K e y V a l u e O f D i a g r a m O b j e c t K e y a n y T y p e z b w N T n L X > < a : K e y > < K e y > C o l u m n s \ O b l i g a c i o n e s < / K e y > < / a : K e y > < a : V a l u e   i : t y p e = " T a b l e W i d g e t B a s e V i e w S t a t e " / > < / a : K e y V a l u e O f D i a g r a m O b j e c t K e y a n y T y p e z b w N T n L X > < a : K e y V a l u e O f D i a g r a m O b j e c t K e y a n y T y p e z b w N T n L X > < a : K e y > < K e y > C o l u m n s \ A u t o r i d a d   c o m p e t e n t e < / K e y > < / a : K e y > < a : V a l u e   i : t y p e = " T a b l e W i d g e t B a s e V i e w S t a t e " / > < / a : K e y V a l u e O f D i a g r a m O b j e c t K e y a n y T y p e z b w N T n L X > < a : K e y V a l u e O f D i a g r a m O b j e c t K e y a n y T y p e z b w N T n L X > < a : K e y > < K e y > C o l u m n s \ C o l u m n a 1 < / K e y > < / a : K e y > < a : V a l u e   i : t y p e = " T a b l e W i d g e t B a s e V i e w S t a t e " / > < / a : K e y V a l u e O f D i a g r a m O b j e c t K e y a n y T y p e z b w N T n L X > < a : K e y V a l u e O f D i a g r a m O b j e c t K e y a n y T y p e z b w N T n L X > < a : K e y > < K e y > C o l u m n s \ C o n s e c u e n c i a s   d e   i n c u m p l i m i e n t o < / K e y > < / a : K e y > < a : V a l u e   i : t y p e = " T a b l e W i d g e t B a s e V i e w S t a t e " / > < / a : K e y V a l u e O f D i a g r a m O b j e c t K e y a n y T y p e z b w N T n L X > < a : K e y V a l u e O f D i a g r a m O b j e c t K e y a n y T y p e z b w N T n L X > < a : K e y > < K e y > C o l u m n s \ B a s e   L e g a l < / K e y > < / a : K e y > < a : V a l u e   i : t y p e = " T a b l e W i d g e t B a s e V i e w S t a t e " / > < / a : K e y V a l u e O f D i a g r a m O b j e c t K e y a n y T y p e z b w N T n L X > < a : K e y V a l u e O f D i a g r a m O b j e c t K e y a n y T y p e z b w N T n L X > < a : K e y > < K e y > C o l u m n s \ R e l a c i � n   c o n   o t r a s   o b l i g a c i o n e s < / K e y > < / a : K e y > < a : V a l u e   i : t y p e = " T a b l e W i d g e t B a s e V i e w S t a t e " / > < / a : K e y V a l u e O f D i a g r a m O b j e c t K e y a n y T y p e z b w N T n L X > < a : K e y V a l u e O f D i a g r a m O b j e c t K e y a n y T y p e z b w N T n L X > < a : K e y > < K e y > C o l u m n s \ A c t i v i d a d e s   p a r a   e l   c u m p l i m i e n t o < / K e y > < / a : K e y > < a : V a l u e   i : t y p e = " T a b l e W i d g e t B a s e V i e w S t a t e " / > < / a : K e y V a l u e O f D i a g r a m O b j e c t K e y a n y T y p e z b w N T n L X > < a : K e y V a l u e O f D i a g r a m O b j e c t K e y a n y T y p e z b w N T n L X > < a : K e y > < K e y > C o l u m n s \ E v i d e n c i a < / K e y > < / a : K e y > < a : V a l u e   i : t y p e = " T a b l e W i d g e t B a s e V i e w S t a t e " / > < / a : K e y V a l u e O f D i a g r a m O b j e c t K e y a n y T y p e z b w N T n L X > < a : K e y V a l u e O f D i a g r a m O b j e c t K e y a n y T y p e z b w N T n L X > < a : K e y > < K e y > C o l u m n s \ A r e a   R e s p o n s a b l e < / K e y > < / a : K e y > < a : V a l u e   i : t y p e = " T a b l e W i d g e t B a s e V i e w S t a t e " / > < / a : K e y V a l u e O f D i a g r a m O b j e c t K e y a n y T y p e z b w N T n L X > < a : K e y V a l u e O f D i a g r a m O b j e c t K e y a n y T y p e z b w N T n L X > < a : K e y > < K e y > C o l u m n s \ C u m p l e < / K e y > < / a : K e y > < a : V a l u e   i : t y p e = " T a b l e W i d g e t B a s e V i e w S t a t e " / > < / a : K e y V a l u e O f D i a g r a m O b j e c t K e y a n y T y p e z b w N T n L X > < a : K e y V a l u e O f D i a g r a m O b j e c t K e y a n y T y p e z b w N T n L X > < a : K e y > < K e y > C o l u m n s \ P l a n   d e   a c c i � n < / 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  d e   i m p l e m e n t a c i � n 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 r e s p o n s a b l e s 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 r e s p o n s a b l e s 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 C o l u m n s \ n o m b r e _ r e s p o n s a b l e < / K e y > < / a : K e y > < a : V a l u e   i : t y p e = " T a b l e W i d g e t B a s e V i e w S t a t e " / > < / a : K e y V a l u e O f D i a g r a m O b j e c t K e y a n y T y p e z b w N T n L X > < a : K e y V a l u e O f D i a g r a m O b j e c t K e y a n y T y p e z b w N T n L X > < a : K e y > < K e y > C o l u m n s \ c o r r e o 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 b d _ a l e r t a s 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 b d _ a l e r t a s 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K e y > < / a : K e y > < a : V a l u e   i : t y p e = " T a b l e W i d g e t B a s e V i e w S t a t e " / > < / a : K e y V a l u e O f D i a g r a m O b j e c t K e y a n y T y p e z b w N T n L X > < a : K e y V a l u e O f D i a g r a m O b j e c t K e y a n y T y p e z b w N T n L X > < a : K e y > < K e y > C o l u m n s \ � m b i t o   d e   a p l i c a c i � n < / K e y > < / a : K e y > < a : V a l u e   i : t y p e = " T a b l e W i d g e t B a s e V i e w S t a t e " / > < / a : K e y V a l u e O f D i a g r a m O b j e c t K e y a n y T y p e z b w N T n L X > < a : K e y V a l u e O f D i a g r a m O b j e c t K e y a n y T y p e z b w N T n L X > < a : K e y > < K e y > C o l u m n s \ M a t e r i a < / K e y > < / a : K e y > < a : V a l u e   i : t y p e = " T a b l e W i d g e t B a s e V i e w S t a t e " / > < / a : K e y V a l u e O f D i a g r a m O b j e c t K e y a n y T y p e z b w N T n L X > < a : K e y V a l u e O f D i a g r a m O b j e c t K e y a n y T y p e z b w N T n L X > < a : K e y > < K e y > C o l u m n s \ T e m a < / K e y > < / a : K e y > < a : V a l u e   i : t y p e = " T a b l e W i d g e t B a s e V i e w S t a t e " / > < / a : K e y V a l u e O f D i a g r a m O b j e c t K e y a n y T y p e z b w N T n L X > < a : K e y V a l u e O f D i a g r a m O b j e c t K e y a n y T y p e z b w N T n L X > < a : K e y > < K e y > C o l u m n s \ E t a p a < / K e y > < / a : K e y > < a : V a l u e   i : t y p e = " T a b l e W i d g e t B a s e V i e w S t a t e " / > < / a : K e y V a l u e O f D i a g r a m O b j e c t K e y a n y T y p e z b w N T n L X > < a : K e y V a l u e O f D i a g r a m O b j e c t K e y a n y T y p e z b w N T n L X > < a : K e y > < K e y > C o l u m n s \ F e c h a   d e   n o t i f i c a c i � n < / K e y > < / a : K e y > < a : V a l u e   i : t y p e = " T a b l e W i d g e t B a s e V i e w S t a t e " / > < / a : K e y V a l u e O f D i a g r a m O b j e c t K e y a n y T y p e z b w N T n L X > < a : K e y V a l u e O f D i a g r a m O b j e c t K e y a n y T y p e z b w N T n L X > < a : K e y > < K e y > C o l u m n s \ R e s o l u c i � n   d e   a p r o b a c i � n < / K e y > < / a : K e y > < a : V a l u e   i : t y p e = " T a b l e W i d g e t B a s e V i e w S t a t e " / > < / a : K e y V a l u e O f D i a g r a m O b j e c t K e y a n y T y p e z b w N T n L X > < a : K e y V a l u e O f D i a g r a m O b j e c t K e y a n y T y p e z b w N T n L X > < a : K e y > < K e y > C o l u m n s \ N o m b r e < / K e y > < / a : K e y > < a : V a l u e   i : t y p e = " T a b l e W i d g e t B a s e V i e w S t a t e " / > < / a : K e y V a l u e O f D i a g r a m O b j e c t K e y a n y T y p e z b w N T n L X > < a : K e y V a l u e O f D i a g r a m O b j e c t K e y a n y T y p e z b w N T n L X > < a : K e y > < K e y > C o l u m n s \ � t e m < / K e y > < / a : K e y > < a : V a l u e   i : t y p e = " T a b l e W i d g e t B a s e V i e w S t a t e " / > < / a : K e y V a l u e O f D i a g r a m O b j e c t K e y a n y T y p e z b w N T n L X > < a : K e y V a l u e O f D i a g r a m O b j e c t K e y a n y T y p e z b w N T n L X > < a : K e y > < K e y > C o l u m n s \ D e s c r i p c i � n   l i t e r a l < / K e y > < / a : K e y > < a : V a l u e   i : t y p e = " T a b l e W i d g e t B a s e V i e w S t a t e " / > < / a : K e y V a l u e O f D i a g r a m O b j e c t K e y a n y T y p e z b w N T n L X > < a : K e y V a l u e O f D i a g r a m O b j e c t K e y a n y T y p e z b w N T n L X > < a : K e y > < K e y > C o l u m n s \ O b l i g a c i o n e s < / K e y > < / a : K e y > < a : V a l u e   i : t y p e = " T a b l e W i d g e t B a s e V i e w S t a t e " / > < / a : K e y V a l u e O f D i a g r a m O b j e c t K e y a n y T y p e z b w N T n L X > < a : K e y V a l u e O f D i a g r a m O b j e c t K e y a n y T y p e z b w N T n L X > < a : K e y > < K e y > C o l u m n s \ F r e c u e n c i a < / K e y > < / a : K e y > < a : V a l u e   i : t y p e = " T a b l e W i d g e t B a s e V i e w S t a t e " / > < / a : K e y V a l u e O f D i a g r a m O b j e c t K e y a n y T y p e z b w N T n L X > < a : K e y V a l u e O f D i a g r a m O b j e c t K e y a n y T y p e z b w N T n L X > < a : K e y > < K e y > C o l u m n s \ A u t o r i d a d e s   c o m p e t e n t e s < / K e y > < / a : K e y > < a : V a l u e   i : t y p e = " T a b l e W i d g e t B a s e V i e w S t a t e " / > < / a : K e y V a l u e O f D i a g r a m O b j e c t K e y a n y T y p e z b w N T n L X > < a : K e y V a l u e O f D i a g r a m O b j e c t K e y a n y T y p e z b w N T n L X > < a : K e y > < K e y > C o l u m n s \ C o n s e c u e n c i a s   d e   i n c u m p l i m i e n t o < / K e y > < / a : K e y > < a : V a l u e   i : t y p e = " T a b l e W i d g e t B a s e V i e w S t a t e " / > < / a : K e y V a l u e O f D i a g r a m O b j e c t K e y a n y T y p e z b w N T n L X > < a : K e y V a l u e O f D i a g r a m O b j e c t K e y a n y T y p e z b w N T n L X > < a : K e y > < K e y > C o l u m n s \ B a s e   L e g a l < / K e y > < / a : K e y > < a : V a l u e   i : t y p e = " T a b l e W i d g e t B a s e V i e w S t a t e " / > < / a : K e y V a l u e O f D i a g r a m O b j e c t K e y a n y T y p e z b w N T n L X > < a : K e y V a l u e O f D i a g r a m O b j e c t K e y a n y T y p e z b w N T n L X > < a : K e y > < K e y > C o l u m n s \ R e l a c i � n   c o n   o t r a s   o b l i g a c i o n e s < / K e y > < / a : K e y > < a : V a l u e   i : t y p e = " T a b l e W i d g e t B a s e V i e w S t a t e " / > < / a : K e y V a l u e O f D i a g r a m O b j e c t K e y a n y T y p e z b w N T n L X > < a : K e y V a l u e O f D i a g r a m O b j e c t K e y a n y T y p e z b w N T n L X > < a : K e y > < K e y > C o l u m n s \ E v i d e n c i a < / K e y > < / a : K e y > < a : V a l u e   i : t y p e = " T a b l e W i d g e t B a s e V i e w S t a t e " / > < / a : K e y V a l u e O f D i a g r a m O b j e c t K e y a n y T y p e z b w N T n L X > < a : K e y V a l u e O f D i a g r a m O b j e c t K e y a n y T y p e z b w N T n L X > < a : K e y > < K e y > C o l u m n s \ A r e a   R e s p o n s a b l e < / K e y > < / a : K e y > < a : V a l u e   i : t y p e = " T a b l e W i d g e t B a s e V i e w S t a t e " / > < / a : K e y V a l u e O f D i a g r a m O b j e c t K e y a n y T y p e z b w N T n L X > < a : K e y V a l u e O f D i a g r a m O b j e c t K e y a n y T y p e z b w N T n L X > < a : K e y > < K e y > C o l u m n s \ R e s p o n s a b l e   d e   c u m p l i m i e n t o < / K e y > < / a : K e y > < a : V a l u e   i : t y p e = " T a b l e W i d g e t B a s e V i e w S t a t e " / > < / a : K e y V a l u e O f D i a g r a m O b j e c t K e y a n y T y p e z b w N T n L X > < a : K e y V a l u e O f D i a g r a m O b j e c t K e y a n y T y p e z b w N T n L X > < a : K e y > < K e y > C o l u m n s \ C o r r e o   d e   c o n t a c t o < / K e y > < / a : K e y > < a : V a l u e   i : t y p e = " T a b l e W i d g e t B a s e V i e w S t a t e " / > < / a : K e y V a l u e O f D i a g r a m O b j e c t K e y a n y T y p e z b w N T n L X > < a : K e y V a l u e O f D i a g r a m O b j e c t K e y a n y T y p e z b w N T n L X > < a : K e y > < K e y > C o l u m n s \ F e c h a   d e   E v a l u a c i � n < / K e y > < / a : K e y > < a : V a l u e   i : t y p e = " T a b l e W i d g e t B a s e V i e w S t a t e " / > < / a : K e y V a l u e O f D i a g r a m O b j e c t K e y a n y T y p e z b w N T n L X > < a : K e y V a l u e O f D i a g r a m O b j e c t K e y a n y T y p e z b w N T n L X > < a : K e y > < K e y > C o l u m n s \ C u m p l e < / K e y > < / a : K e y > < a : V a l u e   i : t y p e = " T a b l e W i d g e t B a s e V i e w S t a t e " / > < / a : K e y V a l u e O f D i a g r a m O b j e c t K e y a n y T y p e z b w N T n L X > < a : K e y V a l u e O f D i a g r a m O b j e c t K e y a n y T y p e z b w N T n L X > < a : K e y > < K e y > C o l u m n s \ E s t a d o < / K e y > < / a : K e y > < a : V a l u e   i : t y p e = " T a b l e W i d g e t B a s e V i e w S t a t e " / > < / a : K e y V a l u e O f D i a g r a m O b j e c t K e y a n y T y p e z b w N T n L X > < a : K e y V a l u e O f D i a g r a m O b j e c t K e y a n y T y p e z b w N T n L X > < a : K e y > < K e y > C o l u m n s \ P l a n   d e   a c c i � n < / K e y > < / a : K e y > < a : V a l u e   i : t y p e = " T a b l e W i d g e t B a s e V i e w S t a t e " / > < / a : K e y V a l u e O f D i a g r a m O b j e c t K e y a n y T y p e z b w N T n L X > < a : K e y V a l u e O f D i a g r a m O b j e c t K e y a n y T y p e z b w N T n L X > < a : K e y > < K e y > C o l u m n s \ R e s p o n s a b l e < / K e y > < / a : K e y > < a : V a l u e   i : t y p e = " T a b l e W i d g e t B a s e V i e w S t a t e " / > < / a : K e y V a l u e O f D i a g r a m O b j e c t K e y a n y T y p e z b w N T n L X > < a : K e y V a l u e O f D i a g r a m O b j e c t K e y a n y T y p e z b w N T n L X > < a : K e y > < K e y > C o l u m n s \ F e c h a   d e   i m p l e m e n t a c i � n < / K e y > < / a : K e y > < a : V a l u e   i : t y p e = " T a b l e W i d g e t B a s e V i e w S t a t e " / > < / a : K e y V a l u e O f D i a g r a m O b j e c t K e y a n y T y p e z b w N T n L X > < a : K e y V a l u e O f D i a g r a m O b j e c t K e y a n y T y p e z b w N T n L X > < a : K e y > < K e y > C o l u m n s \ O b s e r v a c i o n e s < / K e y > < / a : K e y > < a : V a l u e   i : t y p e = " T a b l e W i d g e t B a s e V i e w S t a t e " / > < / a : K e y V a l u e O f D i a g r a m O b j e c t K e y a n y T y p e z b w N T n L X > < a : K e y V a l u e O f D i a g r a m O b j e c t K e y a n y T y p e z b w N T n L X > < a : K e y > < K e y > C o l u m n s \ C o n s e c u e n c i a s   d e   i n c u m p l i m i e n t o 1 < / 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 C o l u m n s \ C o l u m n a   c a l c u l a d a   1 < / 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14E3521-DD1F-4701-9BA3-4F334E132E45}">
  <ds:schemaRefs/>
</ds:datastoreItem>
</file>

<file path=customXml/itemProps10.xml><?xml version="1.0" encoding="utf-8"?>
<ds:datastoreItem xmlns:ds="http://schemas.openxmlformats.org/officeDocument/2006/customXml" ds:itemID="{D95B8483-B1DE-436F-AF2B-566E0CB1FA9A}">
  <ds:schemaRefs>
    <ds:schemaRef ds:uri="http://gemini/pivotcustomization/ShowImplicitMeasures"/>
  </ds:schemaRefs>
</ds:datastoreItem>
</file>

<file path=customXml/itemProps11.xml><?xml version="1.0" encoding="utf-8"?>
<ds:datastoreItem xmlns:ds="http://schemas.openxmlformats.org/officeDocument/2006/customXml" ds:itemID="{11CB6293-B982-4E49-A73F-E6AA1657B785}">
  <ds:schemaRefs/>
</ds:datastoreItem>
</file>

<file path=customXml/itemProps12.xml><?xml version="1.0" encoding="utf-8"?>
<ds:datastoreItem xmlns:ds="http://schemas.openxmlformats.org/officeDocument/2006/customXml" ds:itemID="{92448F7D-BCCC-4B0A-B6E0-50F7B070AE5B}">
  <ds:schemaRefs/>
</ds:datastoreItem>
</file>

<file path=customXml/itemProps13.xml><?xml version="1.0" encoding="utf-8"?>
<ds:datastoreItem xmlns:ds="http://schemas.openxmlformats.org/officeDocument/2006/customXml" ds:itemID="{D195FA91-B511-4DD1-BD64-D2627AA435E2}">
  <ds:schemaRefs/>
</ds:datastoreItem>
</file>

<file path=customXml/itemProps14.xml><?xml version="1.0" encoding="utf-8"?>
<ds:datastoreItem xmlns:ds="http://schemas.openxmlformats.org/officeDocument/2006/customXml" ds:itemID="{D696390A-28FE-46CF-84BB-E86C0A037D3C}">
  <ds:schemaRefs/>
</ds:datastoreItem>
</file>

<file path=customXml/itemProps15.xml><?xml version="1.0" encoding="utf-8"?>
<ds:datastoreItem xmlns:ds="http://schemas.openxmlformats.org/officeDocument/2006/customXml" ds:itemID="{41A8DD79-A743-481C-B203-79BE6D16DE57}">
  <ds:schemaRefs>
    <ds:schemaRef ds:uri="http://gemini/pivotcustomization/FormulaBarState"/>
  </ds:schemaRefs>
</ds:datastoreItem>
</file>

<file path=customXml/itemProps16.xml><?xml version="1.0" encoding="utf-8"?>
<ds:datastoreItem xmlns:ds="http://schemas.openxmlformats.org/officeDocument/2006/customXml" ds:itemID="{E6F62D16-3959-4896-9649-EB89B5014336}">
  <ds:schemaRefs/>
</ds:datastoreItem>
</file>

<file path=customXml/itemProps17.xml><?xml version="1.0" encoding="utf-8"?>
<ds:datastoreItem xmlns:ds="http://schemas.openxmlformats.org/officeDocument/2006/customXml" ds:itemID="{1FA995F0-8D51-4460-BB1F-B888805890EC}">
  <ds:schemaRefs/>
</ds:datastoreItem>
</file>

<file path=customXml/itemProps18.xml><?xml version="1.0" encoding="utf-8"?>
<ds:datastoreItem xmlns:ds="http://schemas.openxmlformats.org/officeDocument/2006/customXml" ds:itemID="{CC2E6D39-D321-4B1C-92AF-572B51337B4C}">
  <ds:schemaRefs>
    <ds:schemaRef ds:uri="http://schemas.microsoft.com/DataMashup"/>
  </ds:schemaRefs>
</ds:datastoreItem>
</file>

<file path=customXml/itemProps2.xml><?xml version="1.0" encoding="utf-8"?>
<ds:datastoreItem xmlns:ds="http://schemas.openxmlformats.org/officeDocument/2006/customXml" ds:itemID="{40A1C0A7-ADC8-400A-89BD-7B326EEC4822}">
  <ds:schemaRefs/>
</ds:datastoreItem>
</file>

<file path=customXml/itemProps3.xml><?xml version="1.0" encoding="utf-8"?>
<ds:datastoreItem xmlns:ds="http://schemas.openxmlformats.org/officeDocument/2006/customXml" ds:itemID="{8462E753-9F4B-4586-A5FD-AD948E8E15EE}">
  <ds:schemaRefs>
    <ds:schemaRef ds:uri="http://gemini/pivotcustomization/ShowHidden"/>
  </ds:schemaRefs>
</ds:datastoreItem>
</file>

<file path=customXml/itemProps4.xml><?xml version="1.0" encoding="utf-8"?>
<ds:datastoreItem xmlns:ds="http://schemas.openxmlformats.org/officeDocument/2006/customXml" ds:itemID="{95BEF8AE-56AB-4C2F-B148-B2250061FF7D}">
  <ds:schemaRefs/>
</ds:datastoreItem>
</file>

<file path=customXml/itemProps5.xml><?xml version="1.0" encoding="utf-8"?>
<ds:datastoreItem xmlns:ds="http://schemas.openxmlformats.org/officeDocument/2006/customXml" ds:itemID="{27CD3436-3559-4D8F-861F-F9823656D4A8}">
  <ds:schemaRefs/>
</ds:datastoreItem>
</file>

<file path=customXml/itemProps6.xml><?xml version="1.0" encoding="utf-8"?>
<ds:datastoreItem xmlns:ds="http://schemas.openxmlformats.org/officeDocument/2006/customXml" ds:itemID="{60C5DCAA-2EF1-42B1-BB70-38159B07B566}">
  <ds:schemaRefs/>
</ds:datastoreItem>
</file>

<file path=customXml/itemProps7.xml><?xml version="1.0" encoding="utf-8"?>
<ds:datastoreItem xmlns:ds="http://schemas.openxmlformats.org/officeDocument/2006/customXml" ds:itemID="{F63CA5B5-B071-4273-874E-CB29BFA3B9CC}">
  <ds:schemaRefs>
    <ds:schemaRef ds:uri="http://gemini/pivotcustomization/LinkedTableUpdateMode"/>
  </ds:schemaRefs>
</ds:datastoreItem>
</file>

<file path=customXml/itemProps8.xml><?xml version="1.0" encoding="utf-8"?>
<ds:datastoreItem xmlns:ds="http://schemas.openxmlformats.org/officeDocument/2006/customXml" ds:itemID="{FFE42F0F-B50A-4EC4-B236-0FB54FE97915}">
  <ds:schemaRefs/>
</ds:datastoreItem>
</file>

<file path=customXml/itemProps9.xml><?xml version="1.0" encoding="utf-8"?>
<ds:datastoreItem xmlns:ds="http://schemas.openxmlformats.org/officeDocument/2006/customXml" ds:itemID="{D3762736-857B-4A03-805D-96006AF28A3C}">
  <ds:schemaRefs>
    <ds:schemaRef ds:uri="http://gemini/pivotcustomization/ManualCalc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Dashboard</vt:lpstr>
      <vt:lpstr>COMPROMISOS IGA</vt:lpstr>
      <vt:lpstr>RL GENERALES</vt:lpstr>
      <vt:lpstr> RL AGUA Y EFLUENTE</vt:lpstr>
      <vt:lpstr>RL AIRE, RUIDO Y EMISIONES</vt:lpstr>
      <vt:lpstr>RL ENERGÍA</vt:lpstr>
      <vt:lpstr>RL SUELO</vt:lpstr>
      <vt:lpstr>RL RESIDUOS SÓLIDOS</vt:lpstr>
      <vt:lpstr>RL IQBF</vt:lpstr>
      <vt:lpstr>Lista</vt:lpstr>
      <vt:lpstr>Lista de normas </vt:lpstr>
      <vt:lpstr>Responsables</vt:lpstr>
      <vt:lpstr>Datos</vt:lpstr>
      <vt:lpstr>Análisis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Doris Eyzaguirre</dc:creator>
  <cp:keywords/>
  <dc:description/>
  <cp:lastModifiedBy>Eduardo Gustavo Melgar Tamara</cp:lastModifiedBy>
  <cp:revision/>
  <dcterms:created xsi:type="dcterms:W3CDTF">2023-08-07T11:39:32Z</dcterms:created>
  <dcterms:modified xsi:type="dcterms:W3CDTF">2024-01-09T00:24:56Z</dcterms:modified>
  <cp:category/>
  <cp:contentStatus/>
</cp:coreProperties>
</file>