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ymond\Downloads\"/>
    </mc:Choice>
  </mc:AlternateContent>
  <bookViews>
    <workbookView xWindow="0" yWindow="0" windowWidth="19200" windowHeight="6760" firstSheet="2" activeTab="2"/>
  </bookViews>
  <sheets>
    <sheet name="LookUp" sheetId="1" r:id="rId1"/>
    <sheet name="Clients" sheetId="5" r:id="rId2"/>
    <sheet name="Scores" sheetId="2" r:id="rId3"/>
  </sheets>
  <definedNames>
    <definedName name="_xlnm._FilterDatabase" localSheetId="2" hidden="1">Scores!$A$1:$M$21</definedName>
    <definedName name="A321M">Scores!$C$20:$N$20</definedName>
    <definedName name="A440V">Scores!$C$21:$N$21</definedName>
    <definedName name="April">Scores!$F$2:$F$21</definedName>
    <definedName name="August">Scores!$J$2:$J$21</definedName>
    <definedName name="B615O">Scores!$C$6:$N$6</definedName>
    <definedName name="B690K">Scores!$C$13:$N$13</definedName>
    <definedName name="D704H">Scores!$C$17:$N$17</definedName>
    <definedName name="D892A">Scores!$C$5:$N$5</definedName>
    <definedName name="December">Scores!$N$2:$N$21</definedName>
    <definedName name="E318Y">Scores!$C$19:$N$19</definedName>
    <definedName name="E984W">Scores!$C$9:$N$9</definedName>
    <definedName name="F503M">Scores!$C$16:$N$16</definedName>
    <definedName name="February">Scores!$D$2:$D$21</definedName>
    <definedName name="J267S">Scores!$C$4:$N$4</definedName>
    <definedName name="J369H">Scores!$C$14:$N$14</definedName>
    <definedName name="J492J">Scores!$C$15:$N$15</definedName>
    <definedName name="January">Scores!$C$2:$C$21</definedName>
    <definedName name="July">Scores!$I$2:$I$21</definedName>
    <definedName name="June">Scores!$H$2:$H$21</definedName>
    <definedName name="K123F">Scores!$C$2:$N$2</definedName>
    <definedName name="L329K">Scores!$C$12:$N$12</definedName>
    <definedName name="March">Scores!$E$2:$E$21</definedName>
    <definedName name="May">Scores!$G$2:$G$21</definedName>
    <definedName name="N240R">Scores!$C$10:$N$10</definedName>
    <definedName name="November">Scores!$M$2:$M$21</definedName>
    <definedName name="October">Scores!$L$2:$L$21</definedName>
    <definedName name="S188G">Scores!$C$11:$N$11</definedName>
    <definedName name="S738L">Scores!$C$7:$N$7</definedName>
    <definedName name="September">Scores!$K$2:$K$21</definedName>
    <definedName name="T246L">Scores!$C$3:$N$3</definedName>
    <definedName name="T875J">Scores!$C$18:$N$18</definedName>
    <definedName name="V861N">Scores!$C$8:$N$8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5" l="1"/>
  <c r="Q9" i="2"/>
  <c r="A8" i="1" a="1"/>
  <c r="A8" i="1"/>
  <c r="B5" i="1" a="1"/>
  <c r="B5" i="1"/>
  <c r="AG27" i="2" a="1"/>
  <c r="AG27" i="2" s="1"/>
  <c r="AF27" i="2" a="1"/>
  <c r="AF27" i="2" s="1"/>
  <c r="AE27" i="2" a="1"/>
  <c r="AE27" i="2" s="1"/>
  <c r="AD27" i="2" a="1"/>
  <c r="AD27" i="2" s="1"/>
  <c r="AC27" i="2" a="1"/>
  <c r="AC27" i="2" s="1"/>
  <c r="AB27" i="2" a="1"/>
  <c r="AB27" i="2" s="1"/>
  <c r="AA27" i="2" a="1"/>
  <c r="AA27" i="2" s="1"/>
  <c r="Z27" i="2" a="1"/>
  <c r="Z27" i="2" s="1"/>
  <c r="Y27" i="2" a="1"/>
  <c r="Y27" i="2" s="1"/>
  <c r="X27" i="2" a="1"/>
  <c r="X27" i="2" s="1"/>
  <c r="W27" i="2" a="1"/>
  <c r="W27" i="2" s="1"/>
  <c r="V27" i="2" a="1"/>
  <c r="V27" i="2" s="1"/>
  <c r="T21" i="2"/>
  <c r="T20" i="2"/>
  <c r="T19" i="2"/>
  <c r="T18" i="2"/>
  <c r="T17" i="2"/>
  <c r="T16" i="2"/>
  <c r="T15" i="2"/>
  <c r="T14" i="2"/>
  <c r="AJ13" i="2"/>
  <c r="AI13" i="2"/>
  <c r="T13" i="2"/>
  <c r="T12" i="2"/>
  <c r="T11" i="2"/>
  <c r="AJ10" i="2"/>
  <c r="T10" i="2"/>
  <c r="AJ9" i="2"/>
  <c r="T9" i="2"/>
  <c r="T8" i="2"/>
  <c r="T7" i="2"/>
  <c r="T6" i="2"/>
  <c r="T5" i="2"/>
  <c r="T4" i="2"/>
  <c r="T3" i="2"/>
  <c r="T2" i="2"/>
  <c r="B7" i="1"/>
  <c r="D27" i="2" a="1"/>
  <c r="D27" i="2"/>
  <c r="E27" i="2" a="1"/>
  <c r="E27" i="2"/>
  <c r="F27" i="2" a="1"/>
  <c r="F27" i="2"/>
  <c r="G27" i="2" a="1"/>
  <c r="G27" i="2"/>
  <c r="H27" i="2" a="1"/>
  <c r="H27" i="2"/>
  <c r="I27" i="2" a="1"/>
  <c r="I27" i="2"/>
  <c r="J27" i="2" a="1"/>
  <c r="J27" i="2"/>
  <c r="K27" i="2" a="1"/>
  <c r="K27" i="2"/>
  <c r="L27" i="2" a="1"/>
  <c r="L27" i="2"/>
  <c r="M27" i="2" a="1"/>
  <c r="M27" i="2"/>
  <c r="N27" i="2" a="1"/>
  <c r="N27" i="2"/>
  <c r="C27" i="2" a="1"/>
  <c r="C27" i="2"/>
  <c r="A3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2" i="2"/>
  <c r="J3" i="5" a="1"/>
  <c r="J3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" i="5"/>
  <c r="E8" i="5" a="1"/>
  <c r="E8" i="5" s="1"/>
  <c r="F8" i="5" s="1"/>
  <c r="E9" i="5" a="1"/>
  <c r="E9" i="5" s="1"/>
  <c r="F9" i="5" s="1"/>
  <c r="E10" i="5" a="1"/>
  <c r="E10" i="5" s="1"/>
  <c r="F10" i="5" s="1"/>
  <c r="E11" i="5" a="1"/>
  <c r="E11" i="5"/>
  <c r="F11" i="5" s="1"/>
  <c r="E12" i="5" a="1"/>
  <c r="E12" i="5" s="1"/>
  <c r="F12" i="5" s="1"/>
  <c r="E13" i="5" a="1"/>
  <c r="E13" i="5"/>
  <c r="F13" i="5" s="1"/>
  <c r="E14" i="5" a="1"/>
  <c r="E14" i="5" s="1"/>
  <c r="F14" i="5" s="1"/>
  <c r="E15" i="5" a="1"/>
  <c r="E15" i="5"/>
  <c r="F15" i="5" s="1"/>
  <c r="E16" i="5" a="1"/>
  <c r="E16" i="5" s="1"/>
  <c r="F16" i="5" s="1"/>
  <c r="E17" i="5" a="1"/>
  <c r="E17" i="5"/>
  <c r="F17" i="5" s="1"/>
  <c r="E18" i="5" a="1"/>
  <c r="E18" i="5" s="1"/>
  <c r="F18" i="5" s="1"/>
  <c r="E19" i="5" a="1"/>
  <c r="E19" i="5"/>
  <c r="F19" i="5" s="1"/>
  <c r="E20" i="5" a="1"/>
  <c r="E20" i="5" s="1"/>
  <c r="F20" i="5" s="1"/>
  <c r="E21" i="5" a="1"/>
  <c r="E21" i="5"/>
  <c r="F21" i="5" s="1"/>
  <c r="E3" i="5" a="1"/>
  <c r="E3" i="5"/>
  <c r="F3" i="5" s="1"/>
  <c r="E4" i="5" a="1"/>
  <c r="E4" i="5"/>
  <c r="F4" i="5" s="1"/>
  <c r="E5" i="5" a="1"/>
  <c r="E5" i="5"/>
  <c r="F5" i="5" s="1"/>
  <c r="E6" i="5" a="1"/>
  <c r="E6" i="5"/>
  <c r="F6" i="5" s="1"/>
  <c r="E7" i="5" a="1"/>
  <c r="E7" i="5"/>
  <c r="F7" i="5" s="1"/>
  <c r="E2" i="5" a="1"/>
  <c r="E2" i="5" s="1"/>
  <c r="F2" i="5" s="1"/>
  <c r="AI3" i="2" a="1"/>
  <c r="H3" i="1"/>
  <c r="H2" i="1"/>
  <c r="P3" i="2" a="1"/>
  <c r="H4" i="1"/>
  <c r="B8" i="1" a="1"/>
  <c r="B8" i="1" l="1"/>
  <c r="P3" i="2"/>
  <c r="AI3" i="2"/>
  <c r="Q13" i="2"/>
  <c r="P13" i="2"/>
  <c r="Q10" i="2" l="1"/>
  <c r="AG30" i="2"/>
  <c r="AG29" i="2"/>
  <c r="AG28" i="2"/>
  <c r="AF30" i="2"/>
  <c r="AF29" i="2"/>
  <c r="AF28" i="2"/>
  <c r="AE30" i="2"/>
  <c r="AE29" i="2"/>
  <c r="AE28" i="2"/>
  <c r="AD31" i="2"/>
  <c r="AD30" i="2"/>
  <c r="AD29" i="2"/>
  <c r="AD28" i="2"/>
  <c r="AC30" i="2"/>
  <c r="AC29" i="2"/>
  <c r="AC28" i="2"/>
  <c r="AB29" i="2"/>
  <c r="AB28" i="2"/>
  <c r="AA29" i="2"/>
  <c r="AA28" i="2"/>
  <c r="Z29" i="2"/>
  <c r="Z28" i="2"/>
  <c r="Y29" i="2"/>
  <c r="Y28" i="2"/>
  <c r="X30" i="2"/>
  <c r="X29" i="2"/>
  <c r="X28" i="2"/>
  <c r="W30" i="2"/>
  <c r="W29" i="2"/>
  <c r="W28" i="2"/>
  <c r="V30" i="2"/>
  <c r="V29" i="2"/>
  <c r="V28" i="2"/>
  <c r="N30" i="2"/>
  <c r="N29" i="2"/>
  <c r="N28" i="2"/>
  <c r="M30" i="2"/>
  <c r="M29" i="2"/>
  <c r="M28" i="2"/>
  <c r="L30" i="2"/>
  <c r="L29" i="2"/>
  <c r="L28" i="2"/>
  <c r="K31" i="2"/>
  <c r="K30" i="2"/>
  <c r="K29" i="2"/>
  <c r="K28" i="2"/>
  <c r="J30" i="2"/>
  <c r="J29" i="2"/>
  <c r="J28" i="2"/>
  <c r="I29" i="2"/>
  <c r="I28" i="2"/>
  <c r="H29" i="2"/>
  <c r="H28" i="2"/>
  <c r="G29" i="2"/>
  <c r="G28" i="2"/>
  <c r="F29" i="2"/>
  <c r="F28" i="2"/>
  <c r="E30" i="2"/>
  <c r="E29" i="2"/>
  <c r="E28" i="2"/>
  <c r="D30" i="2"/>
  <c r="D29" i="2"/>
  <c r="D28" i="2"/>
  <c r="C30" i="2"/>
  <c r="C29" i="2"/>
  <c r="C28" i="2"/>
  <c r="AI6" i="2"/>
  <c r="AI5" i="2"/>
  <c r="AI4" i="2"/>
  <c r="P6" i="2"/>
  <c r="P5" i="2"/>
  <c r="P4" i="2"/>
  <c r="K9" i="5"/>
  <c r="J9" i="5"/>
  <c r="K8" i="5"/>
  <c r="J8" i="5"/>
  <c r="K7" i="5"/>
  <c r="J7" i="5"/>
  <c r="K6" i="5"/>
  <c r="J6" i="5"/>
  <c r="K5" i="5"/>
  <c r="J5" i="5"/>
  <c r="K4" i="5"/>
  <c r="J4" i="5"/>
  <c r="K3" i="5"/>
  <c r="B19" i="1"/>
  <c r="B18" i="1"/>
  <c r="B17" i="1"/>
  <c r="B16" i="1"/>
  <c r="B15" i="1"/>
  <c r="B14" i="1"/>
  <c r="B13" i="1"/>
  <c r="B12" i="1"/>
  <c r="B11" i="1"/>
  <c r="B10" i="1"/>
  <c r="B9" i="1"/>
  <c r="A19" i="1"/>
  <c r="A18" i="1"/>
  <c r="A17" i="1"/>
  <c r="A16" i="1"/>
  <c r="A15" i="1"/>
  <c r="A14" i="1"/>
  <c r="A13" i="1"/>
  <c r="A12" i="1"/>
  <c r="A11" i="1"/>
  <c r="A10" i="1"/>
  <c r="A9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<sst xmlns="http://schemas.openxmlformats.org/spreadsheetml/2006/main" count="276" uniqueCount="107">
  <si>
    <t xml:space="preserve">Client Summary </t>
  </si>
  <si>
    <t>FICO Scores</t>
  </si>
  <si>
    <t>Formula Documentation</t>
  </si>
  <si>
    <t>Select ID and Month</t>
  </si>
  <si>
    <t>Poor</t>
  </si>
  <si>
    <t>B5</t>
  </si>
  <si>
    <t>ID</t>
  </si>
  <si>
    <t>D704H</t>
  </si>
  <si>
    <t>Fair</t>
  </si>
  <si>
    <t>A8</t>
  </si>
  <si>
    <t>Month</t>
  </si>
  <si>
    <t>May</t>
  </si>
  <si>
    <t>Good</t>
  </si>
  <si>
    <t>B8</t>
  </si>
  <si>
    <t>FICO Score</t>
  </si>
  <si>
    <t>Very Good</t>
  </si>
  <si>
    <t>Exceptional</t>
  </si>
  <si>
    <t>Old ID</t>
  </si>
  <si>
    <t>New ID</t>
  </si>
  <si>
    <t>Initial</t>
  </si>
  <si>
    <t>Last</t>
  </si>
  <si>
    <t>Last Name</t>
  </si>
  <si>
    <t>Name</t>
  </si>
  <si>
    <t>City</t>
  </si>
  <si>
    <t>State</t>
  </si>
  <si>
    <t>Total Locations</t>
  </si>
  <si>
    <t>K</t>
  </si>
  <si>
    <t>FARSI</t>
  </si>
  <si>
    <t>Kansas City</t>
  </si>
  <si>
    <t>MO</t>
  </si>
  <si>
    <t>Client Locations</t>
  </si>
  <si>
    <t>T</t>
  </si>
  <si>
    <t>LOZANO</t>
  </si>
  <si>
    <t>Liberty</t>
  </si>
  <si>
    <t>J</t>
  </si>
  <si>
    <t>SMITH</t>
  </si>
  <si>
    <t>Overland Park</t>
  </si>
  <si>
    <t>KS</t>
  </si>
  <si>
    <t>D</t>
  </si>
  <si>
    <t>AUCHTER</t>
  </si>
  <si>
    <t>Topeka</t>
  </si>
  <si>
    <t>B</t>
  </si>
  <si>
    <t>ORLOV</t>
  </si>
  <si>
    <t>S</t>
  </si>
  <si>
    <t>LIANG</t>
  </si>
  <si>
    <t>V</t>
  </si>
  <si>
    <t>NOWAK</t>
  </si>
  <si>
    <t>E</t>
  </si>
  <si>
    <t>WILLIAMS</t>
  </si>
  <si>
    <t>N</t>
  </si>
  <si>
    <t>ROSSI</t>
  </si>
  <si>
    <t>Independence</t>
  </si>
  <si>
    <t>GARCIA</t>
  </si>
  <si>
    <t>L</t>
  </si>
  <si>
    <t>KORHONEN</t>
  </si>
  <si>
    <t>KENDRICK</t>
  </si>
  <si>
    <t>HANSEN</t>
  </si>
  <si>
    <t>JENSEN</t>
  </si>
  <si>
    <t>F</t>
  </si>
  <si>
    <t>MURPHY</t>
  </si>
  <si>
    <t>HAIR</t>
  </si>
  <si>
    <t>JABAL</t>
  </si>
  <si>
    <t>YILMAZ</t>
  </si>
  <si>
    <t>Olathe</t>
  </si>
  <si>
    <t>A</t>
  </si>
  <si>
    <t>MARTIN</t>
  </si>
  <si>
    <t>VALDEZ</t>
  </si>
  <si>
    <t>Record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</si>
  <si>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</si>
  <si>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</si>
  <si>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</si>
  <si>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</si>
  <si>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</si>
  <si>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</si>
  <si>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</si>
  <si>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</si>
  <si>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</si>
  <si>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</si>
  <si>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</si>
  <si>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Month Filter</t>
  </si>
  <si>
    <t>K123F</t>
  </si>
  <si>
    <t>Top 4</t>
  </si>
  <si>
    <t>T246L</t>
  </si>
  <si>
    <t>J267S</t>
  </si>
  <si>
    <t>D892A</t>
  </si>
  <si>
    <t>B615O</t>
  </si>
  <si>
    <t>S738L</t>
  </si>
  <si>
    <t>V861N</t>
  </si>
  <si>
    <t>Summary</t>
  </si>
  <si>
    <t>E984W</t>
  </si>
  <si>
    <t>Average</t>
  </si>
  <si>
    <t>N240R</t>
  </si>
  <si>
    <t>Count</t>
  </si>
  <si>
    <t>S188G</t>
  </si>
  <si>
    <t>L329K</t>
  </si>
  <si>
    <t>Criteria</t>
  </si>
  <si>
    <t>B690K</t>
  </si>
  <si>
    <t>J369H</t>
  </si>
  <si>
    <t>&gt;=740</t>
  </si>
  <si>
    <t>&lt;=799</t>
  </si>
  <si>
    <t>J492J</t>
  </si>
  <si>
    <t>F503M</t>
  </si>
  <si>
    <t>T875J</t>
  </si>
  <si>
    <t>E318Y</t>
  </si>
  <si>
    <t>A321M</t>
  </si>
  <si>
    <t>A440V</t>
  </si>
  <si>
    <t>&gt;=800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</si>
</sst>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6">
    <xf numFmtId="0" fontId="0" fillId="0" borderId="0" xfId="0"/>
    <xf numFmtId="0" fontId="4" fillId="0" borderId="0" xfId="13"/>
    <xf numFmtId="0" fontId="2" fillId="0" borderId="0" xfId="14" applyFont="1"/>
    <xf numFmtId="0" fontId="2" fillId="0" borderId="0" xfId="15" applyFont="1" applyAlignment="1">
      <alignment horizontal="center"/>
    </xf>
    <xf numFmtId="0" fontId="1" fillId="2" borderId="0" xfId="16" applyFont="1" applyFill="1"/>
    <xf numFmtId="0" fontId="4" fillId="3" borderId="0" xfId="17" applyFill="1"/>
    <xf numFmtId="0" fontId="4" fillId="0" borderId="0" xfId="18"/>
    <xf numFmtId="0" fontId="1" fillId="2" borderId="0" xfId="19" applyFont="1" applyFill="1" applyAlignment="1">
      <alignment horizontal="center"/>
    </xf>
    <xf numFmtId="0" fontId="4" fillId="0" borderId="0" xfId="20" applyAlignment="1">
      <alignment horizontal="center"/>
    </xf>
    <xf numFmtId="0" fontId="0" fillId="0" borderId="0" xfId="22" applyFont="1"/>
    <xf numFmtId="0" fontId="4" fillId="0" borderId="0" xfId="23" applyAlignment="1">
      <alignment horizontal="center"/>
    </xf>
    <xf numFmtId="0" fontId="4" fillId="0" borderId="0" xfId="24" applyAlignment="1">
      <alignment horizontal="right" indent="2"/>
    </xf>
    <xf numFmtId="0" fontId="0" fillId="0" borderId="0" xfId="18" applyFont="1"/>
    <xf numFmtId="49" fontId="1" fillId="2" borderId="0" xfId="16" applyNumberFormat="1" applyFont="1" applyFill="1"/>
    <xf numFmtId="49" fontId="4" fillId="0" borderId="0" xfId="13" applyNumberFormat="1"/>
    <xf numFmtId="49" fontId="0" fillId="0" borderId="0" xfId="0" applyNumberFormat="1"/>
  </cellXfs>
  <cellStyles count="25">
    <cellStyle name="/sKep0o89cxXi00WwxJ6JbOLTno2PEv1nsmJkSft9eVIY7u52YR0HHGF+i7n1KYEnFkHefVGR8DyptW8sT7Z21DrnUl4mrRv-~oOcFyuP4rACEW/Qy/Xw3xw==" xfId="24"/>
    <cellStyle name="+ERN0FFNZFiszumwaSMKe4UriFC+lthxrQkDM3ch7g1P9nCVyG036GnMEejKHlS6rTanycgCjLvNlmnX1RBX9EqT1hWgZphd-~znI8SXxQrNNsaFr+2HWlOA==" xfId="15"/>
    <cellStyle name="0a2Wg0Vy4J80CCSrECLwsMqXsLVGECKVv3EodHngyF6SV/cpQsa948UoFE5HpnbYhFfve3jiRmhcP0+T4ve/0nTgUj2F1nKv-~tlQVDQOL4ghwZFE0uZm2rQ==" xfId="16"/>
    <cellStyle name="2QhIF0ehR9RgXdsjDskBNdKQgyWJJIf7KOjKnn9v6kwWEVmbOIAYOt9S6ZsSMPmeGMxYhN6ZX9lapnhx909LPzoFvUGCW3Se-~5bnwT/rngURKaJqb9w76lw==" xfId="13"/>
    <cellStyle name="5ZOOmvkYJjP6wftYVje1OWQ2RSLZGQTw3mXISSbpbW+7CnLLvuHhh3o8u1JBPLYE2ChH5cS0P2ddaTVXXlanPj4lMWCGKGCu-~GKh9ecRrc75pEryx7+9uYQ==" xfId="18"/>
    <cellStyle name="71IimRFq2LJE4iUX6BhcUk1G86t+1osuNvlqq7lPwAbcnItK/MTRvXtEVioGqNSoLxZfNL6jyndIdR8emE2DCD1rDDVY2Yaf-~pSgCHwiQ4cHLikWuISFKQg==" xfId="2"/>
    <cellStyle name="7MjOPCQbXmKSgu/Zs8IRt/xQC1yPwCRDFQioDSf30NrpqbkbnDEJOOsyHCduyUZwWcY2CwzbDLBD2eFtkJfa2hKH9KOPBFdc-~SzWVmeY/iXCp0u4T+nBlTg==" xfId="19"/>
    <cellStyle name="7MLSpgowv5eGefx2i5zQfs8zGMncCV7436UKtwkQpBdHe3huvFmIDI1FSZ5Cda+iDC2K0vEAZam4nTDwzklYdFQcuDuN5H1O-~kF23+Rr500Ck0AP3FlKcUw==" xfId="17"/>
    <cellStyle name="87NaKtOZxJLMRGUl6/eF91hatbcPV6KZnvDbSz3dBXwf4Orvi2pzHoHvz1U9h0xVNNKgd7fBra5t1WIkIX9T0xhgVG0CCaRH-~N0DEYeiJ7CcL43avn3Mp+w==" xfId="3"/>
    <cellStyle name="9yzDIJPi2G8up9LalSvfj8TdCo14RkmghrWO9XsVAXD9Wo41x+XqonfPU4Nzq55NgMEgo5YLxflNieVm9WP8gDr4WOzDV9Bb-~mnuBaB6kDPxkvcwWty4dfw==" xfId="22"/>
    <cellStyle name="A5SKzxjNdD78Nrv8u+dF4T8TDl410iYZvdWLQ1rSCMeUTodNxPxFF6XxnkTe/+Imhl0zFow8XPOQawXyPpyKBQK7G5FVDpnM-~KjnhYiDOjaF8BYY7/B+PKw==" xfId="4"/>
    <cellStyle name="bKPAnOInLAmFAUK/1oLN6viO+b7ZUGO0JuMpWzXV76dUEgEiaGfVglprwgV/qGfYirl7NKn6YpIcUoYeIKGv2ez2McHWybr7-~N32PzEovzyByaJVeZKyxCw==" xfId="23"/>
    <cellStyle name="ciDSbuJ6jCYghtcl1GBqtaHiazKtJGll9+VuAlo1OVK3kXIExC1WDK2Qu0/TkKwURNyDp300VAL09jGHyYniZhPezEQxi1Of-~D7zeCyZSenvkC//HanD0Jw==" xfId="6"/>
    <cellStyle name="D47kn9VodRLdN/OZ09DFPxQKTpWJE1urOl3/xwALlpKAsfXVC+z/WpiQ0VqgRcg9zUa3uxW1/iI4J2H/+Ia1p5zZzR95lC42-~msNX/0cv8fZRn4Vu2advtQ==" xfId="8"/>
    <cellStyle name="E12slazmCVd9kMbM0HNH4c01xZ9xeFJf19SlCGOJNY47fSvifHcXQMyNXYPq5uIYdPV4j/8RnZ1ov2FkEkxz1BhXOGvlVkFa-~IYQ95mWlic2W5V6etFmezg==" xfId="10"/>
    <cellStyle name="htHIdPAp8H5fj7nZEBLnd9E5x74YnI8Kg7ZdD733j5GMR773WZptdtX3ld96DQg+v4c6sE8e65G8UPAliwYpfhcUD6TPKofc-~RbpcKgtw14vB2y9yzlD0hg==" xfId="5"/>
    <cellStyle name="J3qcM4F0IzdFULu9VZcnV+iIbNwBOM49od57ECnY6ihEVoC7o8Llz0Hb1EuRUzWjAcS6FaOSvgG7oxGY9RKwnzlFYNeGMT+E-~aq82v2WKNe15Ij9fs7iUlA==" xfId="12"/>
    <cellStyle name="lm3P81FIYV6f0uY8xNxhWqGs0NHYahcwv5jPfXPMELW41nOE2CjBhD7sFkx0b/XQYmy57wwdDjfKILUrk82YKnVMUFWeUK3n-~VFhuB5ErGyB3ukMiyLW+Pw==" xfId="14"/>
    <cellStyle name="n9EWofFReP2Wm7kFjI/8xvqPsMbYqgeaafIuL4w3YJAPjlg0TW+1xKXmlWX+pE3EoxrQCU6PNKZUk7cVgCkH+e5TPhGOos3v-~rdv6FTvf0j/JbPnyn+Dzpg==" xfId="11"/>
    <cellStyle name="Normal" xfId="0" builtinId="0"/>
    <cellStyle name="O3MW4Wzp7n1k4tG4bnGOZG+oPQVtGiwg76tFzTBQXUXiILx2Tl+69zyb24GGx72pMks3/BkzO6dualRRKqgRUpYPWeSI0csT-~8h6Fxsp+jZT0KBfOdNu2EA==" xfId="9"/>
    <cellStyle name="qVm0CJch5uqdBwZH1nyqyy6qPjeR8txIEpM/fDR/7/aZOq90LoNsQWQS5HAq2jJ5/ZlqXCw1EyYYGs04xgfyo8JIIGbuyNha-~cQYAEEnb6zm46obnoZRmnw==" xfId="21"/>
    <cellStyle name="rDU/0ucl0sTyRGIsoK8o/G6jbXPrargvtwQKri4qbowXRFfHvg+iNp1hMJh/MAQEM2XV0t60U6Lg+Dkk/27wnXJiqNIeicAA-~xl2FOUFEz3FV6leNL6jRoA==" xfId="1"/>
    <cellStyle name="TjjegRhqku6eOkr5LSmDka5r3P2UTZh+Y/uCsFcB159XEn8mD9dYIUAjeCVAZMS+HS/INE8owFYspjnWEUyFJrg7zc0XgWj8-~VmgCyfDZ4uk0MvLj9pZ9WA==" xfId="20"/>
    <cellStyle name="W1+r5zxIi0VLD4ry4Lm2y8P7TMSa/NfzZ0MwzAeNZbNlg+W5T30P5dfGjlauGg/5n/yH8p69qjBiZowhRIGDt43npEyeJCz2-~BLWZj9duKTAz4IDcXVLSsQ==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LookUp!$B$7</c:f>
              <c:strCache>
                <c:ptCount val="1"/>
                <c:pt idx="0">
                  <c:v>D704H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LookUp!$A$8:$A$19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LookUp!$B$8:$B$19</c:f>
              <c:numCache>
                <c:formatCode>General</c:formatCode>
                <c:ptCount val="12"/>
                <c:pt idx="0">
                  <c:v>755</c:v>
                </c:pt>
                <c:pt idx="1">
                  <c:v>755</c:v>
                </c:pt>
                <c:pt idx="2">
                  <c:v>750</c:v>
                </c:pt>
                <c:pt idx="3">
                  <c:v>740</c:v>
                </c:pt>
                <c:pt idx="4">
                  <c:v>732</c:v>
                </c:pt>
                <c:pt idx="5">
                  <c:v>732</c:v>
                </c:pt>
                <c:pt idx="6">
                  <c:v>740</c:v>
                </c:pt>
                <c:pt idx="7">
                  <c:v>740</c:v>
                </c:pt>
                <c:pt idx="8">
                  <c:v>742</c:v>
                </c:pt>
                <c:pt idx="9">
                  <c:v>745</c:v>
                </c:pt>
                <c:pt idx="10">
                  <c:v>755</c:v>
                </c:pt>
                <c:pt idx="11">
                  <c:v>755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7E-4C33-9807-05B0A6178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8781704"/>
        <c:axId val="1898787848"/>
      </c:lineChart>
      <c:catAx>
        <c:axId val="1898781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87848"/>
        <c:crosses val="autoZero"/>
        <c:auto val="1"/>
        <c:lblAlgn val="ctr"/>
        <c:lblOffset val="100"/>
        <c:noMultiLvlLbl val="0"/>
      </c:catAx>
      <c:valAx>
        <c:axId val="189878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8781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19050</xdr:rowOff>
    </xdr:from>
    <xdr:to>
      <xdr:col>9</xdr:col>
      <xdr:colOff>19050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2BB01D-21B4-C657-7364-30DE7DF0A6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H2" sqref="H2"/>
    </sheetView>
  </sheetViews>
  <sheetFormatPr defaultRowHeight="14.5" x14ac:dyDescent="0.35"/>
  <cols>
    <col min="1" max="1" width="11.54296875" customWidth="1"/>
    <col min="2" max="2" width="10.81640625" customWidth="1"/>
    <col min="3" max="3" width="11.26953125" bestFit="1" customWidth="1"/>
    <col min="5" max="5" width="11.26953125" bestFit="1" customWidth="1"/>
  </cols>
  <sheetData>
    <row r="1" spans="1:9" x14ac:dyDescent="0.35">
      <c r="A1" s="4" t="s">
        <v>0</v>
      </c>
      <c r="B1" s="4"/>
      <c r="D1" s="2" t="s">
        <v>1</v>
      </c>
      <c r="G1" s="4" t="s">
        <v>2</v>
      </c>
      <c r="H1" s="4"/>
      <c r="I1" s="4"/>
    </row>
    <row r="2" spans="1:9" x14ac:dyDescent="0.35">
      <c r="A2" s="2" t="s">
        <v>3</v>
      </c>
      <c r="D2" s="1">
        <v>0</v>
      </c>
      <c r="E2" s="1" t="s">
        <v>4</v>
      </c>
      <c r="G2" s="1" t="s">
        <v>5</v>
      </c>
      <c r="H2" t="str">
        <f ca="1">_xlfn.FORMULATEXT(B5)</f>
        <v>{=INDEX(Scores!C2:N21, _xlfn.XMATCH(B3, Scores!B2:B21, 0), _xlfn.XMATCH(B4, Scores!C1:N1, 0))}</v>
      </c>
    </row>
    <row r="3" spans="1:9" x14ac:dyDescent="0.35">
      <c r="A3" s="1" t="s">
        <v>6</v>
      </c>
      <c r="B3" s="5" t="s">
        <v>7</v>
      </c>
      <c r="D3" s="1">
        <v>580</v>
      </c>
      <c r="E3" s="1" t="s">
        <v>8</v>
      </c>
      <c r="G3" s="1" t="s">
        <v>9</v>
      </c>
      <c r="H3" t="str">
        <f ca="1">_xlfn.FORMULATEXT(A8)</f>
        <v>{=TRANSPOSE(Scores!C1:N1)}</v>
      </c>
    </row>
    <row r="4" spans="1:9" x14ac:dyDescent="0.35">
      <c r="A4" s="1" t="s">
        <v>10</v>
      </c>
      <c r="B4" s="5" t="s">
        <v>11</v>
      </c>
      <c r="D4" s="1">
        <v>670</v>
      </c>
      <c r="E4" s="1" t="s">
        <v>12</v>
      </c>
      <c r="G4" s="1" t="s">
        <v>13</v>
      </c>
      <c r="H4" t="str">
        <f ca="1">_xlfn.FORMULATEXT(B8)</f>
        <v>{=TRANSPOSE(INDIRECT(B3))}</v>
      </c>
    </row>
    <row r="5" spans="1:9" x14ac:dyDescent="0.35">
      <c r="A5" s="1" t="s">
        <v>14</v>
      </c>
      <c r="B5" s="6" cm="1">
        <f t="array" ref="B5">INDEX(Scores!C2:N21, _xlfn.XMATCH(B3, Scores!B2:B21, 0), _xlfn.XMATCH(B4, Scores!C1:N1, 0))</f>
        <v>732</v>
      </c>
      <c r="C5" s="6"/>
      <c r="D5" s="1">
        <v>740</v>
      </c>
      <c r="E5" s="1" t="s">
        <v>15</v>
      </c>
    </row>
    <row r="6" spans="1:9" x14ac:dyDescent="0.35">
      <c r="D6" s="1">
        <v>800</v>
      </c>
      <c r="E6" s="1" t="s">
        <v>16</v>
      </c>
    </row>
    <row r="7" spans="1:9" x14ac:dyDescent="0.35">
      <c r="A7" s="4" t="s">
        <v>10</v>
      </c>
      <c r="B7" s="7" t="str">
        <f>LookUp!$B$3</f>
        <v>D704H</v>
      </c>
    </row>
    <row r="8" spans="1:9" x14ac:dyDescent="0.35">
      <c r="A8" t="str" cm="1">
        <f t="array" ref="A8:A19">TRANSPOSE(Scores!C1:N1)</f>
        <v>January</v>
      </c>
      <c r="B8" s="10" cm="1">
        <f t="array" aca="1" ref="B8:B19" ca="1">TRANSPOSE(INDIRECT(B3))</f>
        <v>755</v>
      </c>
    </row>
    <row r="9" spans="1:9" x14ac:dyDescent="0.35">
      <c r="A9" t="str">
        <v>February</v>
      </c>
      <c r="B9" s="8">
        <f ca="1"/>
        <v>755</v>
      </c>
    </row>
    <row r="10" spans="1:9" x14ac:dyDescent="0.35">
      <c r="A10" s="6" t="str">
        <v>March</v>
      </c>
      <c r="B10" s="8">
        <f ca="1"/>
        <v>750</v>
      </c>
    </row>
    <row r="11" spans="1:9" x14ac:dyDescent="0.35">
      <c r="A11" t="str">
        <v>April</v>
      </c>
      <c r="B11" s="8">
        <f ca="1"/>
        <v>740</v>
      </c>
    </row>
    <row r="12" spans="1:9" x14ac:dyDescent="0.35">
      <c r="A12" t="str">
        <v>May</v>
      </c>
      <c r="B12" s="8">
        <f ca="1"/>
        <v>732</v>
      </c>
    </row>
    <row r="13" spans="1:9" x14ac:dyDescent="0.35">
      <c r="A13" t="str">
        <v>June</v>
      </c>
      <c r="B13" s="8">
        <f ca="1"/>
        <v>732</v>
      </c>
    </row>
    <row r="14" spans="1:9" x14ac:dyDescent="0.35">
      <c r="A14" t="str">
        <v>July</v>
      </c>
      <c r="B14" s="8">
        <f ca="1"/>
        <v>740</v>
      </c>
    </row>
    <row r="15" spans="1:9" x14ac:dyDescent="0.35">
      <c r="A15" t="str">
        <v>August</v>
      </c>
      <c r="B15" s="8">
        <f ca="1"/>
        <v>740</v>
      </c>
    </row>
    <row r="16" spans="1:9" x14ac:dyDescent="0.35">
      <c r="A16" t="str">
        <v>September</v>
      </c>
      <c r="B16" s="8">
        <f ca="1"/>
        <v>742</v>
      </c>
    </row>
    <row r="17" spans="1:2" x14ac:dyDescent="0.35">
      <c r="A17" t="str">
        <v>October</v>
      </c>
      <c r="B17" s="8">
        <f ca="1"/>
        <v>745</v>
      </c>
    </row>
    <row r="18" spans="1:2" x14ac:dyDescent="0.35">
      <c r="A18" t="str">
        <v>November</v>
      </c>
      <c r="B18" s="8">
        <f ca="1"/>
        <v>755</v>
      </c>
    </row>
    <row r="19" spans="1:2" x14ac:dyDescent="0.35">
      <c r="A19" t="str">
        <v>December</v>
      </c>
      <c r="B19" s="8">
        <f ca="1"/>
        <v>755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>
      <selection activeCell="L3" sqref="L3"/>
    </sheetView>
  </sheetViews>
  <sheetFormatPr defaultRowHeight="14.5" x14ac:dyDescent="0.35"/>
  <cols>
    <col min="4" max="6" width="13.7265625" customWidth="1"/>
    <col min="7" max="7" width="14.7265625" customWidth="1"/>
    <col min="10" max="10" width="24.81640625" customWidth="1"/>
  </cols>
  <sheetData>
    <row r="1" spans="1:11" x14ac:dyDescent="0.35">
      <c r="A1" s="4" t="s">
        <v>17</v>
      </c>
      <c r="B1" s="4" t="s">
        <v>18</v>
      </c>
      <c r="C1" s="4" t="s">
        <v>19</v>
      </c>
      <c r="D1" s="4" t="s">
        <v>20</v>
      </c>
      <c r="E1" s="4" t="s">
        <v>21</v>
      </c>
      <c r="F1" s="4" t="s">
        <v>22</v>
      </c>
      <c r="G1" s="13" t="s">
        <v>23</v>
      </c>
      <c r="H1" s="4" t="s">
        <v>24</v>
      </c>
      <c r="J1" s="4" t="s">
        <v>25</v>
      </c>
      <c r="K1">
        <f>ROWS(_xlfn.UNIQUE(G2:H21))</f>
        <v>7</v>
      </c>
    </row>
    <row r="2" spans="1:11" x14ac:dyDescent="0.35">
      <c r="A2" s="8">
        <v>123</v>
      </c>
      <c r="B2" t="str">
        <f>CONCATENATE(LEFT(C2,1),A2,LEFT(D2,1))</f>
        <v>K123F</v>
      </c>
      <c r="C2" s="1" t="s">
        <v>26</v>
      </c>
      <c r="D2" s="1" t="s">
        <v>27</v>
      </c>
      <c r="E2" s="9" t="str">
        <f t="array" ref="E2">PROPER(D2:D21)</f>
        <v>Farsi</v>
      </c>
      <c r="F2" s="12" t="str">
        <f>CONCATENATE(LEFT(C2,1),". ", E2)</f>
        <v>K. Farsi</v>
      </c>
      <c r="G2" s="14" t="s">
        <v>28</v>
      </c>
      <c r="H2" s="15" t="s">
        <v>29</v>
      </c>
      <c r="J2" s="4" t="s">
        <v>30</v>
      </c>
    </row>
    <row r="3" spans="1:11" x14ac:dyDescent="0.35">
      <c r="A3" s="8">
        <v>246</v>
      </c>
      <c r="B3" t="str">
        <f t="shared" ref="B3:B21" si="0">CONCATENATE(LEFT(C3,1),A3,LEFT(D3,1))</f>
        <v>T246L</v>
      </c>
      <c r="C3" s="1" t="s">
        <v>31</v>
      </c>
      <c r="D3" s="1" t="s">
        <v>32</v>
      </c>
      <c r="E3" s="9" t="str">
        <f t="array" ref="E3">PROPER(D3:D22)</f>
        <v>Lozano</v>
      </c>
      <c r="F3" s="12" t="str">
        <f t="shared" ref="F3:F21" si="1">CONCATENATE(LEFT(C3,1),". ", E3)</f>
        <v>T. Lozano</v>
      </c>
      <c r="G3" s="14" t="s">
        <v>33</v>
      </c>
      <c r="H3" s="15" t="s">
        <v>29</v>
      </c>
      <c r="J3" t="str" cm="1">
        <f t="array" ref="J3:K9">_xlfn._xlws.SORT(_xlfn.UNIQUE(G2:H21),2,TRUE)</f>
        <v>Overland Park</v>
      </c>
      <c r="K3" t="str">
        <v>KS</v>
      </c>
    </row>
    <row r="4" spans="1:11" x14ac:dyDescent="0.35">
      <c r="A4" s="8">
        <v>267</v>
      </c>
      <c r="B4" t="str">
        <f t="shared" si="0"/>
        <v>J267S</v>
      </c>
      <c r="C4" s="1" t="s">
        <v>34</v>
      </c>
      <c r="D4" s="1" t="s">
        <v>35</v>
      </c>
      <c r="E4" s="9" t="str">
        <f t="array" ref="E4">PROPER(D4:D23)</f>
        <v>Smith</v>
      </c>
      <c r="F4" s="12" t="str">
        <f t="shared" si="1"/>
        <v>J. Smith</v>
      </c>
      <c r="G4" s="14" t="s">
        <v>36</v>
      </c>
      <c r="H4" s="15" t="s">
        <v>37</v>
      </c>
      <c r="J4" t="str">
        <v>Topeka</v>
      </c>
      <c r="K4" t="str">
        <v>KS</v>
      </c>
    </row>
    <row r="5" spans="1:11" x14ac:dyDescent="0.35">
      <c r="A5" s="8">
        <v>892</v>
      </c>
      <c r="B5" t="str">
        <f t="shared" si="0"/>
        <v>D892A</v>
      </c>
      <c r="C5" s="1" t="s">
        <v>38</v>
      </c>
      <c r="D5" s="1" t="s">
        <v>39</v>
      </c>
      <c r="E5" s="9" t="str">
        <f t="array" ref="E5">PROPER(D5:D24)</f>
        <v>Auchter</v>
      </c>
      <c r="F5" s="12" t="str">
        <f t="shared" si="1"/>
        <v>D. Auchter</v>
      </c>
      <c r="G5" s="14" t="s">
        <v>40</v>
      </c>
      <c r="H5" s="15" t="s">
        <v>37</v>
      </c>
      <c r="J5" t="str">
        <v>Kansas City</v>
      </c>
      <c r="K5" t="str">
        <v>KS</v>
      </c>
    </row>
    <row r="6" spans="1:11" x14ac:dyDescent="0.35">
      <c r="A6" s="8">
        <v>615</v>
      </c>
      <c r="B6" t="str">
        <f t="shared" si="0"/>
        <v>B615O</v>
      </c>
      <c r="C6" s="1" t="s">
        <v>41</v>
      </c>
      <c r="D6" s="1" t="s">
        <v>42</v>
      </c>
      <c r="E6" s="9" t="str">
        <f t="array" ref="E6">PROPER(D6:D25)</f>
        <v>Orlov</v>
      </c>
      <c r="F6" s="12" t="str">
        <f t="shared" si="1"/>
        <v>B. Orlov</v>
      </c>
      <c r="G6" s="14" t="s">
        <v>28</v>
      </c>
      <c r="H6" s="15" t="s">
        <v>29</v>
      </c>
      <c r="J6" t="str">
        <v>Olathe</v>
      </c>
      <c r="K6" t="str">
        <v>KS</v>
      </c>
    </row>
    <row r="7" spans="1:11" x14ac:dyDescent="0.35">
      <c r="A7" s="8">
        <v>738</v>
      </c>
      <c r="B7" t="str">
        <f t="shared" si="0"/>
        <v>S738L</v>
      </c>
      <c r="C7" s="1" t="s">
        <v>43</v>
      </c>
      <c r="D7" s="1" t="s">
        <v>44</v>
      </c>
      <c r="E7" s="9" t="str">
        <f t="array" ref="E7">PROPER(D7:D26)</f>
        <v>Liang</v>
      </c>
      <c r="F7" s="12" t="str">
        <f t="shared" si="1"/>
        <v>S. Liang</v>
      </c>
      <c r="G7" s="14" t="s">
        <v>28</v>
      </c>
      <c r="H7" s="15" t="s">
        <v>37</v>
      </c>
      <c r="J7" t="str">
        <v>Kansas City</v>
      </c>
      <c r="K7" t="str">
        <v>MO</v>
      </c>
    </row>
    <row r="8" spans="1:11" x14ac:dyDescent="0.35">
      <c r="A8" s="8">
        <v>861</v>
      </c>
      <c r="B8" t="str">
        <f t="shared" si="0"/>
        <v>V861N</v>
      </c>
      <c r="C8" s="1" t="s">
        <v>45</v>
      </c>
      <c r="D8" s="1" t="s">
        <v>46</v>
      </c>
      <c r="E8" s="9" t="str">
        <f t="array" ref="E8">PROPER(D8:D27)</f>
        <v>Nowak</v>
      </c>
      <c r="F8" s="12" t="str">
        <f t="shared" si="1"/>
        <v>V. Nowak</v>
      </c>
      <c r="G8" s="14" t="s">
        <v>33</v>
      </c>
      <c r="H8" s="15" t="s">
        <v>29</v>
      </c>
      <c r="J8" t="str">
        <v>Liberty</v>
      </c>
      <c r="K8" t="str">
        <v>MO</v>
      </c>
    </row>
    <row r="9" spans="1:11" x14ac:dyDescent="0.35">
      <c r="A9" s="8">
        <v>984</v>
      </c>
      <c r="B9" t="str">
        <f t="shared" si="0"/>
        <v>E984W</v>
      </c>
      <c r="C9" s="1" t="s">
        <v>47</v>
      </c>
      <c r="D9" s="1" t="s">
        <v>48</v>
      </c>
      <c r="E9" s="9" t="str">
        <f t="array" ref="E9">PROPER(D9:D28)</f>
        <v>Williams</v>
      </c>
      <c r="F9" s="12" t="str">
        <f t="shared" si="1"/>
        <v>E. Williams</v>
      </c>
      <c r="G9" s="14" t="s">
        <v>28</v>
      </c>
      <c r="H9" s="15" t="s">
        <v>37</v>
      </c>
      <c r="J9" t="str">
        <v>Independence</v>
      </c>
      <c r="K9" t="str">
        <v>MO</v>
      </c>
    </row>
    <row r="10" spans="1:11" x14ac:dyDescent="0.35">
      <c r="A10" s="8">
        <v>240</v>
      </c>
      <c r="B10" t="str">
        <f t="shared" si="0"/>
        <v>N240R</v>
      </c>
      <c r="C10" s="1" t="s">
        <v>49</v>
      </c>
      <c r="D10" s="1" t="s">
        <v>50</v>
      </c>
      <c r="E10" s="9" t="str">
        <f t="array" ref="E10">PROPER(D10:D29)</f>
        <v>Rossi</v>
      </c>
      <c r="F10" s="12" t="str">
        <f t="shared" si="1"/>
        <v>N. Rossi</v>
      </c>
      <c r="G10" s="14" t="s">
        <v>51</v>
      </c>
      <c r="H10" s="15" t="s">
        <v>29</v>
      </c>
    </row>
    <row r="11" spans="1:11" x14ac:dyDescent="0.35">
      <c r="A11" s="8">
        <v>188</v>
      </c>
      <c r="B11" t="str">
        <f t="shared" si="0"/>
        <v>S188G</v>
      </c>
      <c r="C11" s="1" t="s">
        <v>43</v>
      </c>
      <c r="D11" s="1" t="s">
        <v>52</v>
      </c>
      <c r="E11" s="9" t="str">
        <f t="array" ref="E11">PROPER(D11:D30)</f>
        <v>Garcia</v>
      </c>
      <c r="F11" s="12" t="str">
        <f t="shared" si="1"/>
        <v>S. Garcia</v>
      </c>
      <c r="G11" s="14" t="s">
        <v>36</v>
      </c>
      <c r="H11" s="15" t="s">
        <v>37</v>
      </c>
    </row>
    <row r="12" spans="1:11" x14ac:dyDescent="0.35">
      <c r="A12" s="8">
        <v>329</v>
      </c>
      <c r="B12" t="str">
        <f t="shared" si="0"/>
        <v>L329K</v>
      </c>
      <c r="C12" s="1" t="s">
        <v>53</v>
      </c>
      <c r="D12" s="1" t="s">
        <v>54</v>
      </c>
      <c r="E12" s="9" t="str">
        <f t="array" ref="E12">PROPER(D12:D31)</f>
        <v>Korhonen</v>
      </c>
      <c r="F12" s="12" t="str">
        <f t="shared" si="1"/>
        <v>L. Korhonen</v>
      </c>
      <c r="G12" s="14" t="s">
        <v>40</v>
      </c>
      <c r="H12" s="15" t="s">
        <v>37</v>
      </c>
    </row>
    <row r="13" spans="1:11" x14ac:dyDescent="0.35">
      <c r="A13" s="8">
        <v>690</v>
      </c>
      <c r="B13" t="str">
        <f t="shared" si="0"/>
        <v>B690K</v>
      </c>
      <c r="C13" s="1" t="s">
        <v>41</v>
      </c>
      <c r="D13" s="1" t="s">
        <v>55</v>
      </c>
      <c r="E13" s="9" t="str">
        <f t="array" ref="E13">PROPER(D13:D32)</f>
        <v>Kendrick</v>
      </c>
      <c r="F13" s="12" t="str">
        <f t="shared" si="1"/>
        <v>B. Kendrick</v>
      </c>
      <c r="G13" s="14" t="s">
        <v>28</v>
      </c>
      <c r="H13" s="15" t="s">
        <v>37</v>
      </c>
    </row>
    <row r="14" spans="1:11" x14ac:dyDescent="0.35">
      <c r="A14" s="8">
        <v>369</v>
      </c>
      <c r="B14" t="str">
        <f t="shared" si="0"/>
        <v>J369H</v>
      </c>
      <c r="C14" s="1" t="s">
        <v>34</v>
      </c>
      <c r="D14" s="1" t="s">
        <v>56</v>
      </c>
      <c r="E14" s="9" t="str">
        <f t="array" ref="E14">PROPER(D14:D33)</f>
        <v>Hansen</v>
      </c>
      <c r="F14" s="12" t="str">
        <f t="shared" si="1"/>
        <v>J. Hansen</v>
      </c>
      <c r="G14" s="14" t="s">
        <v>51</v>
      </c>
      <c r="H14" s="15" t="s">
        <v>29</v>
      </c>
    </row>
    <row r="15" spans="1:11" x14ac:dyDescent="0.35">
      <c r="A15" s="8">
        <v>492</v>
      </c>
      <c r="B15" t="str">
        <f t="shared" si="0"/>
        <v>J492J</v>
      </c>
      <c r="C15" s="1" t="s">
        <v>34</v>
      </c>
      <c r="D15" s="1" t="s">
        <v>57</v>
      </c>
      <c r="E15" s="9" t="str">
        <f t="array" ref="E15">PROPER(D15:D34)</f>
        <v>Jensen</v>
      </c>
      <c r="F15" s="12" t="str">
        <f t="shared" si="1"/>
        <v>J. Jensen</v>
      </c>
      <c r="G15" s="14" t="s">
        <v>33</v>
      </c>
      <c r="H15" s="15" t="s">
        <v>29</v>
      </c>
    </row>
    <row r="16" spans="1:11" x14ac:dyDescent="0.35">
      <c r="A16" s="8">
        <v>503</v>
      </c>
      <c r="B16" t="str">
        <f t="shared" si="0"/>
        <v>F503M</v>
      </c>
      <c r="C16" s="1" t="s">
        <v>58</v>
      </c>
      <c r="D16" s="1" t="s">
        <v>59</v>
      </c>
      <c r="E16" s="9" t="str">
        <f t="array" ref="E16">PROPER(D16:D35)</f>
        <v>Murphy</v>
      </c>
      <c r="F16" s="12" t="str">
        <f t="shared" si="1"/>
        <v>F. Murphy</v>
      </c>
      <c r="G16" s="14" t="s">
        <v>28</v>
      </c>
      <c r="H16" s="15" t="s">
        <v>29</v>
      </c>
    </row>
    <row r="17" spans="1:8" x14ac:dyDescent="0.35">
      <c r="A17" s="8">
        <v>704</v>
      </c>
      <c r="B17" t="str">
        <f t="shared" si="0"/>
        <v>D704H</v>
      </c>
      <c r="C17" s="1" t="s">
        <v>38</v>
      </c>
      <c r="D17" s="1" t="s">
        <v>60</v>
      </c>
      <c r="E17" s="9" t="str">
        <f t="array" ref="E17">PROPER(D17:D36)</f>
        <v>Hair</v>
      </c>
      <c r="F17" s="12" t="str">
        <f t="shared" si="1"/>
        <v>D. Hair</v>
      </c>
      <c r="G17" s="14" t="s">
        <v>40</v>
      </c>
      <c r="H17" s="15" t="s">
        <v>37</v>
      </c>
    </row>
    <row r="18" spans="1:8" x14ac:dyDescent="0.35">
      <c r="A18" s="8">
        <v>875</v>
      </c>
      <c r="B18" t="str">
        <f t="shared" si="0"/>
        <v>T875J</v>
      </c>
      <c r="C18" s="1" t="s">
        <v>31</v>
      </c>
      <c r="D18" s="1" t="s">
        <v>61</v>
      </c>
      <c r="E18" s="9" t="str">
        <f t="array" ref="E18">PROPER(D18:D37)</f>
        <v>Jabal</v>
      </c>
      <c r="F18" s="12" t="str">
        <f t="shared" si="1"/>
        <v>T. Jabal</v>
      </c>
      <c r="G18" s="14" t="s">
        <v>28</v>
      </c>
      <c r="H18" s="15" t="s">
        <v>37</v>
      </c>
    </row>
    <row r="19" spans="1:8" x14ac:dyDescent="0.35">
      <c r="A19" s="8">
        <v>318</v>
      </c>
      <c r="B19" t="str">
        <f t="shared" si="0"/>
        <v>E318Y</v>
      </c>
      <c r="C19" s="1" t="s">
        <v>47</v>
      </c>
      <c r="D19" s="1" t="s">
        <v>62</v>
      </c>
      <c r="E19" s="9" t="str">
        <f t="array" ref="E19">PROPER(D19:D38)</f>
        <v>Yilmaz</v>
      </c>
      <c r="F19" s="12" t="str">
        <f t="shared" si="1"/>
        <v>E. Yilmaz</v>
      </c>
      <c r="G19" s="14" t="s">
        <v>63</v>
      </c>
      <c r="H19" s="15" t="s">
        <v>37</v>
      </c>
    </row>
    <row r="20" spans="1:8" x14ac:dyDescent="0.35">
      <c r="A20" s="8">
        <v>321</v>
      </c>
      <c r="B20" t="str">
        <f t="shared" si="0"/>
        <v>A321M</v>
      </c>
      <c r="C20" s="1" t="s">
        <v>64</v>
      </c>
      <c r="D20" s="1" t="s">
        <v>65</v>
      </c>
      <c r="E20" s="9" t="str">
        <f t="array" ref="E20">PROPER(D20:D39)</f>
        <v>Martin</v>
      </c>
      <c r="F20" s="12" t="str">
        <f t="shared" si="1"/>
        <v>A. Martin</v>
      </c>
      <c r="G20" s="14" t="s">
        <v>28</v>
      </c>
      <c r="H20" s="15" t="s">
        <v>29</v>
      </c>
    </row>
    <row r="21" spans="1:8" x14ac:dyDescent="0.35">
      <c r="A21" s="8">
        <v>440</v>
      </c>
      <c r="B21" t="str">
        <f t="shared" si="0"/>
        <v>A440V</v>
      </c>
      <c r="C21" s="1" t="s">
        <v>64</v>
      </c>
      <c r="D21" s="1" t="s">
        <v>66</v>
      </c>
      <c r="E21" s="9" t="str">
        <f t="array" ref="E21">PROPER(D21:D40)</f>
        <v>Valdez</v>
      </c>
      <c r="F21" s="12" t="str">
        <f t="shared" si="1"/>
        <v>A. Valdez</v>
      </c>
      <c r="G21" s="14" t="s">
        <v>33</v>
      </c>
      <c r="H21" s="15" t="s">
        <v>29</v>
      </c>
    </row>
  </sheetData>
  <sortState ref="M1:M20">
    <sortCondition ref="M1:M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1"/>
  <sheetViews>
    <sheetView tabSelected="1" workbookViewId="0">
      <selection activeCell="P3" sqref="P3"/>
    </sheetView>
  </sheetViews>
  <sheetFormatPr defaultRowHeight="14.5" x14ac:dyDescent="0.35"/>
  <cols>
    <col min="11" max="14" width="10.7265625" customWidth="1"/>
    <col min="16" max="16" width="11.453125" customWidth="1"/>
    <col min="17" max="17" width="10.453125" bestFit="1" customWidth="1"/>
  </cols>
  <sheetData>
    <row r="1" spans="1:36" x14ac:dyDescent="0.35">
      <c r="A1" s="4" t="s">
        <v>67</v>
      </c>
      <c r="B1" s="4" t="s">
        <v>6</v>
      </c>
      <c r="C1" s="4" t="s">
        <v>68</v>
      </c>
      <c r="D1" s="4" t="s">
        <v>69</v>
      </c>
      <c r="E1" s="4" t="s">
        <v>70</v>
      </c>
      <c r="F1" s="4" t="s">
        <v>71</v>
      </c>
      <c r="G1" s="4" t="s">
        <v>11</v>
      </c>
      <c r="H1" s="4" t="s">
        <v>72</v>
      </c>
      <c r="I1" s="4" t="s">
        <v>73</v>
      </c>
      <c r="J1" s="4" t="s">
        <v>74</v>
      </c>
      <c r="K1" s="4" t="s">
        <v>75</v>
      </c>
      <c r="L1" s="4" t="s">
        <v>76</v>
      </c>
      <c r="M1" s="4" t="s">
        <v>77</v>
      </c>
      <c r="N1" s="4" t="s">
        <v>78</v>
      </c>
      <c r="P1" s="4" t="s">
        <v>79</v>
      </c>
      <c r="Q1" s="4" t="s">
        <v>76</v>
      </c>
      <c r="T1" s="4" t="s">
        <v>67</v>
      </c>
      <c r="U1" s="4" t="s">
        <v>6</v>
      </c>
      <c r="V1" s="4" t="s">
        <v>68</v>
      </c>
      <c r="W1" s="4" t="s">
        <v>69</v>
      </c>
      <c r="X1" s="4" t="s">
        <v>70</v>
      </c>
      <c r="Y1" s="4" t="s">
        <v>71</v>
      </c>
      <c r="Z1" s="4" t="s">
        <v>11</v>
      </c>
      <c r="AA1" s="4" t="s">
        <v>72</v>
      </c>
      <c r="AB1" s="4" t="s">
        <v>73</v>
      </c>
      <c r="AC1" s="4" t="s">
        <v>74</v>
      </c>
      <c r="AD1" s="4" t="s">
        <v>75</v>
      </c>
      <c r="AE1" s="4" t="s">
        <v>76</v>
      </c>
      <c r="AF1" s="4" t="s">
        <v>77</v>
      </c>
      <c r="AG1" s="4" t="s">
        <v>78</v>
      </c>
      <c r="AI1" s="4" t="s">
        <v>79</v>
      </c>
      <c r="AJ1" s="4" t="s">
        <v>76</v>
      </c>
    </row>
    <row r="2" spans="1:36" x14ac:dyDescent="0.35">
      <c r="A2" s="11">
        <f>ROW(A2)-ROW(A$1)</f>
        <v>1</v>
      </c>
      <c r="B2" s="1" t="s">
        <v>80</v>
      </c>
      <c r="C2" s="8">
        <v>745</v>
      </c>
      <c r="D2" s="8">
        <v>750</v>
      </c>
      <c r="E2" s="8">
        <v>750</v>
      </c>
      <c r="F2" s="8">
        <v>740</v>
      </c>
      <c r="G2" s="8">
        <v>739</v>
      </c>
      <c r="H2" s="8">
        <v>735</v>
      </c>
      <c r="I2" s="8">
        <v>735</v>
      </c>
      <c r="J2" s="8">
        <v>737</v>
      </c>
      <c r="K2" s="8">
        <v>737</v>
      </c>
      <c r="L2" s="8">
        <v>740</v>
      </c>
      <c r="M2" s="8">
        <v>740</v>
      </c>
      <c r="N2" s="8">
        <v>740</v>
      </c>
      <c r="P2" s="3" t="s">
        <v>81</v>
      </c>
      <c r="T2" s="11">
        <f>ROW(T2)-ROW(T$1)</f>
        <v>1</v>
      </c>
      <c r="U2" s="1" t="s">
        <v>80</v>
      </c>
      <c r="V2" s="8">
        <v>745</v>
      </c>
      <c r="W2" s="8">
        <v>750</v>
      </c>
      <c r="X2" s="8">
        <v>750</v>
      </c>
      <c r="Y2" s="8">
        <v>740</v>
      </c>
      <c r="Z2" s="8">
        <v>739</v>
      </c>
      <c r="AA2" s="8">
        <v>735</v>
      </c>
      <c r="AB2" s="8">
        <v>735</v>
      </c>
      <c r="AC2" s="8">
        <v>737</v>
      </c>
      <c r="AD2" s="8">
        <v>737</v>
      </c>
      <c r="AE2" s="8">
        <v>740</v>
      </c>
      <c r="AF2" s="8">
        <v>740</v>
      </c>
      <c r="AG2" s="8">
        <v>740</v>
      </c>
      <c r="AI2" s="3" t="s">
        <v>81</v>
      </c>
    </row>
    <row r="3" spans="1:36" x14ac:dyDescent="0.35">
      <c r="A3" s="11">
        <f>ROW(A3)-ROW(A$1)</f>
        <v>2</v>
      </c>
      <c r="B3" s="1" t="s">
        <v>82</v>
      </c>
      <c r="C3" s="8">
        <v>815</v>
      </c>
      <c r="D3" s="8">
        <v>817</v>
      </c>
      <c r="E3" s="8">
        <v>825</v>
      </c>
      <c r="F3" s="8">
        <v>815</v>
      </c>
      <c r="G3" s="8">
        <v>817</v>
      </c>
      <c r="H3" s="8">
        <v>820</v>
      </c>
      <c r="I3" s="8">
        <v>820</v>
      </c>
      <c r="J3" s="8">
        <v>825</v>
      </c>
      <c r="K3" s="8">
        <v>822</v>
      </c>
      <c r="L3" s="8">
        <v>825</v>
      </c>
      <c r="M3" s="8">
        <v>825</v>
      </c>
      <c r="N3" s="8">
        <v>830</v>
      </c>
      <c r="P3" s="6" t="e" cm="1">
        <f t="array" aca="1" ref="P3:P6" ca="1">LARGE(INDIRECT(Q1),_xlfn.SEQUENCE(4))</f>
        <v>#NAME?</v>
      </c>
      <c r="T3" s="11">
        <f>ROW(T3)-ROW(T$1)</f>
        <v>2</v>
      </c>
      <c r="U3" s="1" t="s">
        <v>82</v>
      </c>
      <c r="V3" s="8">
        <v>815</v>
      </c>
      <c r="W3" s="8">
        <v>817</v>
      </c>
      <c r="X3" s="8">
        <v>825</v>
      </c>
      <c r="Y3" s="8">
        <v>815</v>
      </c>
      <c r="Z3" s="8">
        <v>817</v>
      </c>
      <c r="AA3" s="8">
        <v>820</v>
      </c>
      <c r="AB3" s="8">
        <v>820</v>
      </c>
      <c r="AC3" s="8">
        <v>825</v>
      </c>
      <c r="AD3" s="8">
        <v>822</v>
      </c>
      <c r="AE3" s="8">
        <v>825</v>
      </c>
      <c r="AF3" s="8">
        <v>825</v>
      </c>
      <c r="AG3" s="8">
        <v>830</v>
      </c>
      <c r="AI3" s="6" t="e" cm="1">
        <f t="array" aca="1" ref="AI3:AI6" ca="1">LARGE(INDIRECT(AJ1),_xlfn.SEQUENCE(4))</f>
        <v>#NAME?</v>
      </c>
    </row>
    <row r="4" spans="1:36" x14ac:dyDescent="0.35">
      <c r="A4" s="11">
        <f t="shared" ref="A4:A21" si="0">ROW(A4)-ROW(A$1)</f>
        <v>3</v>
      </c>
      <c r="B4" s="1" t="s">
        <v>83</v>
      </c>
      <c r="C4" s="8">
        <v>641</v>
      </c>
      <c r="D4" s="8">
        <v>641</v>
      </c>
      <c r="E4" s="8">
        <v>650</v>
      </c>
      <c r="F4" s="8">
        <v>650</v>
      </c>
      <c r="G4" s="8">
        <v>655</v>
      </c>
      <c r="H4" s="8">
        <v>655</v>
      </c>
      <c r="I4" s="8">
        <v>658</v>
      </c>
      <c r="J4" s="8">
        <v>660</v>
      </c>
      <c r="K4" s="8">
        <v>670</v>
      </c>
      <c r="L4" s="8">
        <v>670</v>
      </c>
      <c r="M4" s="8">
        <v>671</v>
      </c>
      <c r="N4" s="8">
        <v>671</v>
      </c>
      <c r="P4" t="e">
        <f ca="1"/>
        <v>#NAME?</v>
      </c>
      <c r="T4" s="11">
        <f t="shared" ref="T4:T21" si="1">ROW(T4)-ROW(T$1)</f>
        <v>3</v>
      </c>
      <c r="U4" s="1" t="s">
        <v>83</v>
      </c>
      <c r="V4" s="8">
        <v>641</v>
      </c>
      <c r="W4" s="8">
        <v>641</v>
      </c>
      <c r="X4" s="8">
        <v>650</v>
      </c>
      <c r="Y4" s="8">
        <v>650</v>
      </c>
      <c r="Z4" s="8">
        <v>655</v>
      </c>
      <c r="AA4" s="8">
        <v>655</v>
      </c>
      <c r="AB4" s="8">
        <v>658</v>
      </c>
      <c r="AC4" s="8">
        <v>660</v>
      </c>
      <c r="AD4" s="8">
        <v>670</v>
      </c>
      <c r="AE4" s="8">
        <v>670</v>
      </c>
      <c r="AF4" s="8">
        <v>671</v>
      </c>
      <c r="AG4" s="8">
        <v>671</v>
      </c>
      <c r="AI4" t="e">
        <f ca="1"/>
        <v>#NAME?</v>
      </c>
    </row>
    <row r="5" spans="1:36" x14ac:dyDescent="0.35">
      <c r="A5" s="11">
        <f t="shared" si="0"/>
        <v>4</v>
      </c>
      <c r="B5" s="1" t="s">
        <v>84</v>
      </c>
      <c r="C5" s="8">
        <v>740</v>
      </c>
      <c r="D5" s="8">
        <v>735</v>
      </c>
      <c r="E5" s="8">
        <v>738</v>
      </c>
      <c r="F5" s="8">
        <v>740</v>
      </c>
      <c r="G5" s="8">
        <v>740</v>
      </c>
      <c r="H5" s="8">
        <v>740</v>
      </c>
      <c r="I5" s="8">
        <v>738</v>
      </c>
      <c r="J5" s="8">
        <v>738</v>
      </c>
      <c r="K5" s="8">
        <v>735</v>
      </c>
      <c r="L5" s="8">
        <v>735</v>
      </c>
      <c r="M5" s="8">
        <v>735</v>
      </c>
      <c r="N5" s="8">
        <v>737</v>
      </c>
      <c r="P5" t="e">
        <f ca="1"/>
        <v>#NAME?</v>
      </c>
      <c r="T5" s="11">
        <f t="shared" si="1"/>
        <v>4</v>
      </c>
      <c r="U5" s="1" t="s">
        <v>84</v>
      </c>
      <c r="V5" s="8">
        <v>740</v>
      </c>
      <c r="W5" s="8">
        <v>735</v>
      </c>
      <c r="X5" s="8">
        <v>738</v>
      </c>
      <c r="Y5" s="8">
        <v>740</v>
      </c>
      <c r="Z5" s="8">
        <v>740</v>
      </c>
      <c r="AA5" s="8">
        <v>740</v>
      </c>
      <c r="AB5" s="8">
        <v>738</v>
      </c>
      <c r="AC5" s="8">
        <v>738</v>
      </c>
      <c r="AD5" s="8">
        <v>735</v>
      </c>
      <c r="AE5" s="8">
        <v>735</v>
      </c>
      <c r="AF5" s="8">
        <v>735</v>
      </c>
      <c r="AG5" s="8">
        <v>737</v>
      </c>
      <c r="AI5" t="e">
        <f ca="1"/>
        <v>#NAME?</v>
      </c>
    </row>
    <row r="6" spans="1:36" x14ac:dyDescent="0.35">
      <c r="A6" s="11">
        <f t="shared" si="0"/>
        <v>5</v>
      </c>
      <c r="B6" s="1" t="s">
        <v>85</v>
      </c>
      <c r="C6" s="8">
        <v>585</v>
      </c>
      <c r="D6" s="8">
        <v>590</v>
      </c>
      <c r="E6" s="8">
        <v>595</v>
      </c>
      <c r="F6" s="8">
        <v>595</v>
      </c>
      <c r="G6" s="8">
        <v>595</v>
      </c>
      <c r="H6" s="8">
        <v>600</v>
      </c>
      <c r="I6" s="8">
        <v>600</v>
      </c>
      <c r="J6" s="8">
        <v>590</v>
      </c>
      <c r="K6" s="8">
        <v>584</v>
      </c>
      <c r="L6" s="8">
        <v>586</v>
      </c>
      <c r="M6" s="8">
        <v>586</v>
      </c>
      <c r="N6" s="8">
        <v>590</v>
      </c>
      <c r="P6" t="e">
        <f ca="1"/>
        <v>#NAME?</v>
      </c>
      <c r="T6" s="11">
        <f t="shared" si="1"/>
        <v>5</v>
      </c>
      <c r="U6" s="1" t="s">
        <v>85</v>
      </c>
      <c r="V6" s="8">
        <v>585</v>
      </c>
      <c r="W6" s="8">
        <v>590</v>
      </c>
      <c r="X6" s="8">
        <v>595</v>
      </c>
      <c r="Y6" s="8">
        <v>595</v>
      </c>
      <c r="Z6" s="8">
        <v>595</v>
      </c>
      <c r="AA6" s="8">
        <v>600</v>
      </c>
      <c r="AB6" s="8">
        <v>600</v>
      </c>
      <c r="AC6" s="8">
        <v>590</v>
      </c>
      <c r="AD6" s="8">
        <v>584</v>
      </c>
      <c r="AE6" s="8">
        <v>586</v>
      </c>
      <c r="AF6" s="8">
        <v>586</v>
      </c>
      <c r="AG6" s="8">
        <v>590</v>
      </c>
      <c r="AI6" t="e">
        <f ca="1"/>
        <v>#NAME?</v>
      </c>
    </row>
    <row r="7" spans="1:36" x14ac:dyDescent="0.35">
      <c r="A7" s="11">
        <f t="shared" si="0"/>
        <v>6</v>
      </c>
      <c r="B7" s="1" t="s">
        <v>86</v>
      </c>
      <c r="C7" s="8">
        <v>825</v>
      </c>
      <c r="D7" s="8">
        <v>835</v>
      </c>
      <c r="E7" s="8">
        <v>835</v>
      </c>
      <c r="F7" s="8">
        <v>838</v>
      </c>
      <c r="G7" s="8">
        <v>838</v>
      </c>
      <c r="H7" s="8">
        <v>840</v>
      </c>
      <c r="I7" s="8">
        <v>835</v>
      </c>
      <c r="J7" s="8">
        <v>835</v>
      </c>
      <c r="K7" s="8">
        <v>831</v>
      </c>
      <c r="L7" s="8">
        <v>832</v>
      </c>
      <c r="M7" s="8">
        <v>834</v>
      </c>
      <c r="N7" s="8">
        <v>829</v>
      </c>
      <c r="T7" s="11">
        <f t="shared" si="1"/>
        <v>6</v>
      </c>
      <c r="U7" s="1" t="s">
        <v>86</v>
      </c>
      <c r="V7" s="8">
        <v>825</v>
      </c>
      <c r="W7" s="8">
        <v>835</v>
      </c>
      <c r="X7" s="8">
        <v>835</v>
      </c>
      <c r="Y7" s="8">
        <v>838</v>
      </c>
      <c r="Z7" s="8">
        <v>838</v>
      </c>
      <c r="AA7" s="8">
        <v>840</v>
      </c>
      <c r="AB7" s="8">
        <v>835</v>
      </c>
      <c r="AC7" s="8">
        <v>835</v>
      </c>
      <c r="AD7" s="8">
        <v>831</v>
      </c>
      <c r="AE7" s="8">
        <v>832</v>
      </c>
      <c r="AF7" s="8">
        <v>834</v>
      </c>
      <c r="AG7" s="8">
        <v>829</v>
      </c>
    </row>
    <row r="8" spans="1:36" x14ac:dyDescent="0.35">
      <c r="A8" s="11">
        <f t="shared" si="0"/>
        <v>7</v>
      </c>
      <c r="B8" s="1" t="s">
        <v>87</v>
      </c>
      <c r="C8" s="8">
        <v>790</v>
      </c>
      <c r="D8" s="8">
        <v>790</v>
      </c>
      <c r="E8" s="8">
        <v>790</v>
      </c>
      <c r="F8" s="8">
        <v>795</v>
      </c>
      <c r="G8" s="8">
        <v>795</v>
      </c>
      <c r="H8" s="8">
        <v>795</v>
      </c>
      <c r="I8" s="8">
        <v>798</v>
      </c>
      <c r="J8" s="8">
        <v>798</v>
      </c>
      <c r="K8" s="8">
        <v>800</v>
      </c>
      <c r="L8" s="8">
        <v>795</v>
      </c>
      <c r="M8" s="8">
        <v>795</v>
      </c>
      <c r="N8" s="8">
        <v>795</v>
      </c>
      <c r="P8" s="4" t="s">
        <v>88</v>
      </c>
      <c r="Q8" s="4" t="s">
        <v>15</v>
      </c>
      <c r="T8" s="11">
        <f t="shared" si="1"/>
        <v>7</v>
      </c>
      <c r="U8" s="1" t="s">
        <v>87</v>
      </c>
      <c r="V8" s="8">
        <v>790</v>
      </c>
      <c r="W8" s="8">
        <v>790</v>
      </c>
      <c r="X8" s="8">
        <v>790</v>
      </c>
      <c r="Y8" s="8">
        <v>795</v>
      </c>
      <c r="Z8" s="8">
        <v>795</v>
      </c>
      <c r="AA8" s="8">
        <v>795</v>
      </c>
      <c r="AB8" s="8">
        <v>798</v>
      </c>
      <c r="AC8" s="8">
        <v>798</v>
      </c>
      <c r="AD8" s="8">
        <v>800</v>
      </c>
      <c r="AE8" s="8">
        <v>795</v>
      </c>
      <c r="AF8" s="8">
        <v>795</v>
      </c>
      <c r="AG8" s="8">
        <v>795</v>
      </c>
      <c r="AI8" s="4" t="s">
        <v>88</v>
      </c>
      <c r="AJ8" s="4" t="s">
        <v>15</v>
      </c>
    </row>
    <row r="9" spans="1:36" x14ac:dyDescent="0.35">
      <c r="A9" s="11">
        <f t="shared" si="0"/>
        <v>8</v>
      </c>
      <c r="B9" s="1" t="s">
        <v>89</v>
      </c>
      <c r="C9" s="8">
        <v>655</v>
      </c>
      <c r="D9" s="8">
        <v>645</v>
      </c>
      <c r="E9" s="8">
        <v>650</v>
      </c>
      <c r="F9" s="8">
        <v>648</v>
      </c>
      <c r="G9" s="8">
        <v>640</v>
      </c>
      <c r="H9" s="8">
        <v>644</v>
      </c>
      <c r="I9" s="8">
        <v>650</v>
      </c>
      <c r="J9" s="8">
        <v>646</v>
      </c>
      <c r="K9" s="8">
        <v>638</v>
      </c>
      <c r="L9" s="8">
        <v>638</v>
      </c>
      <c r="M9" s="8">
        <v>640</v>
      </c>
      <c r="N9" s="8">
        <v>640</v>
      </c>
      <c r="P9" s="1" t="s">
        <v>90</v>
      </c>
      <c r="Q9" s="8">
        <f>DAVERAGE(C1:N21,Q1,P13:Q14)</f>
        <v>762</v>
      </c>
      <c r="T9" s="11">
        <f t="shared" si="1"/>
        <v>8</v>
      </c>
      <c r="U9" s="1" t="s">
        <v>89</v>
      </c>
      <c r="V9" s="8">
        <v>655</v>
      </c>
      <c r="W9" s="8">
        <v>645</v>
      </c>
      <c r="X9" s="8">
        <v>650</v>
      </c>
      <c r="Y9" s="8">
        <v>648</v>
      </c>
      <c r="Z9" s="8">
        <v>640</v>
      </c>
      <c r="AA9" s="8">
        <v>644</v>
      </c>
      <c r="AB9" s="8">
        <v>650</v>
      </c>
      <c r="AC9" s="8">
        <v>646</v>
      </c>
      <c r="AD9" s="8">
        <v>638</v>
      </c>
      <c r="AE9" s="8">
        <v>638</v>
      </c>
      <c r="AF9" s="8">
        <v>640</v>
      </c>
      <c r="AG9" s="8">
        <v>640</v>
      </c>
      <c r="AI9" s="1" t="s">
        <v>90</v>
      </c>
      <c r="AJ9" s="8">
        <f>DAVERAGE(V1:AG21,AJ1,AI13:AJ14)</f>
        <v>762</v>
      </c>
    </row>
    <row r="10" spans="1:36" x14ac:dyDescent="0.35">
      <c r="A10" s="11">
        <f t="shared" si="0"/>
        <v>9</v>
      </c>
      <c r="B10" s="1" t="s">
        <v>91</v>
      </c>
      <c r="C10" s="8">
        <v>700</v>
      </c>
      <c r="D10" s="8">
        <v>690</v>
      </c>
      <c r="E10" s="8">
        <v>695</v>
      </c>
      <c r="F10" s="8">
        <v>685</v>
      </c>
      <c r="G10" s="8">
        <v>680</v>
      </c>
      <c r="H10" s="8">
        <v>683</v>
      </c>
      <c r="I10" s="8">
        <v>683</v>
      </c>
      <c r="J10" s="8">
        <v>685</v>
      </c>
      <c r="K10" s="8">
        <v>685</v>
      </c>
      <c r="L10" s="8">
        <v>700</v>
      </c>
      <c r="M10" s="8">
        <v>704</v>
      </c>
      <c r="N10" s="8">
        <v>704</v>
      </c>
      <c r="P10" s="1" t="s">
        <v>92</v>
      </c>
      <c r="Q10" s="6">
        <f>DCOUNT(C1:N21,Q1,P13:Q14)</f>
        <v>6</v>
      </c>
      <c r="T10" s="11">
        <f t="shared" si="1"/>
        <v>9</v>
      </c>
      <c r="U10" s="1" t="s">
        <v>91</v>
      </c>
      <c r="V10" s="8">
        <v>700</v>
      </c>
      <c r="W10" s="8">
        <v>690</v>
      </c>
      <c r="X10" s="8">
        <v>695</v>
      </c>
      <c r="Y10" s="8">
        <v>685</v>
      </c>
      <c r="Z10" s="8">
        <v>680</v>
      </c>
      <c r="AA10" s="8">
        <v>683</v>
      </c>
      <c r="AB10" s="8">
        <v>683</v>
      </c>
      <c r="AC10" s="8">
        <v>685</v>
      </c>
      <c r="AD10" s="8">
        <v>685</v>
      </c>
      <c r="AE10" s="8">
        <v>700</v>
      </c>
      <c r="AF10" s="8">
        <v>704</v>
      </c>
      <c r="AG10" s="8">
        <v>704</v>
      </c>
      <c r="AI10" s="1" t="s">
        <v>92</v>
      </c>
      <c r="AJ10" s="6">
        <f>DCOUNT(V1:AG21,AJ1,AI13:AJ14)</f>
        <v>6</v>
      </c>
    </row>
    <row r="11" spans="1:36" x14ac:dyDescent="0.35">
      <c r="A11" s="11">
        <f t="shared" si="0"/>
        <v>10</v>
      </c>
      <c r="B11" s="1" t="s">
        <v>93</v>
      </c>
      <c r="C11" s="8">
        <v>695</v>
      </c>
      <c r="D11" s="8">
        <v>680</v>
      </c>
      <c r="E11" s="8">
        <v>680</v>
      </c>
      <c r="F11" s="8">
        <v>685</v>
      </c>
      <c r="G11" s="8">
        <v>695</v>
      </c>
      <c r="H11" s="8">
        <v>680</v>
      </c>
      <c r="I11" s="8">
        <v>680</v>
      </c>
      <c r="J11" s="8">
        <v>685</v>
      </c>
      <c r="K11" s="8">
        <v>685</v>
      </c>
      <c r="L11" s="8">
        <v>685</v>
      </c>
      <c r="M11" s="8">
        <v>690</v>
      </c>
      <c r="N11" s="8">
        <v>680</v>
      </c>
      <c r="T11" s="11">
        <f t="shared" si="1"/>
        <v>10</v>
      </c>
      <c r="U11" s="1" t="s">
        <v>93</v>
      </c>
      <c r="V11" s="8">
        <v>695</v>
      </c>
      <c r="W11" s="8">
        <v>680</v>
      </c>
      <c r="X11" s="8">
        <v>680</v>
      </c>
      <c r="Y11" s="8">
        <v>685</v>
      </c>
      <c r="Z11" s="8">
        <v>695</v>
      </c>
      <c r="AA11" s="8">
        <v>680</v>
      </c>
      <c r="AB11" s="8">
        <v>680</v>
      </c>
      <c r="AC11" s="8">
        <v>685</v>
      </c>
      <c r="AD11" s="8">
        <v>685</v>
      </c>
      <c r="AE11" s="8">
        <v>685</v>
      </c>
      <c r="AF11" s="8">
        <v>690</v>
      </c>
      <c r="AG11" s="8">
        <v>680</v>
      </c>
    </row>
    <row r="12" spans="1:36" x14ac:dyDescent="0.35">
      <c r="A12" s="11">
        <f t="shared" si="0"/>
        <v>11</v>
      </c>
      <c r="B12" s="1" t="s">
        <v>94</v>
      </c>
      <c r="C12" s="8">
        <v>835</v>
      </c>
      <c r="D12" s="8">
        <v>835</v>
      </c>
      <c r="E12" s="8">
        <v>835</v>
      </c>
      <c r="F12" s="8">
        <v>820</v>
      </c>
      <c r="G12" s="8">
        <v>822</v>
      </c>
      <c r="H12" s="8">
        <v>822</v>
      </c>
      <c r="I12" s="8">
        <v>825</v>
      </c>
      <c r="J12" s="8">
        <v>813</v>
      </c>
      <c r="K12" s="8">
        <v>810</v>
      </c>
      <c r="L12" s="8">
        <v>810</v>
      </c>
      <c r="M12" s="8">
        <v>814</v>
      </c>
      <c r="N12" s="8">
        <v>811</v>
      </c>
      <c r="P12" s="4" t="s">
        <v>95</v>
      </c>
      <c r="Q12" s="4"/>
      <c r="T12" s="11">
        <f t="shared" si="1"/>
        <v>11</v>
      </c>
      <c r="U12" s="1" t="s">
        <v>94</v>
      </c>
      <c r="V12" s="8">
        <v>835</v>
      </c>
      <c r="W12" s="8">
        <v>835</v>
      </c>
      <c r="X12" s="8">
        <v>835</v>
      </c>
      <c r="Y12" s="8">
        <v>820</v>
      </c>
      <c r="Z12" s="8">
        <v>822</v>
      </c>
      <c r="AA12" s="8">
        <v>822</v>
      </c>
      <c r="AB12" s="8">
        <v>825</v>
      </c>
      <c r="AC12" s="8">
        <v>813</v>
      </c>
      <c r="AD12" s="8">
        <v>810</v>
      </c>
      <c r="AE12" s="8">
        <v>810</v>
      </c>
      <c r="AF12" s="8">
        <v>814</v>
      </c>
      <c r="AG12" s="8">
        <v>811</v>
      </c>
      <c r="AI12" s="4" t="s">
        <v>95</v>
      </c>
      <c r="AJ12" s="4"/>
    </row>
    <row r="13" spans="1:36" x14ac:dyDescent="0.35">
      <c r="A13" s="11">
        <f t="shared" si="0"/>
        <v>12</v>
      </c>
      <c r="B13" s="1" t="s">
        <v>96</v>
      </c>
      <c r="C13" s="8">
        <v>795</v>
      </c>
      <c r="D13" s="8">
        <v>790</v>
      </c>
      <c r="E13" s="8">
        <v>790</v>
      </c>
      <c r="F13" s="8">
        <v>785</v>
      </c>
      <c r="G13" s="8">
        <v>775</v>
      </c>
      <c r="H13" s="8">
        <v>775</v>
      </c>
      <c r="I13" s="8">
        <v>778</v>
      </c>
      <c r="J13" s="8">
        <v>778</v>
      </c>
      <c r="K13" s="8">
        <v>780</v>
      </c>
      <c r="L13" s="8">
        <v>785</v>
      </c>
      <c r="M13" s="8">
        <v>790</v>
      </c>
      <c r="N13" s="8">
        <v>790</v>
      </c>
      <c r="P13" s="2" t="str">
        <f>Q$1</f>
        <v>October</v>
      </c>
      <c r="Q13" s="2" t="str">
        <f>Q$1</f>
        <v>October</v>
      </c>
      <c r="T13" s="11">
        <f t="shared" si="1"/>
        <v>12</v>
      </c>
      <c r="U13" s="1" t="s">
        <v>96</v>
      </c>
      <c r="V13" s="8">
        <v>795</v>
      </c>
      <c r="W13" s="8">
        <v>790</v>
      </c>
      <c r="X13" s="8">
        <v>790</v>
      </c>
      <c r="Y13" s="8">
        <v>785</v>
      </c>
      <c r="Z13" s="8">
        <v>775</v>
      </c>
      <c r="AA13" s="8">
        <v>775</v>
      </c>
      <c r="AB13" s="8">
        <v>778</v>
      </c>
      <c r="AC13" s="8">
        <v>778</v>
      </c>
      <c r="AD13" s="8">
        <v>780</v>
      </c>
      <c r="AE13" s="8">
        <v>785</v>
      </c>
      <c r="AF13" s="8">
        <v>790</v>
      </c>
      <c r="AG13" s="8">
        <v>790</v>
      </c>
      <c r="AI13" s="2" t="str">
        <f>AJ$1</f>
        <v>October</v>
      </c>
      <c r="AJ13" s="2" t="str">
        <f>AJ$1</f>
        <v>October</v>
      </c>
    </row>
    <row r="14" spans="1:36" x14ac:dyDescent="0.35">
      <c r="A14" s="11">
        <f t="shared" si="0"/>
        <v>13</v>
      </c>
      <c r="B14" s="1" t="s">
        <v>97</v>
      </c>
      <c r="C14" s="8">
        <v>580</v>
      </c>
      <c r="D14" s="8">
        <v>575</v>
      </c>
      <c r="E14" s="8">
        <v>577</v>
      </c>
      <c r="F14" s="8">
        <v>577</v>
      </c>
      <c r="G14" s="8">
        <v>570</v>
      </c>
      <c r="H14" s="8">
        <v>570</v>
      </c>
      <c r="I14" s="8">
        <v>565</v>
      </c>
      <c r="J14" s="8">
        <v>575</v>
      </c>
      <c r="K14" s="8">
        <v>575</v>
      </c>
      <c r="L14" s="8">
        <v>575</v>
      </c>
      <c r="M14" s="8">
        <v>580</v>
      </c>
      <c r="N14" s="8">
        <v>585</v>
      </c>
      <c r="P14" t="s">
        <v>98</v>
      </c>
      <c r="Q14" t="s">
        <v>99</v>
      </c>
      <c r="T14" s="11">
        <f t="shared" si="1"/>
        <v>13</v>
      </c>
      <c r="U14" s="1" t="s">
        <v>97</v>
      </c>
      <c r="V14" s="8">
        <v>580</v>
      </c>
      <c r="W14" s="8">
        <v>575</v>
      </c>
      <c r="X14" s="8">
        <v>577</v>
      </c>
      <c r="Y14" s="8">
        <v>577</v>
      </c>
      <c r="Z14" s="8">
        <v>570</v>
      </c>
      <c r="AA14" s="8">
        <v>570</v>
      </c>
      <c r="AB14" s="8">
        <v>565</v>
      </c>
      <c r="AC14" s="8">
        <v>575</v>
      </c>
      <c r="AD14" s="8">
        <v>575</v>
      </c>
      <c r="AE14" s="8">
        <v>575</v>
      </c>
      <c r="AF14" s="8">
        <v>580</v>
      </c>
      <c r="AG14" s="8">
        <v>585</v>
      </c>
      <c r="AI14" t="s">
        <v>98</v>
      </c>
      <c r="AJ14" t="s">
        <v>99</v>
      </c>
    </row>
    <row r="15" spans="1:36" x14ac:dyDescent="0.35">
      <c r="A15" s="11">
        <f t="shared" si="0"/>
        <v>14</v>
      </c>
      <c r="B15" s="1" t="s">
        <v>100</v>
      </c>
      <c r="C15" s="8">
        <v>660</v>
      </c>
      <c r="D15" s="8">
        <v>665</v>
      </c>
      <c r="E15" s="8">
        <v>665</v>
      </c>
      <c r="F15" s="8">
        <v>669</v>
      </c>
      <c r="G15" s="8">
        <v>672</v>
      </c>
      <c r="H15" s="8">
        <v>672</v>
      </c>
      <c r="I15" s="8">
        <v>672</v>
      </c>
      <c r="J15" s="8">
        <v>680</v>
      </c>
      <c r="K15" s="8">
        <v>680</v>
      </c>
      <c r="L15" s="8">
        <v>680</v>
      </c>
      <c r="M15" s="8">
        <v>675</v>
      </c>
      <c r="N15" s="8">
        <v>678</v>
      </c>
      <c r="T15" s="11">
        <f t="shared" si="1"/>
        <v>14</v>
      </c>
      <c r="U15" s="1" t="s">
        <v>100</v>
      </c>
      <c r="V15" s="8">
        <v>660</v>
      </c>
      <c r="W15" s="8">
        <v>665</v>
      </c>
      <c r="X15" s="8">
        <v>665</v>
      </c>
      <c r="Y15" s="8">
        <v>669</v>
      </c>
      <c r="Z15" s="8">
        <v>672</v>
      </c>
      <c r="AA15" s="8">
        <v>672</v>
      </c>
      <c r="AB15" s="8">
        <v>672</v>
      </c>
      <c r="AC15" s="8">
        <v>680</v>
      </c>
      <c r="AD15" s="8">
        <v>680</v>
      </c>
      <c r="AE15" s="8">
        <v>680</v>
      </c>
      <c r="AF15" s="8">
        <v>675</v>
      </c>
      <c r="AG15" s="8">
        <v>678</v>
      </c>
    </row>
    <row r="16" spans="1:36" x14ac:dyDescent="0.35">
      <c r="A16" s="11">
        <f t="shared" si="0"/>
        <v>15</v>
      </c>
      <c r="B16" s="1" t="s">
        <v>101</v>
      </c>
      <c r="C16" s="8">
        <v>635</v>
      </c>
      <c r="D16" s="8">
        <v>638</v>
      </c>
      <c r="E16" s="8">
        <v>638</v>
      </c>
      <c r="F16" s="8">
        <v>640</v>
      </c>
      <c r="G16" s="8">
        <v>640</v>
      </c>
      <c r="H16" s="8">
        <v>640</v>
      </c>
      <c r="I16" s="8">
        <v>630</v>
      </c>
      <c r="J16" s="8">
        <v>635</v>
      </c>
      <c r="K16" s="8">
        <v>635</v>
      </c>
      <c r="L16" s="8">
        <v>627</v>
      </c>
      <c r="M16" s="8">
        <v>627</v>
      </c>
      <c r="N16" s="8">
        <v>627</v>
      </c>
      <c r="T16" s="11">
        <f t="shared" si="1"/>
        <v>15</v>
      </c>
      <c r="U16" s="1" t="s">
        <v>101</v>
      </c>
      <c r="V16" s="8">
        <v>635</v>
      </c>
      <c r="W16" s="8">
        <v>638</v>
      </c>
      <c r="X16" s="8">
        <v>638</v>
      </c>
      <c r="Y16" s="8">
        <v>640</v>
      </c>
      <c r="Z16" s="8">
        <v>640</v>
      </c>
      <c r="AA16" s="8">
        <v>640</v>
      </c>
      <c r="AB16" s="8">
        <v>630</v>
      </c>
      <c r="AC16" s="8">
        <v>635</v>
      </c>
      <c r="AD16" s="8">
        <v>635</v>
      </c>
      <c r="AE16" s="8">
        <v>627</v>
      </c>
      <c r="AF16" s="8">
        <v>627</v>
      </c>
      <c r="AG16" s="8">
        <v>627</v>
      </c>
    </row>
    <row r="17" spans="1:33" x14ac:dyDescent="0.35">
      <c r="A17" s="11">
        <f t="shared" si="0"/>
        <v>16</v>
      </c>
      <c r="B17" s="1" t="s">
        <v>7</v>
      </c>
      <c r="C17" s="8">
        <v>755</v>
      </c>
      <c r="D17" s="8">
        <v>755</v>
      </c>
      <c r="E17" s="8">
        <v>750</v>
      </c>
      <c r="F17" s="8">
        <v>740</v>
      </c>
      <c r="G17" s="8">
        <v>732</v>
      </c>
      <c r="H17" s="8">
        <v>732</v>
      </c>
      <c r="I17" s="8">
        <v>740</v>
      </c>
      <c r="J17" s="8">
        <v>740</v>
      </c>
      <c r="K17" s="8">
        <v>742</v>
      </c>
      <c r="L17" s="8">
        <v>745</v>
      </c>
      <c r="M17" s="8">
        <v>755</v>
      </c>
      <c r="N17" s="8">
        <v>755</v>
      </c>
      <c r="T17" s="11">
        <f t="shared" si="1"/>
        <v>16</v>
      </c>
      <c r="U17" s="1" t="s">
        <v>7</v>
      </c>
      <c r="V17" s="8">
        <v>755</v>
      </c>
      <c r="W17" s="8">
        <v>755</v>
      </c>
      <c r="X17" s="8">
        <v>750</v>
      </c>
      <c r="Y17" s="8">
        <v>740</v>
      </c>
      <c r="Z17" s="8">
        <v>732</v>
      </c>
      <c r="AA17" s="8">
        <v>732</v>
      </c>
      <c r="AB17" s="8">
        <v>740</v>
      </c>
      <c r="AC17" s="8">
        <v>740</v>
      </c>
      <c r="AD17" s="8">
        <v>742</v>
      </c>
      <c r="AE17" s="8">
        <v>745</v>
      </c>
      <c r="AF17" s="8">
        <v>755</v>
      </c>
      <c r="AG17" s="8">
        <v>755</v>
      </c>
    </row>
    <row r="18" spans="1:33" x14ac:dyDescent="0.35">
      <c r="A18" s="11">
        <f t="shared" si="0"/>
        <v>17</v>
      </c>
      <c r="B18" s="1" t="s">
        <v>102</v>
      </c>
      <c r="C18" s="8">
        <v>805</v>
      </c>
      <c r="D18" s="8">
        <v>815</v>
      </c>
      <c r="E18" s="8">
        <v>813</v>
      </c>
      <c r="F18" s="8">
        <v>795</v>
      </c>
      <c r="G18" s="8">
        <v>795</v>
      </c>
      <c r="H18" s="8">
        <v>795</v>
      </c>
      <c r="I18" s="8">
        <v>795</v>
      </c>
      <c r="J18" s="8">
        <v>800</v>
      </c>
      <c r="K18" s="8">
        <v>800</v>
      </c>
      <c r="L18" s="8">
        <v>800</v>
      </c>
      <c r="M18" s="8">
        <v>805</v>
      </c>
      <c r="N18" s="8">
        <v>805</v>
      </c>
      <c r="T18" s="11">
        <f t="shared" si="1"/>
        <v>17</v>
      </c>
      <c r="U18" s="1" t="s">
        <v>102</v>
      </c>
      <c r="V18" s="8">
        <v>805</v>
      </c>
      <c r="W18" s="8">
        <v>815</v>
      </c>
      <c r="X18" s="8">
        <v>813</v>
      </c>
      <c r="Y18" s="8">
        <v>795</v>
      </c>
      <c r="Z18" s="8">
        <v>795</v>
      </c>
      <c r="AA18" s="8">
        <v>795</v>
      </c>
      <c r="AB18" s="8">
        <v>795</v>
      </c>
      <c r="AC18" s="8">
        <v>800</v>
      </c>
      <c r="AD18" s="8">
        <v>800</v>
      </c>
      <c r="AE18" s="8">
        <v>800</v>
      </c>
      <c r="AF18" s="8">
        <v>805</v>
      </c>
      <c r="AG18" s="8">
        <v>805</v>
      </c>
    </row>
    <row r="19" spans="1:33" x14ac:dyDescent="0.35">
      <c r="A19" s="11">
        <f t="shared" si="0"/>
        <v>18</v>
      </c>
      <c r="B19" s="1" t="s">
        <v>103</v>
      </c>
      <c r="C19" s="8">
        <v>732</v>
      </c>
      <c r="D19" s="8">
        <v>735</v>
      </c>
      <c r="E19" s="8">
        <v>732</v>
      </c>
      <c r="F19" s="8">
        <v>735</v>
      </c>
      <c r="G19" s="8">
        <v>735</v>
      </c>
      <c r="H19" s="8">
        <v>740</v>
      </c>
      <c r="I19" s="8">
        <v>740</v>
      </c>
      <c r="J19" s="8">
        <v>735</v>
      </c>
      <c r="K19" s="8">
        <v>735</v>
      </c>
      <c r="L19" s="8">
        <v>742</v>
      </c>
      <c r="M19" s="8">
        <v>742</v>
      </c>
      <c r="N19" s="8">
        <v>745</v>
      </c>
      <c r="T19" s="11">
        <f t="shared" si="1"/>
        <v>18</v>
      </c>
      <c r="U19" s="1" t="s">
        <v>103</v>
      </c>
      <c r="V19" s="8">
        <v>732</v>
      </c>
      <c r="W19" s="8">
        <v>735</v>
      </c>
      <c r="X19" s="8">
        <v>732</v>
      </c>
      <c r="Y19" s="8">
        <v>735</v>
      </c>
      <c r="Z19" s="8">
        <v>735</v>
      </c>
      <c r="AA19" s="8">
        <v>740</v>
      </c>
      <c r="AB19" s="8">
        <v>740</v>
      </c>
      <c r="AC19" s="8">
        <v>735</v>
      </c>
      <c r="AD19" s="8">
        <v>735</v>
      </c>
      <c r="AE19" s="8">
        <v>742</v>
      </c>
      <c r="AF19" s="8">
        <v>742</v>
      </c>
      <c r="AG19" s="8">
        <v>745</v>
      </c>
    </row>
    <row r="20" spans="1:33" x14ac:dyDescent="0.35">
      <c r="A20" s="11">
        <f t="shared" si="0"/>
        <v>19</v>
      </c>
      <c r="B20" s="1" t="s">
        <v>104</v>
      </c>
      <c r="C20" s="8">
        <v>665</v>
      </c>
      <c r="D20" s="8">
        <v>670</v>
      </c>
      <c r="E20" s="8">
        <v>670</v>
      </c>
      <c r="F20" s="8">
        <v>672</v>
      </c>
      <c r="G20" s="8">
        <v>672</v>
      </c>
      <c r="H20" s="8">
        <v>670</v>
      </c>
      <c r="I20" s="8">
        <v>675</v>
      </c>
      <c r="J20" s="8">
        <v>675</v>
      </c>
      <c r="K20" s="8">
        <v>675</v>
      </c>
      <c r="L20" s="8">
        <v>680</v>
      </c>
      <c r="M20" s="8">
        <v>680</v>
      </c>
      <c r="N20" s="8">
        <v>695</v>
      </c>
      <c r="T20" s="11">
        <f t="shared" si="1"/>
        <v>19</v>
      </c>
      <c r="U20" s="1" t="s">
        <v>104</v>
      </c>
      <c r="V20" s="8">
        <v>665</v>
      </c>
      <c r="W20" s="8">
        <v>670</v>
      </c>
      <c r="X20" s="8">
        <v>670</v>
      </c>
      <c r="Y20" s="8">
        <v>672</v>
      </c>
      <c r="Z20" s="8">
        <v>672</v>
      </c>
      <c r="AA20" s="8">
        <v>670</v>
      </c>
      <c r="AB20" s="8">
        <v>675</v>
      </c>
      <c r="AC20" s="8">
        <v>675</v>
      </c>
      <c r="AD20" s="8">
        <v>675</v>
      </c>
      <c r="AE20" s="8">
        <v>680</v>
      </c>
      <c r="AF20" s="8">
        <v>680</v>
      </c>
      <c r="AG20" s="8">
        <v>695</v>
      </c>
    </row>
    <row r="21" spans="1:33" x14ac:dyDescent="0.35">
      <c r="A21" s="11">
        <f t="shared" si="0"/>
        <v>20</v>
      </c>
      <c r="B21" s="1" t="s">
        <v>105</v>
      </c>
      <c r="C21" s="8">
        <v>767</v>
      </c>
      <c r="D21" s="8">
        <v>765</v>
      </c>
      <c r="E21" s="8">
        <v>765</v>
      </c>
      <c r="F21" s="8">
        <v>760</v>
      </c>
      <c r="G21" s="8">
        <v>760</v>
      </c>
      <c r="H21" s="8">
        <v>772</v>
      </c>
      <c r="I21" s="8">
        <v>772</v>
      </c>
      <c r="J21" s="8">
        <v>772</v>
      </c>
      <c r="K21" s="8">
        <v>765</v>
      </c>
      <c r="L21" s="8">
        <v>765</v>
      </c>
      <c r="M21" s="8">
        <v>779</v>
      </c>
      <c r="N21" s="8">
        <v>785</v>
      </c>
      <c r="T21" s="11">
        <f t="shared" si="1"/>
        <v>20</v>
      </c>
      <c r="U21" s="1" t="s">
        <v>105</v>
      </c>
      <c r="V21" s="8">
        <v>767</v>
      </c>
      <c r="W21" s="8">
        <v>765</v>
      </c>
      <c r="X21" s="8">
        <v>765</v>
      </c>
      <c r="Y21" s="8">
        <v>760</v>
      </c>
      <c r="Z21" s="8">
        <v>760</v>
      </c>
      <c r="AA21" s="8">
        <v>772</v>
      </c>
      <c r="AB21" s="8">
        <v>772</v>
      </c>
      <c r="AC21" s="8">
        <v>772</v>
      </c>
      <c r="AD21" s="8">
        <v>765</v>
      </c>
      <c r="AE21" s="8">
        <v>765</v>
      </c>
      <c r="AF21" s="8">
        <v>779</v>
      </c>
      <c r="AG21" s="8">
        <v>785</v>
      </c>
    </row>
    <row r="23" spans="1:33" x14ac:dyDescent="0.35">
      <c r="A23" s="4" t="s">
        <v>67</v>
      </c>
      <c r="B23" s="4" t="s">
        <v>6</v>
      </c>
      <c r="C23" s="4" t="s">
        <v>68</v>
      </c>
      <c r="D23" s="4" t="s">
        <v>69</v>
      </c>
      <c r="E23" s="4" t="s">
        <v>70</v>
      </c>
      <c r="F23" s="4" t="s">
        <v>71</v>
      </c>
      <c r="G23" s="4" t="s">
        <v>11</v>
      </c>
      <c r="H23" s="4" t="s">
        <v>72</v>
      </c>
      <c r="I23" s="4" t="s">
        <v>73</v>
      </c>
      <c r="J23" s="4" t="s">
        <v>74</v>
      </c>
      <c r="K23" s="4" t="s">
        <v>75</v>
      </c>
      <c r="L23" s="4" t="s">
        <v>76</v>
      </c>
      <c r="M23" s="4" t="s">
        <v>77</v>
      </c>
      <c r="N23" s="4" t="s">
        <v>78</v>
      </c>
      <c r="T23" s="4" t="s">
        <v>67</v>
      </c>
      <c r="U23" s="4" t="s">
        <v>6</v>
      </c>
      <c r="V23" s="4" t="s">
        <v>68</v>
      </c>
      <c r="W23" s="4" t="s">
        <v>69</v>
      </c>
      <c r="X23" s="4" t="s">
        <v>70</v>
      </c>
      <c r="Y23" s="4" t="s">
        <v>71</v>
      </c>
      <c r="Z23" s="4" t="s">
        <v>11</v>
      </c>
      <c r="AA23" s="4" t="s">
        <v>72</v>
      </c>
      <c r="AB23" s="4" t="s">
        <v>73</v>
      </c>
      <c r="AC23" s="4" t="s">
        <v>74</v>
      </c>
      <c r="AD23" s="4" t="s">
        <v>75</v>
      </c>
      <c r="AE23" s="4" t="s">
        <v>76</v>
      </c>
      <c r="AF23" s="4" t="s">
        <v>77</v>
      </c>
      <c r="AG23" s="4" t="s">
        <v>78</v>
      </c>
    </row>
    <row r="24" spans="1:33" x14ac:dyDescent="0.35">
      <c r="C24" t="s">
        <v>106</v>
      </c>
      <c r="D24" t="s">
        <v>106</v>
      </c>
      <c r="E24" t="s">
        <v>106</v>
      </c>
      <c r="F24" t="s">
        <v>106</v>
      </c>
      <c r="G24" t="s">
        <v>106</v>
      </c>
      <c r="H24" t="s">
        <v>106</v>
      </c>
      <c r="I24" t="s">
        <v>106</v>
      </c>
      <c r="J24" t="s">
        <v>106</v>
      </c>
      <c r="K24" t="s">
        <v>106</v>
      </c>
      <c r="L24" t="s">
        <v>106</v>
      </c>
      <c r="M24" t="s">
        <v>106</v>
      </c>
      <c r="N24" t="s">
        <v>106</v>
      </c>
      <c r="V24" t="s">
        <v>106</v>
      </c>
      <c r="W24" t="s">
        <v>106</v>
      </c>
      <c r="X24" t="s">
        <v>106</v>
      </c>
      <c r="Y24" t="s">
        <v>106</v>
      </c>
      <c r="Z24" t="s">
        <v>106</v>
      </c>
      <c r="AA24" t="s">
        <v>106</v>
      </c>
      <c r="AB24" t="s">
        <v>106</v>
      </c>
      <c r="AC24" t="s">
        <v>106</v>
      </c>
      <c r="AD24" t="s">
        <v>106</v>
      </c>
      <c r="AE24" t="s">
        <v>106</v>
      </c>
      <c r="AF24" t="s">
        <v>106</v>
      </c>
      <c r="AG24" t="s">
        <v>106</v>
      </c>
    </row>
    <row r="26" spans="1:33" x14ac:dyDescent="0.35">
      <c r="A26" s="4" t="s">
        <v>67</v>
      </c>
      <c r="B26" s="4" t="s">
        <v>6</v>
      </c>
      <c r="C26" s="4" t="s">
        <v>68</v>
      </c>
      <c r="D26" s="4" t="s">
        <v>69</v>
      </c>
      <c r="E26" s="4" t="s">
        <v>70</v>
      </c>
      <c r="F26" s="4" t="s">
        <v>71</v>
      </c>
      <c r="G26" s="4" t="s">
        <v>11</v>
      </c>
      <c r="H26" s="4" t="s">
        <v>72</v>
      </c>
      <c r="I26" s="4" t="s">
        <v>73</v>
      </c>
      <c r="J26" s="4" t="s">
        <v>74</v>
      </c>
      <c r="K26" s="4" t="s">
        <v>75</v>
      </c>
      <c r="L26" s="4" t="s">
        <v>76</v>
      </c>
      <c r="M26" s="4" t="s">
        <v>77</v>
      </c>
      <c r="N26" s="4" t="s">
        <v>78</v>
      </c>
      <c r="T26" s="4" t="s">
        <v>67</v>
      </c>
      <c r="U26" s="4" t="s">
        <v>6</v>
      </c>
      <c r="V26" s="4" t="s">
        <v>68</v>
      </c>
      <c r="W26" s="4" t="s">
        <v>69</v>
      </c>
      <c r="X26" s="4" t="s">
        <v>70</v>
      </c>
      <c r="Y26" s="4" t="s">
        <v>71</v>
      </c>
      <c r="Z26" s="4" t="s">
        <v>11</v>
      </c>
      <c r="AA26" s="4" t="s">
        <v>72</v>
      </c>
      <c r="AB26" s="4" t="s">
        <v>73</v>
      </c>
      <c r="AC26" s="4" t="s">
        <v>74</v>
      </c>
      <c r="AD26" s="4" t="s">
        <v>75</v>
      </c>
      <c r="AE26" s="4" t="s">
        <v>76</v>
      </c>
      <c r="AF26" s="4" t="s">
        <v>77</v>
      </c>
      <c r="AG26" s="4" t="s">
        <v>78</v>
      </c>
    </row>
    <row r="27" spans="1:33" x14ac:dyDescent="0.35">
      <c r="C27" cm="1">
        <f t="array" ref="C27:C30">_xlfn._xlws.FILTER(C2:C21,C2:C21&gt;=800,"No results")</f>
        <v>815</v>
      </c>
      <c r="D27" cm="1">
        <f t="array" ref="D27:D30">_xlfn._xlws.FILTER(D2:D21,D2:D21&gt;=800,"No results")</f>
        <v>817</v>
      </c>
      <c r="E27" cm="1">
        <f t="array" ref="E27:E30">_xlfn._xlws.FILTER(E2:E21,E2:E21&gt;=800,"No results")</f>
        <v>825</v>
      </c>
      <c r="F27" cm="1">
        <f t="array" ref="F27:F29">_xlfn._xlws.FILTER(F2:F21,F2:F21&gt;=800,"No results")</f>
        <v>815</v>
      </c>
      <c r="G27" cm="1">
        <f t="array" ref="G27:G29">_xlfn._xlws.FILTER(G2:G21,G2:G21&gt;=800,"No results")</f>
        <v>817</v>
      </c>
      <c r="H27" cm="1">
        <f t="array" ref="H27:H29">_xlfn._xlws.FILTER(H2:H21,H2:H21&gt;=800,"No results")</f>
        <v>820</v>
      </c>
      <c r="I27" cm="1">
        <f t="array" ref="I27:I29">_xlfn._xlws.FILTER(I2:I21,I2:I21&gt;=800,"No results")</f>
        <v>820</v>
      </c>
      <c r="J27" cm="1">
        <f t="array" ref="J27:J30">_xlfn._xlws.FILTER(J2:J21,J2:J21&gt;=800,"No results")</f>
        <v>825</v>
      </c>
      <c r="K27" cm="1">
        <f t="array" ref="K27:K31">_xlfn._xlws.FILTER(K2:K21,K2:K21&gt;=800,"No results")</f>
        <v>822</v>
      </c>
      <c r="L27" cm="1">
        <f t="array" ref="L27:L30">_xlfn._xlws.FILTER(L2:L21,L2:L21&gt;=800,"No results")</f>
        <v>825</v>
      </c>
      <c r="M27" cm="1">
        <f t="array" ref="M27:M30">_xlfn._xlws.FILTER(M2:M21,M2:M21&gt;=800,"No results")</f>
        <v>825</v>
      </c>
      <c r="N27" cm="1">
        <f t="array" ref="N27:N30">_xlfn._xlws.FILTER(N2:N21,N2:N21&gt;=800,"No results")</f>
        <v>830</v>
      </c>
      <c r="V27" cm="1">
        <f t="array" ref="V27:V30">_xlfn._xlws.FILTER(V2:V21,V2:V21&gt;=800,"No results")</f>
        <v>815</v>
      </c>
      <c r="W27" cm="1">
        <f t="array" ref="W27:W30">_xlfn._xlws.FILTER(W2:W21,W2:W21&gt;=800,"No results")</f>
        <v>817</v>
      </c>
      <c r="X27" cm="1">
        <f t="array" ref="X27:X30">_xlfn._xlws.FILTER(X2:X21,X2:X21&gt;=800,"No results")</f>
        <v>825</v>
      </c>
      <c r="Y27" cm="1">
        <f t="array" ref="Y27:Y29">_xlfn._xlws.FILTER(Y2:Y21,Y2:Y21&gt;=800,"No results")</f>
        <v>815</v>
      </c>
      <c r="Z27" cm="1">
        <f t="array" ref="Z27:Z29">_xlfn._xlws.FILTER(Z2:Z21,Z2:Z21&gt;=800,"No results")</f>
        <v>817</v>
      </c>
      <c r="AA27" cm="1">
        <f t="array" ref="AA27:AA29">_xlfn._xlws.FILTER(AA2:AA21,AA2:AA21&gt;=800,"No results")</f>
        <v>820</v>
      </c>
      <c r="AB27" cm="1">
        <f t="array" ref="AB27:AB29">_xlfn._xlws.FILTER(AB2:AB21,AB2:AB21&gt;=800,"No results")</f>
        <v>820</v>
      </c>
      <c r="AC27" cm="1">
        <f t="array" ref="AC27:AC30">_xlfn._xlws.FILTER(AC2:AC21,AC2:AC21&gt;=800,"No results")</f>
        <v>825</v>
      </c>
      <c r="AD27" cm="1">
        <f t="array" ref="AD27:AD31">_xlfn._xlws.FILTER(AD2:AD21,AD2:AD21&gt;=800,"No results")</f>
        <v>822</v>
      </c>
      <c r="AE27" cm="1">
        <f t="array" ref="AE27:AE30">_xlfn._xlws.FILTER(AE2:AE21,AE2:AE21&gt;=800,"No results")</f>
        <v>825</v>
      </c>
      <c r="AF27" cm="1">
        <f t="array" ref="AF27:AF30">_xlfn._xlws.FILTER(AF2:AF21,AF2:AF21&gt;=800,"No results")</f>
        <v>825</v>
      </c>
      <c r="AG27" cm="1">
        <f t="array" ref="AG27:AG30">_xlfn._xlws.FILTER(AG2:AG21,AG2:AG21&gt;=800,"No results")</f>
        <v>830</v>
      </c>
    </row>
    <row r="28" spans="1:33" x14ac:dyDescent="0.35">
      <c r="C28">
        <v>825</v>
      </c>
      <c r="D28">
        <v>835</v>
      </c>
      <c r="E28">
        <v>835</v>
      </c>
      <c r="F28">
        <v>838</v>
      </c>
      <c r="G28">
        <v>838</v>
      </c>
      <c r="H28">
        <v>840</v>
      </c>
      <c r="I28">
        <v>835</v>
      </c>
      <c r="J28">
        <v>835</v>
      </c>
      <c r="K28">
        <v>831</v>
      </c>
      <c r="L28">
        <v>832</v>
      </c>
      <c r="M28">
        <v>834</v>
      </c>
      <c r="N28">
        <v>829</v>
      </c>
      <c r="V28">
        <v>825</v>
      </c>
      <c r="W28">
        <v>835</v>
      </c>
      <c r="X28">
        <v>835</v>
      </c>
      <c r="Y28">
        <v>838</v>
      </c>
      <c r="Z28">
        <v>838</v>
      </c>
      <c r="AA28">
        <v>840</v>
      </c>
      <c r="AB28">
        <v>835</v>
      </c>
      <c r="AC28">
        <v>835</v>
      </c>
      <c r="AD28">
        <v>831</v>
      </c>
      <c r="AE28">
        <v>832</v>
      </c>
      <c r="AF28">
        <v>834</v>
      </c>
      <c r="AG28">
        <v>829</v>
      </c>
    </row>
    <row r="29" spans="1:33" x14ac:dyDescent="0.35">
      <c r="C29">
        <v>835</v>
      </c>
      <c r="D29">
        <v>835</v>
      </c>
      <c r="E29">
        <v>835</v>
      </c>
      <c r="F29">
        <v>820</v>
      </c>
      <c r="G29">
        <v>822</v>
      </c>
      <c r="H29">
        <v>822</v>
      </c>
      <c r="I29">
        <v>825</v>
      </c>
      <c r="J29">
        <v>813</v>
      </c>
      <c r="K29">
        <v>800</v>
      </c>
      <c r="L29">
        <v>810</v>
      </c>
      <c r="M29">
        <v>814</v>
      </c>
      <c r="N29">
        <v>811</v>
      </c>
      <c r="V29">
        <v>835</v>
      </c>
      <c r="W29">
        <v>835</v>
      </c>
      <c r="X29">
        <v>835</v>
      </c>
      <c r="Y29">
        <v>820</v>
      </c>
      <c r="Z29">
        <v>822</v>
      </c>
      <c r="AA29">
        <v>822</v>
      </c>
      <c r="AB29">
        <v>825</v>
      </c>
      <c r="AC29">
        <v>813</v>
      </c>
      <c r="AD29">
        <v>800</v>
      </c>
      <c r="AE29">
        <v>810</v>
      </c>
      <c r="AF29">
        <v>814</v>
      </c>
      <c r="AG29">
        <v>811</v>
      </c>
    </row>
    <row r="30" spans="1:33" x14ac:dyDescent="0.35">
      <c r="C30">
        <v>805</v>
      </c>
      <c r="D30">
        <v>815</v>
      </c>
      <c r="E30">
        <v>813</v>
      </c>
      <c r="J30">
        <v>800</v>
      </c>
      <c r="K30">
        <v>810</v>
      </c>
      <c r="L30">
        <v>800</v>
      </c>
      <c r="M30">
        <v>805</v>
      </c>
      <c r="N30">
        <v>805</v>
      </c>
      <c r="V30">
        <v>805</v>
      </c>
      <c r="W30">
        <v>815</v>
      </c>
      <c r="X30">
        <v>813</v>
      </c>
      <c r="AC30">
        <v>800</v>
      </c>
      <c r="AD30">
        <v>810</v>
      </c>
      <c r="AE30">
        <v>800</v>
      </c>
      <c r="AF30">
        <v>805</v>
      </c>
      <c r="AG30">
        <v>805</v>
      </c>
    </row>
    <row r="31" spans="1:33" x14ac:dyDescent="0.35">
      <c r="K31">
        <v>800</v>
      </c>
      <c r="AD31">
        <v>800</v>
      </c>
    </row>
  </sheetData>
  <sortState ref="S1:S20">
    <sortCondition ref="S1:S20"/>
  </sortState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QeLvqAFsCcQw+gP6dBipht6+bSIFF79kV22dWAXo1mdzZ1lax2R32Iznm7huNPzgH6m4KK9ShAHTaeSbySdaYAFBfDUWMwOx-~lN7xQpP61j+6HLtoNfQYdw==#@#10940202#@#6/6/2021 4:35:20 AM</id>
</project>
</file>

<file path=customXml/itemProps1.xml><?xml version="1.0" encoding="utf-8"?>
<ds:datastoreItem xmlns:ds="http://schemas.openxmlformats.org/officeDocument/2006/customXml" ds:itemID="{23D16059-BB78-44B7-BAC3-FDAB229DF61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32</vt:i4>
      </vt:variant>
    </vt:vector>
  </HeadingPairs>
  <TitlesOfParts>
    <vt:vector size="35" baseType="lpstr">
      <vt:lpstr>LookUp</vt:lpstr>
      <vt:lpstr>Clients</vt:lpstr>
      <vt:lpstr>Scores</vt:lpstr>
      <vt:lpstr>A321M</vt:lpstr>
      <vt:lpstr>A440V</vt:lpstr>
      <vt:lpstr>April</vt:lpstr>
      <vt:lpstr>August</vt:lpstr>
      <vt:lpstr>B615O</vt:lpstr>
      <vt:lpstr>B690K</vt:lpstr>
      <vt:lpstr>D704H</vt:lpstr>
      <vt:lpstr>D892A</vt:lpstr>
      <vt:lpstr>December</vt:lpstr>
      <vt:lpstr>E318Y</vt:lpstr>
      <vt:lpstr>E984W</vt:lpstr>
      <vt:lpstr>F503M</vt:lpstr>
      <vt:lpstr>February</vt:lpstr>
      <vt:lpstr>J267S</vt:lpstr>
      <vt:lpstr>J369H</vt:lpstr>
      <vt:lpstr>J492J</vt:lpstr>
      <vt:lpstr>January</vt:lpstr>
      <vt:lpstr>July</vt:lpstr>
      <vt:lpstr>June</vt:lpstr>
      <vt:lpstr>K123F</vt:lpstr>
      <vt:lpstr>L329K</vt:lpstr>
      <vt:lpstr>March</vt:lpstr>
      <vt:lpstr>May</vt:lpstr>
      <vt:lpstr>N240R</vt:lpstr>
      <vt:lpstr>November</vt:lpstr>
      <vt:lpstr>October</vt:lpstr>
      <vt:lpstr>S188G</vt:lpstr>
      <vt:lpstr>S738L</vt:lpstr>
      <vt:lpstr>September</vt:lpstr>
      <vt:lpstr>T246L</vt:lpstr>
      <vt:lpstr>T875J</vt:lpstr>
      <vt:lpstr>V861N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Exploring Series</dc:creator>
  <cp:keywords/>
  <dc:description/>
  <cp:lastModifiedBy>Raymond</cp:lastModifiedBy>
  <cp:revision/>
  <dcterms:created xsi:type="dcterms:W3CDTF">2021-06-05T22:31:08Z</dcterms:created>
  <dcterms:modified xsi:type="dcterms:W3CDTF">2025-01-10T08:25:52Z</dcterms:modified>
  <cp:category/>
  <cp:contentStatus/>
</cp:coreProperties>
</file>