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s" sheetId="1" r:id="rId4"/>
    <sheet state="visible" name="Cableado Estructurado" sheetId="2" r:id="rId5"/>
    <sheet state="visible" name="Mano de Obra" sheetId="3" r:id="rId6"/>
    <sheet state="visible" name="Cotización" sheetId="4" r:id="rId7"/>
  </sheets>
  <definedNames/>
  <calcPr/>
  <extLst>
    <ext uri="GoogleSheetsCustomDataVersion1">
      <go:sheetsCustomData xmlns:go="http://customooxmlschemas.google.com/" r:id="rId8" roundtripDataSignature="AMtx7mgeRIUSTkIZ6yN4I9m7KSwGHSYETg=="/>
    </ext>
  </extLst>
</workbook>
</file>

<file path=xl/sharedStrings.xml><?xml version="1.0" encoding="utf-8"?>
<sst xmlns="http://schemas.openxmlformats.org/spreadsheetml/2006/main" count="52" uniqueCount="43">
  <si>
    <t>Modelo</t>
  </si>
  <si>
    <t>Descripcion</t>
  </si>
  <si>
    <t>Cantidad</t>
  </si>
  <si>
    <t>Costo Unitario</t>
  </si>
  <si>
    <t>SubTotal</t>
  </si>
  <si>
    <t>WS-C2960X-24TS-L Catalyst 2960-X Switch</t>
  </si>
  <si>
    <t>Switch 24 puertos Gig Ethernet y 1 10Gig ethernet</t>
  </si>
  <si>
    <t>C9500-40X-A - Cisco Switch Catalyst 9500</t>
  </si>
  <si>
    <t xml:space="preserve">Switch 40 puertos 10Gig Ethernet </t>
  </si>
  <si>
    <t>RV345-K9-NA</t>
  </si>
  <si>
    <t>Router Cisco Gigabit Ethernet con Firewall RV345, 16x RJ-45, 3G/4G, Negro</t>
  </si>
  <si>
    <t>CISCO2951/K9 Cisco 2951 Router ISR G2</t>
  </si>
  <si>
    <t>Cisco 2951 Router w/3 GE,4 EHWIC,3 DSP,2 SM,256MB CF,512MB DRAM,IPB</t>
  </si>
  <si>
    <t>CISCO2901/K9 Cisco 2901 Router ISR G2</t>
  </si>
  <si>
    <t>Cisco 2901 router w/2 GE,4 EHWIC,2 DSP,256MB CF,512MB DRAM,IP Base</t>
  </si>
  <si>
    <t>AIR-CAP1552EMK9-RF</t>
  </si>
  <si>
    <t>Cisco Aironet 1552E Outdoor Access Point</t>
  </si>
  <si>
    <t>SYSTEC101 Cat7</t>
  </si>
  <si>
    <t>Cable Ethernet Cat7 azul (metro)</t>
  </si>
  <si>
    <t>Total</t>
  </si>
  <si>
    <t>ITEM</t>
  </si>
  <si>
    <t># Salidas</t>
  </si>
  <si>
    <t>Costo</t>
  </si>
  <si>
    <t>Subtotal</t>
  </si>
  <si>
    <t>Espacio de Trabajo</t>
  </si>
  <si>
    <t>Rack de Comunicaciones</t>
  </si>
  <si>
    <t>Rack de Servidores</t>
  </si>
  <si>
    <t>#horas</t>
  </si>
  <si>
    <t>$/hora</t>
  </si>
  <si>
    <t>Diseño Lógico</t>
  </si>
  <si>
    <t>Configuracion de Equipos</t>
  </si>
  <si>
    <t>Configuracion End Hosts</t>
  </si>
  <si>
    <t>Instalacion Equipos de Red</t>
  </si>
  <si>
    <t>Testing</t>
  </si>
  <si>
    <t>Servidores de Servicios IP (DNS, DHCP)</t>
  </si>
  <si>
    <t>Administracion de proyecto</t>
  </si>
  <si>
    <t>Interconexion</t>
  </si>
  <si>
    <t>Equipo</t>
  </si>
  <si>
    <t>Servicios Profesionales</t>
  </si>
  <si>
    <t>Infraestructura</t>
  </si>
  <si>
    <t>Conexión Jrz-Mty &amp; CDMX-MTY por fibra optica</t>
  </si>
  <si>
    <t>Seguro de compañia (Maximo 5 años)</t>
  </si>
  <si>
    <t>Servicios (anuales)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</si>
</sst>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4">
    <font>
      <sz val="11.0"/>
      <color theme="1"/>
      <name val="Arial"/>
    </font>
    <font>
      <color theme="1"/>
      <name val="Calibri"/>
    </font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1" numFmtId="164" xfId="0" applyFont="1" applyNumberFormat="1"/>
    <xf borderId="0" fillId="0" fontId="1" numFmtId="0" xfId="0" applyAlignment="1" applyFont="1">
      <alignment readingOrder="0" shrinkToFit="0" wrapText="1"/>
    </xf>
    <xf quotePrefix="1"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3.0"/>
    <col customWidth="1" min="3" max="3" width="57.5"/>
    <col customWidth="1" min="4" max="4" width="8.75"/>
    <col customWidth="1" min="5" max="5" width="12.0"/>
    <col customWidth="1" min="6" max="6" width="10.0"/>
    <col customWidth="1" min="7" max="7" width="33.0"/>
    <col customWidth="1" min="8" max="26" width="7.6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>
      <c r="B3" s="2" t="s">
        <v>5</v>
      </c>
      <c r="C3" s="3" t="s">
        <v>6</v>
      </c>
      <c r="D3" s="3">
        <v>26.0</v>
      </c>
      <c r="E3" s="4">
        <v>2904.0</v>
      </c>
      <c r="F3" s="5">
        <f t="shared" ref="F3:F9" si="1">E3*D3</f>
        <v>75504</v>
      </c>
    </row>
    <row r="4">
      <c r="B4" s="2" t="s">
        <v>7</v>
      </c>
      <c r="C4" s="3" t="s">
        <v>8</v>
      </c>
      <c r="D4" s="3">
        <v>2.0</v>
      </c>
      <c r="E4" s="4">
        <v>31796.0</v>
      </c>
      <c r="F4" s="5">
        <f t="shared" si="1"/>
        <v>63592</v>
      </c>
    </row>
    <row r="5">
      <c r="B5" s="3" t="s">
        <v>9</v>
      </c>
      <c r="C5" s="6" t="s">
        <v>10</v>
      </c>
      <c r="D5" s="6">
        <v>10.0</v>
      </c>
      <c r="E5" s="7">
        <v>500.0</v>
      </c>
      <c r="F5" s="5">
        <f t="shared" si="1"/>
        <v>5000</v>
      </c>
    </row>
    <row r="6">
      <c r="B6" s="2" t="s">
        <v>11</v>
      </c>
      <c r="C6" s="3" t="s">
        <v>12</v>
      </c>
      <c r="D6" s="3">
        <v>2.0</v>
      </c>
      <c r="E6" s="8">
        <v>9900.0</v>
      </c>
      <c r="F6" s="9">
        <f t="shared" si="1"/>
        <v>19800</v>
      </c>
    </row>
    <row r="7">
      <c r="B7" s="6" t="s">
        <v>13</v>
      </c>
      <c r="C7" s="3" t="s">
        <v>14</v>
      </c>
      <c r="D7" s="3">
        <v>1.0</v>
      </c>
      <c r="E7" s="4">
        <v>2625.0</v>
      </c>
      <c r="F7" s="5">
        <f t="shared" si="1"/>
        <v>2625</v>
      </c>
    </row>
    <row r="8">
      <c r="B8" s="6" t="s">
        <v>15</v>
      </c>
      <c r="C8" s="3" t="s">
        <v>16</v>
      </c>
      <c r="D8" s="3">
        <v>7.0</v>
      </c>
      <c r="E8" s="7">
        <v>2706.0</v>
      </c>
      <c r="F8" s="5">
        <f t="shared" si="1"/>
        <v>18942</v>
      </c>
    </row>
    <row r="9">
      <c r="B9" s="3" t="s">
        <v>17</v>
      </c>
      <c r="C9" s="3" t="s">
        <v>18</v>
      </c>
      <c r="D9" s="3">
        <v>750.0</v>
      </c>
      <c r="E9" s="8">
        <v>1.67</v>
      </c>
      <c r="F9" s="9">
        <f t="shared" si="1"/>
        <v>1252.5</v>
      </c>
    </row>
    <row r="21" ht="15.75" customHeight="1"/>
    <row r="22" ht="15.75" customHeight="1">
      <c r="E22" s="1" t="s">
        <v>19</v>
      </c>
      <c r="F22" s="5">
        <f>SUM(F3:F20)</f>
        <v>186715.5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13"/>
    <col customWidth="1" min="3" max="26" width="7.63"/>
  </cols>
  <sheetData>
    <row r="3">
      <c r="B3" s="1" t="s">
        <v>20</v>
      </c>
      <c r="C3" s="1" t="s">
        <v>21</v>
      </c>
      <c r="D3" s="1" t="s">
        <v>2</v>
      </c>
      <c r="E3" s="1" t="s">
        <v>22</v>
      </c>
      <c r="F3" s="1" t="s">
        <v>23</v>
      </c>
    </row>
    <row r="4">
      <c r="B4" s="3" t="s">
        <v>24</v>
      </c>
      <c r="C4" s="3">
        <v>2.0</v>
      </c>
      <c r="D4" s="6">
        <v>91.0</v>
      </c>
      <c r="E4" s="8">
        <v>150.0</v>
      </c>
      <c r="F4" s="9">
        <f>C4*D4*E4</f>
        <v>27300</v>
      </c>
    </row>
    <row r="12">
      <c r="B12" s="1" t="s">
        <v>20</v>
      </c>
      <c r="C12" s="1" t="s">
        <v>2</v>
      </c>
      <c r="D12" s="1" t="s">
        <v>22</v>
      </c>
      <c r="E12" s="1" t="s">
        <v>23</v>
      </c>
    </row>
    <row r="13">
      <c r="B13" s="1" t="s">
        <v>25</v>
      </c>
      <c r="C13" s="3">
        <v>9.0</v>
      </c>
      <c r="D13" s="10">
        <v>1800.0</v>
      </c>
      <c r="E13" s="9">
        <f t="shared" ref="E13:E14" si="1">D13*C13</f>
        <v>16200</v>
      </c>
    </row>
    <row r="14">
      <c r="B14" s="6" t="s">
        <v>26</v>
      </c>
      <c r="C14" s="6">
        <v>3.0</v>
      </c>
      <c r="D14" s="8">
        <v>5800.0</v>
      </c>
      <c r="E14" s="9">
        <f t="shared" si="1"/>
        <v>17400</v>
      </c>
    </row>
    <row r="16">
      <c r="E16" s="6" t="s">
        <v>19</v>
      </c>
      <c r="F16" s="9">
        <f>E13+E14+F4</f>
        <v>60900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1.38"/>
    <col customWidth="1" min="3" max="3" width="10.5"/>
    <col customWidth="1" min="4" max="26" width="7.63"/>
  </cols>
  <sheetData>
    <row r="1">
      <c r="C1" s="1" t="s">
        <v>27</v>
      </c>
      <c r="D1" s="1" t="s">
        <v>28</v>
      </c>
      <c r="E1" s="6" t="s">
        <v>23</v>
      </c>
    </row>
    <row r="2">
      <c r="B2" s="1" t="s">
        <v>29</v>
      </c>
      <c r="C2" s="6">
        <v>10.0</v>
      </c>
      <c r="D2" s="10">
        <v>200.0</v>
      </c>
      <c r="E2" s="9">
        <f t="shared" ref="E2:E9" si="1">C2*D2</f>
        <v>2000</v>
      </c>
    </row>
    <row r="3">
      <c r="B3" s="1" t="s">
        <v>30</v>
      </c>
      <c r="C3" s="6">
        <v>6.0</v>
      </c>
      <c r="D3" s="10">
        <v>60.0</v>
      </c>
      <c r="E3" s="9">
        <f t="shared" si="1"/>
        <v>360</v>
      </c>
    </row>
    <row r="4">
      <c r="B4" s="1" t="s">
        <v>31</v>
      </c>
      <c r="C4" s="6">
        <v>8.0</v>
      </c>
      <c r="D4" s="10">
        <v>25.0</v>
      </c>
      <c r="E4" s="9">
        <f t="shared" si="1"/>
        <v>200</v>
      </c>
    </row>
    <row r="5">
      <c r="B5" s="1" t="s">
        <v>32</v>
      </c>
      <c r="C5" s="6">
        <v>12.0</v>
      </c>
      <c r="D5" s="10">
        <v>50.0</v>
      </c>
      <c r="E5" s="9">
        <f t="shared" si="1"/>
        <v>600</v>
      </c>
    </row>
    <row r="6">
      <c r="B6" s="1" t="s">
        <v>33</v>
      </c>
      <c r="C6" s="6">
        <v>4.0</v>
      </c>
      <c r="D6" s="10">
        <v>200.0</v>
      </c>
      <c r="E6" s="9">
        <f t="shared" si="1"/>
        <v>800</v>
      </c>
    </row>
    <row r="7">
      <c r="B7" s="1" t="s">
        <v>34</v>
      </c>
      <c r="C7" s="6">
        <v>9.0</v>
      </c>
      <c r="D7" s="10">
        <v>60.0</v>
      </c>
      <c r="E7" s="9">
        <f t="shared" si="1"/>
        <v>540</v>
      </c>
    </row>
    <row r="8">
      <c r="B8" s="1" t="s">
        <v>35</v>
      </c>
      <c r="C8" s="6">
        <v>8.0</v>
      </c>
      <c r="D8" s="10">
        <v>40.0</v>
      </c>
      <c r="E8" s="9">
        <f t="shared" si="1"/>
        <v>320</v>
      </c>
    </row>
    <row r="9">
      <c r="B9" s="1" t="s">
        <v>36</v>
      </c>
      <c r="C9" s="6">
        <v>8.0</v>
      </c>
      <c r="D9" s="10">
        <v>100.0</v>
      </c>
      <c r="E9" s="9">
        <f t="shared" si="1"/>
        <v>800</v>
      </c>
    </row>
    <row r="11">
      <c r="C11" s="1" t="s">
        <v>19</v>
      </c>
      <c r="D11" s="9">
        <f>SUM(E2:E9)</f>
        <v>5620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5"/>
    <col customWidth="1" min="3" max="3" width="11.75"/>
    <col customWidth="1" min="4" max="26" width="7.63"/>
  </cols>
  <sheetData>
    <row r="2">
      <c r="B2" s="1" t="s">
        <v>37</v>
      </c>
      <c r="C2" s="5">
        <f>Equipos!F22</f>
        <v>186715.5</v>
      </c>
    </row>
    <row r="3">
      <c r="B3" s="1" t="s">
        <v>38</v>
      </c>
      <c r="C3" s="9">
        <f>'Mano de Obra'!D11</f>
        <v>5620</v>
      </c>
    </row>
    <row r="4">
      <c r="B4" s="3" t="s">
        <v>39</v>
      </c>
      <c r="C4" s="9">
        <f>'Cableado Estructurado'!F16</f>
        <v>60900</v>
      </c>
    </row>
    <row r="6">
      <c r="B6" s="11" t="s">
        <v>19</v>
      </c>
      <c r="C6" s="12">
        <f>SUM(C2:C4)</f>
        <v>253235.5</v>
      </c>
    </row>
    <row r="9">
      <c r="B9" s="13" t="s">
        <v>40</v>
      </c>
      <c r="C9" s="8">
        <v>10000.0</v>
      </c>
    </row>
    <row r="10">
      <c r="B10" s="13" t="s">
        <v>41</v>
      </c>
      <c r="C10" s="5">
        <f>C6*0.08</f>
        <v>20258.84</v>
      </c>
    </row>
    <row r="12">
      <c r="B12" s="14" t="s">
        <v>42</v>
      </c>
      <c r="C12" s="12">
        <f>C10+C9</f>
        <v>30258.84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2021-06-08T14:51:24Z</dcterms:created>
  <dc:creator>Joel Isaí Ramos Hernández</dc:creator>
</cp:coreProperties>
</file>