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oelj\Downloads\"/>
    </mc:Choice>
  </mc:AlternateContent>
  <xr:revisionPtr revIDLastSave="0" documentId="13_ncr:1_{BF31469A-5063-4320-8846-8E2645AF5A9D}" xr6:coauthVersionLast="47" xr6:coauthVersionMax="47" xr10:uidLastSave="{00000000-0000-0000-0000-000000000000}"/>
  <bookViews>
    <workbookView xWindow="-108" yWindow="-108" windowWidth="23256" windowHeight="13176" xr2:uid="{00000000-000D-0000-FFFF-FFFF00000000}"/>
  </bookViews>
  <sheets>
    <sheet name="MENU" sheetId="1" r:id="rId1"/>
    <sheet name="INDEX&amp;COMPANY" sheetId="2" r:id="rId2"/>
    <sheet name="PORTFOLIO C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E13" i="3"/>
  <c r="F12" i="3"/>
  <c r="E12" i="3"/>
  <c r="F11" i="3"/>
  <c r="E11" i="3"/>
  <c r="F10" i="3"/>
  <c r="E10" i="3"/>
  <c r="F9" i="3"/>
  <c r="E9" i="3"/>
  <c r="E14" i="3" s="1"/>
  <c r="M249" i="2" a="1"/>
  <c r="M249" i="2" s="1"/>
  <c r="I13" i="3" s="1"/>
  <c r="K249" i="2" a="1"/>
  <c r="K249" i="2" s="1"/>
  <c r="I12" i="3" s="1"/>
  <c r="I249" i="2" a="1"/>
  <c r="I249" i="2" s="1"/>
  <c r="I11" i="3" s="1"/>
  <c r="G249" i="2" a="1"/>
  <c r="G249" i="2" s="1"/>
  <c r="I10" i="3" s="1"/>
  <c r="E249" i="2" a="1"/>
  <c r="E249" i="2" s="1"/>
  <c r="I9" i="3" s="1"/>
  <c r="C249" i="2" a="1"/>
  <c r="C249" i="2" s="1"/>
  <c r="M248" i="2"/>
  <c r="K248" i="2"/>
  <c r="I248" i="2"/>
  <c r="G248" i="2"/>
  <c r="E248" i="2"/>
  <c r="C248" i="2"/>
  <c r="M247" i="2"/>
  <c r="K247" i="2"/>
  <c r="I247" i="2"/>
  <c r="G247" i="2"/>
  <c r="E247" i="2"/>
  <c r="C247" i="2"/>
  <c r="M246" i="2"/>
  <c r="K246" i="2"/>
  <c r="I246" i="2"/>
  <c r="G246" i="2"/>
  <c r="E246" i="2"/>
  <c r="C246" i="2"/>
  <c r="M245" i="2"/>
  <c r="K245" i="2"/>
  <c r="I245" i="2"/>
  <c r="G245" i="2"/>
  <c r="E245" i="2"/>
  <c r="C245" i="2"/>
  <c r="M244" i="2"/>
  <c r="K244" i="2"/>
  <c r="I244" i="2"/>
  <c r="G244" i="2"/>
  <c r="E244" i="2"/>
  <c r="C244" i="2"/>
  <c r="M243" i="2"/>
  <c r="K243" i="2"/>
  <c r="I243" i="2"/>
  <c r="G243" i="2"/>
  <c r="E243" i="2"/>
  <c r="C243" i="2"/>
  <c r="M242" i="2"/>
  <c r="K242" i="2"/>
  <c r="I242" i="2"/>
  <c r="G242" i="2"/>
  <c r="E242" i="2"/>
  <c r="C242" i="2"/>
  <c r="M241" i="2"/>
  <c r="K241" i="2"/>
  <c r="I241" i="2"/>
  <c r="G241" i="2"/>
  <c r="E241" i="2"/>
  <c r="C241" i="2"/>
  <c r="M240" i="2"/>
  <c r="K240" i="2"/>
  <c r="I240" i="2"/>
  <c r="G240" i="2"/>
  <c r="E240" i="2"/>
  <c r="C240" i="2"/>
  <c r="M239" i="2"/>
  <c r="K239" i="2"/>
  <c r="I239" i="2"/>
  <c r="G239" i="2"/>
  <c r="E239" i="2"/>
  <c r="C239" i="2"/>
  <c r="M238" i="2"/>
  <c r="K238" i="2"/>
  <c r="I238" i="2"/>
  <c r="G238" i="2"/>
  <c r="E238" i="2"/>
  <c r="C238" i="2"/>
  <c r="M237" i="2"/>
  <c r="K237" i="2"/>
  <c r="I237" i="2"/>
  <c r="G237" i="2"/>
  <c r="E237" i="2"/>
  <c r="C237" i="2"/>
  <c r="M236" i="2"/>
  <c r="K236" i="2"/>
  <c r="I236" i="2"/>
  <c r="G236" i="2"/>
  <c r="E236" i="2"/>
  <c r="C236" i="2"/>
  <c r="M235" i="2"/>
  <c r="K235" i="2"/>
  <c r="I235" i="2"/>
  <c r="G235" i="2"/>
  <c r="E235" i="2"/>
  <c r="C235" i="2"/>
  <c r="M234" i="2"/>
  <c r="K234" i="2"/>
  <c r="I234" i="2"/>
  <c r="G234" i="2"/>
  <c r="E234" i="2"/>
  <c r="C234" i="2"/>
  <c r="M233" i="2"/>
  <c r="K233" i="2"/>
  <c r="I233" i="2"/>
  <c r="G233" i="2"/>
  <c r="E233" i="2"/>
  <c r="C233" i="2"/>
  <c r="M232" i="2"/>
  <c r="K232" i="2"/>
  <c r="I232" i="2"/>
  <c r="G232" i="2"/>
  <c r="E232" i="2"/>
  <c r="C232" i="2"/>
  <c r="M231" i="2"/>
  <c r="K231" i="2"/>
  <c r="I231" i="2"/>
  <c r="G231" i="2"/>
  <c r="E231" i="2"/>
  <c r="C231" i="2"/>
  <c r="M230" i="2"/>
  <c r="K230" i="2"/>
  <c r="I230" i="2"/>
  <c r="G230" i="2"/>
  <c r="E230" i="2"/>
  <c r="C230" i="2"/>
  <c r="M229" i="2"/>
  <c r="K229" i="2"/>
  <c r="I229" i="2"/>
  <c r="G229" i="2"/>
  <c r="E229" i="2"/>
  <c r="C229" i="2"/>
  <c r="M228" i="2"/>
  <c r="K228" i="2"/>
  <c r="I228" i="2"/>
  <c r="G228" i="2"/>
  <c r="E228" i="2"/>
  <c r="C228" i="2"/>
  <c r="M227" i="2"/>
  <c r="K227" i="2"/>
  <c r="I227" i="2"/>
  <c r="G227" i="2"/>
  <c r="E227" i="2"/>
  <c r="C227" i="2"/>
  <c r="M226" i="2"/>
  <c r="K226" i="2"/>
  <c r="I226" i="2"/>
  <c r="G226" i="2"/>
  <c r="E226" i="2"/>
  <c r="C226" i="2"/>
  <c r="M225" i="2"/>
  <c r="K225" i="2"/>
  <c r="I225" i="2"/>
  <c r="G225" i="2"/>
  <c r="E225" i="2"/>
  <c r="C225" i="2"/>
  <c r="M224" i="2"/>
  <c r="K224" i="2"/>
  <c r="I224" i="2"/>
  <c r="G224" i="2"/>
  <c r="E224" i="2"/>
  <c r="C224" i="2"/>
  <c r="M223" i="2"/>
  <c r="K223" i="2"/>
  <c r="I223" i="2"/>
  <c r="G223" i="2"/>
  <c r="E223" i="2"/>
  <c r="C223" i="2"/>
  <c r="M222" i="2"/>
  <c r="K222" i="2"/>
  <c r="I222" i="2"/>
  <c r="G222" i="2"/>
  <c r="E222" i="2"/>
  <c r="C222" i="2"/>
  <c r="M221" i="2"/>
  <c r="K221" i="2"/>
  <c r="I221" i="2"/>
  <c r="G221" i="2"/>
  <c r="E221" i="2"/>
  <c r="C221" i="2"/>
  <c r="M220" i="2"/>
  <c r="K220" i="2"/>
  <c r="I220" i="2"/>
  <c r="G220" i="2"/>
  <c r="E220" i="2"/>
  <c r="C220" i="2"/>
  <c r="M219" i="2"/>
  <c r="K219" i="2"/>
  <c r="I219" i="2"/>
  <c r="G219" i="2"/>
  <c r="E219" i="2"/>
  <c r="C219" i="2"/>
  <c r="M218" i="2"/>
  <c r="K218" i="2"/>
  <c r="I218" i="2"/>
  <c r="G218" i="2"/>
  <c r="E218" i="2"/>
  <c r="C218" i="2"/>
  <c r="M217" i="2"/>
  <c r="K217" i="2"/>
  <c r="I217" i="2"/>
  <c r="G217" i="2"/>
  <c r="E217" i="2"/>
  <c r="C217" i="2"/>
  <c r="M216" i="2"/>
  <c r="K216" i="2"/>
  <c r="I216" i="2"/>
  <c r="G216" i="2"/>
  <c r="E216" i="2"/>
  <c r="C216" i="2"/>
  <c r="M215" i="2"/>
  <c r="K215" i="2"/>
  <c r="I215" i="2"/>
  <c r="G215" i="2"/>
  <c r="E215" i="2"/>
  <c r="C215" i="2"/>
  <c r="M214" i="2"/>
  <c r="K214" i="2"/>
  <c r="I214" i="2"/>
  <c r="G214" i="2"/>
  <c r="E214" i="2"/>
  <c r="C214" i="2"/>
  <c r="M213" i="2"/>
  <c r="K213" i="2"/>
  <c r="I213" i="2"/>
  <c r="G213" i="2"/>
  <c r="E213" i="2"/>
  <c r="C213" i="2"/>
  <c r="M212" i="2"/>
  <c r="K212" i="2"/>
  <c r="I212" i="2"/>
  <c r="G212" i="2"/>
  <c r="E212" i="2"/>
  <c r="C212" i="2"/>
  <c r="M211" i="2"/>
  <c r="K211" i="2"/>
  <c r="I211" i="2"/>
  <c r="G211" i="2"/>
  <c r="E211" i="2"/>
  <c r="C211" i="2"/>
  <c r="M210" i="2"/>
  <c r="K210" i="2"/>
  <c r="I210" i="2"/>
  <c r="G210" i="2"/>
  <c r="E210" i="2"/>
  <c r="C210" i="2"/>
  <c r="M209" i="2"/>
  <c r="K209" i="2"/>
  <c r="I209" i="2"/>
  <c r="G209" i="2"/>
  <c r="E209" i="2"/>
  <c r="C209" i="2"/>
  <c r="M208" i="2"/>
  <c r="K208" i="2"/>
  <c r="I208" i="2"/>
  <c r="G208" i="2"/>
  <c r="E208" i="2"/>
  <c r="C208" i="2"/>
  <c r="M207" i="2"/>
  <c r="K207" i="2"/>
  <c r="I207" i="2"/>
  <c r="G207" i="2"/>
  <c r="E207" i="2"/>
  <c r="C207" i="2"/>
  <c r="M206" i="2"/>
  <c r="K206" i="2"/>
  <c r="I206" i="2"/>
  <c r="G206" i="2"/>
  <c r="E206" i="2"/>
  <c r="C206" i="2"/>
  <c r="M205" i="2"/>
  <c r="K205" i="2"/>
  <c r="I205" i="2"/>
  <c r="G205" i="2"/>
  <c r="E205" i="2"/>
  <c r="C205" i="2"/>
  <c r="M204" i="2"/>
  <c r="K204" i="2"/>
  <c r="I204" i="2"/>
  <c r="G204" i="2"/>
  <c r="E204" i="2"/>
  <c r="C204" i="2"/>
  <c r="M203" i="2"/>
  <c r="K203" i="2"/>
  <c r="I203" i="2"/>
  <c r="G203" i="2"/>
  <c r="E203" i="2"/>
  <c r="C203" i="2"/>
  <c r="M202" i="2"/>
  <c r="K202" i="2"/>
  <c r="I202" i="2"/>
  <c r="G202" i="2"/>
  <c r="E202" i="2"/>
  <c r="C202" i="2"/>
  <c r="M201" i="2"/>
  <c r="K201" i="2"/>
  <c r="I201" i="2"/>
  <c r="G201" i="2"/>
  <c r="E201" i="2"/>
  <c r="C201" i="2"/>
  <c r="M200" i="2"/>
  <c r="K200" i="2"/>
  <c r="I200" i="2"/>
  <c r="G200" i="2"/>
  <c r="E200" i="2"/>
  <c r="C200" i="2"/>
  <c r="M199" i="2"/>
  <c r="K199" i="2"/>
  <c r="I199" i="2"/>
  <c r="G199" i="2"/>
  <c r="E199" i="2"/>
  <c r="C199" i="2"/>
  <c r="M198" i="2"/>
  <c r="K198" i="2"/>
  <c r="I198" i="2"/>
  <c r="G198" i="2"/>
  <c r="E198" i="2"/>
  <c r="C198" i="2"/>
  <c r="M197" i="2"/>
  <c r="K197" i="2"/>
  <c r="I197" i="2"/>
  <c r="G197" i="2"/>
  <c r="E197" i="2"/>
  <c r="C197" i="2"/>
  <c r="M196" i="2"/>
  <c r="K196" i="2"/>
  <c r="I196" i="2"/>
  <c r="G196" i="2"/>
  <c r="E196" i="2"/>
  <c r="C196" i="2"/>
  <c r="M195" i="2"/>
  <c r="K195" i="2"/>
  <c r="I195" i="2"/>
  <c r="G195" i="2"/>
  <c r="E195" i="2"/>
  <c r="C195" i="2"/>
  <c r="M194" i="2"/>
  <c r="K194" i="2"/>
  <c r="I194" i="2"/>
  <c r="G194" i="2"/>
  <c r="E194" i="2"/>
  <c r="C194" i="2"/>
  <c r="M193" i="2"/>
  <c r="K193" i="2"/>
  <c r="I193" i="2"/>
  <c r="G193" i="2"/>
  <c r="E193" i="2"/>
  <c r="C193" i="2"/>
  <c r="M192" i="2"/>
  <c r="K192" i="2"/>
  <c r="I192" i="2"/>
  <c r="G192" i="2"/>
  <c r="E192" i="2"/>
  <c r="C192" i="2"/>
  <c r="M191" i="2"/>
  <c r="K191" i="2"/>
  <c r="I191" i="2"/>
  <c r="G191" i="2"/>
  <c r="E191" i="2"/>
  <c r="C191" i="2"/>
  <c r="M190" i="2"/>
  <c r="K190" i="2"/>
  <c r="I190" i="2"/>
  <c r="G190" i="2"/>
  <c r="E190" i="2"/>
  <c r="C190" i="2"/>
  <c r="M189" i="2"/>
  <c r="K189" i="2"/>
  <c r="I189" i="2"/>
  <c r="G189" i="2"/>
  <c r="E189" i="2"/>
  <c r="C189" i="2"/>
  <c r="M188" i="2"/>
  <c r="K188" i="2"/>
  <c r="I188" i="2"/>
  <c r="G188" i="2"/>
  <c r="E188" i="2"/>
  <c r="C188" i="2"/>
  <c r="M187" i="2"/>
  <c r="K187" i="2"/>
  <c r="I187" i="2"/>
  <c r="G187" i="2"/>
  <c r="E187" i="2"/>
  <c r="C187" i="2"/>
  <c r="M186" i="2"/>
  <c r="K186" i="2"/>
  <c r="I186" i="2"/>
  <c r="G186" i="2"/>
  <c r="E186" i="2"/>
  <c r="C186" i="2"/>
  <c r="M185" i="2"/>
  <c r="K185" i="2"/>
  <c r="I185" i="2"/>
  <c r="G185" i="2"/>
  <c r="E185" i="2"/>
  <c r="C185" i="2"/>
  <c r="M184" i="2"/>
  <c r="K184" i="2"/>
  <c r="I184" i="2"/>
  <c r="G184" i="2"/>
  <c r="E184" i="2"/>
  <c r="C184" i="2"/>
  <c r="M183" i="2"/>
  <c r="K183" i="2"/>
  <c r="I183" i="2"/>
  <c r="G183" i="2"/>
  <c r="E183" i="2"/>
  <c r="C183" i="2"/>
  <c r="M182" i="2"/>
  <c r="K182" i="2"/>
  <c r="I182" i="2"/>
  <c r="G182" i="2"/>
  <c r="E182" i="2"/>
  <c r="C182" i="2"/>
  <c r="M181" i="2"/>
  <c r="K181" i="2"/>
  <c r="I181" i="2"/>
  <c r="G181" i="2"/>
  <c r="E181" i="2"/>
  <c r="C181" i="2"/>
  <c r="M180" i="2"/>
  <c r="K180" i="2"/>
  <c r="I180" i="2"/>
  <c r="G180" i="2"/>
  <c r="E180" i="2"/>
  <c r="C180" i="2"/>
  <c r="M179" i="2"/>
  <c r="K179" i="2"/>
  <c r="I179" i="2"/>
  <c r="G179" i="2"/>
  <c r="E179" i="2"/>
  <c r="C179" i="2"/>
  <c r="M178" i="2"/>
  <c r="K178" i="2"/>
  <c r="I178" i="2"/>
  <c r="G178" i="2"/>
  <c r="E178" i="2"/>
  <c r="C178" i="2"/>
  <c r="M177" i="2"/>
  <c r="K177" i="2"/>
  <c r="I177" i="2"/>
  <c r="G177" i="2"/>
  <c r="E177" i="2"/>
  <c r="C177" i="2"/>
  <c r="M176" i="2"/>
  <c r="K176" i="2"/>
  <c r="I176" i="2"/>
  <c r="G176" i="2"/>
  <c r="E176" i="2"/>
  <c r="C176" i="2"/>
  <c r="M175" i="2"/>
  <c r="K175" i="2"/>
  <c r="I175" i="2"/>
  <c r="G175" i="2"/>
  <c r="E175" i="2"/>
  <c r="C175" i="2"/>
  <c r="M174" i="2"/>
  <c r="K174" i="2"/>
  <c r="I174" i="2"/>
  <c r="G174" i="2"/>
  <c r="E174" i="2"/>
  <c r="C174" i="2"/>
  <c r="M173" i="2"/>
  <c r="K173" i="2"/>
  <c r="I173" i="2"/>
  <c r="G173" i="2"/>
  <c r="E173" i="2"/>
  <c r="C173" i="2"/>
  <c r="M172" i="2"/>
  <c r="K172" i="2"/>
  <c r="I172" i="2"/>
  <c r="G172" i="2"/>
  <c r="E172" i="2"/>
  <c r="C172" i="2"/>
  <c r="M171" i="2"/>
  <c r="K171" i="2"/>
  <c r="I171" i="2"/>
  <c r="G171" i="2"/>
  <c r="E171" i="2"/>
  <c r="C171" i="2"/>
  <c r="M170" i="2"/>
  <c r="K170" i="2"/>
  <c r="I170" i="2"/>
  <c r="G170" i="2"/>
  <c r="E170" i="2"/>
  <c r="C170" i="2"/>
  <c r="M169" i="2"/>
  <c r="K169" i="2"/>
  <c r="I169" i="2"/>
  <c r="G169" i="2"/>
  <c r="E169" i="2"/>
  <c r="C169" i="2"/>
  <c r="M168" i="2"/>
  <c r="K168" i="2"/>
  <c r="I168" i="2"/>
  <c r="G168" i="2"/>
  <c r="E168" i="2"/>
  <c r="C168" i="2"/>
  <c r="M167" i="2"/>
  <c r="K167" i="2"/>
  <c r="I167" i="2"/>
  <c r="G167" i="2"/>
  <c r="E167" i="2"/>
  <c r="C167" i="2"/>
  <c r="M166" i="2"/>
  <c r="K166" i="2"/>
  <c r="I166" i="2"/>
  <c r="G166" i="2"/>
  <c r="E166" i="2"/>
  <c r="C166" i="2"/>
  <c r="M165" i="2"/>
  <c r="K165" i="2"/>
  <c r="I165" i="2"/>
  <c r="G165" i="2"/>
  <c r="E165" i="2"/>
  <c r="C165" i="2"/>
  <c r="M164" i="2"/>
  <c r="K164" i="2"/>
  <c r="I164" i="2"/>
  <c r="G164" i="2"/>
  <c r="E164" i="2"/>
  <c r="C164" i="2"/>
  <c r="M163" i="2"/>
  <c r="K163" i="2"/>
  <c r="I163" i="2"/>
  <c r="G163" i="2"/>
  <c r="E163" i="2"/>
  <c r="C163" i="2"/>
  <c r="M162" i="2"/>
  <c r="K162" i="2"/>
  <c r="I162" i="2"/>
  <c r="G162" i="2"/>
  <c r="E162" i="2"/>
  <c r="C162" i="2"/>
  <c r="M161" i="2"/>
  <c r="K161" i="2"/>
  <c r="I161" i="2"/>
  <c r="G161" i="2"/>
  <c r="E161" i="2"/>
  <c r="C161" i="2"/>
  <c r="M160" i="2"/>
  <c r="K160" i="2"/>
  <c r="I160" i="2"/>
  <c r="G160" i="2"/>
  <c r="E160" i="2"/>
  <c r="C160" i="2"/>
  <c r="M159" i="2"/>
  <c r="K159" i="2"/>
  <c r="I159" i="2"/>
  <c r="G159" i="2"/>
  <c r="E159" i="2"/>
  <c r="C159" i="2"/>
  <c r="M158" i="2"/>
  <c r="K158" i="2"/>
  <c r="I158" i="2"/>
  <c r="G158" i="2"/>
  <c r="E158" i="2"/>
  <c r="C158" i="2"/>
  <c r="M157" i="2"/>
  <c r="K157" i="2"/>
  <c r="I157" i="2"/>
  <c r="G157" i="2"/>
  <c r="E157" i="2"/>
  <c r="C157" i="2"/>
  <c r="M156" i="2"/>
  <c r="K156" i="2"/>
  <c r="I156" i="2"/>
  <c r="G156" i="2"/>
  <c r="E156" i="2"/>
  <c r="C156" i="2"/>
  <c r="M155" i="2"/>
  <c r="K155" i="2"/>
  <c r="I155" i="2"/>
  <c r="G155" i="2"/>
  <c r="E155" i="2"/>
  <c r="C155" i="2"/>
  <c r="M154" i="2"/>
  <c r="K154" i="2"/>
  <c r="I154" i="2"/>
  <c r="G154" i="2"/>
  <c r="E154" i="2"/>
  <c r="C154" i="2"/>
  <c r="M153" i="2"/>
  <c r="K153" i="2"/>
  <c r="I153" i="2"/>
  <c r="G153" i="2"/>
  <c r="E153" i="2"/>
  <c r="C153" i="2"/>
  <c r="M152" i="2"/>
  <c r="K152" i="2"/>
  <c r="I152" i="2"/>
  <c r="G152" i="2"/>
  <c r="E152" i="2"/>
  <c r="C152" i="2"/>
  <c r="M151" i="2"/>
  <c r="K151" i="2"/>
  <c r="I151" i="2"/>
  <c r="G151" i="2"/>
  <c r="E151" i="2"/>
  <c r="C151" i="2"/>
  <c r="M150" i="2"/>
  <c r="K150" i="2"/>
  <c r="I150" i="2"/>
  <c r="G150" i="2"/>
  <c r="E150" i="2"/>
  <c r="C150" i="2"/>
  <c r="M149" i="2"/>
  <c r="K149" i="2"/>
  <c r="I149" i="2"/>
  <c r="G149" i="2"/>
  <c r="E149" i="2"/>
  <c r="C149" i="2"/>
  <c r="M148" i="2"/>
  <c r="K148" i="2"/>
  <c r="I148" i="2"/>
  <c r="G148" i="2"/>
  <c r="E148" i="2"/>
  <c r="C148" i="2"/>
  <c r="M147" i="2"/>
  <c r="K147" i="2"/>
  <c r="I147" i="2"/>
  <c r="G147" i="2"/>
  <c r="E147" i="2"/>
  <c r="C147" i="2"/>
  <c r="M146" i="2"/>
  <c r="K146" i="2"/>
  <c r="I146" i="2"/>
  <c r="G146" i="2"/>
  <c r="E146" i="2"/>
  <c r="C146" i="2"/>
  <c r="M145" i="2"/>
  <c r="K145" i="2"/>
  <c r="I145" i="2"/>
  <c r="G145" i="2"/>
  <c r="E145" i="2"/>
  <c r="C145" i="2"/>
  <c r="M144" i="2"/>
  <c r="K144" i="2"/>
  <c r="I144" i="2"/>
  <c r="G144" i="2"/>
  <c r="E144" i="2"/>
  <c r="C144" i="2"/>
  <c r="M143" i="2"/>
  <c r="K143" i="2"/>
  <c r="I143" i="2"/>
  <c r="G143" i="2"/>
  <c r="E143" i="2"/>
  <c r="C143" i="2"/>
  <c r="M142" i="2"/>
  <c r="K142" i="2"/>
  <c r="I142" i="2"/>
  <c r="G142" i="2"/>
  <c r="E142" i="2"/>
  <c r="C142" i="2"/>
  <c r="M141" i="2"/>
  <c r="K141" i="2"/>
  <c r="I141" i="2"/>
  <c r="G141" i="2"/>
  <c r="E141" i="2"/>
  <c r="C141" i="2"/>
  <c r="M140" i="2"/>
  <c r="K140" i="2"/>
  <c r="I140" i="2"/>
  <c r="G140" i="2"/>
  <c r="E140" i="2"/>
  <c r="C140" i="2"/>
  <c r="M139" i="2"/>
  <c r="K139" i="2"/>
  <c r="I139" i="2"/>
  <c r="G139" i="2"/>
  <c r="E139" i="2"/>
  <c r="C139" i="2"/>
  <c r="M138" i="2"/>
  <c r="K138" i="2"/>
  <c r="I138" i="2"/>
  <c r="G138" i="2"/>
  <c r="E138" i="2"/>
  <c r="C138" i="2"/>
  <c r="M137" i="2"/>
  <c r="K137" i="2"/>
  <c r="I137" i="2"/>
  <c r="G137" i="2"/>
  <c r="E137" i="2"/>
  <c r="C137" i="2"/>
  <c r="M136" i="2"/>
  <c r="K136" i="2"/>
  <c r="I136" i="2"/>
  <c r="G136" i="2"/>
  <c r="E136" i="2"/>
  <c r="C136" i="2"/>
  <c r="M135" i="2"/>
  <c r="K135" i="2"/>
  <c r="I135" i="2"/>
  <c r="G135" i="2"/>
  <c r="E135" i="2"/>
  <c r="C135" i="2"/>
  <c r="M134" i="2"/>
  <c r="K134" i="2"/>
  <c r="I134" i="2"/>
  <c r="G134" i="2"/>
  <c r="E134" i="2"/>
  <c r="C134" i="2"/>
  <c r="M133" i="2"/>
  <c r="K133" i="2"/>
  <c r="I133" i="2"/>
  <c r="G133" i="2"/>
  <c r="E133" i="2"/>
  <c r="C133" i="2"/>
  <c r="M132" i="2"/>
  <c r="K132" i="2"/>
  <c r="I132" i="2"/>
  <c r="G132" i="2"/>
  <c r="E132" i="2"/>
  <c r="C132" i="2"/>
  <c r="M131" i="2"/>
  <c r="K131" i="2"/>
  <c r="I131" i="2"/>
  <c r="G131" i="2"/>
  <c r="E131" i="2"/>
  <c r="C131" i="2"/>
  <c r="M130" i="2"/>
  <c r="K130" i="2"/>
  <c r="I130" i="2"/>
  <c r="G130" i="2"/>
  <c r="E130" i="2"/>
  <c r="C130" i="2"/>
  <c r="M129" i="2"/>
  <c r="K129" i="2"/>
  <c r="I129" i="2"/>
  <c r="G129" i="2"/>
  <c r="E129" i="2"/>
  <c r="C129" i="2"/>
  <c r="M128" i="2"/>
  <c r="K128" i="2"/>
  <c r="I128" i="2"/>
  <c r="G128" i="2"/>
  <c r="E128" i="2"/>
  <c r="C128" i="2"/>
  <c r="M127" i="2"/>
  <c r="K127" i="2"/>
  <c r="I127" i="2"/>
  <c r="G127" i="2"/>
  <c r="E127" i="2"/>
  <c r="C127" i="2"/>
  <c r="M126" i="2"/>
  <c r="K126" i="2"/>
  <c r="I126" i="2"/>
  <c r="G126" i="2"/>
  <c r="E126" i="2"/>
  <c r="C126" i="2"/>
  <c r="M125" i="2"/>
  <c r="K125" i="2"/>
  <c r="I125" i="2"/>
  <c r="G125" i="2"/>
  <c r="E125" i="2"/>
  <c r="C125" i="2"/>
  <c r="M124" i="2"/>
  <c r="K124" i="2"/>
  <c r="I124" i="2"/>
  <c r="G124" i="2"/>
  <c r="E124" i="2"/>
  <c r="C124" i="2"/>
  <c r="M123" i="2"/>
  <c r="K123" i="2"/>
  <c r="I123" i="2"/>
  <c r="G123" i="2"/>
  <c r="E123" i="2"/>
  <c r="C123" i="2"/>
  <c r="M122" i="2"/>
  <c r="K122" i="2"/>
  <c r="I122" i="2"/>
  <c r="G122" i="2"/>
  <c r="E122" i="2"/>
  <c r="C122" i="2"/>
  <c r="M121" i="2"/>
  <c r="K121" i="2"/>
  <c r="I121" i="2"/>
  <c r="G121" i="2"/>
  <c r="E121" i="2"/>
  <c r="C121" i="2"/>
  <c r="M120" i="2"/>
  <c r="K120" i="2"/>
  <c r="I120" i="2"/>
  <c r="G120" i="2"/>
  <c r="E120" i="2"/>
  <c r="C120" i="2"/>
  <c r="M119" i="2"/>
  <c r="K119" i="2"/>
  <c r="I119" i="2"/>
  <c r="G119" i="2"/>
  <c r="E119" i="2"/>
  <c r="C119" i="2"/>
  <c r="M118" i="2"/>
  <c r="K118" i="2"/>
  <c r="I118" i="2"/>
  <c r="G118" i="2"/>
  <c r="E118" i="2"/>
  <c r="C118" i="2"/>
  <c r="M117" i="2"/>
  <c r="K117" i="2"/>
  <c r="I117" i="2"/>
  <c r="G117" i="2"/>
  <c r="E117" i="2"/>
  <c r="C117" i="2"/>
  <c r="M116" i="2"/>
  <c r="K116" i="2"/>
  <c r="I116" i="2"/>
  <c r="G116" i="2"/>
  <c r="E116" i="2"/>
  <c r="C116" i="2"/>
  <c r="M115" i="2"/>
  <c r="K115" i="2"/>
  <c r="I115" i="2"/>
  <c r="G115" i="2"/>
  <c r="E115" i="2"/>
  <c r="C115" i="2"/>
  <c r="M114" i="2"/>
  <c r="K114" i="2"/>
  <c r="I114" i="2"/>
  <c r="G114" i="2"/>
  <c r="E114" i="2"/>
  <c r="C114" i="2"/>
  <c r="M113" i="2"/>
  <c r="K113" i="2"/>
  <c r="I113" i="2"/>
  <c r="G113" i="2"/>
  <c r="E113" i="2"/>
  <c r="C113" i="2"/>
  <c r="M112" i="2"/>
  <c r="K112" i="2"/>
  <c r="I112" i="2"/>
  <c r="G112" i="2"/>
  <c r="E112" i="2"/>
  <c r="C112" i="2"/>
  <c r="M111" i="2"/>
  <c r="K111" i="2"/>
  <c r="I111" i="2"/>
  <c r="G111" i="2"/>
  <c r="E111" i="2"/>
  <c r="C111" i="2"/>
  <c r="M110" i="2"/>
  <c r="K110" i="2"/>
  <c r="I110" i="2"/>
  <c r="G110" i="2"/>
  <c r="E110" i="2"/>
  <c r="C110" i="2"/>
  <c r="M109" i="2"/>
  <c r="K109" i="2"/>
  <c r="I109" i="2"/>
  <c r="G109" i="2"/>
  <c r="E109" i="2"/>
  <c r="C109" i="2"/>
  <c r="M108" i="2"/>
  <c r="K108" i="2"/>
  <c r="I108" i="2"/>
  <c r="G108" i="2"/>
  <c r="E108" i="2"/>
  <c r="C108" i="2"/>
  <c r="M107" i="2"/>
  <c r="K107" i="2"/>
  <c r="I107" i="2"/>
  <c r="G107" i="2"/>
  <c r="E107" i="2"/>
  <c r="C107" i="2"/>
  <c r="M106" i="2"/>
  <c r="K106" i="2"/>
  <c r="I106" i="2"/>
  <c r="G106" i="2"/>
  <c r="E106" i="2"/>
  <c r="C106" i="2"/>
  <c r="M105" i="2"/>
  <c r="K105" i="2"/>
  <c r="I105" i="2"/>
  <c r="G105" i="2"/>
  <c r="E105" i="2"/>
  <c r="C105" i="2"/>
  <c r="M104" i="2"/>
  <c r="K104" i="2"/>
  <c r="I104" i="2"/>
  <c r="G104" i="2"/>
  <c r="E104" i="2"/>
  <c r="C104" i="2"/>
  <c r="M103" i="2"/>
  <c r="K103" i="2"/>
  <c r="I103" i="2"/>
  <c r="G103" i="2"/>
  <c r="E103" i="2"/>
  <c r="C103" i="2"/>
  <c r="M102" i="2"/>
  <c r="K102" i="2"/>
  <c r="I102" i="2"/>
  <c r="G102" i="2"/>
  <c r="E102" i="2"/>
  <c r="C102" i="2"/>
  <c r="M101" i="2"/>
  <c r="K101" i="2"/>
  <c r="I101" i="2"/>
  <c r="G101" i="2"/>
  <c r="E101" i="2"/>
  <c r="C101" i="2"/>
  <c r="M100" i="2"/>
  <c r="K100" i="2"/>
  <c r="I100" i="2"/>
  <c r="G100" i="2"/>
  <c r="E100" i="2"/>
  <c r="C100" i="2"/>
  <c r="M99" i="2"/>
  <c r="K99" i="2"/>
  <c r="I99" i="2"/>
  <c r="G99" i="2"/>
  <c r="E99" i="2"/>
  <c r="C99" i="2"/>
  <c r="M98" i="2"/>
  <c r="K98" i="2"/>
  <c r="I98" i="2"/>
  <c r="G98" i="2"/>
  <c r="E98" i="2"/>
  <c r="C98" i="2"/>
  <c r="M97" i="2"/>
  <c r="K97" i="2"/>
  <c r="I97" i="2"/>
  <c r="G97" i="2"/>
  <c r="E97" i="2"/>
  <c r="C97" i="2"/>
  <c r="M96" i="2"/>
  <c r="K96" i="2"/>
  <c r="I96" i="2"/>
  <c r="G96" i="2"/>
  <c r="E96" i="2"/>
  <c r="C96" i="2"/>
  <c r="M95" i="2"/>
  <c r="K95" i="2"/>
  <c r="I95" i="2"/>
  <c r="G95" i="2"/>
  <c r="E95" i="2"/>
  <c r="C95" i="2"/>
  <c r="M94" i="2"/>
  <c r="K94" i="2"/>
  <c r="I94" i="2"/>
  <c r="G94" i="2"/>
  <c r="E94" i="2"/>
  <c r="C94" i="2"/>
  <c r="M93" i="2"/>
  <c r="K93" i="2"/>
  <c r="I93" i="2"/>
  <c r="G93" i="2"/>
  <c r="E93" i="2"/>
  <c r="C93" i="2"/>
  <c r="M92" i="2"/>
  <c r="K92" i="2"/>
  <c r="I92" i="2"/>
  <c r="G92" i="2"/>
  <c r="E92" i="2"/>
  <c r="C92" i="2"/>
  <c r="M91" i="2"/>
  <c r="K91" i="2"/>
  <c r="I91" i="2"/>
  <c r="G91" i="2"/>
  <c r="E91" i="2"/>
  <c r="C91" i="2"/>
  <c r="M90" i="2"/>
  <c r="K90" i="2"/>
  <c r="I90" i="2"/>
  <c r="G90" i="2"/>
  <c r="E90" i="2"/>
  <c r="C90" i="2"/>
  <c r="M89" i="2"/>
  <c r="K89" i="2"/>
  <c r="I89" i="2"/>
  <c r="G89" i="2"/>
  <c r="E89" i="2"/>
  <c r="C89" i="2"/>
  <c r="M88" i="2"/>
  <c r="K88" i="2"/>
  <c r="I88" i="2"/>
  <c r="G88" i="2"/>
  <c r="E88" i="2"/>
  <c r="C88" i="2"/>
  <c r="M87" i="2"/>
  <c r="K87" i="2"/>
  <c r="I87" i="2"/>
  <c r="G87" i="2"/>
  <c r="E87" i="2"/>
  <c r="C87" i="2"/>
  <c r="M86" i="2"/>
  <c r="K86" i="2"/>
  <c r="I86" i="2"/>
  <c r="G86" i="2"/>
  <c r="E86" i="2"/>
  <c r="C86" i="2"/>
  <c r="M85" i="2"/>
  <c r="K85" i="2"/>
  <c r="I85" i="2"/>
  <c r="G85" i="2"/>
  <c r="E85" i="2"/>
  <c r="C85" i="2"/>
  <c r="M84" i="2"/>
  <c r="K84" i="2"/>
  <c r="I84" i="2"/>
  <c r="G84" i="2"/>
  <c r="E84" i="2"/>
  <c r="C84" i="2"/>
  <c r="M83" i="2"/>
  <c r="K83" i="2"/>
  <c r="I83" i="2"/>
  <c r="G83" i="2"/>
  <c r="E83" i="2"/>
  <c r="C83" i="2"/>
  <c r="M82" i="2"/>
  <c r="K82" i="2"/>
  <c r="I82" i="2"/>
  <c r="G82" i="2"/>
  <c r="E82" i="2"/>
  <c r="C82" i="2"/>
  <c r="M81" i="2"/>
  <c r="K81" i="2"/>
  <c r="I81" i="2"/>
  <c r="G81" i="2"/>
  <c r="E81" i="2"/>
  <c r="C81" i="2"/>
  <c r="M80" i="2"/>
  <c r="K80" i="2"/>
  <c r="I80" i="2"/>
  <c r="G80" i="2"/>
  <c r="E80" i="2"/>
  <c r="C80" i="2"/>
  <c r="M79" i="2"/>
  <c r="K79" i="2"/>
  <c r="I79" i="2"/>
  <c r="G79" i="2"/>
  <c r="E79" i="2"/>
  <c r="C79" i="2"/>
  <c r="M78" i="2"/>
  <c r="K78" i="2"/>
  <c r="I78" i="2"/>
  <c r="G78" i="2"/>
  <c r="E78" i="2"/>
  <c r="C78" i="2"/>
  <c r="M77" i="2"/>
  <c r="K77" i="2"/>
  <c r="I77" i="2"/>
  <c r="G77" i="2"/>
  <c r="E77" i="2"/>
  <c r="C77" i="2"/>
  <c r="M76" i="2"/>
  <c r="K76" i="2"/>
  <c r="I76" i="2"/>
  <c r="G76" i="2"/>
  <c r="E76" i="2"/>
  <c r="C76" i="2"/>
  <c r="M75" i="2"/>
  <c r="K75" i="2"/>
  <c r="I75" i="2"/>
  <c r="G75" i="2"/>
  <c r="E75" i="2"/>
  <c r="C75" i="2"/>
  <c r="M74" i="2"/>
  <c r="K74" i="2"/>
  <c r="I74" i="2"/>
  <c r="G74" i="2"/>
  <c r="E74" i="2"/>
  <c r="C74" i="2"/>
  <c r="M73" i="2"/>
  <c r="K73" i="2"/>
  <c r="I73" i="2"/>
  <c r="G73" i="2"/>
  <c r="E73" i="2"/>
  <c r="C73" i="2"/>
  <c r="M72" i="2"/>
  <c r="K72" i="2"/>
  <c r="I72" i="2"/>
  <c r="G72" i="2"/>
  <c r="E72" i="2"/>
  <c r="C72" i="2"/>
  <c r="M71" i="2"/>
  <c r="K71" i="2"/>
  <c r="I71" i="2"/>
  <c r="G71" i="2"/>
  <c r="E71" i="2"/>
  <c r="C71" i="2"/>
  <c r="M70" i="2"/>
  <c r="K70" i="2"/>
  <c r="I70" i="2"/>
  <c r="G70" i="2"/>
  <c r="E70" i="2"/>
  <c r="C70" i="2"/>
  <c r="M69" i="2"/>
  <c r="K69" i="2"/>
  <c r="I69" i="2"/>
  <c r="G69" i="2"/>
  <c r="E69" i="2"/>
  <c r="C69" i="2"/>
  <c r="M68" i="2"/>
  <c r="K68" i="2"/>
  <c r="I68" i="2"/>
  <c r="G68" i="2"/>
  <c r="E68" i="2"/>
  <c r="C68" i="2"/>
  <c r="M67" i="2"/>
  <c r="K67" i="2"/>
  <c r="I67" i="2"/>
  <c r="G67" i="2"/>
  <c r="E67" i="2"/>
  <c r="C67" i="2"/>
  <c r="M66" i="2"/>
  <c r="K66" i="2"/>
  <c r="I66" i="2"/>
  <c r="G66" i="2"/>
  <c r="E66" i="2"/>
  <c r="C66" i="2"/>
  <c r="M65" i="2"/>
  <c r="K65" i="2"/>
  <c r="I65" i="2"/>
  <c r="G65" i="2"/>
  <c r="E65" i="2"/>
  <c r="C65" i="2"/>
  <c r="M64" i="2"/>
  <c r="K64" i="2"/>
  <c r="I64" i="2"/>
  <c r="G64" i="2"/>
  <c r="E64" i="2"/>
  <c r="C64" i="2"/>
  <c r="M63" i="2"/>
  <c r="K63" i="2"/>
  <c r="I63" i="2"/>
  <c r="G63" i="2"/>
  <c r="E63" i="2"/>
  <c r="C63" i="2"/>
  <c r="M62" i="2"/>
  <c r="K62" i="2"/>
  <c r="I62" i="2"/>
  <c r="G62" i="2"/>
  <c r="E62" i="2"/>
  <c r="C62" i="2"/>
  <c r="M61" i="2"/>
  <c r="K61" i="2"/>
  <c r="I61" i="2"/>
  <c r="G61" i="2"/>
  <c r="E61" i="2"/>
  <c r="C61" i="2"/>
  <c r="M60" i="2"/>
  <c r="K60" i="2"/>
  <c r="I60" i="2"/>
  <c r="G60" i="2"/>
  <c r="E60" i="2"/>
  <c r="C60" i="2"/>
  <c r="M59" i="2"/>
  <c r="K59" i="2"/>
  <c r="I59" i="2"/>
  <c r="G59" i="2"/>
  <c r="E59" i="2"/>
  <c r="C59" i="2"/>
  <c r="M58" i="2"/>
  <c r="K58" i="2"/>
  <c r="I58" i="2"/>
  <c r="G58" i="2"/>
  <c r="E58" i="2"/>
  <c r="C58" i="2"/>
  <c r="M57" i="2"/>
  <c r="K57" i="2"/>
  <c r="I57" i="2"/>
  <c r="G57" i="2"/>
  <c r="E57" i="2"/>
  <c r="C57" i="2"/>
  <c r="M56" i="2"/>
  <c r="K56" i="2"/>
  <c r="I56" i="2"/>
  <c r="G56" i="2"/>
  <c r="E56" i="2"/>
  <c r="C56" i="2"/>
  <c r="M55" i="2"/>
  <c r="K55" i="2"/>
  <c r="I55" i="2"/>
  <c r="G55" i="2"/>
  <c r="E55" i="2"/>
  <c r="C55" i="2"/>
  <c r="M54" i="2"/>
  <c r="K54" i="2"/>
  <c r="I54" i="2"/>
  <c r="G54" i="2"/>
  <c r="E54" i="2"/>
  <c r="C54" i="2"/>
  <c r="M53" i="2"/>
  <c r="K53" i="2"/>
  <c r="I53" i="2"/>
  <c r="G53" i="2"/>
  <c r="E53" i="2"/>
  <c r="C53" i="2"/>
  <c r="M52" i="2"/>
  <c r="K52" i="2"/>
  <c r="I52" i="2"/>
  <c r="G52" i="2"/>
  <c r="E52" i="2"/>
  <c r="C52" i="2"/>
  <c r="M51" i="2"/>
  <c r="K51" i="2"/>
  <c r="I51" i="2"/>
  <c r="G51" i="2"/>
  <c r="E51" i="2"/>
  <c r="C51" i="2"/>
  <c r="M50" i="2"/>
  <c r="K50" i="2"/>
  <c r="I50" i="2"/>
  <c r="G50" i="2"/>
  <c r="E50" i="2"/>
  <c r="C50" i="2"/>
  <c r="M49" i="2"/>
  <c r="K49" i="2"/>
  <c r="I49" i="2"/>
  <c r="G49" i="2"/>
  <c r="E49" i="2"/>
  <c r="C49" i="2"/>
  <c r="M48" i="2"/>
  <c r="K48" i="2"/>
  <c r="I48" i="2"/>
  <c r="G48" i="2"/>
  <c r="E48" i="2"/>
  <c r="C48" i="2"/>
  <c r="M47" i="2"/>
  <c r="K47" i="2"/>
  <c r="I47" i="2"/>
  <c r="G47" i="2"/>
  <c r="E47" i="2"/>
  <c r="C47" i="2"/>
  <c r="M46" i="2"/>
  <c r="K46" i="2"/>
  <c r="I46" i="2"/>
  <c r="G46" i="2"/>
  <c r="E46" i="2"/>
  <c r="C46" i="2"/>
  <c r="M45" i="2"/>
  <c r="K45" i="2"/>
  <c r="I45" i="2"/>
  <c r="G45" i="2"/>
  <c r="E45" i="2"/>
  <c r="C45" i="2"/>
  <c r="M44" i="2"/>
  <c r="K44" i="2"/>
  <c r="I44" i="2"/>
  <c r="G44" i="2"/>
  <c r="E44" i="2"/>
  <c r="C44" i="2"/>
  <c r="M43" i="2"/>
  <c r="K43" i="2"/>
  <c r="I43" i="2"/>
  <c r="G43" i="2"/>
  <c r="E43" i="2"/>
  <c r="C43" i="2"/>
  <c r="M42" i="2"/>
  <c r="K42" i="2"/>
  <c r="I42" i="2"/>
  <c r="G42" i="2"/>
  <c r="E42" i="2"/>
  <c r="C42" i="2"/>
  <c r="M41" i="2"/>
  <c r="K41" i="2"/>
  <c r="I41" i="2"/>
  <c r="G41" i="2"/>
  <c r="E41" i="2"/>
  <c r="C41" i="2"/>
  <c r="M40" i="2"/>
  <c r="K40" i="2"/>
  <c r="I40" i="2"/>
  <c r="G40" i="2"/>
  <c r="E40" i="2"/>
  <c r="C40" i="2"/>
  <c r="M39" i="2"/>
  <c r="K39" i="2"/>
  <c r="I39" i="2"/>
  <c r="G39" i="2"/>
  <c r="E39" i="2"/>
  <c r="C39" i="2"/>
  <c r="M38" i="2"/>
  <c r="K38" i="2"/>
  <c r="I38" i="2"/>
  <c r="G38" i="2"/>
  <c r="E38" i="2"/>
  <c r="C38" i="2"/>
  <c r="M37" i="2"/>
  <c r="K37" i="2"/>
  <c r="I37" i="2"/>
  <c r="G37" i="2"/>
  <c r="E37" i="2"/>
  <c r="C37" i="2"/>
  <c r="M36" i="2"/>
  <c r="K36" i="2"/>
  <c r="I36" i="2"/>
  <c r="G36" i="2"/>
  <c r="E36" i="2"/>
  <c r="C36" i="2"/>
  <c r="M35" i="2"/>
  <c r="K35" i="2"/>
  <c r="I35" i="2"/>
  <c r="G35" i="2"/>
  <c r="E35" i="2"/>
  <c r="C35" i="2"/>
  <c r="M34" i="2"/>
  <c r="K34" i="2"/>
  <c r="I34" i="2"/>
  <c r="G34" i="2"/>
  <c r="E34" i="2"/>
  <c r="C34" i="2"/>
  <c r="M33" i="2"/>
  <c r="K33" i="2"/>
  <c r="I33" i="2"/>
  <c r="G33" i="2"/>
  <c r="E33" i="2"/>
  <c r="C33" i="2"/>
  <c r="M32" i="2"/>
  <c r="K32" i="2"/>
  <c r="I32" i="2"/>
  <c r="G32" i="2"/>
  <c r="E32" i="2"/>
  <c r="C32" i="2"/>
  <c r="M31" i="2"/>
  <c r="K31" i="2"/>
  <c r="I31" i="2"/>
  <c r="G31" i="2"/>
  <c r="E31" i="2"/>
  <c r="C31" i="2"/>
  <c r="M30" i="2"/>
  <c r="K30" i="2"/>
  <c r="I30" i="2"/>
  <c r="G30" i="2"/>
  <c r="E30" i="2"/>
  <c r="C30" i="2"/>
  <c r="M29" i="2"/>
  <c r="K29" i="2"/>
  <c r="I29" i="2"/>
  <c r="G29" i="2"/>
  <c r="E29" i="2"/>
  <c r="C29" i="2"/>
  <c r="M28" i="2"/>
  <c r="K28" i="2"/>
  <c r="I28" i="2"/>
  <c r="G28" i="2"/>
  <c r="E28" i="2"/>
  <c r="C28" i="2"/>
  <c r="M27" i="2"/>
  <c r="K27" i="2"/>
  <c r="I27" i="2"/>
  <c r="G27" i="2"/>
  <c r="E27" i="2"/>
  <c r="C27" i="2"/>
  <c r="M26" i="2"/>
  <c r="K26" i="2"/>
  <c r="I26" i="2"/>
  <c r="G26" i="2"/>
  <c r="E26" i="2"/>
  <c r="C26" i="2"/>
  <c r="M25" i="2"/>
  <c r="K25" i="2"/>
  <c r="I25" i="2"/>
  <c r="G25" i="2"/>
  <c r="E25" i="2"/>
  <c r="C25" i="2"/>
  <c r="M24" i="2"/>
  <c r="K24" i="2"/>
  <c r="I24" i="2"/>
  <c r="G24" i="2"/>
  <c r="E24" i="2"/>
  <c r="C24" i="2"/>
  <c r="M23" i="2"/>
  <c r="K23" i="2"/>
  <c r="I23" i="2"/>
  <c r="G23" i="2"/>
  <c r="E23" i="2"/>
  <c r="C23" i="2"/>
  <c r="M22" i="2"/>
  <c r="K22" i="2"/>
  <c r="I22" i="2"/>
  <c r="G22" i="2"/>
  <c r="E22" i="2"/>
  <c r="C22" i="2"/>
  <c r="M21" i="2"/>
  <c r="K21" i="2"/>
  <c r="I21" i="2"/>
  <c r="G21" i="2"/>
  <c r="E21" i="2"/>
  <c r="C21" i="2"/>
  <c r="M20" i="2"/>
  <c r="K20" i="2"/>
  <c r="I20" i="2"/>
  <c r="G20" i="2"/>
  <c r="E20" i="2"/>
  <c r="C20" i="2"/>
  <c r="M19" i="2"/>
  <c r="K19" i="2"/>
  <c r="I19" i="2"/>
  <c r="G19" i="2"/>
  <c r="E19" i="2"/>
  <c r="C19" i="2"/>
  <c r="M18" i="2"/>
  <c r="K18" i="2"/>
  <c r="I18" i="2"/>
  <c r="G18" i="2"/>
  <c r="E18" i="2"/>
  <c r="C18" i="2"/>
  <c r="M17" i="2"/>
  <c r="K17" i="2"/>
  <c r="I17" i="2"/>
  <c r="G17" i="2"/>
  <c r="E17" i="2"/>
  <c r="C17" i="2"/>
  <c r="M16" i="2"/>
  <c r="K16" i="2"/>
  <c r="I16" i="2"/>
  <c r="G16" i="2"/>
  <c r="E16" i="2"/>
  <c r="C16" i="2"/>
  <c r="M15" i="2"/>
  <c r="K15" i="2"/>
  <c r="I15" i="2"/>
  <c r="G15" i="2"/>
  <c r="E15" i="2"/>
  <c r="C15" i="2"/>
  <c r="M14" i="2"/>
  <c r="K14" i="2"/>
  <c r="I14" i="2"/>
  <c r="G14" i="2"/>
  <c r="E14" i="2"/>
  <c r="C14" i="2"/>
  <c r="M13" i="2"/>
  <c r="K13" i="2"/>
  <c r="I13" i="2"/>
  <c r="G13" i="2"/>
  <c r="E13" i="2"/>
  <c r="C13" i="2"/>
  <c r="M12" i="2"/>
  <c r="K12" i="2"/>
  <c r="I12" i="2"/>
  <c r="G12" i="2"/>
  <c r="E12" i="2"/>
  <c r="C12" i="2"/>
  <c r="M11" i="2"/>
  <c r="K11" i="2"/>
  <c r="I11" i="2"/>
  <c r="G11" i="2"/>
  <c r="E11" i="2"/>
  <c r="C11" i="2"/>
  <c r="M10" i="2"/>
  <c r="K10" i="2"/>
  <c r="I10" i="2"/>
  <c r="G10" i="2"/>
  <c r="E10" i="2"/>
  <c r="C10" i="2"/>
  <c r="M9" i="2"/>
  <c r="K9" i="2"/>
  <c r="I9" i="2"/>
  <c r="G9" i="2"/>
  <c r="E9" i="2"/>
  <c r="C9" i="2"/>
  <c r="M8" i="2"/>
  <c r="K8" i="2"/>
  <c r="I8" i="2"/>
  <c r="G8" i="2"/>
  <c r="E8" i="2"/>
  <c r="C8" i="2"/>
  <c r="M7" i="2"/>
  <c r="K7" i="2"/>
  <c r="I7" i="2"/>
  <c r="G7" i="2"/>
  <c r="E7" i="2"/>
  <c r="C7" i="2"/>
  <c r="M6" i="2"/>
  <c r="K6" i="2"/>
  <c r="I6" i="2"/>
  <c r="J11" i="3" s="1"/>
  <c r="G6" i="2"/>
  <c r="J10" i="3" s="1"/>
  <c r="E6" i="2"/>
  <c r="C6" i="2"/>
  <c r="M5" i="2"/>
  <c r="K5" i="2"/>
  <c r="I5" i="2"/>
  <c r="G5" i="2"/>
  <c r="E5" i="2"/>
  <c r="C5" i="2"/>
  <c r="M4" i="2"/>
  <c r="K4" i="2"/>
  <c r="I4" i="2"/>
  <c r="G4" i="2"/>
  <c r="E4" i="2"/>
  <c r="J9" i="3" s="1"/>
  <c r="C4" i="2"/>
  <c r="M3" i="2"/>
  <c r="J13" i="3" s="1"/>
  <c r="K3" i="2"/>
  <c r="J12" i="3" s="1"/>
  <c r="I3" i="2"/>
  <c r="G3" i="2"/>
  <c r="E3" i="2"/>
  <c r="C3" i="2"/>
  <c r="G12" i="3" l="1"/>
  <c r="H12" i="3" s="1"/>
  <c r="G14" i="3"/>
  <c r="G9" i="3"/>
  <c r="H9" i="3" s="1"/>
  <c r="G11" i="3"/>
  <c r="H11" i="3" s="1"/>
  <c r="G10" i="3"/>
  <c r="H10" i="3" s="1"/>
  <c r="G13" i="3"/>
  <c r="H13" i="3"/>
  <c r="F14" i="3"/>
  <c r="H14" i="3" l="1"/>
  <c r="J14" i="3"/>
  <c r="F16" i="3" s="1"/>
  <c r="I14" i="3"/>
  <c r="S14" i="3" l="1"/>
  <c r="S10" i="3"/>
  <c r="S12" i="3"/>
</calcChain>
</file>

<file path=xl/sharedStrings.xml><?xml version="1.0" encoding="utf-8"?>
<sst xmlns="http://schemas.openxmlformats.org/spreadsheetml/2006/main" count="55" uniqueCount="51">
  <si>
    <t>NAVIGATION MENU</t>
  </si>
  <si>
    <t>INTRODUCTION TO THE COMPANY'S CHOOSEN</t>
  </si>
  <si>
    <t>Reliance Industries Limited (RIL): Reliance is a giant Indian conglomerate, meaning it has a wide range of businesses under its umbrella.  It has a major presence in petrochemicals, refining, retail (through Reliance Jio and Reliance Retail), telecom (Jio), and digital services. Reliance is one of the largest and most valuable companies in India.Share Price Performance: Reliance's share price performance can be volatile due to its diverse businesses
Tata Consultancy Services (TCS): TCS is a leading global IT services, consulting, and business solutions organization. They offer a wide range of IT services across various industries and are known for their expertise in digital transformation. TCS is one of the largest IT service providers in the world and a major employer in India.Share Price Performance: TCS's share price has generally been on an upward trend in recent years.
Maruti Suzuki India Limited: Maruti Suzuki is India's largest passenger car manufacturer. They are a joint venture between Maruti Udyog Limited (India) and Suzuki Motor Corporation (Japan). Maruti Suzuki is known for its affordable and fuel-efficient cars, making them a popular choice for Indian consumers.Share Price Performance: Maruti Suzuki's share price has seen moderate growth in recent times.
HDFC Bank Limited: HDFC Bank is India's largest private sector bank. They offer a wide range of banking products and services, including retail banking, wholesale banking, and investment banking. HDFC Bank is known for its strong financial performance and customer service.Share Price Performance: HDFC Bank's share price has generally been positive in recent years.
Nestlé India Limited: Nestlé India is a subsidiary of the Swiss multinational food and beverage company Nestlé. They offer a wide range of food and beverage products in India, including Maggi noodles, KitKat chocolates, and Nescafe coffee. Nestlé India is a major player in the Indian packaged food market.Share Price Performance: Nestle India's share price has shown steady growth over the years.</t>
  </si>
  <si>
    <t>Date</t>
  </si>
  <si>
    <t>Index</t>
  </si>
  <si>
    <t>Return of Index</t>
  </si>
  <si>
    <t>Reliance</t>
  </si>
  <si>
    <t>Return of Reliance</t>
  </si>
  <si>
    <t>Tata Consultancy Services</t>
  </si>
  <si>
    <t>Return of TCS</t>
  </si>
  <si>
    <t>Maruti Suzuki</t>
  </si>
  <si>
    <t>Return of Maruti Suzuki</t>
  </si>
  <si>
    <t>HDFC bank</t>
  </si>
  <si>
    <t>Return of HDFC</t>
  </si>
  <si>
    <t>Nestle India</t>
  </si>
  <si>
    <t xml:space="preserve">Return of Nestle </t>
  </si>
  <si>
    <t xml:space="preserve">Capital </t>
  </si>
  <si>
    <t>25,00,000</t>
  </si>
  <si>
    <t>Risk</t>
  </si>
  <si>
    <t>Medium</t>
  </si>
  <si>
    <t>CAPM MODEL</t>
  </si>
  <si>
    <t>SI. No</t>
  </si>
  <si>
    <t>Company</t>
  </si>
  <si>
    <t>No. Shares</t>
  </si>
  <si>
    <t xml:space="preserve">Share price </t>
  </si>
  <si>
    <t>Share value</t>
  </si>
  <si>
    <t>Beta</t>
  </si>
  <si>
    <t>Weights</t>
  </si>
  <si>
    <t>Weighted Beta</t>
  </si>
  <si>
    <t>Ri</t>
  </si>
  <si>
    <t>STDi</t>
  </si>
  <si>
    <t>Portfolio Performance</t>
  </si>
  <si>
    <t>Rf</t>
  </si>
  <si>
    <t>Sharpe</t>
  </si>
  <si>
    <t>(Rp-Rf)/Std p</t>
  </si>
  <si>
    <t>1) Sharpe Index</t>
  </si>
  <si>
    <t>(Rp-Rf)/STDp</t>
  </si>
  <si>
    <t>HDFC Bank</t>
  </si>
  <si>
    <t>Treynor</t>
  </si>
  <si>
    <t>(Rp-Rf)/Beta p</t>
  </si>
  <si>
    <t>2) Treynor</t>
  </si>
  <si>
    <t>(Rp-Rf)/Bp</t>
  </si>
  <si>
    <t>TOTAL =</t>
  </si>
  <si>
    <t>Jensen</t>
  </si>
  <si>
    <t>Rp–[Rf+βp(Rm–Rf)</t>
  </si>
  <si>
    <t>3) Jensen</t>
  </si>
  <si>
    <t>Rp - (Rf+b(Rm-Rf))</t>
  </si>
  <si>
    <t>Portfolio Beta</t>
  </si>
  <si>
    <t>ER (Rp)</t>
  </si>
  <si>
    <r>
      <rPr>
        <b/>
        <sz val="12"/>
        <color theme="1"/>
        <rFont val="Times New Roman"/>
      </rPr>
      <t>My Sharpe ratio being negative is due to the fact that my portfolio's expected return is negative.</t>
    </r>
    <r>
      <rPr>
        <sz val="12"/>
        <color theme="1"/>
        <rFont val="Times New Roman"/>
      </rPr>
      <t xml:space="preserve">
There are two ways to interpret a negative Sharpe ratio:
</t>
    </r>
    <r>
      <rPr>
        <b/>
        <sz val="12"/>
        <color theme="1"/>
        <rFont val="Times New Roman"/>
      </rPr>
      <t>Low risk-adjusted returns</t>
    </r>
    <r>
      <rPr>
        <sz val="12"/>
        <color theme="1"/>
        <rFont val="Times New Roman"/>
      </rPr>
      <t xml:space="preserve">: The risk-free rate of return is the return you would expect to get from a risk-free investment, such as government bonds. If the risk-free rate is higher than your portfolio's return, it means that your portfolio is not generating enough return to compensate you for the risk you are taking.
</t>
    </r>
    <r>
      <rPr>
        <b/>
        <sz val="12"/>
        <color theme="1"/>
        <rFont val="Times New Roman"/>
      </rPr>
      <t>Negative expected returns</t>
    </r>
    <r>
      <rPr>
        <sz val="12"/>
        <color theme="1"/>
        <rFont val="Times New Roman"/>
      </rPr>
      <t xml:space="preserve">: A negative expected return means that you expect your portfolio to lose money on average over time. This could be due to a number of factors, such as a bear market or a poorly performing portfolio.
</t>
    </r>
    <r>
      <rPr>
        <b/>
        <sz val="12"/>
        <color theme="1"/>
        <rFont val="Times New Roman"/>
      </rPr>
      <t>Some of the steps I have taken to reduce it are:</t>
    </r>
    <r>
      <rPr>
        <sz val="12"/>
        <color theme="1"/>
        <rFont val="Times New Roman"/>
      </rPr>
      <t xml:space="preserve">
1.</t>
    </r>
    <r>
      <rPr>
        <b/>
        <sz val="12"/>
        <color theme="1"/>
        <rFont val="Times New Roman"/>
      </rPr>
      <t>Review my asset allocation</t>
    </r>
    <r>
      <rPr>
        <sz val="12"/>
        <color theme="1"/>
        <rFont val="Times New Roman"/>
      </rPr>
      <t>: I altered my asset allocation according to my risk tolerance and investment goals. 
2.</t>
    </r>
    <r>
      <rPr>
        <b/>
        <sz val="12"/>
        <color theme="1"/>
        <rFont val="Times New Roman"/>
      </rPr>
      <t>Evaluate my individual stocks</t>
    </r>
    <r>
      <rPr>
        <sz val="12"/>
        <color theme="1"/>
        <rFont val="Times New Roman"/>
      </rPr>
      <t xml:space="preserve">:I evaluated each stock and sold shares of stocks that I believed are overvalued or have poor prospects and did the opposite for buying </t>
    </r>
  </si>
  <si>
    <t>A portfolio beta of 0.561886679 indicates that the portfolio is less volatile than the market as a whole. This means that for every 1% change in the market, the portfolio is expected to move only 56.18%. This can be a good option for investors who are seeking to reduce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</si>
</sst>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yyyy\-mm\-dd"/>
    <numFmt numFmtId="166" formatCode="0.000000"/>
    <numFmt numFmtId="167" formatCode="0.0000000000"/>
    <numFmt numFmtId="168" formatCode="0.00000"/>
    <numFmt numFmtId="169" formatCode="0.000000000"/>
  </numFmts>
  <fonts count="10" x14ac:knownFonts="1">
    <font>
      <sz val="10"/>
      <color rgb="FF000000"/>
      <name val="Arial"/>
      <scheme val="minor"/>
    </font>
    <font>
      <sz val="15"/>
      <color theme="1"/>
      <name val="Times New Roman"/>
    </font>
    <font>
      <sz val="10"/>
      <name val="Arial"/>
    </font>
    <font>
      <sz val="10"/>
      <color rgb="FF000000"/>
      <name val="Arial"/>
    </font>
    <font>
      <sz val="12"/>
      <color theme="1"/>
      <name val="Times New Roman"/>
    </font>
    <font>
      <sz val="11"/>
      <color rgb="FF000000"/>
      <name val="Times New Roman"/>
    </font>
    <font>
      <b/>
      <sz val="12"/>
      <color theme="1"/>
      <name val="Times New Roman"/>
    </font>
    <font>
      <b/>
      <sz val="11"/>
      <color theme="1"/>
      <name val="Times New Roman"/>
    </font>
    <font>
      <sz val="11"/>
      <color theme="1"/>
      <name val="Times New Roman"/>
    </font>
    <font>
      <sz val="12"/>
      <color rgb="FF000000"/>
      <name val="Times New Roman"/>
    </font>
  </fonts>
  <fills count="5">
    <fill>
      <patternFill patternType="none"/>
    </fill>
    <fill>
      <patternFill patternType="gray125"/>
    </fill>
    <fill>
      <patternFill patternType="solid">
        <fgColor rgb="FFFFFFFF"/>
        <bgColor rgb="FFFFFFFF"/>
      </patternFill>
    </fill>
    <fill>
      <patternFill patternType="solid">
        <fgColor rgb="FFD9D2E9"/>
        <bgColor rgb="FFD9D2E9"/>
      </patternFill>
    </fill>
    <fill>
      <patternFill patternType="solid">
        <fgColor rgb="FFD5B6FF"/>
        <bgColor rgb="FFD5B6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63">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3" fillId="0" borderId="0" xfId="0" applyFont="1"/>
    <xf numFmtId="0" fontId="3" fillId="0" borderId="7" xfId="0" applyFont="1" applyBorder="1"/>
    <xf numFmtId="0" fontId="3" fillId="0" borderId="8" xfId="0" applyFont="1" applyBorder="1"/>
    <xf numFmtId="0" fontId="3" fillId="0" borderId="4" xfId="0" applyFont="1" applyBorder="1"/>
    <xf numFmtId="0" fontId="3" fillId="0" borderId="5" xfId="0" applyFont="1" applyBorder="1"/>
    <xf numFmtId="0" fontId="3" fillId="0" borderId="6" xfId="0" applyFont="1" applyBorder="1"/>
    <xf numFmtId="0" fontId="3" fillId="0" borderId="0" xfId="0" applyFont="1" applyAlignment="1">
      <alignment vertical="center" wrapText="1"/>
    </xf>
    <xf numFmtId="0" fontId="4" fillId="0" borderId="9" xfId="0" applyFont="1" applyBorder="1" applyAlignment="1">
      <alignment horizontal="center"/>
    </xf>
    <xf numFmtId="164" fontId="4" fillId="0" borderId="9" xfId="0" applyNumberFormat="1" applyFont="1" applyBorder="1" applyAlignment="1">
      <alignment horizontal="center"/>
    </xf>
    <xf numFmtId="0" fontId="4" fillId="0" borderId="0" xfId="0" applyFont="1" applyAlignment="1">
      <alignment horizontal="center"/>
    </xf>
    <xf numFmtId="165" fontId="4" fillId="0" borderId="9" xfId="0" applyNumberFormat="1" applyFont="1" applyBorder="1" applyAlignment="1">
      <alignment horizontal="center"/>
    </xf>
    <xf numFmtId="4" fontId="4" fillId="0" borderId="9" xfId="0" applyNumberFormat="1" applyFont="1" applyBorder="1" applyAlignment="1">
      <alignment horizontal="center"/>
    </xf>
    <xf numFmtId="10" fontId="4" fillId="0" borderId="0" xfId="0" applyNumberFormat="1" applyFont="1" applyAlignment="1">
      <alignment horizontal="center"/>
    </xf>
    <xf numFmtId="10" fontId="5" fillId="2" borderId="10" xfId="0" applyNumberFormat="1" applyFont="1" applyFill="1" applyBorder="1"/>
    <xf numFmtId="4" fontId="4" fillId="0" borderId="0" xfId="0" applyNumberFormat="1" applyFont="1" applyAlignment="1">
      <alignment horizontal="center"/>
    </xf>
    <xf numFmtId="164" fontId="4" fillId="0" borderId="0" xfId="0" applyNumberFormat="1" applyFont="1" applyAlignment="1">
      <alignment horizontal="center"/>
    </xf>
    <xf numFmtId="0" fontId="4" fillId="0" borderId="0" xfId="0" applyFont="1"/>
    <xf numFmtId="0" fontId="6" fillId="3" borderId="9" xfId="0" applyFont="1" applyFill="1" applyBorder="1" applyAlignment="1">
      <alignment horizontal="center"/>
    </xf>
    <xf numFmtId="0" fontId="4" fillId="3" borderId="9" xfId="0" applyFont="1" applyFill="1" applyBorder="1" applyAlignment="1">
      <alignment horizontal="center"/>
    </xf>
    <xf numFmtId="3" fontId="4" fillId="0" borderId="9" xfId="0" applyNumberFormat="1" applyFont="1" applyBorder="1" applyAlignment="1">
      <alignment horizontal="center"/>
    </xf>
    <xf numFmtId="166" fontId="4" fillId="0" borderId="9" xfId="0" applyNumberFormat="1" applyFont="1" applyBorder="1" applyAlignment="1">
      <alignment horizontal="center"/>
    </xf>
    <xf numFmtId="10" fontId="4" fillId="0" borderId="9" xfId="0" applyNumberFormat="1" applyFont="1" applyBorder="1" applyAlignment="1">
      <alignment horizontal="center"/>
    </xf>
    <xf numFmtId="167" fontId="4" fillId="0" borderId="9" xfId="0" applyNumberFormat="1" applyFont="1" applyBorder="1" applyAlignment="1">
      <alignment horizontal="center"/>
    </xf>
    <xf numFmtId="0" fontId="4" fillId="0" borderId="0" xfId="0" applyFont="1" applyAlignment="1">
      <alignment horizontal="right"/>
    </xf>
    <xf numFmtId="0" fontId="4" fillId="0" borderId="7" xfId="0" applyFont="1" applyBorder="1" applyAlignment="1">
      <alignment horizontal="center"/>
    </xf>
    <xf numFmtId="0" fontId="8" fillId="0" borderId="0" xfId="0" applyFont="1" applyAlignment="1">
      <alignment horizontal="center"/>
    </xf>
    <xf numFmtId="0" fontId="8" fillId="0" borderId="8" xfId="0" applyFont="1" applyBorder="1" applyAlignment="1">
      <alignment horizontal="center"/>
    </xf>
    <xf numFmtId="0" fontId="4" fillId="3" borderId="14" xfId="0" applyFont="1" applyFill="1" applyBorder="1" applyAlignment="1">
      <alignment horizontal="center"/>
    </xf>
    <xf numFmtId="0" fontId="4" fillId="3" borderId="10" xfId="0" applyFont="1" applyFill="1" applyBorder="1" applyAlignment="1">
      <alignment horizontal="center"/>
    </xf>
    <xf numFmtId="0" fontId="8" fillId="0" borderId="0" xfId="0" applyFont="1" applyAlignment="1">
      <alignment horizontal="left"/>
    </xf>
    <xf numFmtId="164" fontId="8" fillId="0" borderId="8" xfId="0" applyNumberFormat="1" applyFont="1" applyBorder="1" applyAlignment="1">
      <alignment horizontal="center"/>
    </xf>
    <xf numFmtId="167" fontId="9" fillId="2" borderId="9" xfId="0" applyNumberFormat="1" applyFont="1" applyFill="1" applyBorder="1" applyAlignment="1">
      <alignment horizontal="center"/>
    </xf>
    <xf numFmtId="49" fontId="4" fillId="0" borderId="9" xfId="0" applyNumberFormat="1" applyFont="1" applyBorder="1" applyAlignment="1">
      <alignment horizontal="center"/>
    </xf>
    <xf numFmtId="168" fontId="4" fillId="0" borderId="9" xfId="0" applyNumberFormat="1" applyFont="1" applyBorder="1" applyAlignment="1">
      <alignment horizontal="center"/>
    </xf>
    <xf numFmtId="169" fontId="4" fillId="0" borderId="9" xfId="0" applyNumberFormat="1"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4" fillId="4" borderId="10" xfId="0" applyFont="1" applyFill="1" applyBorder="1" applyAlignment="1">
      <alignment horizontal="center"/>
    </xf>
    <xf numFmtId="169" fontId="4" fillId="4" borderId="10" xfId="0" applyNumberFormat="1" applyFont="1" applyFill="1" applyBorder="1" applyAlignment="1">
      <alignment horizontal="center"/>
    </xf>
    <xf numFmtId="0" fontId="8" fillId="0" borderId="0" xfId="0" applyFont="1"/>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7" xfId="0" applyFont="1" applyBorder="1"/>
    <xf numFmtId="0" fontId="0" fillId="0" borderId="0" xfId="0" applyFont="1" applyAlignment="1"/>
    <xf numFmtId="0" fontId="2" fillId="0" borderId="8" xfId="0" applyFont="1" applyBorder="1"/>
    <xf numFmtId="0" fontId="4" fillId="4" borderId="1" xfId="0" applyFont="1" applyFill="1" applyBorder="1" applyAlignment="1">
      <alignment horizontal="center" vertical="center"/>
    </xf>
    <xf numFmtId="0" fontId="7" fillId="0" borderId="11" xfId="0" applyFont="1" applyBorder="1" applyAlignment="1">
      <alignment horizontal="center"/>
    </xf>
    <xf numFmtId="0" fontId="2" fillId="0" borderId="12" xfId="0" applyFont="1" applyBorder="1"/>
    <xf numFmtId="0" fontId="2" fillId="0" borderId="13" xfId="0" applyFont="1" applyBorder="1"/>
    <xf numFmtId="0" fontId="4" fillId="0" borderId="1" xfId="0" applyFont="1" applyBorder="1" applyAlignment="1">
      <alignment horizontal="left" vertical="center" wrapText="1"/>
    </xf>
    <xf numFmtId="0" fontId="4"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PORTFOLIO%20CONS'!A1"/><Relationship Id="rId1" Type="http://schemas.openxmlformats.org/officeDocument/2006/relationships/hyperlink" Target="#'INDEX&amp;COMPANY'!A1"/></Relationships>
</file>

<file path=xl/drawings/_rels/drawing2.xml.rels><?xml version="1.0" encoding="UTF-8" standalone="yes"?>
<Relationships xmlns="http://schemas.openxmlformats.org/package/2006/relationships"><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oneCellAnchor>
    <xdr:from>
      <xdr:col>1</xdr:col>
      <xdr:colOff>333375</xdr:colOff>
      <xdr:row>5</xdr:row>
      <xdr:rowOff>114300</xdr:rowOff>
    </xdr:from>
    <xdr:ext cx="2162175" cy="41910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4269675" y="3575213"/>
          <a:ext cx="2152650" cy="409575"/>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Times New Roman"/>
              <a:ea typeface="Times New Roman"/>
              <a:cs typeface="Times New Roman"/>
              <a:sym typeface="Times New Roman"/>
            </a:rPr>
            <a:t>INDEX&amp;COMPANY</a:t>
          </a:r>
          <a:endParaRPr sz="1400"/>
        </a:p>
      </xdr:txBody>
    </xdr:sp>
    <xdr:clientData fLocksWithSheet="0"/>
  </xdr:oneCellAnchor>
  <xdr:oneCellAnchor>
    <xdr:from>
      <xdr:col>1</xdr:col>
      <xdr:colOff>304800</xdr:colOff>
      <xdr:row>9</xdr:row>
      <xdr:rowOff>0</xdr:rowOff>
    </xdr:from>
    <xdr:ext cx="2419350" cy="419100"/>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4145850" y="3575213"/>
          <a:ext cx="2400300" cy="409575"/>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a:solidFill>
                <a:schemeClr val="lt1"/>
              </a:solidFill>
              <a:latin typeface="Times New Roman"/>
              <a:ea typeface="Times New Roman"/>
              <a:cs typeface="Times New Roman"/>
              <a:sym typeface="Times New Roman"/>
            </a:rPr>
            <a:t>PORTFOLIO CONS.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14</xdr:col>
      <xdr:colOff>190500</xdr:colOff>
      <xdr:row>5</xdr:row>
      <xdr:rowOff>114300</xdr:rowOff>
    </xdr:from>
    <xdr:ext cx="2543175" cy="619125"/>
    <xdr:sp macro="" textlink="">
      <xdr:nvSpPr>
        <xdr:cNvPr id="5" name="Shape 5">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4079175" y="3475200"/>
          <a:ext cx="2533650" cy="60960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Times New Roman"/>
              <a:ea typeface="Times New Roman"/>
              <a:cs typeface="Times New Roman"/>
              <a:sym typeface="Times New Roman"/>
            </a:rPr>
            <a:t>BACK TO MAIN MENU</a:t>
          </a:r>
          <a:endParaRPr sz="1600">
            <a:latin typeface="Times New Roman"/>
            <a:ea typeface="Times New Roman"/>
            <a:cs typeface="Times New Roman"/>
            <a:sym typeface="Times New Roman"/>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457200</xdr:colOff>
      <xdr:row>0</xdr:row>
      <xdr:rowOff>114300</xdr:rowOff>
    </xdr:from>
    <xdr:ext cx="3038475" cy="600075"/>
    <xdr:sp macro="" textlink="">
      <xdr:nvSpPr>
        <xdr:cNvPr id="6" name="Shape 6">
          <a:hlinkClick xmlns:r="http://schemas.openxmlformats.org/officeDocument/2006/relationships" r:id="rId1"/>
          <a:extLst>
            <a:ext uri="{FF2B5EF4-FFF2-40B4-BE49-F238E27FC236}">
              <a16:creationId xmlns:a16="http://schemas.microsoft.com/office/drawing/2014/main" id="{00000000-0008-0000-0200-000006000000}"/>
            </a:ext>
          </a:extLst>
        </xdr:cNvPr>
        <xdr:cNvSpPr/>
      </xdr:nvSpPr>
      <xdr:spPr>
        <a:xfrm>
          <a:off x="3831525" y="3484725"/>
          <a:ext cx="3028950" cy="59055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a:solidFill>
                <a:schemeClr val="lt1"/>
              </a:solidFill>
              <a:latin typeface="Times New Roman"/>
              <a:ea typeface="Times New Roman"/>
              <a:cs typeface="Times New Roman"/>
              <a:sym typeface="Times New Roman"/>
            </a:rPr>
            <a:t>BACK TO MAIN MENU</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N1000"/>
  <sheetViews>
    <sheetView tabSelected="1" workbookViewId="0"/>
  </sheetViews>
  <sheetFormatPr defaultColWidth="12.6640625" defaultRowHeight="15" customHeight="1" x14ac:dyDescent="0.25"/>
  <cols>
    <col min="1" max="6" width="12.6640625" customWidth="1"/>
  </cols>
  <sheetData>
    <row r="1" spans="2:14" ht="15.75" customHeight="1" x14ac:dyDescent="0.25"/>
    <row r="2" spans="2:14" ht="15.75" customHeight="1" x14ac:dyDescent="0.25"/>
    <row r="3" spans="2:14" ht="15.75" customHeight="1" x14ac:dyDescent="0.25">
      <c r="B3" s="46" t="s">
        <v>0</v>
      </c>
      <c r="C3" s="47"/>
      <c r="D3" s="48"/>
      <c r="G3" s="52" t="s">
        <v>1</v>
      </c>
      <c r="H3" s="47"/>
      <c r="I3" s="47"/>
      <c r="J3" s="48"/>
    </row>
    <row r="4" spans="2:14" ht="15.75" customHeight="1" x14ac:dyDescent="0.25">
      <c r="B4" s="49"/>
      <c r="C4" s="50"/>
      <c r="D4" s="51"/>
      <c r="G4" s="49"/>
      <c r="H4" s="50"/>
      <c r="I4" s="50"/>
      <c r="J4" s="51"/>
    </row>
    <row r="5" spans="2:14" ht="15.75" customHeight="1" x14ac:dyDescent="0.25">
      <c r="B5" s="1"/>
      <c r="C5" s="2"/>
      <c r="D5" s="3"/>
      <c r="G5" s="53" t="s">
        <v>2</v>
      </c>
      <c r="H5" s="47"/>
      <c r="I5" s="47"/>
      <c r="J5" s="48"/>
      <c r="K5" s="4"/>
      <c r="L5" s="4"/>
      <c r="M5" s="4"/>
      <c r="N5" s="4"/>
    </row>
    <row r="6" spans="2:14" ht="15.75" customHeight="1" x14ac:dyDescent="0.25">
      <c r="B6" s="5"/>
      <c r="C6" s="4"/>
      <c r="D6" s="6"/>
      <c r="G6" s="54"/>
      <c r="H6" s="55"/>
      <c r="I6" s="55"/>
      <c r="J6" s="56"/>
      <c r="K6" s="4"/>
      <c r="L6" s="4"/>
      <c r="M6" s="4"/>
      <c r="N6" s="4"/>
    </row>
    <row r="7" spans="2:14" ht="15.75" customHeight="1" x14ac:dyDescent="0.25">
      <c r="B7" s="5"/>
      <c r="C7" s="4"/>
      <c r="D7" s="6"/>
      <c r="G7" s="54"/>
      <c r="H7" s="55"/>
      <c r="I7" s="55"/>
      <c r="J7" s="56"/>
      <c r="K7" s="4"/>
      <c r="L7" s="4"/>
      <c r="M7" s="4"/>
      <c r="N7" s="4"/>
    </row>
    <row r="8" spans="2:14" ht="15.75" customHeight="1" x14ac:dyDescent="0.25">
      <c r="B8" s="5"/>
      <c r="C8" s="4"/>
      <c r="D8" s="6"/>
      <c r="G8" s="54"/>
      <c r="H8" s="55"/>
      <c r="I8" s="55"/>
      <c r="J8" s="56"/>
      <c r="K8" s="4"/>
      <c r="L8" s="4"/>
      <c r="M8" s="4"/>
      <c r="N8" s="4"/>
    </row>
    <row r="9" spans="2:14" ht="15.75" customHeight="1" x14ac:dyDescent="0.25">
      <c r="B9" s="5"/>
      <c r="C9" s="4"/>
      <c r="D9" s="6"/>
      <c r="G9" s="54"/>
      <c r="H9" s="55"/>
      <c r="I9" s="55"/>
      <c r="J9" s="56"/>
      <c r="K9" s="4"/>
      <c r="L9" s="4"/>
      <c r="M9" s="4"/>
      <c r="N9" s="4"/>
    </row>
    <row r="10" spans="2:14" ht="15.75" customHeight="1" x14ac:dyDescent="0.25">
      <c r="B10" s="5"/>
      <c r="C10" s="4"/>
      <c r="D10" s="6"/>
      <c r="G10" s="54"/>
      <c r="H10" s="55"/>
      <c r="I10" s="55"/>
      <c r="J10" s="56"/>
      <c r="K10" s="4"/>
      <c r="L10" s="4"/>
      <c r="M10" s="4"/>
      <c r="N10" s="4"/>
    </row>
    <row r="11" spans="2:14" ht="15.75" customHeight="1" x14ac:dyDescent="0.25">
      <c r="B11" s="5"/>
      <c r="C11" s="4"/>
      <c r="D11" s="6"/>
      <c r="G11" s="54"/>
      <c r="H11" s="55"/>
      <c r="I11" s="55"/>
      <c r="J11" s="56"/>
      <c r="K11" s="4"/>
      <c r="L11" s="4"/>
      <c r="M11" s="4"/>
      <c r="N11" s="4"/>
    </row>
    <row r="12" spans="2:14" ht="15.75" customHeight="1" x14ac:dyDescent="0.25">
      <c r="B12" s="5"/>
      <c r="C12" s="4"/>
      <c r="D12" s="6"/>
      <c r="G12" s="54"/>
      <c r="H12" s="55"/>
      <c r="I12" s="55"/>
      <c r="J12" s="56"/>
      <c r="K12" s="4"/>
      <c r="L12" s="4"/>
      <c r="M12" s="4"/>
      <c r="N12" s="4"/>
    </row>
    <row r="13" spans="2:14" ht="15.75" customHeight="1" x14ac:dyDescent="0.25">
      <c r="B13" s="7"/>
      <c r="C13" s="8"/>
      <c r="D13" s="9"/>
      <c r="G13" s="54"/>
      <c r="H13" s="55"/>
      <c r="I13" s="55"/>
      <c r="J13" s="56"/>
      <c r="K13" s="4"/>
      <c r="L13" s="4"/>
      <c r="M13" s="4"/>
      <c r="N13" s="4"/>
    </row>
    <row r="14" spans="2:14" ht="15.75" customHeight="1" x14ac:dyDescent="0.25">
      <c r="G14" s="54"/>
      <c r="H14" s="55"/>
      <c r="I14" s="55"/>
      <c r="J14" s="56"/>
      <c r="K14" s="4"/>
      <c r="L14" s="4"/>
      <c r="M14" s="4"/>
      <c r="N14" s="4"/>
    </row>
    <row r="15" spans="2:14" ht="15.75" customHeight="1" x14ac:dyDescent="0.25">
      <c r="G15" s="54"/>
      <c r="H15" s="55"/>
      <c r="I15" s="55"/>
      <c r="J15" s="56"/>
      <c r="K15" s="4"/>
      <c r="L15" s="4"/>
      <c r="M15" s="4"/>
      <c r="N15" s="4"/>
    </row>
    <row r="16" spans="2:14" ht="15.75" customHeight="1" x14ac:dyDescent="0.25">
      <c r="G16" s="54"/>
      <c r="H16" s="55"/>
      <c r="I16" s="55"/>
      <c r="J16" s="56"/>
      <c r="K16" s="4"/>
      <c r="L16" s="4"/>
      <c r="M16" s="4"/>
      <c r="N16" s="4"/>
    </row>
    <row r="17" spans="7:14" ht="15.75" customHeight="1" x14ac:dyDescent="0.25">
      <c r="G17" s="54"/>
      <c r="H17" s="55"/>
      <c r="I17" s="55"/>
      <c r="J17" s="56"/>
      <c r="K17" s="4"/>
      <c r="L17" s="4"/>
      <c r="M17" s="4"/>
      <c r="N17" s="4"/>
    </row>
    <row r="18" spans="7:14" ht="15.75" customHeight="1" x14ac:dyDescent="0.25">
      <c r="G18" s="54"/>
      <c r="H18" s="55"/>
      <c r="I18" s="55"/>
      <c r="J18" s="56"/>
      <c r="K18" s="4"/>
      <c r="L18" s="4"/>
      <c r="M18" s="4"/>
      <c r="N18" s="4"/>
    </row>
    <row r="19" spans="7:14" ht="15.75" customHeight="1" x14ac:dyDescent="0.25">
      <c r="G19" s="54"/>
      <c r="H19" s="55"/>
      <c r="I19" s="55"/>
      <c r="J19" s="56"/>
      <c r="K19" s="4"/>
      <c r="L19" s="4"/>
      <c r="M19" s="4"/>
      <c r="N19" s="4"/>
    </row>
    <row r="20" spans="7:14" ht="15.75" customHeight="1" x14ac:dyDescent="0.25">
      <c r="G20" s="54"/>
      <c r="H20" s="55"/>
      <c r="I20" s="55"/>
      <c r="J20" s="56"/>
      <c r="K20" s="4"/>
      <c r="L20" s="4"/>
      <c r="M20" s="4"/>
      <c r="N20" s="4"/>
    </row>
    <row r="21" spans="7:14" ht="15.75" customHeight="1" x14ac:dyDescent="0.25">
      <c r="G21" s="54"/>
      <c r="H21" s="55"/>
      <c r="I21" s="55"/>
      <c r="J21" s="56"/>
      <c r="K21" s="4"/>
      <c r="L21" s="4"/>
      <c r="M21" s="4"/>
      <c r="N21" s="4"/>
    </row>
    <row r="22" spans="7:14" ht="15.75" customHeight="1" x14ac:dyDescent="0.25">
      <c r="G22" s="54"/>
      <c r="H22" s="55"/>
      <c r="I22" s="55"/>
      <c r="J22" s="56"/>
      <c r="K22" s="4"/>
      <c r="L22" s="4"/>
      <c r="M22" s="4"/>
      <c r="N22" s="4"/>
    </row>
    <row r="23" spans="7:14" ht="15.75" customHeight="1" x14ac:dyDescent="0.25">
      <c r="G23" s="54"/>
      <c r="H23" s="55"/>
      <c r="I23" s="55"/>
      <c r="J23" s="56"/>
      <c r="K23" s="4"/>
      <c r="L23" s="4"/>
      <c r="M23" s="4"/>
      <c r="N23" s="4"/>
    </row>
    <row r="24" spans="7:14" ht="15.75" customHeight="1" x14ac:dyDescent="0.25">
      <c r="G24" s="54"/>
      <c r="H24" s="55"/>
      <c r="I24" s="55"/>
      <c r="J24" s="56"/>
      <c r="K24" s="4"/>
      <c r="L24" s="4"/>
      <c r="M24" s="4"/>
      <c r="N24" s="4"/>
    </row>
    <row r="25" spans="7:14" ht="15.75" customHeight="1" x14ac:dyDescent="0.25">
      <c r="G25" s="54"/>
      <c r="H25" s="55"/>
      <c r="I25" s="55"/>
      <c r="J25" s="56"/>
      <c r="K25" s="4"/>
      <c r="L25" s="4"/>
      <c r="M25" s="4"/>
      <c r="N25" s="4"/>
    </row>
    <row r="26" spans="7:14" ht="15.75" customHeight="1" x14ac:dyDescent="0.25">
      <c r="G26" s="54"/>
      <c r="H26" s="55"/>
      <c r="I26" s="55"/>
      <c r="J26" s="56"/>
      <c r="K26" s="4"/>
      <c r="L26" s="4"/>
      <c r="M26" s="4"/>
      <c r="N26" s="4"/>
    </row>
    <row r="27" spans="7:14" ht="15.75" customHeight="1" x14ac:dyDescent="0.25">
      <c r="G27" s="54"/>
      <c r="H27" s="55"/>
      <c r="I27" s="55"/>
      <c r="J27" s="56"/>
      <c r="K27" s="4"/>
      <c r="L27" s="4"/>
      <c r="M27" s="4"/>
      <c r="N27" s="4"/>
    </row>
    <row r="28" spans="7:14" ht="15.75" customHeight="1" x14ac:dyDescent="0.25">
      <c r="G28" s="54"/>
      <c r="H28" s="55"/>
      <c r="I28" s="55"/>
      <c r="J28" s="56"/>
      <c r="K28" s="4"/>
      <c r="L28" s="4"/>
      <c r="M28" s="4"/>
      <c r="N28" s="4"/>
    </row>
    <row r="29" spans="7:14" ht="15.75" customHeight="1" x14ac:dyDescent="0.25">
      <c r="G29" s="54"/>
      <c r="H29" s="55"/>
      <c r="I29" s="55"/>
      <c r="J29" s="56"/>
      <c r="K29" s="4"/>
      <c r="L29" s="4"/>
      <c r="M29" s="4"/>
      <c r="N29" s="4"/>
    </row>
    <row r="30" spans="7:14" ht="15.75" customHeight="1" x14ac:dyDescent="0.25">
      <c r="G30" s="54"/>
      <c r="H30" s="55"/>
      <c r="I30" s="55"/>
      <c r="J30" s="56"/>
      <c r="K30" s="4"/>
      <c r="L30" s="4"/>
      <c r="M30" s="4"/>
      <c r="N30" s="4"/>
    </row>
    <row r="31" spans="7:14" ht="15.75" customHeight="1" x14ac:dyDescent="0.25">
      <c r="G31" s="54"/>
      <c r="H31" s="55"/>
      <c r="I31" s="55"/>
      <c r="J31" s="56"/>
      <c r="K31" s="4"/>
      <c r="L31" s="4"/>
      <c r="M31" s="4"/>
      <c r="N31" s="4"/>
    </row>
    <row r="32" spans="7:14" ht="15.75" customHeight="1" x14ac:dyDescent="0.25">
      <c r="G32" s="54"/>
      <c r="H32" s="55"/>
      <c r="I32" s="55"/>
      <c r="J32" s="56"/>
      <c r="K32" s="4"/>
      <c r="L32" s="4"/>
      <c r="M32" s="4"/>
      <c r="N32" s="4"/>
    </row>
    <row r="33" spans="7:14" ht="15.75" customHeight="1" x14ac:dyDescent="0.25">
      <c r="G33" s="54"/>
      <c r="H33" s="55"/>
      <c r="I33" s="55"/>
      <c r="J33" s="56"/>
      <c r="K33" s="4"/>
      <c r="L33" s="4"/>
      <c r="M33" s="4"/>
      <c r="N33" s="4"/>
    </row>
    <row r="34" spans="7:14" ht="15.75" customHeight="1" x14ac:dyDescent="0.25">
      <c r="G34" s="54"/>
      <c r="H34" s="55"/>
      <c r="I34" s="55"/>
      <c r="J34" s="56"/>
      <c r="K34" s="4"/>
      <c r="L34" s="4"/>
      <c r="M34" s="4"/>
      <c r="N34" s="4"/>
    </row>
    <row r="35" spans="7:14" ht="15.75" customHeight="1" x14ac:dyDescent="0.25">
      <c r="G35" s="54"/>
      <c r="H35" s="55"/>
      <c r="I35" s="55"/>
      <c r="J35" s="56"/>
      <c r="K35" s="4"/>
      <c r="L35" s="4"/>
      <c r="M35" s="4"/>
      <c r="N35" s="4"/>
    </row>
    <row r="36" spans="7:14" ht="15.75" customHeight="1" x14ac:dyDescent="0.25">
      <c r="G36" s="54"/>
      <c r="H36" s="55"/>
      <c r="I36" s="55"/>
      <c r="J36" s="56"/>
      <c r="K36" s="4"/>
      <c r="L36" s="4"/>
      <c r="M36" s="4"/>
      <c r="N36" s="4"/>
    </row>
    <row r="37" spans="7:14" ht="15.75" customHeight="1" x14ac:dyDescent="0.25">
      <c r="G37" s="54"/>
      <c r="H37" s="55"/>
      <c r="I37" s="55"/>
      <c r="J37" s="56"/>
      <c r="K37" s="4"/>
      <c r="L37" s="4"/>
      <c r="M37" s="4"/>
      <c r="N37" s="4"/>
    </row>
    <row r="38" spans="7:14" ht="15.75" customHeight="1" x14ac:dyDescent="0.25">
      <c r="G38" s="54"/>
      <c r="H38" s="55"/>
      <c r="I38" s="55"/>
      <c r="J38" s="56"/>
      <c r="K38" s="4"/>
      <c r="L38" s="4"/>
      <c r="M38" s="4"/>
      <c r="N38" s="4"/>
    </row>
    <row r="39" spans="7:14" ht="15.75" customHeight="1" x14ac:dyDescent="0.25">
      <c r="G39" s="49"/>
      <c r="H39" s="50"/>
      <c r="I39" s="50"/>
      <c r="J39" s="51"/>
      <c r="K39" s="4"/>
      <c r="L39" s="4"/>
      <c r="M39" s="4"/>
      <c r="N39" s="4"/>
    </row>
    <row r="40" spans="7:14" ht="15.75" customHeight="1" x14ac:dyDescent="0.25">
      <c r="G40" s="10"/>
      <c r="H40" s="10"/>
      <c r="I40" s="10"/>
      <c r="J40" s="10"/>
      <c r="K40" s="4"/>
      <c r="L40" s="4"/>
      <c r="M40" s="4"/>
      <c r="N40" s="4"/>
    </row>
    <row r="41" spans="7:14" ht="15.75" customHeight="1" x14ac:dyDescent="0.25">
      <c r="G41" s="10"/>
      <c r="H41" s="10"/>
      <c r="I41" s="10"/>
      <c r="J41" s="10"/>
      <c r="K41" s="4"/>
      <c r="L41" s="4"/>
      <c r="M41" s="4"/>
      <c r="N41" s="4"/>
    </row>
    <row r="42" spans="7:14" ht="15.75" customHeight="1" x14ac:dyDescent="0.25">
      <c r="G42" s="10"/>
      <c r="H42" s="10"/>
      <c r="I42" s="10"/>
      <c r="J42" s="10"/>
      <c r="K42" s="4"/>
      <c r="L42" s="4"/>
      <c r="M42" s="4"/>
      <c r="N42" s="4"/>
    </row>
    <row r="43" spans="7:14" ht="15.75" customHeight="1" x14ac:dyDescent="0.25">
      <c r="G43" s="10"/>
      <c r="H43" s="10"/>
      <c r="I43" s="10"/>
      <c r="J43" s="10"/>
      <c r="K43" s="4"/>
      <c r="L43" s="4"/>
      <c r="M43" s="4"/>
      <c r="N43" s="4"/>
    </row>
    <row r="44" spans="7:14" ht="15.75" customHeight="1" x14ac:dyDescent="0.25">
      <c r="G44" s="4"/>
      <c r="H44" s="4"/>
      <c r="I44" s="4"/>
      <c r="J44" s="4"/>
      <c r="K44" s="4"/>
      <c r="L44" s="4"/>
      <c r="M44" s="4"/>
      <c r="N44" s="4"/>
    </row>
    <row r="45" spans="7:14" ht="15.75" customHeight="1" x14ac:dyDescent="0.25"/>
    <row r="46" spans="7:14" ht="15.75" customHeight="1" x14ac:dyDescent="0.25"/>
    <row r="47" spans="7:14" ht="15.75" customHeight="1" x14ac:dyDescent="0.25"/>
    <row r="48" spans="7: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3:D4"/>
    <mergeCell ref="G3:J4"/>
    <mergeCell ref="G5:J39"/>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16" workbookViewId="0"/>
  </sheetViews>
  <sheetFormatPr defaultColWidth="12.6640625" defaultRowHeight="15" customHeight="1" x14ac:dyDescent="0.25"/>
  <cols>
    <col min="1" max="2" width="12.6640625" customWidth="1"/>
    <col min="3" max="3" width="16" customWidth="1"/>
    <col min="4" max="4" width="12.6640625" customWidth="1"/>
    <col min="5" max="5" width="16" customWidth="1"/>
    <col min="6" max="6" width="20.109375" customWidth="1"/>
    <col min="9" max="9" width="18.88671875" customWidth="1"/>
    <col min="13" max="13" width="14.33203125" customWidth="1"/>
  </cols>
  <sheetData>
    <row r="1" spans="1:26" ht="15.75" customHeight="1" x14ac:dyDescent="0.3">
      <c r="A1" s="11" t="s">
        <v>3</v>
      </c>
      <c r="B1" s="11" t="s">
        <v>4</v>
      </c>
      <c r="C1" s="11" t="s">
        <v>5</v>
      </c>
      <c r="D1" s="11" t="s">
        <v>6</v>
      </c>
      <c r="E1" s="12" t="s">
        <v>7</v>
      </c>
      <c r="F1" s="11" t="s">
        <v>8</v>
      </c>
      <c r="G1" s="12" t="s">
        <v>9</v>
      </c>
      <c r="H1" s="11" t="s">
        <v>10</v>
      </c>
      <c r="I1" s="12" t="s">
        <v>11</v>
      </c>
      <c r="J1" s="11" t="s">
        <v>12</v>
      </c>
      <c r="K1" s="12" t="s">
        <v>13</v>
      </c>
      <c r="L1" s="11" t="s">
        <v>14</v>
      </c>
      <c r="M1" s="12" t="s">
        <v>15</v>
      </c>
      <c r="N1" s="13"/>
      <c r="O1" s="13"/>
      <c r="P1" s="13"/>
      <c r="Q1" s="13"/>
      <c r="R1" s="13"/>
      <c r="S1" s="13"/>
      <c r="T1" s="13"/>
      <c r="U1" s="13"/>
      <c r="V1" s="13"/>
      <c r="W1" s="13"/>
      <c r="X1" s="13"/>
      <c r="Y1" s="13"/>
      <c r="Z1" s="13"/>
    </row>
    <row r="2" spans="1:26" ht="15.75" customHeight="1" x14ac:dyDescent="0.3">
      <c r="A2" s="14">
        <v>45364</v>
      </c>
      <c r="B2" s="11">
        <v>22317.449218999998</v>
      </c>
      <c r="C2" s="12"/>
      <c r="D2" s="15">
        <v>2950.85</v>
      </c>
      <c r="E2" s="12"/>
      <c r="F2" s="15">
        <v>4192.25</v>
      </c>
      <c r="G2" s="12"/>
      <c r="H2" s="15">
        <v>11509.9</v>
      </c>
      <c r="I2" s="12"/>
      <c r="J2" s="15">
        <v>1459.55</v>
      </c>
      <c r="K2" s="12"/>
      <c r="L2" s="15">
        <v>2590.15</v>
      </c>
      <c r="M2" s="12"/>
      <c r="N2" s="13"/>
      <c r="O2" s="13"/>
      <c r="P2" s="13"/>
      <c r="Q2" s="13"/>
      <c r="R2" s="13"/>
      <c r="S2" s="13"/>
      <c r="T2" s="13"/>
      <c r="U2" s="13"/>
      <c r="V2" s="13"/>
      <c r="W2" s="13"/>
      <c r="X2" s="13"/>
      <c r="Y2" s="13"/>
      <c r="Z2" s="13"/>
    </row>
    <row r="3" spans="1:26" ht="15.75" customHeight="1" x14ac:dyDescent="0.3">
      <c r="A3" s="14">
        <v>45363</v>
      </c>
      <c r="B3" s="11">
        <v>22335.699218999998</v>
      </c>
      <c r="C3" s="12">
        <f t="shared" ref="C3:C248" si="0">(B3-B2)/B2</f>
        <v>8.1774578362041621E-4</v>
      </c>
      <c r="D3" s="15">
        <v>2933.2</v>
      </c>
      <c r="E3" s="12">
        <f t="shared" ref="E3:E248" si="1">(D3-D2)/D2</f>
        <v>-5.9813274141349414E-3</v>
      </c>
      <c r="F3" s="15">
        <v>4122.3500000000004</v>
      </c>
      <c r="G3" s="12">
        <f t="shared" ref="G3:G248" si="2">(F3-F2)/F2</f>
        <v>-1.6673623948953338E-2</v>
      </c>
      <c r="H3" s="15">
        <v>11395.55</v>
      </c>
      <c r="I3" s="12">
        <f t="shared" ref="I3:I248" si="3">(H3-H2)/H2</f>
        <v>-9.9349255858000828E-3</v>
      </c>
      <c r="J3" s="15">
        <v>1427.8</v>
      </c>
      <c r="K3" s="12">
        <f t="shared" ref="K3:K248" si="4">(J3-J2)/J2</f>
        <v>-2.1753280120585111E-2</v>
      </c>
      <c r="L3" s="15">
        <v>2611.5</v>
      </c>
      <c r="M3" s="12">
        <f t="shared" ref="M3:M248" si="5">(L3-L2)/L2</f>
        <v>8.2427658629808734E-3</v>
      </c>
      <c r="N3" s="13"/>
      <c r="O3" s="13"/>
      <c r="P3" s="13"/>
      <c r="Q3" s="13"/>
      <c r="R3" s="13"/>
      <c r="S3" s="13"/>
      <c r="T3" s="13"/>
      <c r="U3" s="13"/>
      <c r="V3" s="13"/>
      <c r="W3" s="13"/>
      <c r="X3" s="13"/>
      <c r="Y3" s="13"/>
      <c r="Z3" s="13"/>
    </row>
    <row r="4" spans="1:26" ht="15.75" customHeight="1" x14ac:dyDescent="0.3">
      <c r="A4" s="14">
        <v>45362</v>
      </c>
      <c r="B4" s="11">
        <v>22332.650390999999</v>
      </c>
      <c r="C4" s="12">
        <f t="shared" si="0"/>
        <v>-1.3650022639119102E-4</v>
      </c>
      <c r="D4" s="15">
        <v>2957.85</v>
      </c>
      <c r="E4" s="12">
        <f t="shared" si="1"/>
        <v>8.4037910814128234E-3</v>
      </c>
      <c r="F4" s="15">
        <v>4108.6000000000004</v>
      </c>
      <c r="G4" s="12">
        <f t="shared" si="2"/>
        <v>-3.3354761240554534E-3</v>
      </c>
      <c r="H4" s="15">
        <v>11510.05</v>
      </c>
      <c r="I4" s="12">
        <f t="shared" si="3"/>
        <v>1.0047781809566015E-2</v>
      </c>
      <c r="J4" s="15">
        <v>1446.1</v>
      </c>
      <c r="K4" s="12">
        <f t="shared" si="4"/>
        <v>1.2816921137414172E-2</v>
      </c>
      <c r="L4" s="15">
        <v>2560.9499999999998</v>
      </c>
      <c r="M4" s="12">
        <f t="shared" si="5"/>
        <v>-1.9356691556576749E-2</v>
      </c>
      <c r="N4" s="13"/>
      <c r="O4" s="13"/>
      <c r="P4" s="13"/>
      <c r="Q4" s="13"/>
      <c r="R4" s="13"/>
      <c r="S4" s="13"/>
      <c r="T4" s="13"/>
      <c r="U4" s="13"/>
      <c r="V4" s="13"/>
      <c r="W4" s="13"/>
      <c r="X4" s="13"/>
      <c r="Y4" s="13"/>
      <c r="Z4" s="13"/>
    </row>
    <row r="5" spans="1:26" ht="15.75" customHeight="1" x14ac:dyDescent="0.3">
      <c r="A5" s="14">
        <v>45358</v>
      </c>
      <c r="B5" s="11">
        <v>22493.550781000002</v>
      </c>
      <c r="C5" s="12">
        <f t="shared" si="0"/>
        <v>7.2047153912750527E-3</v>
      </c>
      <c r="D5" s="15">
        <v>3006</v>
      </c>
      <c r="E5" s="12">
        <f t="shared" si="1"/>
        <v>1.6278715959227173E-2</v>
      </c>
      <c r="F5" s="15">
        <v>4064.3</v>
      </c>
      <c r="G5" s="12">
        <f t="shared" si="2"/>
        <v>-1.0782261597624538E-2</v>
      </c>
      <c r="H5" s="15">
        <v>11567.05</v>
      </c>
      <c r="I5" s="12">
        <f t="shared" si="3"/>
        <v>4.9521939522417366E-3</v>
      </c>
      <c r="J5" s="15">
        <v>1442.6</v>
      </c>
      <c r="K5" s="12">
        <f t="shared" si="4"/>
        <v>-2.4203028836180074E-3</v>
      </c>
      <c r="L5" s="15">
        <v>2533.0500000000002</v>
      </c>
      <c r="M5" s="12">
        <f t="shared" si="5"/>
        <v>-1.0894394658232154E-2</v>
      </c>
      <c r="N5" s="13"/>
      <c r="O5" s="13"/>
      <c r="P5" s="13"/>
      <c r="Q5" s="13"/>
      <c r="R5" s="13"/>
      <c r="S5" s="13"/>
      <c r="T5" s="13"/>
      <c r="U5" s="13"/>
      <c r="V5" s="13"/>
      <c r="W5" s="13"/>
      <c r="X5" s="13"/>
      <c r="Y5" s="13"/>
      <c r="Z5" s="13"/>
    </row>
    <row r="6" spans="1:26" ht="15.75" customHeight="1" x14ac:dyDescent="0.3">
      <c r="A6" s="14">
        <v>45357</v>
      </c>
      <c r="B6" s="11">
        <v>22474.050781000002</v>
      </c>
      <c r="C6" s="12">
        <f t="shared" si="0"/>
        <v>-8.6691515225205732E-4</v>
      </c>
      <c r="D6" s="15">
        <v>3000.4</v>
      </c>
      <c r="E6" s="12">
        <f t="shared" si="1"/>
        <v>-1.8629407850964434E-3</v>
      </c>
      <c r="F6" s="15">
        <v>4012.1</v>
      </c>
      <c r="G6" s="12">
        <f t="shared" si="2"/>
        <v>-1.2843540093005012E-2</v>
      </c>
      <c r="H6" s="15">
        <v>11670.6</v>
      </c>
      <c r="I6" s="12">
        <f t="shared" si="3"/>
        <v>8.9521528825414511E-3</v>
      </c>
      <c r="J6" s="15">
        <v>1440.85</v>
      </c>
      <c r="K6" s="12">
        <f t="shared" si="4"/>
        <v>-1.2130874809371968E-3</v>
      </c>
      <c r="L6" s="15">
        <v>2538.65</v>
      </c>
      <c r="M6" s="12">
        <f t="shared" si="5"/>
        <v>2.2107735733601424E-3</v>
      </c>
      <c r="N6" s="13"/>
      <c r="O6" s="13"/>
      <c r="P6" s="13"/>
      <c r="Q6" s="13"/>
      <c r="R6" s="13"/>
      <c r="S6" s="13"/>
      <c r="T6" s="13"/>
      <c r="U6" s="13"/>
      <c r="V6" s="13"/>
      <c r="W6" s="13"/>
      <c r="X6" s="13"/>
      <c r="Y6" s="13"/>
      <c r="Z6" s="13"/>
    </row>
    <row r="7" spans="1:26" ht="15.75" customHeight="1" x14ac:dyDescent="0.3">
      <c r="A7" s="14">
        <v>45356</v>
      </c>
      <c r="B7" s="11">
        <v>22356.300781000002</v>
      </c>
      <c r="C7" s="12">
        <f t="shared" si="0"/>
        <v>-5.2393758983381904E-3</v>
      </c>
      <c r="D7" s="15">
        <v>3014.8</v>
      </c>
      <c r="E7" s="12">
        <f t="shared" si="1"/>
        <v>4.7993600853219872E-3</v>
      </c>
      <c r="F7" s="15">
        <v>4080.7</v>
      </c>
      <c r="G7" s="12">
        <f t="shared" si="2"/>
        <v>1.7098277709927449E-2</v>
      </c>
      <c r="H7" s="15">
        <v>11594.15</v>
      </c>
      <c r="I7" s="12">
        <f t="shared" si="3"/>
        <v>-6.5506486384590955E-3</v>
      </c>
      <c r="J7" s="15">
        <v>1432.7</v>
      </c>
      <c r="K7" s="12">
        <f t="shared" si="4"/>
        <v>-5.6563833848074846E-3</v>
      </c>
      <c r="L7" s="15">
        <v>2589.1</v>
      </c>
      <c r="M7" s="12">
        <f t="shared" si="5"/>
        <v>1.9872767021842246E-2</v>
      </c>
      <c r="N7" s="13"/>
      <c r="O7" s="13"/>
      <c r="P7" s="13"/>
      <c r="Q7" s="13"/>
      <c r="R7" s="13"/>
      <c r="S7" s="13"/>
      <c r="T7" s="13"/>
      <c r="U7" s="13"/>
      <c r="V7" s="13"/>
      <c r="W7" s="13"/>
      <c r="X7" s="13"/>
      <c r="Y7" s="13"/>
      <c r="Z7" s="13"/>
    </row>
    <row r="8" spans="1:26" ht="15.75" customHeight="1" x14ac:dyDescent="0.3">
      <c r="A8" s="14">
        <v>45355</v>
      </c>
      <c r="B8" s="11">
        <v>22405.599609000001</v>
      </c>
      <c r="C8" s="12">
        <f t="shared" si="0"/>
        <v>2.2051424554949965E-3</v>
      </c>
      <c r="D8" s="15">
        <v>2982.15</v>
      </c>
      <c r="E8" s="12">
        <f t="shared" si="1"/>
        <v>-1.0829905798062919E-2</v>
      </c>
      <c r="F8" s="15">
        <v>4107.1000000000004</v>
      </c>
      <c r="G8" s="12">
        <f t="shared" si="2"/>
        <v>6.4694782757861507E-3</v>
      </c>
      <c r="H8" s="15">
        <v>11567.2</v>
      </c>
      <c r="I8" s="12">
        <f t="shared" si="3"/>
        <v>-2.3244481052943863E-3</v>
      </c>
      <c r="J8" s="15">
        <v>1430.75</v>
      </c>
      <c r="K8" s="12">
        <f t="shared" si="4"/>
        <v>-1.3610665177636947E-3</v>
      </c>
      <c r="L8" s="15">
        <v>2594.9</v>
      </c>
      <c r="M8" s="12">
        <f t="shared" si="5"/>
        <v>2.2401606735932109E-3</v>
      </c>
      <c r="N8" s="13"/>
      <c r="O8" s="13"/>
      <c r="P8" s="13"/>
      <c r="Q8" s="13"/>
      <c r="R8" s="13"/>
      <c r="S8" s="13"/>
      <c r="T8" s="13"/>
      <c r="U8" s="13"/>
      <c r="V8" s="13"/>
      <c r="W8" s="13"/>
      <c r="X8" s="13"/>
      <c r="Y8" s="13"/>
      <c r="Z8" s="13"/>
    </row>
    <row r="9" spans="1:26" ht="15.75" customHeight="1" x14ac:dyDescent="0.3">
      <c r="A9" s="14">
        <v>45352</v>
      </c>
      <c r="B9" s="11">
        <v>22338.75</v>
      </c>
      <c r="C9" s="12">
        <f t="shared" si="0"/>
        <v>-2.9836116937994499E-3</v>
      </c>
      <c r="D9" s="15">
        <v>2984.25</v>
      </c>
      <c r="E9" s="12">
        <f t="shared" si="1"/>
        <v>7.0418993008396929E-4</v>
      </c>
      <c r="F9" s="15">
        <v>4094.35</v>
      </c>
      <c r="G9" s="12">
        <f t="shared" si="2"/>
        <v>-3.1043802196197936E-3</v>
      </c>
      <c r="H9" s="15">
        <v>11620.95</v>
      </c>
      <c r="I9" s="12">
        <f t="shared" si="3"/>
        <v>4.6467598035825437E-3</v>
      </c>
      <c r="J9" s="15">
        <v>1430.75</v>
      </c>
      <c r="K9" s="12">
        <f t="shared" si="4"/>
        <v>0</v>
      </c>
      <c r="L9" s="15">
        <v>2601.4499999999998</v>
      </c>
      <c r="M9" s="12">
        <f t="shared" si="5"/>
        <v>2.5241820494044959E-3</v>
      </c>
      <c r="N9" s="13"/>
      <c r="O9" s="13"/>
      <c r="P9" s="13"/>
      <c r="Q9" s="13"/>
      <c r="R9" s="13"/>
      <c r="S9" s="13"/>
      <c r="T9" s="13"/>
      <c r="U9" s="13"/>
      <c r="V9" s="13"/>
      <c r="W9" s="13"/>
      <c r="X9" s="13"/>
      <c r="Y9" s="13"/>
      <c r="Z9" s="13"/>
    </row>
    <row r="10" spans="1:26" ht="15.75" customHeight="1" x14ac:dyDescent="0.3">
      <c r="A10" s="14">
        <v>45351</v>
      </c>
      <c r="B10" s="11">
        <v>21982.800781000002</v>
      </c>
      <c r="C10" s="12">
        <f t="shared" si="0"/>
        <v>-1.5934160102960025E-2</v>
      </c>
      <c r="D10" s="15">
        <v>2921.6</v>
      </c>
      <c r="E10" s="12">
        <f t="shared" si="1"/>
        <v>-2.0993549468040575E-2</v>
      </c>
      <c r="F10" s="15">
        <v>4095.1</v>
      </c>
      <c r="G10" s="12">
        <f t="shared" si="2"/>
        <v>1.8317925922307571E-4</v>
      </c>
      <c r="H10" s="15">
        <v>11288.35</v>
      </c>
      <c r="I10" s="12">
        <f t="shared" si="3"/>
        <v>-2.8620723779037027E-2</v>
      </c>
      <c r="J10" s="15">
        <v>1403.4</v>
      </c>
      <c r="K10" s="12">
        <f t="shared" si="4"/>
        <v>-1.9115848331294712E-2</v>
      </c>
      <c r="L10" s="15">
        <v>2596.1999999999998</v>
      </c>
      <c r="M10" s="12">
        <f t="shared" si="5"/>
        <v>-2.0181052874358534E-3</v>
      </c>
      <c r="N10" s="13"/>
      <c r="O10" s="13"/>
      <c r="P10" s="13"/>
      <c r="Q10" s="13"/>
      <c r="R10" s="13"/>
      <c r="S10" s="13"/>
      <c r="T10" s="13"/>
      <c r="U10" s="13"/>
      <c r="V10" s="13"/>
      <c r="W10" s="13"/>
      <c r="X10" s="13"/>
      <c r="Y10" s="13"/>
      <c r="Z10" s="13"/>
    </row>
    <row r="11" spans="1:26" ht="15.75" customHeight="1" x14ac:dyDescent="0.3">
      <c r="A11" s="14">
        <v>45350</v>
      </c>
      <c r="B11" s="11">
        <v>21951.150390999999</v>
      </c>
      <c r="C11" s="12">
        <f t="shared" si="0"/>
        <v>-1.4397796857331449E-3</v>
      </c>
      <c r="D11" s="15">
        <v>2911.25</v>
      </c>
      <c r="E11" s="12">
        <f t="shared" si="1"/>
        <v>-3.5425794085432328E-3</v>
      </c>
      <c r="F11" s="15">
        <v>4118.95</v>
      </c>
      <c r="G11" s="12">
        <f t="shared" si="2"/>
        <v>5.8240336011330393E-3</v>
      </c>
      <c r="H11" s="15">
        <v>11152.8</v>
      </c>
      <c r="I11" s="12">
        <f t="shared" si="3"/>
        <v>-1.2007955104156151E-2</v>
      </c>
      <c r="J11" s="15">
        <v>1409.4</v>
      </c>
      <c r="K11" s="12">
        <f t="shared" si="4"/>
        <v>4.2753313381787084E-3</v>
      </c>
      <c r="L11" s="15">
        <v>2570.9</v>
      </c>
      <c r="M11" s="12">
        <f t="shared" si="5"/>
        <v>-9.7450119405283597E-3</v>
      </c>
      <c r="N11" s="13"/>
      <c r="O11" s="13"/>
      <c r="P11" s="13"/>
      <c r="Q11" s="13"/>
      <c r="R11" s="13"/>
      <c r="S11" s="13"/>
      <c r="T11" s="13"/>
      <c r="U11" s="13"/>
      <c r="V11" s="13"/>
      <c r="W11" s="13"/>
      <c r="X11" s="13"/>
      <c r="Y11" s="13"/>
      <c r="Z11" s="13"/>
    </row>
    <row r="12" spans="1:26" ht="15.75" customHeight="1" x14ac:dyDescent="0.3">
      <c r="A12" s="14">
        <v>45349</v>
      </c>
      <c r="B12" s="11">
        <v>22198.349609000001</v>
      </c>
      <c r="C12" s="12">
        <f t="shared" si="0"/>
        <v>1.1261333169187961E-2</v>
      </c>
      <c r="D12" s="15">
        <v>2971.3</v>
      </c>
      <c r="E12" s="12">
        <f t="shared" si="1"/>
        <v>2.062687848862179E-2</v>
      </c>
      <c r="F12" s="15">
        <v>4104.3999999999996</v>
      </c>
      <c r="G12" s="12">
        <f t="shared" si="2"/>
        <v>-3.5324536593064212E-3</v>
      </c>
      <c r="H12" s="15">
        <v>11500.65</v>
      </c>
      <c r="I12" s="12">
        <f t="shared" si="3"/>
        <v>3.1189477081988413E-2</v>
      </c>
      <c r="J12" s="15">
        <v>1420.15</v>
      </c>
      <c r="K12" s="12">
        <f t="shared" si="4"/>
        <v>7.6273591599262097E-3</v>
      </c>
      <c r="L12" s="15">
        <v>2598.6999999999998</v>
      </c>
      <c r="M12" s="12">
        <f t="shared" si="5"/>
        <v>1.0813333851958352E-2</v>
      </c>
      <c r="N12" s="13"/>
      <c r="O12" s="13"/>
      <c r="P12" s="13"/>
      <c r="Q12" s="13"/>
      <c r="R12" s="13"/>
      <c r="S12" s="13"/>
      <c r="T12" s="13"/>
      <c r="U12" s="13"/>
      <c r="V12" s="13"/>
      <c r="W12" s="13"/>
      <c r="X12" s="13"/>
      <c r="Y12" s="13"/>
      <c r="Z12" s="13"/>
    </row>
    <row r="13" spans="1:26" ht="15.75" customHeight="1" x14ac:dyDescent="0.3">
      <c r="A13" s="14">
        <v>45348</v>
      </c>
      <c r="B13" s="11">
        <v>22122.050781000002</v>
      </c>
      <c r="C13" s="12">
        <f t="shared" si="0"/>
        <v>-3.4371396677645256E-3</v>
      </c>
      <c r="D13" s="15">
        <v>2974.65</v>
      </c>
      <c r="E13" s="12">
        <f t="shared" si="1"/>
        <v>1.1274526301618512E-3</v>
      </c>
      <c r="F13" s="15">
        <v>4001.05</v>
      </c>
      <c r="G13" s="12">
        <f t="shared" si="2"/>
        <v>-2.5180294318292433E-2</v>
      </c>
      <c r="H13" s="15">
        <v>11467</v>
      </c>
      <c r="I13" s="12">
        <f t="shared" si="3"/>
        <v>-2.92592157834554E-3</v>
      </c>
      <c r="J13" s="15">
        <v>1422.3</v>
      </c>
      <c r="K13" s="12">
        <f t="shared" si="4"/>
        <v>1.5139245854310203E-3</v>
      </c>
      <c r="L13" s="15">
        <v>2583.9</v>
      </c>
      <c r="M13" s="12">
        <f t="shared" si="5"/>
        <v>-5.6951552699425591E-3</v>
      </c>
      <c r="N13" s="13"/>
      <c r="O13" s="13"/>
      <c r="P13" s="13"/>
      <c r="Q13" s="13"/>
      <c r="R13" s="13"/>
      <c r="S13" s="13"/>
      <c r="T13" s="13"/>
      <c r="U13" s="13"/>
      <c r="V13" s="13"/>
      <c r="W13" s="13"/>
      <c r="X13" s="13"/>
      <c r="Y13" s="13"/>
      <c r="Z13" s="13"/>
    </row>
    <row r="14" spans="1:26" ht="15.75" customHeight="1" x14ac:dyDescent="0.3">
      <c r="A14" s="14">
        <v>45345</v>
      </c>
      <c r="B14" s="11">
        <v>22212.699218999998</v>
      </c>
      <c r="C14" s="12">
        <f t="shared" si="0"/>
        <v>4.0976507511614564E-3</v>
      </c>
      <c r="D14" s="15">
        <v>2987.25</v>
      </c>
      <c r="E14" s="12">
        <f t="shared" si="1"/>
        <v>4.2357924461701073E-3</v>
      </c>
      <c r="F14" s="15">
        <v>4052.1</v>
      </c>
      <c r="G14" s="12">
        <f t="shared" si="2"/>
        <v>1.275915072293516E-2</v>
      </c>
      <c r="H14" s="15">
        <v>11535.6</v>
      </c>
      <c r="I14" s="12">
        <f t="shared" si="3"/>
        <v>5.9823842330165135E-3</v>
      </c>
      <c r="J14" s="15">
        <v>1420.6</v>
      </c>
      <c r="K14" s="12">
        <f t="shared" si="4"/>
        <v>-1.1952471349223409E-3</v>
      </c>
      <c r="L14" s="15">
        <v>2579</v>
      </c>
      <c r="M14" s="12">
        <f t="shared" si="5"/>
        <v>-1.8963582181973338E-3</v>
      </c>
      <c r="N14" s="13"/>
      <c r="O14" s="13"/>
      <c r="P14" s="13"/>
      <c r="Q14" s="13"/>
      <c r="R14" s="13"/>
      <c r="S14" s="13"/>
      <c r="T14" s="13"/>
      <c r="U14" s="13"/>
      <c r="V14" s="13"/>
      <c r="W14" s="13"/>
      <c r="X14" s="13"/>
      <c r="Y14" s="13"/>
      <c r="Z14" s="13"/>
    </row>
    <row r="15" spans="1:26" ht="15.75" customHeight="1" x14ac:dyDescent="0.3">
      <c r="A15" s="14">
        <v>45344</v>
      </c>
      <c r="B15" s="11">
        <v>22217.449218999998</v>
      </c>
      <c r="C15" s="12">
        <f t="shared" si="0"/>
        <v>2.1384163865762921E-4</v>
      </c>
      <c r="D15" s="15">
        <v>2963.5</v>
      </c>
      <c r="E15" s="12">
        <f t="shared" si="1"/>
        <v>-7.9504561051133987E-3</v>
      </c>
      <c r="F15" s="15">
        <v>4087.1</v>
      </c>
      <c r="G15" s="12">
        <f t="shared" si="2"/>
        <v>8.6374966066977612E-3</v>
      </c>
      <c r="H15" s="15">
        <v>11657.8</v>
      </c>
      <c r="I15" s="12">
        <f t="shared" si="3"/>
        <v>1.0593293803529847E-2</v>
      </c>
      <c r="J15" s="15">
        <v>1419.55</v>
      </c>
      <c r="K15" s="12">
        <f t="shared" si="4"/>
        <v>-7.3912431367024816E-4</v>
      </c>
      <c r="L15" s="15">
        <v>2563.15</v>
      </c>
      <c r="M15" s="12">
        <f t="shared" si="5"/>
        <v>-6.1457929430011283E-3</v>
      </c>
      <c r="N15" s="13"/>
      <c r="O15" s="13"/>
      <c r="P15" s="13"/>
      <c r="Q15" s="13"/>
      <c r="R15" s="13"/>
      <c r="S15" s="13"/>
      <c r="T15" s="13"/>
      <c r="U15" s="13"/>
      <c r="V15" s="13"/>
      <c r="W15" s="13"/>
      <c r="X15" s="13"/>
      <c r="Y15" s="13"/>
      <c r="Z15" s="13"/>
    </row>
    <row r="16" spans="1:26" ht="15.75" customHeight="1" x14ac:dyDescent="0.3">
      <c r="A16" s="14">
        <v>45343</v>
      </c>
      <c r="B16" s="11">
        <v>22055.050781000002</v>
      </c>
      <c r="C16" s="12">
        <f t="shared" si="0"/>
        <v>-7.3094996819489094E-3</v>
      </c>
      <c r="D16" s="15">
        <v>2935.4</v>
      </c>
      <c r="E16" s="12">
        <f t="shared" si="1"/>
        <v>-9.4820313818120162E-3</v>
      </c>
      <c r="F16" s="15">
        <v>3991.5</v>
      </c>
      <c r="G16" s="12">
        <f t="shared" si="2"/>
        <v>-2.339066819994615E-2</v>
      </c>
      <c r="H16" s="15">
        <v>11465.85</v>
      </c>
      <c r="I16" s="12">
        <f t="shared" si="3"/>
        <v>-1.6465370824683811E-2</v>
      </c>
      <c r="J16" s="15">
        <v>1439.15</v>
      </c>
      <c r="K16" s="12">
        <f t="shared" si="4"/>
        <v>1.3807192420133237E-2</v>
      </c>
      <c r="L16" s="15">
        <v>2543.6</v>
      </c>
      <c r="M16" s="12">
        <f t="shared" si="5"/>
        <v>-7.6273335544155361E-3</v>
      </c>
      <c r="N16" s="13"/>
      <c r="O16" s="13"/>
      <c r="P16" s="13"/>
      <c r="Q16" s="13"/>
      <c r="R16" s="13"/>
      <c r="S16" s="13"/>
      <c r="T16" s="13"/>
      <c r="U16" s="13"/>
      <c r="V16" s="13"/>
      <c r="W16" s="13"/>
      <c r="X16" s="13"/>
      <c r="Y16" s="13"/>
      <c r="Z16" s="13"/>
    </row>
    <row r="17" spans="1:26" ht="15.75" customHeight="1" x14ac:dyDescent="0.3">
      <c r="A17" s="14">
        <v>45342</v>
      </c>
      <c r="B17" s="11">
        <v>22196.949218999998</v>
      </c>
      <c r="C17" s="12">
        <f t="shared" si="0"/>
        <v>6.4338295753206464E-3</v>
      </c>
      <c r="D17" s="15">
        <v>2942.05</v>
      </c>
      <c r="E17" s="12">
        <f t="shared" si="1"/>
        <v>2.2654493425087181E-3</v>
      </c>
      <c r="F17" s="15">
        <v>4030.65</v>
      </c>
      <c r="G17" s="12">
        <f t="shared" si="2"/>
        <v>9.808342728297656E-3</v>
      </c>
      <c r="H17" s="15">
        <v>11446.45</v>
      </c>
      <c r="I17" s="12">
        <f t="shared" si="3"/>
        <v>-1.6919809695748363E-3</v>
      </c>
      <c r="J17" s="15">
        <v>1454.3</v>
      </c>
      <c r="K17" s="12">
        <f t="shared" si="4"/>
        <v>1.0527047215370088E-2</v>
      </c>
      <c r="L17" s="15">
        <v>2539.4</v>
      </c>
      <c r="M17" s="12">
        <f t="shared" si="5"/>
        <v>-1.6512030193425926E-3</v>
      </c>
      <c r="N17" s="13"/>
      <c r="O17" s="13"/>
      <c r="P17" s="13"/>
      <c r="Q17" s="13"/>
      <c r="R17" s="13"/>
      <c r="S17" s="13"/>
      <c r="T17" s="13"/>
      <c r="U17" s="13"/>
      <c r="V17" s="13"/>
      <c r="W17" s="13"/>
      <c r="X17" s="13"/>
      <c r="Y17" s="13"/>
      <c r="Z17" s="13"/>
    </row>
    <row r="18" spans="1:26" ht="15.75" customHeight="1" x14ac:dyDescent="0.3">
      <c r="A18" s="14">
        <v>45341</v>
      </c>
      <c r="B18" s="11">
        <v>22122.25</v>
      </c>
      <c r="C18" s="12">
        <f t="shared" si="0"/>
        <v>-3.3652921517727183E-3</v>
      </c>
      <c r="D18" s="15">
        <v>2948</v>
      </c>
      <c r="E18" s="12">
        <f t="shared" si="1"/>
        <v>2.022399347393762E-3</v>
      </c>
      <c r="F18" s="15">
        <v>4103.8</v>
      </c>
      <c r="G18" s="12">
        <f t="shared" si="2"/>
        <v>1.8148437596913671E-2</v>
      </c>
      <c r="H18" s="15">
        <v>11483.35</v>
      </c>
      <c r="I18" s="12">
        <f t="shared" si="3"/>
        <v>3.2237069134971657E-3</v>
      </c>
      <c r="J18" s="15">
        <v>1417.1</v>
      </c>
      <c r="K18" s="12">
        <f t="shared" si="4"/>
        <v>-2.5579316509661037E-2</v>
      </c>
      <c r="L18" s="15">
        <v>2513.25</v>
      </c>
      <c r="M18" s="12">
        <f t="shared" si="5"/>
        <v>-1.0297708120028389E-2</v>
      </c>
      <c r="N18" s="13"/>
      <c r="O18" s="13"/>
      <c r="P18" s="13"/>
      <c r="Q18" s="13"/>
      <c r="R18" s="13"/>
      <c r="S18" s="13"/>
      <c r="T18" s="13"/>
      <c r="U18" s="13"/>
      <c r="V18" s="13"/>
      <c r="W18" s="13"/>
      <c r="X18" s="13"/>
      <c r="Y18" s="13"/>
      <c r="Z18" s="13"/>
    </row>
    <row r="19" spans="1:26" ht="15.75" customHeight="1" x14ac:dyDescent="0.3">
      <c r="A19" s="14">
        <v>45338</v>
      </c>
      <c r="B19" s="11">
        <v>22040.699218999998</v>
      </c>
      <c r="C19" s="12">
        <f t="shared" si="0"/>
        <v>-3.6863691984315218E-3</v>
      </c>
      <c r="D19" s="15">
        <v>2921.15</v>
      </c>
      <c r="E19" s="12">
        <f t="shared" si="1"/>
        <v>-9.1078697421980697E-3</v>
      </c>
      <c r="F19" s="15">
        <v>4128.3</v>
      </c>
      <c r="G19" s="12">
        <f t="shared" si="2"/>
        <v>5.970076514450022E-3</v>
      </c>
      <c r="H19" s="15">
        <v>11380.4</v>
      </c>
      <c r="I19" s="12">
        <f t="shared" si="3"/>
        <v>-8.9651538967288058E-3</v>
      </c>
      <c r="J19" s="15">
        <v>1419.9</v>
      </c>
      <c r="K19" s="12">
        <f t="shared" si="4"/>
        <v>1.9758662056313472E-3</v>
      </c>
      <c r="L19" s="15">
        <v>2487.65</v>
      </c>
      <c r="M19" s="12">
        <f t="shared" si="5"/>
        <v>-1.018601412513674E-2</v>
      </c>
      <c r="N19" s="13"/>
      <c r="O19" s="13"/>
      <c r="P19" s="13"/>
      <c r="Q19" s="13"/>
      <c r="R19" s="13"/>
      <c r="S19" s="13"/>
      <c r="T19" s="13"/>
      <c r="U19" s="13"/>
      <c r="V19" s="13"/>
      <c r="W19" s="13"/>
      <c r="X19" s="13"/>
      <c r="Y19" s="13"/>
      <c r="Z19" s="13"/>
    </row>
    <row r="20" spans="1:26" ht="15.75" customHeight="1" x14ac:dyDescent="0.3">
      <c r="A20" s="14">
        <v>45337</v>
      </c>
      <c r="B20" s="11">
        <v>21910.75</v>
      </c>
      <c r="C20" s="12">
        <f t="shared" si="0"/>
        <v>-5.8958755214070816E-3</v>
      </c>
      <c r="D20" s="15">
        <v>2941.2</v>
      </c>
      <c r="E20" s="12">
        <f t="shared" si="1"/>
        <v>6.8637351727914436E-3</v>
      </c>
      <c r="F20" s="15">
        <v>4103.2</v>
      </c>
      <c r="G20" s="12">
        <f t="shared" si="2"/>
        <v>-6.0799844972507719E-3</v>
      </c>
      <c r="H20" s="15">
        <v>11090.25</v>
      </c>
      <c r="I20" s="12">
        <f t="shared" si="3"/>
        <v>-2.5495588907244002E-2</v>
      </c>
      <c r="J20" s="15">
        <v>1414.05</v>
      </c>
      <c r="K20" s="12">
        <f t="shared" si="4"/>
        <v>-4.1200084512994827E-3</v>
      </c>
      <c r="L20" s="15">
        <v>2453.5500000000002</v>
      </c>
      <c r="M20" s="12">
        <f t="shared" si="5"/>
        <v>-1.370771611762101E-2</v>
      </c>
      <c r="N20" s="13"/>
      <c r="O20" s="13"/>
      <c r="P20" s="13"/>
      <c r="Q20" s="13"/>
      <c r="R20" s="13"/>
      <c r="S20" s="13"/>
      <c r="T20" s="13"/>
      <c r="U20" s="13"/>
      <c r="V20" s="13"/>
      <c r="W20" s="13"/>
      <c r="X20" s="13"/>
      <c r="Y20" s="13"/>
      <c r="Z20" s="13"/>
    </row>
    <row r="21" spans="1:26" ht="15.75" customHeight="1" x14ac:dyDescent="0.3">
      <c r="A21" s="14">
        <v>45336</v>
      </c>
      <c r="B21" s="11">
        <v>21840.050781000002</v>
      </c>
      <c r="C21" s="12">
        <f t="shared" si="0"/>
        <v>-3.2266909621988414E-3</v>
      </c>
      <c r="D21" s="15">
        <v>2962.75</v>
      </c>
      <c r="E21" s="12">
        <f t="shared" si="1"/>
        <v>7.3269413844689862E-3</v>
      </c>
      <c r="F21" s="15">
        <v>4100.1000000000004</v>
      </c>
      <c r="G21" s="12">
        <f t="shared" si="2"/>
        <v>-7.5550789627594429E-4</v>
      </c>
      <c r="H21" s="15">
        <v>11027.95</v>
      </c>
      <c r="I21" s="12">
        <f t="shared" si="3"/>
        <v>-5.6175469443880228E-3</v>
      </c>
      <c r="J21" s="15">
        <v>1384.05</v>
      </c>
      <c r="K21" s="12">
        <f t="shared" si="4"/>
        <v>-2.1215657154980375E-2</v>
      </c>
      <c r="L21" s="15">
        <v>2487</v>
      </c>
      <c r="M21" s="12">
        <f t="shared" si="5"/>
        <v>1.3633306841107707E-2</v>
      </c>
      <c r="N21" s="13"/>
      <c r="O21" s="13"/>
      <c r="P21" s="13"/>
      <c r="Q21" s="13"/>
      <c r="R21" s="13"/>
      <c r="S21" s="13"/>
      <c r="T21" s="13"/>
      <c r="U21" s="13"/>
      <c r="V21" s="13"/>
      <c r="W21" s="13"/>
      <c r="X21" s="13"/>
      <c r="Y21" s="13"/>
      <c r="Z21" s="13"/>
    </row>
    <row r="22" spans="1:26" ht="15.75" customHeight="1" x14ac:dyDescent="0.3">
      <c r="A22" s="14">
        <v>45335</v>
      </c>
      <c r="B22" s="11">
        <v>21743.25</v>
      </c>
      <c r="C22" s="12">
        <f t="shared" si="0"/>
        <v>-4.4322598866947081E-3</v>
      </c>
      <c r="D22" s="15">
        <v>2930.2</v>
      </c>
      <c r="E22" s="12">
        <f t="shared" si="1"/>
        <v>-1.0986414648552927E-2</v>
      </c>
      <c r="F22" s="15">
        <v>4149.5</v>
      </c>
      <c r="G22" s="12">
        <f t="shared" si="2"/>
        <v>1.2048486622277416E-2</v>
      </c>
      <c r="H22" s="15">
        <v>10794.5</v>
      </c>
      <c r="I22" s="12">
        <f t="shared" si="3"/>
        <v>-2.1168938923372044E-2</v>
      </c>
      <c r="J22" s="15">
        <v>1394.45</v>
      </c>
      <c r="K22" s="12">
        <f t="shared" si="4"/>
        <v>7.5141794010332658E-3</v>
      </c>
      <c r="L22" s="15">
        <v>2457.35</v>
      </c>
      <c r="M22" s="12">
        <f t="shared" si="5"/>
        <v>-1.1921994370727822E-2</v>
      </c>
      <c r="N22" s="13"/>
      <c r="O22" s="13"/>
      <c r="P22" s="13"/>
      <c r="Q22" s="13"/>
      <c r="R22" s="13"/>
      <c r="S22" s="13"/>
      <c r="T22" s="13"/>
      <c r="U22" s="13"/>
      <c r="V22" s="13"/>
      <c r="W22" s="13"/>
      <c r="X22" s="13"/>
      <c r="Y22" s="13"/>
      <c r="Z22" s="13"/>
    </row>
    <row r="23" spans="1:26" ht="15.75" customHeight="1" x14ac:dyDescent="0.3">
      <c r="A23" s="14">
        <v>45334</v>
      </c>
      <c r="B23" s="11">
        <v>21616.050781000002</v>
      </c>
      <c r="C23" s="12">
        <f t="shared" si="0"/>
        <v>-5.8500554884848522E-3</v>
      </c>
      <c r="D23" s="15">
        <v>2904.7</v>
      </c>
      <c r="E23" s="12">
        <f t="shared" si="1"/>
        <v>-8.7024776465770264E-3</v>
      </c>
      <c r="F23" s="15">
        <v>4120.7</v>
      </c>
      <c r="G23" s="12">
        <f t="shared" si="2"/>
        <v>-6.9405952524400965E-3</v>
      </c>
      <c r="H23" s="15">
        <v>10709.7</v>
      </c>
      <c r="I23" s="12">
        <f t="shared" si="3"/>
        <v>-7.8558525174856897E-3</v>
      </c>
      <c r="J23" s="15">
        <v>1390</v>
      </c>
      <c r="K23" s="12">
        <f t="shared" si="4"/>
        <v>-3.1912223457277386E-3</v>
      </c>
      <c r="L23" s="15">
        <v>2459.0500000000002</v>
      </c>
      <c r="M23" s="12">
        <f t="shared" si="5"/>
        <v>6.9180214458675927E-4</v>
      </c>
      <c r="N23" s="13"/>
      <c r="O23" s="13"/>
      <c r="P23" s="13"/>
      <c r="Q23" s="13"/>
      <c r="R23" s="13"/>
      <c r="S23" s="13"/>
      <c r="T23" s="13"/>
      <c r="U23" s="13"/>
      <c r="V23" s="13"/>
      <c r="W23" s="13"/>
      <c r="X23" s="13"/>
      <c r="Y23" s="13"/>
      <c r="Z23" s="13"/>
    </row>
    <row r="24" spans="1:26" ht="15.75" customHeight="1" x14ac:dyDescent="0.3">
      <c r="A24" s="14">
        <v>45331</v>
      </c>
      <c r="B24" s="11">
        <v>21782.5</v>
      </c>
      <c r="C24" s="12">
        <f t="shared" si="0"/>
        <v>7.7002603614487802E-3</v>
      </c>
      <c r="D24" s="15">
        <v>2921.5</v>
      </c>
      <c r="E24" s="12">
        <f t="shared" si="1"/>
        <v>5.7837298171928885E-3</v>
      </c>
      <c r="F24" s="15">
        <v>4133.7</v>
      </c>
      <c r="G24" s="12">
        <f t="shared" si="2"/>
        <v>3.1548037954716433E-3</v>
      </c>
      <c r="H24" s="15">
        <v>10732.85</v>
      </c>
      <c r="I24" s="12">
        <f t="shared" si="3"/>
        <v>2.1615918279690033E-3</v>
      </c>
      <c r="J24" s="15">
        <v>1403.6</v>
      </c>
      <c r="K24" s="12">
        <f t="shared" si="4"/>
        <v>9.7841726618704376E-3</v>
      </c>
      <c r="L24" s="15">
        <v>2450.1</v>
      </c>
      <c r="M24" s="12">
        <f t="shared" si="5"/>
        <v>-3.639616925235466E-3</v>
      </c>
      <c r="N24" s="13"/>
      <c r="O24" s="13"/>
      <c r="P24" s="13"/>
      <c r="Q24" s="13"/>
      <c r="R24" s="13"/>
      <c r="S24" s="13"/>
      <c r="T24" s="13"/>
      <c r="U24" s="13"/>
      <c r="V24" s="13"/>
      <c r="W24" s="13"/>
      <c r="X24" s="13"/>
      <c r="Y24" s="13"/>
      <c r="Z24" s="13"/>
    </row>
    <row r="25" spans="1:26" ht="15.75" customHeight="1" x14ac:dyDescent="0.3">
      <c r="A25" s="14">
        <v>45330</v>
      </c>
      <c r="B25" s="11">
        <v>21717.949218999998</v>
      </c>
      <c r="C25" s="12">
        <f t="shared" si="0"/>
        <v>-2.9634238953288984E-3</v>
      </c>
      <c r="D25" s="15">
        <v>2900.25</v>
      </c>
      <c r="E25" s="12">
        <f t="shared" si="1"/>
        <v>-7.2736607906897146E-3</v>
      </c>
      <c r="F25" s="15">
        <v>4134.1000000000004</v>
      </c>
      <c r="G25" s="12">
        <f t="shared" si="2"/>
        <v>9.6765609502514865E-5</v>
      </c>
      <c r="H25" s="15">
        <v>10743.9</v>
      </c>
      <c r="I25" s="12">
        <f t="shared" si="3"/>
        <v>1.0295494672896083E-3</v>
      </c>
      <c r="J25" s="15">
        <v>1403.05</v>
      </c>
      <c r="K25" s="12">
        <f t="shared" si="4"/>
        <v>-3.9184952978053188E-4</v>
      </c>
      <c r="L25" s="15">
        <v>2423.0500000000002</v>
      </c>
      <c r="M25" s="12">
        <f t="shared" si="5"/>
        <v>-1.1040365699359098E-2</v>
      </c>
      <c r="N25" s="13"/>
      <c r="O25" s="13"/>
      <c r="P25" s="13"/>
      <c r="Q25" s="13"/>
      <c r="R25" s="13"/>
      <c r="S25" s="13"/>
      <c r="T25" s="13"/>
      <c r="U25" s="13"/>
      <c r="V25" s="13"/>
      <c r="W25" s="13"/>
      <c r="X25" s="13"/>
      <c r="Y25" s="13"/>
      <c r="Z25" s="13"/>
    </row>
    <row r="26" spans="1:26" ht="15.75" customHeight="1" x14ac:dyDescent="0.3">
      <c r="A26" s="14">
        <v>45329</v>
      </c>
      <c r="B26" s="11">
        <v>21930.5</v>
      </c>
      <c r="C26" s="12">
        <f t="shared" si="0"/>
        <v>9.786871626629055E-3</v>
      </c>
      <c r="D26" s="15">
        <v>2884.3</v>
      </c>
      <c r="E26" s="12">
        <f t="shared" si="1"/>
        <v>-5.4995259029393386E-3</v>
      </c>
      <c r="F26" s="15">
        <v>4083.4</v>
      </c>
      <c r="G26" s="12">
        <f t="shared" si="2"/>
        <v>-1.2263854285092347E-2</v>
      </c>
      <c r="H26" s="15">
        <v>10935.7</v>
      </c>
      <c r="I26" s="12">
        <f t="shared" si="3"/>
        <v>1.7851990431779995E-2</v>
      </c>
      <c r="J26" s="15">
        <v>1429.95</v>
      </c>
      <c r="K26" s="12">
        <f t="shared" si="4"/>
        <v>1.9172517016499833E-2</v>
      </c>
      <c r="L26" s="15">
        <v>2499.6</v>
      </c>
      <c r="M26" s="12">
        <f t="shared" si="5"/>
        <v>3.1592414518891367E-2</v>
      </c>
      <c r="N26" s="13"/>
      <c r="O26" s="13"/>
      <c r="P26" s="13"/>
      <c r="Q26" s="13"/>
      <c r="R26" s="13"/>
      <c r="S26" s="13"/>
      <c r="T26" s="13"/>
      <c r="U26" s="13"/>
      <c r="V26" s="13"/>
      <c r="W26" s="13"/>
      <c r="X26" s="13"/>
      <c r="Y26" s="13"/>
      <c r="Z26" s="13"/>
    </row>
    <row r="27" spans="1:26" ht="15.75" customHeight="1" x14ac:dyDescent="0.3">
      <c r="A27" s="14">
        <v>45328</v>
      </c>
      <c r="B27" s="11">
        <v>21929.400390999999</v>
      </c>
      <c r="C27" s="12">
        <f t="shared" si="0"/>
        <v>-5.0140626068752767E-5</v>
      </c>
      <c r="D27" s="15">
        <v>2855.6</v>
      </c>
      <c r="E27" s="12">
        <f t="shared" si="1"/>
        <v>-9.950421246056329E-3</v>
      </c>
      <c r="F27" s="15">
        <v>4136</v>
      </c>
      <c r="G27" s="12">
        <f t="shared" si="2"/>
        <v>1.2881422344124972E-2</v>
      </c>
      <c r="H27" s="15">
        <v>10844.85</v>
      </c>
      <c r="I27" s="12">
        <f t="shared" si="3"/>
        <v>-8.3076529165943061E-3</v>
      </c>
      <c r="J27" s="15">
        <v>1444.1</v>
      </c>
      <c r="K27" s="12">
        <f t="shared" si="4"/>
        <v>9.8954508898911591E-3</v>
      </c>
      <c r="L27" s="15">
        <v>2456.65</v>
      </c>
      <c r="M27" s="12">
        <f t="shared" si="5"/>
        <v>-1.7182749239878309E-2</v>
      </c>
      <c r="N27" s="13"/>
      <c r="O27" s="13"/>
      <c r="P27" s="13"/>
      <c r="Q27" s="13"/>
      <c r="R27" s="13"/>
      <c r="S27" s="13"/>
      <c r="T27" s="13"/>
      <c r="U27" s="13"/>
      <c r="V27" s="13"/>
      <c r="W27" s="13"/>
      <c r="X27" s="13"/>
      <c r="Y27" s="13"/>
      <c r="Z27" s="13"/>
    </row>
    <row r="28" spans="1:26" ht="15.75" customHeight="1" x14ac:dyDescent="0.3">
      <c r="A28" s="14">
        <v>45327</v>
      </c>
      <c r="B28" s="11">
        <v>21771.699218999998</v>
      </c>
      <c r="C28" s="12">
        <f t="shared" si="0"/>
        <v>-7.1913125387925688E-3</v>
      </c>
      <c r="D28" s="15">
        <v>2878.05</v>
      </c>
      <c r="E28" s="12">
        <f t="shared" si="1"/>
        <v>7.8617453424850384E-3</v>
      </c>
      <c r="F28" s="15">
        <v>3973.3</v>
      </c>
      <c r="G28" s="12">
        <f t="shared" si="2"/>
        <v>-3.9337524177949668E-2</v>
      </c>
      <c r="H28" s="15">
        <v>10428.549999999999</v>
      </c>
      <c r="I28" s="12">
        <f t="shared" si="3"/>
        <v>-3.8386884097059995E-2</v>
      </c>
      <c r="J28" s="15">
        <v>1444.85</v>
      </c>
      <c r="K28" s="12">
        <f t="shared" si="4"/>
        <v>5.1935461533134824E-4</v>
      </c>
      <c r="L28" s="15">
        <v>2462.6999999999998</v>
      </c>
      <c r="M28" s="12">
        <f t="shared" si="5"/>
        <v>2.4627032747846565E-3</v>
      </c>
      <c r="N28" s="13"/>
      <c r="O28" s="13"/>
      <c r="P28" s="13"/>
      <c r="Q28" s="13"/>
      <c r="R28" s="13"/>
      <c r="S28" s="13"/>
      <c r="T28" s="13"/>
      <c r="U28" s="13"/>
      <c r="V28" s="13"/>
      <c r="W28" s="13"/>
      <c r="X28" s="13"/>
      <c r="Y28" s="13"/>
      <c r="Z28" s="13"/>
    </row>
    <row r="29" spans="1:26" ht="15.75" customHeight="1" x14ac:dyDescent="0.3">
      <c r="A29" s="14">
        <v>45324</v>
      </c>
      <c r="B29" s="11">
        <v>21853.800781000002</v>
      </c>
      <c r="C29" s="12">
        <f t="shared" si="0"/>
        <v>3.7710222419550079E-3</v>
      </c>
      <c r="D29" s="15">
        <v>2915.4</v>
      </c>
      <c r="E29" s="12">
        <f t="shared" si="1"/>
        <v>1.297753687392502E-2</v>
      </c>
      <c r="F29" s="15">
        <v>3966.3</v>
      </c>
      <c r="G29" s="12">
        <f t="shared" si="2"/>
        <v>-1.7617597463065965E-3</v>
      </c>
      <c r="H29" s="15">
        <v>10655.45</v>
      </c>
      <c r="I29" s="12">
        <f t="shared" si="3"/>
        <v>2.1757578953929498E-2</v>
      </c>
      <c r="J29" s="15">
        <v>1446.15</v>
      </c>
      <c r="K29" s="12">
        <f t="shared" si="4"/>
        <v>8.9974737862074403E-4</v>
      </c>
      <c r="L29" s="15">
        <v>2481.4</v>
      </c>
      <c r="M29" s="12">
        <f t="shared" si="5"/>
        <v>7.5932919153775423E-3</v>
      </c>
      <c r="N29" s="13"/>
      <c r="O29" s="13"/>
      <c r="P29" s="13"/>
      <c r="Q29" s="13"/>
      <c r="R29" s="13"/>
      <c r="S29" s="13"/>
      <c r="T29" s="13"/>
      <c r="U29" s="13"/>
      <c r="V29" s="13"/>
      <c r="W29" s="13"/>
      <c r="X29" s="13"/>
      <c r="Y29" s="13"/>
      <c r="Z29" s="13"/>
    </row>
    <row r="30" spans="1:26" ht="15.75" customHeight="1" x14ac:dyDescent="0.3">
      <c r="A30" s="14">
        <v>45323</v>
      </c>
      <c r="B30" s="11">
        <v>21697.449218999998</v>
      </c>
      <c r="C30" s="12">
        <f t="shared" si="0"/>
        <v>-7.1544333897258592E-3</v>
      </c>
      <c r="D30" s="15">
        <v>2853.3</v>
      </c>
      <c r="E30" s="12">
        <f t="shared" si="1"/>
        <v>-2.1300679152088876E-2</v>
      </c>
      <c r="F30" s="15">
        <v>3854.15</v>
      </c>
      <c r="G30" s="12">
        <f t="shared" si="2"/>
        <v>-2.8275722965988473E-2</v>
      </c>
      <c r="H30" s="15">
        <v>10637.95</v>
      </c>
      <c r="I30" s="12">
        <f t="shared" si="3"/>
        <v>-1.6423520358126592E-3</v>
      </c>
      <c r="J30" s="15">
        <v>1466.35</v>
      </c>
      <c r="K30" s="12">
        <f t="shared" si="4"/>
        <v>1.396812225564417E-2</v>
      </c>
      <c r="L30" s="15">
        <v>2467.8000000000002</v>
      </c>
      <c r="M30" s="12">
        <f t="shared" si="5"/>
        <v>-5.4807769807366444E-3</v>
      </c>
      <c r="N30" s="13"/>
      <c r="O30" s="13"/>
      <c r="P30" s="13"/>
      <c r="Q30" s="13"/>
      <c r="R30" s="13"/>
      <c r="S30" s="13"/>
      <c r="T30" s="13"/>
      <c r="U30" s="13"/>
      <c r="V30" s="13"/>
      <c r="W30" s="13"/>
      <c r="X30" s="13"/>
      <c r="Y30" s="13"/>
      <c r="Z30" s="13"/>
    </row>
    <row r="31" spans="1:26" ht="15.75" customHeight="1" x14ac:dyDescent="0.3">
      <c r="A31" s="14">
        <v>45322</v>
      </c>
      <c r="B31" s="11">
        <v>21725.699218999998</v>
      </c>
      <c r="C31" s="12">
        <f t="shared" si="0"/>
        <v>1.3019963644049953E-3</v>
      </c>
      <c r="D31" s="15">
        <v>2853.25</v>
      </c>
      <c r="E31" s="12">
        <f t="shared" si="1"/>
        <v>-1.7523569200638522E-5</v>
      </c>
      <c r="F31" s="15">
        <v>3815.95</v>
      </c>
      <c r="G31" s="12">
        <f t="shared" si="2"/>
        <v>-9.9113942114344988E-3</v>
      </c>
      <c r="H31" s="15">
        <v>10186.9</v>
      </c>
      <c r="I31" s="12">
        <f t="shared" si="3"/>
        <v>-4.2400086482828087E-2</v>
      </c>
      <c r="J31" s="15">
        <v>1462.55</v>
      </c>
      <c r="K31" s="12">
        <f t="shared" si="4"/>
        <v>-2.5914686125413132E-3</v>
      </c>
      <c r="L31" s="15">
        <v>2506</v>
      </c>
      <c r="M31" s="12">
        <f t="shared" si="5"/>
        <v>1.5479374341518687E-2</v>
      </c>
      <c r="N31" s="13"/>
      <c r="O31" s="13"/>
      <c r="P31" s="13"/>
      <c r="Q31" s="13"/>
      <c r="R31" s="13"/>
      <c r="S31" s="13"/>
      <c r="T31" s="13"/>
      <c r="U31" s="13"/>
      <c r="V31" s="13"/>
      <c r="W31" s="13"/>
      <c r="X31" s="13"/>
      <c r="Y31" s="13"/>
      <c r="Z31" s="13"/>
    </row>
    <row r="32" spans="1:26" ht="15.75" customHeight="1" x14ac:dyDescent="0.3">
      <c r="A32" s="14">
        <v>45321</v>
      </c>
      <c r="B32" s="11">
        <v>21522.099609000001</v>
      </c>
      <c r="C32" s="12">
        <f t="shared" si="0"/>
        <v>-9.3713720303161257E-3</v>
      </c>
      <c r="D32" s="15">
        <v>2815.25</v>
      </c>
      <c r="E32" s="12">
        <f t="shared" si="1"/>
        <v>-1.3318145973889424E-2</v>
      </c>
      <c r="F32" s="15">
        <v>3800.55</v>
      </c>
      <c r="G32" s="12">
        <f t="shared" si="2"/>
        <v>-4.0356922915655699E-3</v>
      </c>
      <c r="H32" s="15">
        <v>9951.65</v>
      </c>
      <c r="I32" s="12">
        <f t="shared" si="3"/>
        <v>-2.3093384641058614E-2</v>
      </c>
      <c r="J32" s="15">
        <v>1444.3</v>
      </c>
      <c r="K32" s="12">
        <f t="shared" si="4"/>
        <v>-1.2478205873303477E-2</v>
      </c>
      <c r="L32" s="15">
        <v>2492.0500000000002</v>
      </c>
      <c r="M32" s="12">
        <f t="shared" si="5"/>
        <v>-5.5666400638466956E-3</v>
      </c>
      <c r="N32" s="13"/>
      <c r="O32" s="13"/>
      <c r="P32" s="13"/>
      <c r="Q32" s="13"/>
      <c r="R32" s="13"/>
      <c r="S32" s="13"/>
      <c r="T32" s="13"/>
      <c r="U32" s="13"/>
      <c r="V32" s="13"/>
      <c r="W32" s="13"/>
      <c r="X32" s="13"/>
      <c r="Y32" s="13"/>
      <c r="Z32" s="13"/>
    </row>
    <row r="33" spans="1:26" ht="15.75" customHeight="1" x14ac:dyDescent="0.3">
      <c r="A33" s="14">
        <v>45320</v>
      </c>
      <c r="B33" s="11">
        <v>21737.599609000001</v>
      </c>
      <c r="C33" s="12">
        <f t="shared" si="0"/>
        <v>1.0012963600906453E-2</v>
      </c>
      <c r="D33" s="15">
        <v>2896.1</v>
      </c>
      <c r="E33" s="12">
        <f t="shared" si="1"/>
        <v>2.8718586271201458E-2</v>
      </c>
      <c r="F33" s="15">
        <v>3801</v>
      </c>
      <c r="G33" s="12">
        <f t="shared" si="2"/>
        <v>1.1840391522274884E-4</v>
      </c>
      <c r="H33" s="15">
        <v>9991.4</v>
      </c>
      <c r="I33" s="12">
        <f t="shared" si="3"/>
        <v>3.9943125009420551E-3</v>
      </c>
      <c r="J33" s="15">
        <v>1454.65</v>
      </c>
      <c r="K33" s="12">
        <f t="shared" si="4"/>
        <v>7.1661012255072607E-3</v>
      </c>
      <c r="L33" s="15">
        <v>2498.5500000000002</v>
      </c>
      <c r="M33" s="12">
        <f t="shared" si="5"/>
        <v>2.608294376116049E-3</v>
      </c>
      <c r="N33" s="13"/>
      <c r="O33" s="13"/>
      <c r="P33" s="13"/>
      <c r="Q33" s="13"/>
      <c r="R33" s="13"/>
      <c r="S33" s="13"/>
      <c r="T33" s="13"/>
      <c r="U33" s="13"/>
      <c r="V33" s="13"/>
      <c r="W33" s="13"/>
      <c r="X33" s="13"/>
      <c r="Y33" s="13"/>
      <c r="Z33" s="13"/>
    </row>
    <row r="34" spans="1:26" ht="15.75" customHeight="1" x14ac:dyDescent="0.3">
      <c r="A34" s="14">
        <v>45316</v>
      </c>
      <c r="B34" s="11">
        <v>21352.599609000001</v>
      </c>
      <c r="C34" s="12">
        <f t="shared" si="0"/>
        <v>-1.7711247190356692E-2</v>
      </c>
      <c r="D34" s="15">
        <v>2706.15</v>
      </c>
      <c r="E34" s="12">
        <f t="shared" si="1"/>
        <v>-6.5588204827181321E-2</v>
      </c>
      <c r="F34" s="15">
        <v>3810.3</v>
      </c>
      <c r="G34" s="12">
        <f t="shared" si="2"/>
        <v>2.4467245461721079E-3</v>
      </c>
      <c r="H34" s="15">
        <v>9881</v>
      </c>
      <c r="I34" s="12">
        <f t="shared" si="3"/>
        <v>-1.1049502572212067E-2</v>
      </c>
      <c r="J34" s="15">
        <v>1434.9</v>
      </c>
      <c r="K34" s="12">
        <f t="shared" si="4"/>
        <v>-1.3577149142405388E-2</v>
      </c>
      <c r="L34" s="15">
        <v>2482.15</v>
      </c>
      <c r="M34" s="12">
        <f t="shared" si="5"/>
        <v>-6.5638070080647135E-3</v>
      </c>
      <c r="N34" s="13"/>
      <c r="O34" s="13"/>
      <c r="P34" s="13"/>
      <c r="Q34" s="13"/>
      <c r="R34" s="13"/>
      <c r="S34" s="13"/>
      <c r="T34" s="13"/>
      <c r="U34" s="13"/>
      <c r="V34" s="13"/>
      <c r="W34" s="13"/>
      <c r="X34" s="13"/>
      <c r="Y34" s="13"/>
      <c r="Z34" s="13"/>
    </row>
    <row r="35" spans="1:26" ht="15.75" customHeight="1" x14ac:dyDescent="0.3">
      <c r="A35" s="14">
        <v>45315</v>
      </c>
      <c r="B35" s="11">
        <v>21453.949218999998</v>
      </c>
      <c r="C35" s="12">
        <f t="shared" si="0"/>
        <v>4.7464763942503376E-3</v>
      </c>
      <c r="D35" s="15">
        <v>2687.75</v>
      </c>
      <c r="E35" s="12">
        <f t="shared" si="1"/>
        <v>-6.7993274578275744E-3</v>
      </c>
      <c r="F35" s="15">
        <v>3841.8</v>
      </c>
      <c r="G35" s="12">
        <f t="shared" si="2"/>
        <v>8.2670655853869773E-3</v>
      </c>
      <c r="H35" s="15">
        <v>9988.2000000000007</v>
      </c>
      <c r="I35" s="12">
        <f t="shared" si="3"/>
        <v>1.0849104341665897E-2</v>
      </c>
      <c r="J35" s="15">
        <v>1455.9</v>
      </c>
      <c r="K35" s="12">
        <f t="shared" si="4"/>
        <v>1.4635166213673426E-2</v>
      </c>
      <c r="L35" s="15">
        <v>2513.9499999999998</v>
      </c>
      <c r="M35" s="12">
        <f t="shared" si="5"/>
        <v>1.2811473923815936E-2</v>
      </c>
      <c r="N35" s="13"/>
      <c r="O35" s="13"/>
      <c r="P35" s="13"/>
      <c r="Q35" s="13"/>
      <c r="R35" s="13"/>
      <c r="S35" s="13"/>
      <c r="T35" s="13"/>
      <c r="U35" s="13"/>
      <c r="V35" s="13"/>
      <c r="W35" s="13"/>
      <c r="X35" s="13"/>
      <c r="Y35" s="13"/>
      <c r="Z35" s="13"/>
    </row>
    <row r="36" spans="1:26" ht="15.75" customHeight="1" x14ac:dyDescent="0.3">
      <c r="A36" s="14">
        <v>45314</v>
      </c>
      <c r="B36" s="11">
        <v>21238.800781000002</v>
      </c>
      <c r="C36" s="12">
        <f t="shared" si="0"/>
        <v>-1.0028383856220619E-2</v>
      </c>
      <c r="D36" s="15">
        <v>2657.15</v>
      </c>
      <c r="E36" s="12">
        <f t="shared" si="1"/>
        <v>-1.1384987443028521E-2</v>
      </c>
      <c r="F36" s="15">
        <v>3858.25</v>
      </c>
      <c r="G36" s="12">
        <f t="shared" si="2"/>
        <v>4.2818470508615277E-3</v>
      </c>
      <c r="H36" s="15">
        <v>9860.4500000000007</v>
      </c>
      <c r="I36" s="12">
        <f t="shared" si="3"/>
        <v>-1.2790092308924529E-2</v>
      </c>
      <c r="J36" s="15">
        <v>1427.35</v>
      </c>
      <c r="K36" s="12">
        <f t="shared" si="4"/>
        <v>-1.9609863314788228E-2</v>
      </c>
      <c r="L36" s="15">
        <v>2462.9</v>
      </c>
      <c r="M36" s="12">
        <f t="shared" si="5"/>
        <v>-2.0306688677181221E-2</v>
      </c>
      <c r="N36" s="13"/>
      <c r="O36" s="13"/>
      <c r="P36" s="13"/>
      <c r="Q36" s="13"/>
      <c r="R36" s="13"/>
      <c r="S36" s="13"/>
      <c r="T36" s="13"/>
      <c r="U36" s="13"/>
      <c r="V36" s="13"/>
      <c r="W36" s="13"/>
      <c r="X36" s="13"/>
      <c r="Y36" s="13"/>
      <c r="Z36" s="13"/>
    </row>
    <row r="37" spans="1:26" ht="15.75" customHeight="1" x14ac:dyDescent="0.3">
      <c r="A37" s="14">
        <v>45310</v>
      </c>
      <c r="B37" s="11">
        <v>21622.400390999999</v>
      </c>
      <c r="C37" s="12">
        <f t="shared" si="0"/>
        <v>1.8061265038238954E-2</v>
      </c>
      <c r="D37" s="15">
        <v>2713.3</v>
      </c>
      <c r="E37" s="12">
        <f t="shared" si="1"/>
        <v>2.1131663624560183E-2</v>
      </c>
      <c r="F37" s="15">
        <v>3860.65</v>
      </c>
      <c r="G37" s="12">
        <f t="shared" si="2"/>
        <v>6.2204367264954085E-4</v>
      </c>
      <c r="H37" s="15">
        <v>9972.5499999999993</v>
      </c>
      <c r="I37" s="12">
        <f t="shared" si="3"/>
        <v>1.1368649503825741E-2</v>
      </c>
      <c r="J37" s="15">
        <v>1478.85</v>
      </c>
      <c r="K37" s="12">
        <f t="shared" si="4"/>
        <v>3.6080849126002734E-2</v>
      </c>
      <c r="L37" s="15">
        <v>2479.9499999999998</v>
      </c>
      <c r="M37" s="12">
        <f t="shared" si="5"/>
        <v>6.9227333631084196E-3</v>
      </c>
      <c r="N37" s="13"/>
      <c r="O37" s="13"/>
      <c r="P37" s="13"/>
      <c r="Q37" s="13"/>
      <c r="R37" s="13"/>
      <c r="S37" s="13"/>
      <c r="T37" s="13"/>
      <c r="U37" s="13"/>
      <c r="V37" s="13"/>
      <c r="W37" s="13"/>
      <c r="X37" s="13"/>
      <c r="Y37" s="13"/>
      <c r="Z37" s="13"/>
    </row>
    <row r="38" spans="1:26" ht="15.75" customHeight="1" x14ac:dyDescent="0.3">
      <c r="A38" s="14">
        <v>45309</v>
      </c>
      <c r="B38" s="11">
        <v>21462.25</v>
      </c>
      <c r="C38" s="12">
        <f t="shared" si="0"/>
        <v>-7.4066888090121305E-3</v>
      </c>
      <c r="D38" s="15">
        <v>2734.9</v>
      </c>
      <c r="E38" s="12">
        <f t="shared" si="1"/>
        <v>7.9607857590387743E-3</v>
      </c>
      <c r="F38" s="15">
        <v>3943.05</v>
      </c>
      <c r="G38" s="12">
        <f t="shared" si="2"/>
        <v>2.1343556136919972E-2</v>
      </c>
      <c r="H38" s="15">
        <v>10037.700000000001</v>
      </c>
      <c r="I38" s="12">
        <f t="shared" si="3"/>
        <v>6.5329329008128774E-3</v>
      </c>
      <c r="J38" s="15">
        <v>1470.65</v>
      </c>
      <c r="K38" s="12">
        <f t="shared" si="4"/>
        <v>-5.5448490381038093E-3</v>
      </c>
      <c r="L38" s="15">
        <v>2514.15</v>
      </c>
      <c r="M38" s="12">
        <f t="shared" si="5"/>
        <v>1.3790600616948033E-2</v>
      </c>
      <c r="N38" s="13"/>
      <c r="O38" s="13"/>
      <c r="P38" s="13"/>
      <c r="Q38" s="13"/>
      <c r="R38" s="13"/>
      <c r="S38" s="13"/>
      <c r="T38" s="13"/>
      <c r="U38" s="13"/>
      <c r="V38" s="13"/>
      <c r="W38" s="13"/>
      <c r="X38" s="13"/>
      <c r="Y38" s="13"/>
      <c r="Z38" s="13"/>
    </row>
    <row r="39" spans="1:26" ht="15.75" customHeight="1" x14ac:dyDescent="0.3">
      <c r="A39" s="14">
        <v>45308</v>
      </c>
      <c r="B39" s="11">
        <v>21571.949218999998</v>
      </c>
      <c r="C39" s="12">
        <f t="shared" si="0"/>
        <v>5.1112636839100401E-3</v>
      </c>
      <c r="D39" s="15">
        <v>2735.9</v>
      </c>
      <c r="E39" s="12">
        <f t="shared" si="1"/>
        <v>3.6564408205053199E-4</v>
      </c>
      <c r="F39" s="15">
        <v>3902.6</v>
      </c>
      <c r="G39" s="12">
        <f t="shared" si="2"/>
        <v>-1.0258556193809429E-2</v>
      </c>
      <c r="H39" s="15">
        <v>9924.5</v>
      </c>
      <c r="I39" s="12">
        <f t="shared" si="3"/>
        <v>-1.1277483885750792E-2</v>
      </c>
      <c r="J39" s="15">
        <v>1486.15</v>
      </c>
      <c r="K39" s="12">
        <f t="shared" si="4"/>
        <v>1.0539557338591779E-2</v>
      </c>
      <c r="L39" s="15">
        <v>2502</v>
      </c>
      <c r="M39" s="12">
        <f t="shared" si="5"/>
        <v>-4.8326472167532133E-3</v>
      </c>
      <c r="N39" s="13"/>
      <c r="O39" s="13"/>
      <c r="P39" s="13"/>
      <c r="Q39" s="13"/>
      <c r="R39" s="13"/>
      <c r="S39" s="13"/>
      <c r="T39" s="13"/>
      <c r="U39" s="13"/>
      <c r="V39" s="13"/>
      <c r="W39" s="13"/>
      <c r="X39" s="13"/>
      <c r="Y39" s="13"/>
      <c r="Z39" s="13"/>
    </row>
    <row r="40" spans="1:26" ht="15.75" customHeight="1" x14ac:dyDescent="0.3">
      <c r="A40" s="14">
        <v>45307</v>
      </c>
      <c r="B40" s="11">
        <v>22032.300781000002</v>
      </c>
      <c r="C40" s="12">
        <f t="shared" si="0"/>
        <v>2.1340285818702839E-2</v>
      </c>
      <c r="D40" s="15">
        <v>2723.15</v>
      </c>
      <c r="E40" s="12">
        <f t="shared" si="1"/>
        <v>-4.6602580503673375E-3</v>
      </c>
      <c r="F40" s="15">
        <v>3884.6</v>
      </c>
      <c r="G40" s="12">
        <f t="shared" si="2"/>
        <v>-4.612309742223133E-3</v>
      </c>
      <c r="H40" s="15">
        <v>10051.700000000001</v>
      </c>
      <c r="I40" s="12">
        <f t="shared" si="3"/>
        <v>1.2816766587737491E-2</v>
      </c>
      <c r="J40" s="15">
        <v>1537.5</v>
      </c>
      <c r="K40" s="12">
        <f t="shared" si="4"/>
        <v>3.4552366853951424E-2</v>
      </c>
      <c r="L40" s="15">
        <v>2543.1</v>
      </c>
      <c r="M40" s="12">
        <f t="shared" si="5"/>
        <v>1.6426858513189414E-2</v>
      </c>
      <c r="N40" s="13"/>
      <c r="O40" s="13"/>
      <c r="P40" s="13"/>
      <c r="Q40" s="13"/>
      <c r="R40" s="13"/>
      <c r="S40" s="13"/>
      <c r="T40" s="13"/>
      <c r="U40" s="13"/>
      <c r="V40" s="13"/>
      <c r="W40" s="13"/>
      <c r="X40" s="13"/>
      <c r="Y40" s="13"/>
      <c r="Z40" s="13"/>
    </row>
    <row r="41" spans="1:26" ht="15.75" customHeight="1" x14ac:dyDescent="0.3">
      <c r="A41" s="14">
        <v>45306</v>
      </c>
      <c r="B41" s="11">
        <v>22097.449218999998</v>
      </c>
      <c r="C41" s="12">
        <f t="shared" si="0"/>
        <v>2.9569511894181563E-3</v>
      </c>
      <c r="D41" s="15">
        <v>2749.25</v>
      </c>
      <c r="E41" s="12">
        <f t="shared" si="1"/>
        <v>9.5844885518608629E-3</v>
      </c>
      <c r="F41" s="15">
        <v>3861.3</v>
      </c>
      <c r="G41" s="12">
        <f t="shared" si="2"/>
        <v>-5.9980435566080745E-3</v>
      </c>
      <c r="H41" s="15">
        <v>10183.549999999999</v>
      </c>
      <c r="I41" s="12">
        <f t="shared" si="3"/>
        <v>1.3117184157903493E-2</v>
      </c>
      <c r="J41" s="15">
        <v>1679.15</v>
      </c>
      <c r="K41" s="12">
        <f t="shared" si="4"/>
        <v>9.2130081300813071E-2</v>
      </c>
      <c r="L41" s="15">
        <v>2542.0500000000002</v>
      </c>
      <c r="M41" s="12">
        <f t="shared" si="5"/>
        <v>-4.1288191577198193E-4</v>
      </c>
      <c r="N41" s="13"/>
      <c r="O41" s="13"/>
      <c r="P41" s="13"/>
      <c r="Q41" s="13"/>
      <c r="R41" s="13"/>
      <c r="S41" s="13"/>
      <c r="T41" s="13"/>
      <c r="U41" s="13"/>
      <c r="V41" s="13"/>
      <c r="W41" s="13"/>
      <c r="X41" s="13"/>
      <c r="Y41" s="13"/>
      <c r="Z41" s="13"/>
    </row>
    <row r="42" spans="1:26" ht="15.75" customHeight="1" x14ac:dyDescent="0.3">
      <c r="A42" s="14">
        <v>45303</v>
      </c>
      <c r="B42" s="11">
        <v>21894.550781000002</v>
      </c>
      <c r="C42" s="12">
        <f t="shared" si="0"/>
        <v>-9.1819845806247555E-3</v>
      </c>
      <c r="D42" s="15">
        <v>2788.25</v>
      </c>
      <c r="E42" s="12">
        <f t="shared" si="1"/>
        <v>1.4185687005546968E-2</v>
      </c>
      <c r="F42" s="15">
        <v>3903.8</v>
      </c>
      <c r="G42" s="12">
        <f t="shared" si="2"/>
        <v>1.1006655789500944E-2</v>
      </c>
      <c r="H42" s="15">
        <v>10086.9</v>
      </c>
      <c r="I42" s="12">
        <f t="shared" si="3"/>
        <v>-9.4907964314997866E-3</v>
      </c>
      <c r="J42" s="15">
        <v>1672.8</v>
      </c>
      <c r="K42" s="12">
        <f t="shared" si="4"/>
        <v>-3.7816752523599059E-3</v>
      </c>
      <c r="L42" s="15">
        <v>2547.5500000000002</v>
      </c>
      <c r="M42" s="12">
        <f t="shared" si="5"/>
        <v>2.163608111563502E-3</v>
      </c>
      <c r="N42" s="13"/>
      <c r="O42" s="13"/>
      <c r="P42" s="13"/>
      <c r="Q42" s="13"/>
      <c r="R42" s="13"/>
      <c r="S42" s="13"/>
      <c r="T42" s="13"/>
      <c r="U42" s="13"/>
      <c r="V42" s="13"/>
      <c r="W42" s="13"/>
      <c r="X42" s="13"/>
      <c r="Y42" s="13"/>
      <c r="Z42" s="13"/>
    </row>
    <row r="43" spans="1:26" ht="15.75" customHeight="1" x14ac:dyDescent="0.3">
      <c r="A43" s="14">
        <v>45302</v>
      </c>
      <c r="B43" s="11">
        <v>21647.199218999998</v>
      </c>
      <c r="C43" s="12">
        <f t="shared" si="0"/>
        <v>-1.1297402923409331E-2</v>
      </c>
      <c r="D43" s="15">
        <v>2741.45</v>
      </c>
      <c r="E43" s="12">
        <f t="shared" si="1"/>
        <v>-1.6784721599569688E-2</v>
      </c>
      <c r="F43" s="15">
        <v>3882.8</v>
      </c>
      <c r="G43" s="12">
        <f t="shared" si="2"/>
        <v>-5.3793739433372605E-3</v>
      </c>
      <c r="H43" s="15">
        <v>9965.65</v>
      </c>
      <c r="I43" s="12">
        <f t="shared" si="3"/>
        <v>-1.2020541494413547E-2</v>
      </c>
      <c r="J43" s="15">
        <v>1641.2</v>
      </c>
      <c r="K43" s="12">
        <f t="shared" si="4"/>
        <v>-1.8890483022477231E-2</v>
      </c>
      <c r="L43" s="15">
        <v>2549.6</v>
      </c>
      <c r="M43" s="12">
        <f t="shared" si="5"/>
        <v>8.0469470667885888E-4</v>
      </c>
      <c r="N43" s="13"/>
      <c r="O43" s="13"/>
      <c r="P43" s="13"/>
      <c r="Q43" s="13"/>
      <c r="R43" s="13"/>
      <c r="S43" s="13"/>
      <c r="T43" s="13"/>
      <c r="U43" s="13"/>
      <c r="V43" s="13"/>
      <c r="W43" s="13"/>
      <c r="X43" s="13"/>
      <c r="Y43" s="13"/>
      <c r="Z43" s="13"/>
    </row>
    <row r="44" spans="1:26" ht="15.75" customHeight="1" x14ac:dyDescent="0.3">
      <c r="A44" s="14">
        <v>45301</v>
      </c>
      <c r="B44" s="11">
        <v>21618.699218999998</v>
      </c>
      <c r="C44" s="12">
        <f t="shared" si="0"/>
        <v>-1.3165675481466082E-3</v>
      </c>
      <c r="D44" s="15">
        <v>2719.8</v>
      </c>
      <c r="E44" s="12">
        <f t="shared" si="1"/>
        <v>-7.8972806361595638E-3</v>
      </c>
      <c r="F44" s="15">
        <v>3735.55</v>
      </c>
      <c r="G44" s="12">
        <f t="shared" si="2"/>
        <v>-3.7923663335737094E-2</v>
      </c>
      <c r="H44" s="15">
        <v>10011.1</v>
      </c>
      <c r="I44" s="12">
        <f t="shared" si="3"/>
        <v>4.5606658873230278E-3</v>
      </c>
      <c r="J44" s="15">
        <v>1649</v>
      </c>
      <c r="K44" s="12">
        <f t="shared" si="4"/>
        <v>4.7526200341213472E-3</v>
      </c>
      <c r="L44" s="15">
        <v>2557.1999999999998</v>
      </c>
      <c r="M44" s="12">
        <f t="shared" si="5"/>
        <v>2.9808597427047026E-3</v>
      </c>
      <c r="N44" s="13"/>
      <c r="O44" s="13"/>
      <c r="P44" s="13"/>
      <c r="Q44" s="13"/>
      <c r="R44" s="13"/>
      <c r="S44" s="13"/>
      <c r="T44" s="13"/>
      <c r="U44" s="13"/>
      <c r="V44" s="13"/>
      <c r="W44" s="13"/>
      <c r="X44" s="13"/>
      <c r="Y44" s="13"/>
      <c r="Z44" s="13"/>
    </row>
    <row r="45" spans="1:26" ht="15.75" customHeight="1" x14ac:dyDescent="0.3">
      <c r="A45" s="14">
        <v>45300</v>
      </c>
      <c r="B45" s="11">
        <v>21544.849609000001</v>
      </c>
      <c r="C45" s="12">
        <f t="shared" si="0"/>
        <v>-3.4160061737245214E-3</v>
      </c>
      <c r="D45" s="15">
        <v>2650.1</v>
      </c>
      <c r="E45" s="12">
        <f t="shared" si="1"/>
        <v>-2.5626884329730225E-2</v>
      </c>
      <c r="F45" s="15">
        <v>3713.05</v>
      </c>
      <c r="G45" s="12">
        <f t="shared" si="2"/>
        <v>-6.0232094336844641E-3</v>
      </c>
      <c r="H45" s="15">
        <v>10010.200000000001</v>
      </c>
      <c r="I45" s="12">
        <f t="shared" si="3"/>
        <v>-8.9900210766013342E-5</v>
      </c>
      <c r="J45" s="15">
        <v>1655.95</v>
      </c>
      <c r="K45" s="12">
        <f t="shared" si="4"/>
        <v>4.2146755609460554E-3</v>
      </c>
      <c r="L45" s="15">
        <v>2578.1</v>
      </c>
      <c r="M45" s="12">
        <f t="shared" si="5"/>
        <v>8.1730017206319769E-3</v>
      </c>
      <c r="N45" s="13"/>
      <c r="O45" s="13"/>
      <c r="P45" s="13"/>
      <c r="Q45" s="13"/>
      <c r="R45" s="13"/>
      <c r="S45" s="13"/>
      <c r="T45" s="13"/>
      <c r="U45" s="13"/>
      <c r="V45" s="13"/>
      <c r="W45" s="13"/>
      <c r="X45" s="13"/>
      <c r="Y45" s="13"/>
      <c r="Z45" s="13"/>
    </row>
    <row r="46" spans="1:26" ht="15.75" customHeight="1" x14ac:dyDescent="0.3">
      <c r="A46" s="14">
        <v>45299</v>
      </c>
      <c r="B46" s="11">
        <v>21513</v>
      </c>
      <c r="C46" s="12">
        <f t="shared" si="0"/>
        <v>-1.4782934008829721E-3</v>
      </c>
      <c r="D46" s="15">
        <v>2580.5</v>
      </c>
      <c r="E46" s="12">
        <f t="shared" si="1"/>
        <v>-2.6263159880759182E-2</v>
      </c>
      <c r="F46" s="15">
        <v>3689.9</v>
      </c>
      <c r="G46" s="12">
        <f t="shared" si="2"/>
        <v>-6.2347665665692864E-3</v>
      </c>
      <c r="H46" s="15">
        <v>10024.1</v>
      </c>
      <c r="I46" s="12">
        <f t="shared" si="3"/>
        <v>1.3885836446823874E-3</v>
      </c>
      <c r="J46" s="15">
        <v>1650.5</v>
      </c>
      <c r="K46" s="12">
        <f t="shared" si="4"/>
        <v>-3.2911621727709445E-3</v>
      </c>
      <c r="L46" s="15">
        <v>2592.6</v>
      </c>
      <c r="M46" s="12">
        <f t="shared" si="5"/>
        <v>5.6242969628796406E-3</v>
      </c>
      <c r="N46" s="13"/>
      <c r="O46" s="13"/>
      <c r="P46" s="13"/>
      <c r="Q46" s="13"/>
      <c r="R46" s="13"/>
      <c r="S46" s="13"/>
      <c r="T46" s="13"/>
      <c r="U46" s="13"/>
      <c r="V46" s="13"/>
      <c r="W46" s="13"/>
      <c r="X46" s="13"/>
      <c r="Y46" s="13"/>
      <c r="Z46" s="13"/>
    </row>
    <row r="47" spans="1:26" ht="15.75" customHeight="1" x14ac:dyDescent="0.3">
      <c r="A47" s="14">
        <v>45296</v>
      </c>
      <c r="B47" s="11">
        <v>21710.800781000002</v>
      </c>
      <c r="C47" s="12">
        <f t="shared" si="0"/>
        <v>9.1944768744480886E-3</v>
      </c>
      <c r="D47" s="15">
        <v>2587.35</v>
      </c>
      <c r="E47" s="12">
        <f t="shared" si="1"/>
        <v>2.6545243169927954E-3</v>
      </c>
      <c r="F47" s="15">
        <v>3678.3</v>
      </c>
      <c r="G47" s="12">
        <f t="shared" si="2"/>
        <v>-3.1437166318870184E-3</v>
      </c>
      <c r="H47" s="15">
        <v>9946.7000000000007</v>
      </c>
      <c r="I47" s="12">
        <f t="shared" si="3"/>
        <v>-7.7213914466136247E-3</v>
      </c>
      <c r="J47" s="15">
        <v>1663.45</v>
      </c>
      <c r="K47" s="12">
        <f t="shared" si="4"/>
        <v>7.8461072402302608E-3</v>
      </c>
      <c r="L47" s="15">
        <v>2619.3000000000002</v>
      </c>
      <c r="M47" s="12">
        <f t="shared" si="5"/>
        <v>1.0298542004165807E-2</v>
      </c>
      <c r="N47" s="13"/>
      <c r="O47" s="13"/>
      <c r="P47" s="13"/>
      <c r="Q47" s="13"/>
      <c r="R47" s="13"/>
      <c r="S47" s="13"/>
      <c r="T47" s="13"/>
      <c r="U47" s="13"/>
      <c r="V47" s="13"/>
      <c r="W47" s="13"/>
      <c r="X47" s="13"/>
      <c r="Y47" s="13"/>
      <c r="Z47" s="13"/>
    </row>
    <row r="48" spans="1:26" ht="15.75" customHeight="1" x14ac:dyDescent="0.3">
      <c r="A48" s="14">
        <v>45295</v>
      </c>
      <c r="B48" s="11">
        <v>21658.599609000001</v>
      </c>
      <c r="C48" s="12">
        <f t="shared" si="0"/>
        <v>-2.4043872230491057E-3</v>
      </c>
      <c r="D48" s="15">
        <v>2607.6999999999998</v>
      </c>
      <c r="E48" s="12">
        <f t="shared" si="1"/>
        <v>7.8651902525749932E-3</v>
      </c>
      <c r="F48" s="15">
        <v>3737.9</v>
      </c>
      <c r="G48" s="12">
        <f t="shared" si="2"/>
        <v>1.6203137318870103E-2</v>
      </c>
      <c r="H48" s="15">
        <v>10017</v>
      </c>
      <c r="I48" s="12">
        <f t="shared" si="3"/>
        <v>7.0676706847496423E-3</v>
      </c>
      <c r="J48" s="15">
        <v>1682.2</v>
      </c>
      <c r="K48" s="12">
        <f t="shared" si="4"/>
        <v>1.1271754486158286E-2</v>
      </c>
      <c r="L48" s="15">
        <v>2666.4</v>
      </c>
      <c r="M48" s="12">
        <f t="shared" si="5"/>
        <v>1.7981903562020351E-2</v>
      </c>
      <c r="N48" s="13"/>
      <c r="O48" s="13"/>
      <c r="P48" s="13"/>
      <c r="Q48" s="13"/>
      <c r="R48" s="13"/>
      <c r="S48" s="13"/>
      <c r="T48" s="13"/>
      <c r="U48" s="13"/>
      <c r="V48" s="13"/>
      <c r="W48" s="13"/>
      <c r="X48" s="13"/>
      <c r="Y48" s="13"/>
      <c r="Z48" s="13"/>
    </row>
    <row r="49" spans="1:26" ht="15.75" customHeight="1" x14ac:dyDescent="0.3">
      <c r="A49" s="14">
        <v>45294</v>
      </c>
      <c r="B49" s="11">
        <v>21517.349609000001</v>
      </c>
      <c r="C49" s="12">
        <f t="shared" si="0"/>
        <v>-6.5216589507155883E-3</v>
      </c>
      <c r="D49" s="15">
        <v>2596.65</v>
      </c>
      <c r="E49" s="12">
        <f t="shared" si="1"/>
        <v>-4.2374506269891969E-3</v>
      </c>
      <c r="F49" s="15">
        <v>3666.8</v>
      </c>
      <c r="G49" s="12">
        <f t="shared" si="2"/>
        <v>-1.9021375638727602E-2</v>
      </c>
      <c r="H49" s="15">
        <v>10015.299999999999</v>
      </c>
      <c r="I49" s="12">
        <f t="shared" si="3"/>
        <v>-1.6971149046628007E-4</v>
      </c>
      <c r="J49" s="15">
        <v>1690.85</v>
      </c>
      <c r="K49" s="12">
        <f t="shared" si="4"/>
        <v>5.1420758530494968E-3</v>
      </c>
      <c r="L49" s="15">
        <v>27116.400000000001</v>
      </c>
      <c r="M49" s="12">
        <f t="shared" si="5"/>
        <v>9.1696669666966688</v>
      </c>
      <c r="N49" s="13"/>
      <c r="O49" s="13"/>
      <c r="P49" s="13"/>
      <c r="Q49" s="13"/>
      <c r="R49" s="13"/>
      <c r="S49" s="13"/>
      <c r="T49" s="13"/>
      <c r="U49" s="13"/>
      <c r="V49" s="13"/>
      <c r="W49" s="13"/>
      <c r="X49" s="13"/>
      <c r="Y49" s="13"/>
      <c r="Z49" s="13"/>
    </row>
    <row r="50" spans="1:26" ht="15.75" customHeight="1" x14ac:dyDescent="0.3">
      <c r="A50" s="14">
        <v>45293</v>
      </c>
      <c r="B50" s="11">
        <v>21665.800781000002</v>
      </c>
      <c r="C50" s="12">
        <f t="shared" si="0"/>
        <v>6.8991383556787451E-3</v>
      </c>
      <c r="D50" s="15">
        <v>2583.3000000000002</v>
      </c>
      <c r="E50" s="12">
        <f t="shared" si="1"/>
        <v>-5.1412396741955628E-3</v>
      </c>
      <c r="F50" s="15">
        <v>3691.75</v>
      </c>
      <c r="G50" s="12">
        <f t="shared" si="2"/>
        <v>6.8042980255262949E-3</v>
      </c>
      <c r="H50" s="15">
        <v>10077.65</v>
      </c>
      <c r="I50" s="12">
        <f t="shared" si="3"/>
        <v>6.2254750232145183E-3</v>
      </c>
      <c r="J50" s="15">
        <v>1672.9</v>
      </c>
      <c r="K50" s="12">
        <f t="shared" si="4"/>
        <v>-1.0615962385782192E-2</v>
      </c>
      <c r="L50" s="15">
        <v>26635.200000000001</v>
      </c>
      <c r="M50" s="12">
        <f t="shared" si="5"/>
        <v>-1.7745718458202442E-2</v>
      </c>
      <c r="N50" s="13"/>
      <c r="O50" s="13"/>
      <c r="P50" s="13"/>
      <c r="Q50" s="13"/>
      <c r="R50" s="13"/>
      <c r="S50" s="13"/>
      <c r="T50" s="13"/>
      <c r="U50" s="13"/>
      <c r="V50" s="13"/>
      <c r="W50" s="13"/>
      <c r="X50" s="13"/>
      <c r="Y50" s="13"/>
      <c r="Z50" s="13"/>
    </row>
    <row r="51" spans="1:26" ht="15.75" customHeight="1" x14ac:dyDescent="0.3">
      <c r="A51" s="14">
        <v>45292</v>
      </c>
      <c r="B51" s="11">
        <v>21741.900390999999</v>
      </c>
      <c r="C51" s="12">
        <f t="shared" si="0"/>
        <v>3.5124300629004973E-3</v>
      </c>
      <c r="D51" s="15">
        <v>2611.6999999999998</v>
      </c>
      <c r="E51" s="12">
        <f t="shared" si="1"/>
        <v>1.0993690241164261E-2</v>
      </c>
      <c r="F51" s="15">
        <v>3783.2</v>
      </c>
      <c r="G51" s="12">
        <f t="shared" si="2"/>
        <v>2.4771449854405044E-2</v>
      </c>
      <c r="H51" s="15">
        <v>10197.75</v>
      </c>
      <c r="I51" s="12">
        <f t="shared" si="3"/>
        <v>1.1917460915987395E-2</v>
      </c>
      <c r="J51" s="15">
        <v>1699.1</v>
      </c>
      <c r="K51" s="12">
        <f t="shared" si="4"/>
        <v>1.5661426265765926E-2</v>
      </c>
      <c r="L51" s="15">
        <v>27223.15</v>
      </c>
      <c r="M51" s="12">
        <f t="shared" si="5"/>
        <v>2.2074172523577847E-2</v>
      </c>
      <c r="N51" s="13"/>
      <c r="O51" s="13"/>
      <c r="P51" s="13"/>
      <c r="Q51" s="13"/>
      <c r="R51" s="13"/>
      <c r="S51" s="13"/>
      <c r="T51" s="13"/>
      <c r="U51" s="13"/>
      <c r="V51" s="13"/>
      <c r="W51" s="13"/>
      <c r="X51" s="13"/>
      <c r="Y51" s="13"/>
      <c r="Z51" s="13"/>
    </row>
    <row r="52" spans="1:26" ht="15.75" customHeight="1" x14ac:dyDescent="0.3">
      <c r="A52" s="14">
        <v>45289</v>
      </c>
      <c r="B52" s="11">
        <v>21731.400390999999</v>
      </c>
      <c r="C52" s="12">
        <f t="shared" si="0"/>
        <v>-4.8293846495343369E-4</v>
      </c>
      <c r="D52" s="15">
        <v>2590.25</v>
      </c>
      <c r="E52" s="12">
        <f t="shared" si="1"/>
        <v>-8.2130413140865405E-3</v>
      </c>
      <c r="F52" s="15">
        <v>3811.1</v>
      </c>
      <c r="G52" s="12">
        <f t="shared" si="2"/>
        <v>7.3747092408543279E-3</v>
      </c>
      <c r="H52" s="15">
        <v>10283.299999999999</v>
      </c>
      <c r="I52" s="12">
        <f t="shared" si="3"/>
        <v>8.3891054399254025E-3</v>
      </c>
      <c r="J52" s="15">
        <v>1698.1</v>
      </c>
      <c r="K52" s="12">
        <f t="shared" si="4"/>
        <v>-5.8854687775881356E-4</v>
      </c>
      <c r="L52" s="15">
        <v>27372.400000000001</v>
      </c>
      <c r="M52" s="12">
        <f t="shared" si="5"/>
        <v>5.4824662098250931E-3</v>
      </c>
      <c r="N52" s="13"/>
      <c r="O52" s="13"/>
      <c r="P52" s="13"/>
      <c r="Q52" s="13"/>
      <c r="R52" s="13"/>
      <c r="S52" s="13"/>
      <c r="T52" s="13"/>
      <c r="U52" s="13"/>
      <c r="V52" s="13"/>
      <c r="W52" s="13"/>
      <c r="X52" s="13"/>
      <c r="Y52" s="13"/>
      <c r="Z52" s="13"/>
    </row>
    <row r="53" spans="1:26" ht="15.75" customHeight="1" x14ac:dyDescent="0.3">
      <c r="A53" s="14">
        <v>45288</v>
      </c>
      <c r="B53" s="11">
        <v>21778.699218999998</v>
      </c>
      <c r="C53" s="12">
        <f t="shared" si="0"/>
        <v>2.1765200193719558E-3</v>
      </c>
      <c r="D53" s="15">
        <v>2584.9499999999998</v>
      </c>
      <c r="E53" s="12">
        <f t="shared" si="1"/>
        <v>-2.0461345429978505E-3</v>
      </c>
      <c r="F53" s="15">
        <v>3793.4</v>
      </c>
      <c r="G53" s="12">
        <f t="shared" si="2"/>
        <v>-4.6443284091206788E-3</v>
      </c>
      <c r="H53" s="15">
        <v>10302.35</v>
      </c>
      <c r="I53" s="12">
        <f t="shared" si="3"/>
        <v>1.8525181605127821E-3</v>
      </c>
      <c r="J53" s="15">
        <v>1709.25</v>
      </c>
      <c r="K53" s="12">
        <f t="shared" si="4"/>
        <v>6.5661621812614637E-3</v>
      </c>
      <c r="L53" s="15">
        <v>26580.3</v>
      </c>
      <c r="M53" s="12">
        <f t="shared" si="5"/>
        <v>-2.8937908257953344E-2</v>
      </c>
      <c r="N53" s="13"/>
      <c r="O53" s="13"/>
      <c r="P53" s="13"/>
      <c r="Q53" s="13"/>
      <c r="R53" s="13"/>
      <c r="S53" s="13"/>
      <c r="T53" s="13"/>
      <c r="U53" s="13"/>
      <c r="V53" s="13"/>
      <c r="W53" s="13"/>
      <c r="X53" s="13"/>
      <c r="Y53" s="13"/>
      <c r="Z53" s="13"/>
    </row>
    <row r="54" spans="1:26" ht="15.75" customHeight="1" x14ac:dyDescent="0.3">
      <c r="A54" s="14">
        <v>45287</v>
      </c>
      <c r="B54" s="11">
        <v>21654.75</v>
      </c>
      <c r="C54" s="12">
        <f t="shared" si="0"/>
        <v>-5.6913049651681437E-3</v>
      </c>
      <c r="D54" s="15">
        <v>2605.5500000000002</v>
      </c>
      <c r="E54" s="12">
        <f t="shared" si="1"/>
        <v>7.969206367628141E-3</v>
      </c>
      <c r="F54" s="15">
        <v>3799.9</v>
      </c>
      <c r="G54" s="12">
        <f t="shared" si="2"/>
        <v>1.7135023989033585E-3</v>
      </c>
      <c r="H54" s="15">
        <v>10271.6</v>
      </c>
      <c r="I54" s="12">
        <f t="shared" si="3"/>
        <v>-2.9847559052060936E-3</v>
      </c>
      <c r="J54" s="15">
        <v>1705.25</v>
      </c>
      <c r="K54" s="12">
        <f t="shared" si="4"/>
        <v>-2.3402076934327921E-3</v>
      </c>
      <c r="L54" s="15">
        <v>26249.9</v>
      </c>
      <c r="M54" s="12">
        <f t="shared" si="5"/>
        <v>-1.2430258499715872E-2</v>
      </c>
      <c r="N54" s="13"/>
      <c r="O54" s="13"/>
      <c r="P54" s="13"/>
      <c r="Q54" s="13"/>
      <c r="R54" s="13"/>
      <c r="S54" s="13"/>
      <c r="T54" s="13"/>
      <c r="U54" s="13"/>
      <c r="V54" s="13"/>
      <c r="W54" s="13"/>
      <c r="X54" s="13"/>
      <c r="Y54" s="13"/>
      <c r="Z54" s="13"/>
    </row>
    <row r="55" spans="1:26" ht="15.75" customHeight="1" x14ac:dyDescent="0.3">
      <c r="A55" s="14">
        <v>45286</v>
      </c>
      <c r="B55" s="11">
        <v>21441.349609000001</v>
      </c>
      <c r="C55" s="12">
        <f t="shared" si="0"/>
        <v>-9.8546688832703774E-3</v>
      </c>
      <c r="D55" s="15">
        <v>2586.85</v>
      </c>
      <c r="E55" s="12">
        <f t="shared" si="1"/>
        <v>-7.1769875841953797E-3</v>
      </c>
      <c r="F55" s="15">
        <v>3811.2</v>
      </c>
      <c r="G55" s="12">
        <f t="shared" si="2"/>
        <v>2.9737624674332818E-3</v>
      </c>
      <c r="H55" s="15">
        <v>10288.5</v>
      </c>
      <c r="I55" s="12">
        <f t="shared" si="3"/>
        <v>1.6453132910159698E-3</v>
      </c>
      <c r="J55" s="15">
        <v>1703.3</v>
      </c>
      <c r="K55" s="12">
        <f t="shared" si="4"/>
        <v>-1.1435273420319868E-3</v>
      </c>
      <c r="L55" s="15">
        <v>25720.45</v>
      </c>
      <c r="M55" s="12">
        <f t="shared" si="5"/>
        <v>-2.0169600646097727E-2</v>
      </c>
      <c r="N55" s="13"/>
      <c r="O55" s="13"/>
      <c r="P55" s="13"/>
      <c r="Q55" s="13"/>
      <c r="R55" s="13"/>
      <c r="S55" s="13"/>
      <c r="T55" s="13"/>
      <c r="U55" s="13"/>
      <c r="V55" s="13"/>
      <c r="W55" s="13"/>
      <c r="X55" s="13"/>
      <c r="Y55" s="13"/>
      <c r="Z55" s="13"/>
    </row>
    <row r="56" spans="1:26" ht="15.75" customHeight="1" x14ac:dyDescent="0.3">
      <c r="A56" s="14">
        <v>45282</v>
      </c>
      <c r="B56" s="11">
        <v>21349.400390999999</v>
      </c>
      <c r="C56" s="12">
        <f t="shared" si="0"/>
        <v>-4.2884062653129771E-3</v>
      </c>
      <c r="D56" s="15">
        <v>2578.0500000000002</v>
      </c>
      <c r="E56" s="12">
        <f t="shared" si="1"/>
        <v>-3.4018207472407474E-3</v>
      </c>
      <c r="F56" s="15">
        <v>3795.55</v>
      </c>
      <c r="G56" s="12">
        <f t="shared" si="2"/>
        <v>-4.1063182199831119E-3</v>
      </c>
      <c r="H56" s="15">
        <v>10270.65</v>
      </c>
      <c r="I56" s="12">
        <f t="shared" si="3"/>
        <v>-1.7349467852456979E-3</v>
      </c>
      <c r="J56" s="15">
        <v>1682.45</v>
      </c>
      <c r="K56" s="12">
        <f t="shared" si="4"/>
        <v>-1.2240944049785657E-2</v>
      </c>
      <c r="L56" s="15">
        <v>25562.05</v>
      </c>
      <c r="M56" s="12">
        <f t="shared" si="5"/>
        <v>-6.1585236650214693E-3</v>
      </c>
      <c r="N56" s="13"/>
      <c r="O56" s="13"/>
      <c r="P56" s="13"/>
      <c r="Q56" s="13"/>
      <c r="R56" s="13"/>
      <c r="S56" s="13"/>
      <c r="T56" s="13"/>
      <c r="U56" s="13"/>
      <c r="V56" s="13"/>
      <c r="W56" s="13"/>
      <c r="X56" s="13"/>
      <c r="Y56" s="13"/>
      <c r="Z56" s="13"/>
    </row>
    <row r="57" spans="1:26" ht="15.75" customHeight="1" x14ac:dyDescent="0.3">
      <c r="A57" s="14">
        <v>45281</v>
      </c>
      <c r="B57" s="11">
        <v>21255.050781000002</v>
      </c>
      <c r="C57" s="12">
        <f t="shared" si="0"/>
        <v>-4.4193095952133289E-3</v>
      </c>
      <c r="D57" s="15">
        <v>2565.0500000000002</v>
      </c>
      <c r="E57" s="12">
        <f t="shared" si="1"/>
        <v>-5.0425709353969081E-3</v>
      </c>
      <c r="F57" s="15">
        <v>3824</v>
      </c>
      <c r="G57" s="12">
        <f t="shared" si="2"/>
        <v>7.4956198706379353E-3</v>
      </c>
      <c r="H57" s="15">
        <v>10217.15</v>
      </c>
      <c r="I57" s="12">
        <f t="shared" si="3"/>
        <v>-5.2090179297318087E-3</v>
      </c>
      <c r="J57" s="15">
        <v>1670.85</v>
      </c>
      <c r="K57" s="12">
        <f t="shared" si="4"/>
        <v>-6.8947071235401563E-3</v>
      </c>
      <c r="L57" s="15">
        <v>25368.45</v>
      </c>
      <c r="M57" s="12">
        <f t="shared" si="5"/>
        <v>-7.57372745926084E-3</v>
      </c>
      <c r="N57" s="13"/>
      <c r="O57" s="13"/>
      <c r="P57" s="13"/>
      <c r="Q57" s="13"/>
      <c r="R57" s="13"/>
      <c r="S57" s="13"/>
      <c r="T57" s="13"/>
      <c r="U57" s="13"/>
      <c r="V57" s="13"/>
      <c r="W57" s="13"/>
      <c r="X57" s="13"/>
      <c r="Y57" s="13"/>
      <c r="Z57" s="13"/>
    </row>
    <row r="58" spans="1:26" ht="15.75" customHeight="1" x14ac:dyDescent="0.3">
      <c r="A58" s="14">
        <v>45280</v>
      </c>
      <c r="B58" s="11">
        <v>21150.150390999999</v>
      </c>
      <c r="C58" s="12">
        <f t="shared" si="0"/>
        <v>-4.9353158964820501E-3</v>
      </c>
      <c r="D58" s="15">
        <v>2562.5500000000002</v>
      </c>
      <c r="E58" s="12">
        <f t="shared" si="1"/>
        <v>-9.7463987056782509E-4</v>
      </c>
      <c r="F58" s="15">
        <v>3787.5</v>
      </c>
      <c r="G58" s="12">
        <f t="shared" si="2"/>
        <v>-9.5449790794979086E-3</v>
      </c>
      <c r="H58" s="15">
        <v>10012.85</v>
      </c>
      <c r="I58" s="12">
        <f t="shared" si="3"/>
        <v>-1.9995791389966797E-2</v>
      </c>
      <c r="J58" s="15">
        <v>1686.7</v>
      </c>
      <c r="K58" s="12">
        <f t="shared" si="4"/>
        <v>9.4861896639435832E-3</v>
      </c>
      <c r="L58" s="15">
        <v>25115.85</v>
      </c>
      <c r="M58" s="12">
        <f t="shared" si="5"/>
        <v>-9.9572500487811501E-3</v>
      </c>
      <c r="N58" s="13"/>
      <c r="O58" s="13"/>
      <c r="P58" s="13"/>
      <c r="Q58" s="13"/>
      <c r="R58" s="13"/>
      <c r="S58" s="13"/>
      <c r="T58" s="13"/>
      <c r="U58" s="13"/>
      <c r="V58" s="13"/>
      <c r="W58" s="13"/>
      <c r="X58" s="13"/>
      <c r="Y58" s="13"/>
      <c r="Z58" s="13"/>
    </row>
    <row r="59" spans="1:26" ht="15.75" customHeight="1" x14ac:dyDescent="0.3">
      <c r="A59" s="14">
        <v>45279</v>
      </c>
      <c r="B59" s="11">
        <v>21453.099609000001</v>
      </c>
      <c r="C59" s="12">
        <f t="shared" si="0"/>
        <v>1.4323738242963758E-2</v>
      </c>
      <c r="D59" s="15">
        <v>2527.15</v>
      </c>
      <c r="E59" s="12">
        <f t="shared" si="1"/>
        <v>-1.381436459776398E-2</v>
      </c>
      <c r="F59" s="15">
        <v>3780.05</v>
      </c>
      <c r="G59" s="12">
        <f t="shared" si="2"/>
        <v>-1.9669966996699192E-3</v>
      </c>
      <c r="H59" s="15">
        <v>10081.25</v>
      </c>
      <c r="I59" s="12">
        <f t="shared" si="3"/>
        <v>6.8312218798843123E-3</v>
      </c>
      <c r="J59" s="15">
        <v>1657</v>
      </c>
      <c r="K59" s="12">
        <f t="shared" si="4"/>
        <v>-1.7608347661113442E-2</v>
      </c>
      <c r="L59" s="15">
        <v>25097.75</v>
      </c>
      <c r="M59" s="12">
        <f t="shared" si="5"/>
        <v>-7.2066045943093885E-4</v>
      </c>
      <c r="N59" s="13"/>
      <c r="O59" s="13"/>
      <c r="P59" s="13"/>
      <c r="Q59" s="13"/>
      <c r="R59" s="13"/>
      <c r="S59" s="13"/>
      <c r="T59" s="13"/>
      <c r="U59" s="13"/>
      <c r="V59" s="13"/>
      <c r="W59" s="13"/>
      <c r="X59" s="13"/>
      <c r="Y59" s="13"/>
      <c r="Z59" s="13"/>
    </row>
    <row r="60" spans="1:26" ht="15.75" customHeight="1" x14ac:dyDescent="0.3">
      <c r="A60" s="14">
        <v>45278</v>
      </c>
      <c r="B60" s="11">
        <v>21418.650390999999</v>
      </c>
      <c r="C60" s="12">
        <f t="shared" si="0"/>
        <v>-1.6057921059364976E-3</v>
      </c>
      <c r="D60" s="15">
        <v>2558.1</v>
      </c>
      <c r="E60" s="12">
        <f t="shared" si="1"/>
        <v>1.224699760599878E-2</v>
      </c>
      <c r="F60" s="15">
        <v>3816.2</v>
      </c>
      <c r="G60" s="12">
        <f t="shared" si="2"/>
        <v>9.5633655639474693E-3</v>
      </c>
      <c r="H60" s="15">
        <v>10233.6</v>
      </c>
      <c r="I60" s="12">
        <f t="shared" si="3"/>
        <v>1.5112213267204003E-2</v>
      </c>
      <c r="J60" s="15">
        <v>1652.9</v>
      </c>
      <c r="K60" s="12">
        <f t="shared" si="4"/>
        <v>-2.4743512371755635E-3</v>
      </c>
      <c r="L60" s="15">
        <v>25489.7</v>
      </c>
      <c r="M60" s="12">
        <f t="shared" si="5"/>
        <v>1.5616937773306401E-2</v>
      </c>
      <c r="N60" s="13"/>
      <c r="O60" s="13"/>
      <c r="P60" s="13"/>
      <c r="Q60" s="13"/>
      <c r="R60" s="13"/>
      <c r="S60" s="13"/>
      <c r="T60" s="13"/>
      <c r="U60" s="13"/>
      <c r="V60" s="13"/>
      <c r="W60" s="13"/>
      <c r="X60" s="13"/>
      <c r="Y60" s="13"/>
      <c r="Z60" s="13"/>
    </row>
    <row r="61" spans="1:26" ht="15.75" customHeight="1" x14ac:dyDescent="0.3">
      <c r="A61" s="14">
        <v>45275</v>
      </c>
      <c r="B61" s="11">
        <v>21456.650390999999</v>
      </c>
      <c r="C61" s="12">
        <f t="shared" si="0"/>
        <v>1.7741547346030446E-3</v>
      </c>
      <c r="D61" s="15">
        <v>2521</v>
      </c>
      <c r="E61" s="12">
        <f t="shared" si="1"/>
        <v>-1.4502951409249017E-2</v>
      </c>
      <c r="F61" s="15">
        <v>3859.2</v>
      </c>
      <c r="G61" s="12">
        <f t="shared" si="2"/>
        <v>1.126775326240763E-2</v>
      </c>
      <c r="H61" s="15">
        <v>10319.6</v>
      </c>
      <c r="I61" s="12">
        <f t="shared" si="3"/>
        <v>8.403689806128831E-3</v>
      </c>
      <c r="J61" s="15">
        <v>1655.7</v>
      </c>
      <c r="K61" s="12">
        <f t="shared" si="4"/>
        <v>1.6939923770342758E-3</v>
      </c>
      <c r="L61" s="15">
        <v>24354.25</v>
      </c>
      <c r="M61" s="12">
        <f t="shared" si="5"/>
        <v>-4.4545443845945644E-2</v>
      </c>
      <c r="N61" s="13"/>
      <c r="O61" s="13"/>
      <c r="P61" s="13"/>
      <c r="Q61" s="13"/>
      <c r="R61" s="13"/>
      <c r="S61" s="13"/>
      <c r="T61" s="13"/>
      <c r="U61" s="13"/>
      <c r="V61" s="13"/>
      <c r="W61" s="13"/>
      <c r="X61" s="13"/>
      <c r="Y61" s="13"/>
      <c r="Z61" s="13"/>
    </row>
    <row r="62" spans="1:26" ht="15.75" customHeight="1" x14ac:dyDescent="0.3">
      <c r="A62" s="14">
        <v>45274</v>
      </c>
      <c r="B62" s="11">
        <v>21182.699218999998</v>
      </c>
      <c r="C62" s="12">
        <f t="shared" si="0"/>
        <v>-1.2767657905956742E-2</v>
      </c>
      <c r="D62" s="15">
        <v>2495.6</v>
      </c>
      <c r="E62" s="12">
        <f t="shared" si="1"/>
        <v>-1.0075366917889763E-2</v>
      </c>
      <c r="F62" s="15">
        <v>3861</v>
      </c>
      <c r="G62" s="12">
        <f t="shared" si="2"/>
        <v>4.6641791044780835E-4</v>
      </c>
      <c r="H62" s="15">
        <v>10286.4</v>
      </c>
      <c r="I62" s="12">
        <f t="shared" si="3"/>
        <v>-3.2171789604248931E-3</v>
      </c>
      <c r="J62" s="15">
        <v>1656.55</v>
      </c>
      <c r="K62" s="12">
        <f t="shared" si="4"/>
        <v>5.1337802742037141E-4</v>
      </c>
      <c r="L62" s="15">
        <v>24366.400000000001</v>
      </c>
      <c r="M62" s="12">
        <f t="shared" si="5"/>
        <v>4.9888623135598323E-4</v>
      </c>
      <c r="N62" s="13"/>
      <c r="O62" s="13"/>
      <c r="P62" s="13"/>
      <c r="Q62" s="13"/>
      <c r="R62" s="13"/>
      <c r="S62" s="13"/>
      <c r="T62" s="13"/>
      <c r="U62" s="13"/>
      <c r="V62" s="13"/>
      <c r="W62" s="13"/>
      <c r="X62" s="13"/>
      <c r="Y62" s="13"/>
      <c r="Z62" s="13"/>
    </row>
    <row r="63" spans="1:26" ht="15.75" customHeight="1" x14ac:dyDescent="0.3">
      <c r="A63" s="14">
        <v>45273</v>
      </c>
      <c r="B63" s="11">
        <v>20926.349609000001</v>
      </c>
      <c r="C63" s="12">
        <f t="shared" si="0"/>
        <v>-1.21018387387601E-2</v>
      </c>
      <c r="D63" s="15">
        <v>2464.15</v>
      </c>
      <c r="E63" s="12">
        <f t="shared" si="1"/>
        <v>-1.2602179836512189E-2</v>
      </c>
      <c r="F63" s="15">
        <v>3667.25</v>
      </c>
      <c r="G63" s="12">
        <f t="shared" si="2"/>
        <v>-5.0181300181300181E-2</v>
      </c>
      <c r="H63" s="15">
        <v>10353.200000000001</v>
      </c>
      <c r="I63" s="12">
        <f t="shared" si="3"/>
        <v>6.494011510343861E-3</v>
      </c>
      <c r="J63" s="15">
        <v>1650.15</v>
      </c>
      <c r="K63" s="12">
        <f t="shared" si="4"/>
        <v>-3.8634511484711381E-3</v>
      </c>
      <c r="L63" s="15">
        <v>24793.3</v>
      </c>
      <c r="M63" s="12">
        <f t="shared" si="5"/>
        <v>1.7520027578961102E-2</v>
      </c>
      <c r="N63" s="13"/>
      <c r="O63" s="13"/>
      <c r="P63" s="13"/>
      <c r="Q63" s="13"/>
      <c r="R63" s="13"/>
      <c r="S63" s="13"/>
      <c r="T63" s="13"/>
      <c r="U63" s="13"/>
      <c r="V63" s="13"/>
      <c r="W63" s="13"/>
      <c r="X63" s="13"/>
      <c r="Y63" s="13"/>
      <c r="Z63" s="13"/>
    </row>
    <row r="64" spans="1:26" ht="15.75" customHeight="1" x14ac:dyDescent="0.3">
      <c r="A64" s="14">
        <v>45272</v>
      </c>
      <c r="B64" s="11">
        <v>20906.400390999999</v>
      </c>
      <c r="C64" s="12">
        <f t="shared" si="0"/>
        <v>-9.5330616054611884E-4</v>
      </c>
      <c r="D64" s="15">
        <v>2433.9499999999998</v>
      </c>
      <c r="E64" s="12">
        <f t="shared" si="1"/>
        <v>-1.2255747417973854E-2</v>
      </c>
      <c r="F64" s="15">
        <v>3593.55</v>
      </c>
      <c r="G64" s="12">
        <f t="shared" si="2"/>
        <v>-2.0096802781375642E-2</v>
      </c>
      <c r="H64" s="15">
        <v>10380.049999999999</v>
      </c>
      <c r="I64" s="12">
        <f t="shared" si="3"/>
        <v>2.5934010740639168E-3</v>
      </c>
      <c r="J64" s="15">
        <v>1630.9</v>
      </c>
      <c r="K64" s="12">
        <f t="shared" si="4"/>
        <v>-1.1665606157016029E-2</v>
      </c>
      <c r="L64" s="15">
        <v>25044.400000000001</v>
      </c>
      <c r="M64" s="12">
        <f t="shared" si="5"/>
        <v>1.0127736122258925E-2</v>
      </c>
      <c r="N64" s="13"/>
      <c r="O64" s="13"/>
      <c r="P64" s="13"/>
      <c r="Q64" s="13"/>
      <c r="R64" s="13"/>
      <c r="S64" s="13"/>
      <c r="T64" s="13"/>
      <c r="U64" s="13"/>
      <c r="V64" s="13"/>
      <c r="W64" s="13"/>
      <c r="X64" s="13"/>
      <c r="Y64" s="13"/>
      <c r="Z64" s="13"/>
    </row>
    <row r="65" spans="1:26" ht="15.75" customHeight="1" x14ac:dyDescent="0.3">
      <c r="A65" s="14">
        <v>45271</v>
      </c>
      <c r="B65" s="11">
        <v>20997.099609000001</v>
      </c>
      <c r="C65" s="12">
        <f t="shared" si="0"/>
        <v>4.3383469322173076E-3</v>
      </c>
      <c r="D65" s="15">
        <v>2424.0500000000002</v>
      </c>
      <c r="E65" s="12">
        <f t="shared" si="1"/>
        <v>-4.067462355430324E-3</v>
      </c>
      <c r="F65" s="15">
        <v>3672.1</v>
      </c>
      <c r="G65" s="12">
        <f t="shared" si="2"/>
        <v>2.1858607783389609E-2</v>
      </c>
      <c r="H65" s="15">
        <v>10338.4</v>
      </c>
      <c r="I65" s="12">
        <f t="shared" si="3"/>
        <v>-4.0125047567207903E-3</v>
      </c>
      <c r="J65" s="15">
        <v>1634.6</v>
      </c>
      <c r="K65" s="12">
        <f t="shared" si="4"/>
        <v>2.2686860015941001E-3</v>
      </c>
      <c r="L65" s="15">
        <v>24947.15</v>
      </c>
      <c r="M65" s="12">
        <f t="shared" si="5"/>
        <v>-3.8831036079922058E-3</v>
      </c>
      <c r="N65" s="13"/>
      <c r="O65" s="13"/>
      <c r="P65" s="13"/>
      <c r="Q65" s="13"/>
      <c r="R65" s="13"/>
      <c r="S65" s="13"/>
      <c r="T65" s="13"/>
      <c r="U65" s="13"/>
      <c r="V65" s="13"/>
      <c r="W65" s="13"/>
      <c r="X65" s="13"/>
      <c r="Y65" s="13"/>
      <c r="Z65" s="13"/>
    </row>
    <row r="66" spans="1:26" ht="15.75" customHeight="1" x14ac:dyDescent="0.3">
      <c r="A66" s="14">
        <v>45268</v>
      </c>
      <c r="B66" s="11">
        <v>20969.400390999999</v>
      </c>
      <c r="C66" s="12">
        <f t="shared" si="0"/>
        <v>-1.3191925797279558E-3</v>
      </c>
      <c r="D66" s="15">
        <v>2459.35</v>
      </c>
      <c r="E66" s="12">
        <f t="shared" si="1"/>
        <v>1.4562405890967483E-2</v>
      </c>
      <c r="F66" s="15">
        <v>3642.9</v>
      </c>
      <c r="G66" s="12">
        <f t="shared" si="2"/>
        <v>-7.9518531630401734E-3</v>
      </c>
      <c r="H66" s="15">
        <v>10541.75</v>
      </c>
      <c r="I66" s="12">
        <f t="shared" si="3"/>
        <v>1.9669387913023327E-2</v>
      </c>
      <c r="J66" s="15">
        <v>1651</v>
      </c>
      <c r="K66" s="12">
        <f t="shared" si="4"/>
        <v>1.0033035605041044E-2</v>
      </c>
      <c r="L66" s="15">
        <v>25043.45</v>
      </c>
      <c r="M66" s="12">
        <f t="shared" si="5"/>
        <v>3.8601603790412637E-3</v>
      </c>
      <c r="N66" s="13"/>
      <c r="O66" s="13"/>
      <c r="P66" s="13"/>
      <c r="Q66" s="13"/>
      <c r="R66" s="13"/>
      <c r="S66" s="13"/>
      <c r="T66" s="13"/>
      <c r="U66" s="13"/>
      <c r="V66" s="13"/>
      <c r="W66" s="13"/>
      <c r="X66" s="13"/>
      <c r="Y66" s="13"/>
      <c r="Z66" s="13"/>
    </row>
    <row r="67" spans="1:26" ht="15.75" customHeight="1" x14ac:dyDescent="0.3">
      <c r="A67" s="14">
        <v>45267</v>
      </c>
      <c r="B67" s="11">
        <v>20901.150390999999</v>
      </c>
      <c r="C67" s="12">
        <f t="shared" si="0"/>
        <v>-3.2547425642791717E-3</v>
      </c>
      <c r="D67" s="15">
        <v>2455.75</v>
      </c>
      <c r="E67" s="12">
        <f t="shared" si="1"/>
        <v>-1.4638014109418787E-3</v>
      </c>
      <c r="F67" s="15">
        <v>3626.7</v>
      </c>
      <c r="G67" s="12">
        <f t="shared" si="2"/>
        <v>-4.4470065058058892E-3</v>
      </c>
      <c r="H67" s="15">
        <v>10618.55</v>
      </c>
      <c r="I67" s="12">
        <f t="shared" si="3"/>
        <v>7.2853179026252067E-3</v>
      </c>
      <c r="J67" s="15">
        <v>1653.2</v>
      </c>
      <c r="K67" s="12">
        <f t="shared" si="4"/>
        <v>1.3325257419745883E-3</v>
      </c>
      <c r="L67" s="15">
        <v>24789.599999999999</v>
      </c>
      <c r="M67" s="12">
        <f t="shared" si="5"/>
        <v>-1.0136382966404477E-2</v>
      </c>
      <c r="N67" s="13"/>
      <c r="O67" s="13"/>
      <c r="P67" s="13"/>
      <c r="Q67" s="13"/>
      <c r="R67" s="13"/>
      <c r="S67" s="13"/>
      <c r="T67" s="13"/>
      <c r="U67" s="13"/>
      <c r="V67" s="13"/>
      <c r="W67" s="13"/>
      <c r="X67" s="13"/>
      <c r="Y67" s="13"/>
      <c r="Z67" s="13"/>
    </row>
    <row r="68" spans="1:26" ht="15.75" customHeight="1" x14ac:dyDescent="0.3">
      <c r="A68" s="14">
        <v>45266</v>
      </c>
      <c r="B68" s="11">
        <v>20937.699218999998</v>
      </c>
      <c r="C68" s="12">
        <f t="shared" si="0"/>
        <v>1.7486515008158074E-3</v>
      </c>
      <c r="D68" s="15">
        <v>2457.0500000000002</v>
      </c>
      <c r="E68" s="12">
        <f t="shared" si="1"/>
        <v>5.2936984627921491E-4</v>
      </c>
      <c r="F68" s="15">
        <v>3614.9</v>
      </c>
      <c r="G68" s="12">
        <f t="shared" si="2"/>
        <v>-3.2536465657484015E-3</v>
      </c>
      <c r="H68" s="15">
        <v>10696.65</v>
      </c>
      <c r="I68" s="12">
        <f t="shared" si="3"/>
        <v>7.3550531852277726E-3</v>
      </c>
      <c r="J68" s="15">
        <v>1630.45</v>
      </c>
      <c r="K68" s="12">
        <f t="shared" si="4"/>
        <v>-1.3761190418582144E-2</v>
      </c>
      <c r="L68" s="15">
        <v>24975.25</v>
      </c>
      <c r="M68" s="12">
        <f t="shared" si="5"/>
        <v>7.4890276567593454E-3</v>
      </c>
      <c r="N68" s="13"/>
      <c r="O68" s="13"/>
      <c r="P68" s="13"/>
      <c r="Q68" s="13"/>
      <c r="R68" s="13"/>
      <c r="S68" s="13"/>
      <c r="T68" s="13"/>
      <c r="U68" s="13"/>
      <c r="V68" s="13"/>
      <c r="W68" s="13"/>
      <c r="X68" s="13"/>
      <c r="Y68" s="13"/>
      <c r="Z68" s="13"/>
    </row>
    <row r="69" spans="1:26" ht="15.75" customHeight="1" x14ac:dyDescent="0.3">
      <c r="A69" s="14">
        <v>45265</v>
      </c>
      <c r="B69" s="11">
        <v>20855.099609000001</v>
      </c>
      <c r="C69" s="12">
        <f t="shared" si="0"/>
        <v>-3.9450184633965006E-3</v>
      </c>
      <c r="D69" s="15">
        <v>2461.1</v>
      </c>
      <c r="E69" s="12">
        <f t="shared" si="1"/>
        <v>1.6483181050445561E-3</v>
      </c>
      <c r="F69" s="15">
        <v>3604.1</v>
      </c>
      <c r="G69" s="12">
        <f t="shared" si="2"/>
        <v>-2.9876345127113286E-3</v>
      </c>
      <c r="H69" s="15">
        <v>10625.75</v>
      </c>
      <c r="I69" s="12">
        <f t="shared" si="3"/>
        <v>-6.6282434220059213E-3</v>
      </c>
      <c r="J69" s="15">
        <v>1627.8</v>
      </c>
      <c r="K69" s="12">
        <f t="shared" si="4"/>
        <v>-1.6253181636971946E-3</v>
      </c>
      <c r="L69" s="15">
        <v>24968.5</v>
      </c>
      <c r="M69" s="12">
        <f t="shared" si="5"/>
        <v>-2.7026756488924034E-4</v>
      </c>
      <c r="N69" s="13"/>
      <c r="O69" s="13"/>
      <c r="P69" s="13"/>
      <c r="Q69" s="13"/>
      <c r="R69" s="13"/>
      <c r="S69" s="13"/>
      <c r="T69" s="13"/>
      <c r="U69" s="13"/>
      <c r="V69" s="13"/>
      <c r="W69" s="13"/>
      <c r="X69" s="13"/>
      <c r="Y69" s="13"/>
      <c r="Z69" s="13"/>
    </row>
    <row r="70" spans="1:26" ht="15.75" customHeight="1" x14ac:dyDescent="0.3">
      <c r="A70" s="14">
        <v>45264</v>
      </c>
      <c r="B70" s="11">
        <v>20686.800781000002</v>
      </c>
      <c r="C70" s="12">
        <f t="shared" si="0"/>
        <v>-8.0699124509273426E-3</v>
      </c>
      <c r="D70" s="15">
        <v>2437.75</v>
      </c>
      <c r="E70" s="12">
        <f t="shared" si="1"/>
        <v>-9.4876274836454885E-3</v>
      </c>
      <c r="F70" s="15">
        <v>3531.6</v>
      </c>
      <c r="G70" s="12">
        <f t="shared" si="2"/>
        <v>-2.0115979023889459E-2</v>
      </c>
      <c r="H70" s="15">
        <v>10721.9</v>
      </c>
      <c r="I70" s="12">
        <f t="shared" si="3"/>
        <v>9.0487730277862399E-3</v>
      </c>
      <c r="J70" s="15">
        <v>1623.7</v>
      </c>
      <c r="K70" s="12">
        <f t="shared" si="4"/>
        <v>-2.5187369455706532E-3</v>
      </c>
      <c r="L70" s="15">
        <v>24608.9</v>
      </c>
      <c r="M70" s="12">
        <f t="shared" si="5"/>
        <v>-1.4402146704848051E-2</v>
      </c>
      <c r="N70" s="13"/>
      <c r="O70" s="13"/>
      <c r="P70" s="13"/>
      <c r="Q70" s="13"/>
      <c r="R70" s="13"/>
      <c r="S70" s="13"/>
      <c r="T70" s="13"/>
      <c r="U70" s="13"/>
      <c r="V70" s="13"/>
      <c r="W70" s="13"/>
      <c r="X70" s="13"/>
      <c r="Y70" s="13"/>
      <c r="Z70" s="13"/>
    </row>
    <row r="71" spans="1:26" ht="15.75" customHeight="1" x14ac:dyDescent="0.3">
      <c r="A71" s="14">
        <v>45261</v>
      </c>
      <c r="B71" s="11">
        <v>20267.900390999999</v>
      </c>
      <c r="C71" s="12">
        <f t="shared" si="0"/>
        <v>-2.0249645870073142E-2</v>
      </c>
      <c r="D71" s="15">
        <v>2420.1999999999998</v>
      </c>
      <c r="E71" s="12">
        <f t="shared" si="1"/>
        <v>-7.1992616141934905E-3</v>
      </c>
      <c r="F71" s="15">
        <v>3512.45</v>
      </c>
      <c r="G71" s="12">
        <f t="shared" si="2"/>
        <v>-5.4224714010646987E-3</v>
      </c>
      <c r="H71" s="15">
        <v>10599.45</v>
      </c>
      <c r="I71" s="12">
        <f t="shared" si="3"/>
        <v>-1.1420550462138138E-2</v>
      </c>
      <c r="J71" s="15">
        <v>1609.4</v>
      </c>
      <c r="K71" s="12">
        <f t="shared" si="4"/>
        <v>-8.8070456365091799E-3</v>
      </c>
      <c r="L71" s="15">
        <v>24402.799999999999</v>
      </c>
      <c r="M71" s="12">
        <f t="shared" si="5"/>
        <v>-8.3750187940136358E-3</v>
      </c>
      <c r="N71" s="13"/>
      <c r="O71" s="13"/>
      <c r="P71" s="13"/>
      <c r="Q71" s="13"/>
      <c r="R71" s="13"/>
      <c r="S71" s="13"/>
      <c r="T71" s="13"/>
      <c r="U71" s="13"/>
      <c r="V71" s="13"/>
      <c r="W71" s="13"/>
      <c r="X71" s="13"/>
      <c r="Y71" s="13"/>
      <c r="Z71" s="13"/>
    </row>
    <row r="72" spans="1:26" ht="15.75" customHeight="1" x14ac:dyDescent="0.3">
      <c r="A72" s="14">
        <v>45260</v>
      </c>
      <c r="B72" s="11">
        <v>20133.150390999999</v>
      </c>
      <c r="C72" s="12">
        <f t="shared" si="0"/>
        <v>-6.6484439631367045E-3</v>
      </c>
      <c r="D72" s="15">
        <v>2394.3000000000002</v>
      </c>
      <c r="E72" s="12">
        <f t="shared" si="1"/>
        <v>-1.0701594909511461E-2</v>
      </c>
      <c r="F72" s="15">
        <v>3511.65</v>
      </c>
      <c r="G72" s="12">
        <f t="shared" si="2"/>
        <v>-2.2776124927037457E-4</v>
      </c>
      <c r="H72" s="15">
        <v>10585.7</v>
      </c>
      <c r="I72" s="12">
        <f t="shared" si="3"/>
        <v>-1.2972371207940034E-3</v>
      </c>
      <c r="J72" s="15">
        <v>1555.4</v>
      </c>
      <c r="K72" s="12">
        <f t="shared" si="4"/>
        <v>-3.3552876848514976E-2</v>
      </c>
      <c r="L72" s="15">
        <v>24338.6</v>
      </c>
      <c r="M72" s="12">
        <f t="shared" si="5"/>
        <v>-2.6308456406642158E-3</v>
      </c>
      <c r="N72" s="13"/>
      <c r="O72" s="13"/>
      <c r="P72" s="13"/>
      <c r="Q72" s="13"/>
      <c r="R72" s="13"/>
      <c r="S72" s="13"/>
      <c r="T72" s="13"/>
      <c r="U72" s="13"/>
      <c r="V72" s="13"/>
      <c r="W72" s="13"/>
      <c r="X72" s="13"/>
      <c r="Y72" s="13"/>
      <c r="Z72" s="13"/>
    </row>
    <row r="73" spans="1:26" ht="15.75" customHeight="1" x14ac:dyDescent="0.3">
      <c r="A73" s="14">
        <v>45259</v>
      </c>
      <c r="B73" s="11">
        <v>20096.599609000001</v>
      </c>
      <c r="C73" s="12">
        <f t="shared" si="0"/>
        <v>-1.8154526882358914E-3</v>
      </c>
      <c r="D73" s="15">
        <v>2377.4499999999998</v>
      </c>
      <c r="E73" s="12">
        <f t="shared" si="1"/>
        <v>-7.0375475086665671E-3</v>
      </c>
      <c r="F73" s="15">
        <v>3487.6</v>
      </c>
      <c r="G73" s="12">
        <f t="shared" si="2"/>
        <v>-6.8486324092663512E-3</v>
      </c>
      <c r="H73" s="15">
        <v>10608.7</v>
      </c>
      <c r="I73" s="12">
        <f t="shared" si="3"/>
        <v>2.1727424733366711E-3</v>
      </c>
      <c r="J73" s="15">
        <v>1558.8</v>
      </c>
      <c r="K73" s="12">
        <f t="shared" si="4"/>
        <v>2.1859328790020979E-3</v>
      </c>
      <c r="L73" s="15">
        <v>24236.15</v>
      </c>
      <c r="M73" s="12">
        <f t="shared" si="5"/>
        <v>-4.20936290501496E-3</v>
      </c>
      <c r="N73" s="13"/>
      <c r="O73" s="13"/>
      <c r="P73" s="13"/>
      <c r="Q73" s="13"/>
      <c r="R73" s="13"/>
      <c r="S73" s="13"/>
      <c r="T73" s="13"/>
      <c r="U73" s="13"/>
      <c r="V73" s="13"/>
      <c r="W73" s="13"/>
      <c r="X73" s="13"/>
      <c r="Y73" s="13"/>
      <c r="Z73" s="13"/>
    </row>
    <row r="74" spans="1:26" ht="15.75" customHeight="1" x14ac:dyDescent="0.3">
      <c r="A74" s="14">
        <v>45258</v>
      </c>
      <c r="B74" s="11">
        <v>19889.699218999998</v>
      </c>
      <c r="C74" s="12">
        <f t="shared" si="0"/>
        <v>-1.0295293433986955E-2</v>
      </c>
      <c r="D74" s="15">
        <v>2400.6999999999998</v>
      </c>
      <c r="E74" s="12">
        <f t="shared" si="1"/>
        <v>9.7793854760352492E-3</v>
      </c>
      <c r="F74" s="15">
        <v>3513.75</v>
      </c>
      <c r="G74" s="12">
        <f t="shared" si="2"/>
        <v>7.4979928890928117E-3</v>
      </c>
      <c r="H74" s="15">
        <v>10599.25</v>
      </c>
      <c r="I74" s="12">
        <f t="shared" si="3"/>
        <v>-8.9077832345157526E-4</v>
      </c>
      <c r="J74" s="15">
        <v>1559.15</v>
      </c>
      <c r="K74" s="12">
        <f t="shared" si="4"/>
        <v>2.2453169104448065E-4</v>
      </c>
      <c r="L74" s="15">
        <v>24067.5</v>
      </c>
      <c r="M74" s="12">
        <f t="shared" si="5"/>
        <v>-6.9586134761503559E-3</v>
      </c>
      <c r="N74" s="13"/>
      <c r="O74" s="13"/>
      <c r="P74" s="13"/>
      <c r="Q74" s="13"/>
      <c r="R74" s="13"/>
      <c r="S74" s="13"/>
      <c r="T74" s="13"/>
      <c r="U74" s="13"/>
      <c r="V74" s="13"/>
      <c r="W74" s="13"/>
      <c r="X74" s="13"/>
      <c r="Y74" s="13"/>
      <c r="Z74" s="13"/>
    </row>
    <row r="75" spans="1:26" ht="15.75" customHeight="1" x14ac:dyDescent="0.3">
      <c r="A75" s="14">
        <v>45254</v>
      </c>
      <c r="B75" s="11">
        <v>19794.699218999998</v>
      </c>
      <c r="C75" s="12">
        <f t="shared" si="0"/>
        <v>-4.7763417110525995E-3</v>
      </c>
      <c r="D75" s="15">
        <v>2394.4</v>
      </c>
      <c r="E75" s="12">
        <f t="shared" si="1"/>
        <v>-2.6242345982420657E-3</v>
      </c>
      <c r="F75" s="15">
        <v>3470.15</v>
      </c>
      <c r="G75" s="12">
        <f t="shared" si="2"/>
        <v>-1.2408395588758423E-2</v>
      </c>
      <c r="H75" s="15">
        <v>10537.55</v>
      </c>
      <c r="I75" s="12">
        <f t="shared" si="3"/>
        <v>-5.8211665919759162E-3</v>
      </c>
      <c r="J75" s="15">
        <v>1528.65</v>
      </c>
      <c r="K75" s="12">
        <f t="shared" si="4"/>
        <v>-1.956194080107751E-2</v>
      </c>
      <c r="L75" s="15">
        <v>24218.6</v>
      </c>
      <c r="M75" s="12">
        <f t="shared" si="5"/>
        <v>6.2781759634361082E-3</v>
      </c>
      <c r="N75" s="13"/>
      <c r="O75" s="13"/>
      <c r="P75" s="13"/>
      <c r="Q75" s="13"/>
      <c r="R75" s="13"/>
      <c r="S75" s="13"/>
      <c r="T75" s="13"/>
      <c r="U75" s="13"/>
      <c r="V75" s="13"/>
      <c r="W75" s="13"/>
      <c r="X75" s="13"/>
      <c r="Y75" s="13"/>
      <c r="Z75" s="13"/>
    </row>
    <row r="76" spans="1:26" ht="15.75" customHeight="1" x14ac:dyDescent="0.3">
      <c r="A76" s="14">
        <v>45253</v>
      </c>
      <c r="B76" s="11">
        <v>19802</v>
      </c>
      <c r="C76" s="12">
        <f t="shared" si="0"/>
        <v>3.6882505357767998E-4</v>
      </c>
      <c r="D76" s="15">
        <v>2393.9</v>
      </c>
      <c r="E76" s="12">
        <f t="shared" si="1"/>
        <v>-2.088205813564985E-4</v>
      </c>
      <c r="F76" s="15">
        <v>3457.1</v>
      </c>
      <c r="G76" s="12">
        <f t="shared" si="2"/>
        <v>-3.760644352549654E-3</v>
      </c>
      <c r="H76" s="15">
        <v>10515.65</v>
      </c>
      <c r="I76" s="12">
        <f t="shared" si="3"/>
        <v>-2.0782819535850022E-3</v>
      </c>
      <c r="J76" s="15">
        <v>1532.1</v>
      </c>
      <c r="K76" s="12">
        <f t="shared" si="4"/>
        <v>2.2568933372582459E-3</v>
      </c>
      <c r="L76" s="15">
        <v>24138.95</v>
      </c>
      <c r="M76" s="12">
        <f t="shared" si="5"/>
        <v>-3.2887945628565576E-3</v>
      </c>
      <c r="N76" s="13"/>
      <c r="O76" s="13"/>
      <c r="P76" s="13"/>
      <c r="Q76" s="13"/>
      <c r="R76" s="13"/>
      <c r="S76" s="13"/>
      <c r="T76" s="13"/>
      <c r="U76" s="13"/>
      <c r="V76" s="13"/>
      <c r="W76" s="13"/>
      <c r="X76" s="13"/>
      <c r="Y76" s="13"/>
      <c r="Z76" s="13"/>
    </row>
    <row r="77" spans="1:26" ht="15.75" customHeight="1" x14ac:dyDescent="0.3">
      <c r="A77" s="14">
        <v>45252</v>
      </c>
      <c r="B77" s="11">
        <v>19811.849609000001</v>
      </c>
      <c r="C77" s="12">
        <f t="shared" si="0"/>
        <v>4.9740475709528242E-4</v>
      </c>
      <c r="D77" s="15">
        <v>2395.5</v>
      </c>
      <c r="E77" s="12">
        <f t="shared" si="1"/>
        <v>6.6836542879815744E-4</v>
      </c>
      <c r="F77" s="15">
        <v>3508.25</v>
      </c>
      <c r="G77" s="12">
        <f t="shared" si="2"/>
        <v>1.4795637962454106E-2</v>
      </c>
      <c r="H77" s="15">
        <v>10488.5</v>
      </c>
      <c r="I77" s="12">
        <f t="shared" si="3"/>
        <v>-2.581866075801271E-3</v>
      </c>
      <c r="J77" s="15">
        <v>1521.3</v>
      </c>
      <c r="K77" s="12">
        <f t="shared" si="4"/>
        <v>-7.0491482279224299E-3</v>
      </c>
      <c r="L77" s="15">
        <v>24393.3</v>
      </c>
      <c r="M77" s="12">
        <f t="shared" si="5"/>
        <v>1.0536912334629242E-2</v>
      </c>
      <c r="N77" s="13"/>
      <c r="O77" s="13"/>
      <c r="P77" s="13"/>
      <c r="Q77" s="13"/>
      <c r="R77" s="13"/>
      <c r="S77" s="13"/>
      <c r="T77" s="13"/>
      <c r="U77" s="13"/>
      <c r="V77" s="13"/>
      <c r="W77" s="13"/>
      <c r="X77" s="13"/>
      <c r="Y77" s="13"/>
      <c r="Z77" s="13"/>
    </row>
    <row r="78" spans="1:26" ht="15.75" customHeight="1" x14ac:dyDescent="0.3">
      <c r="A78" s="14">
        <v>45251</v>
      </c>
      <c r="B78" s="11">
        <v>19783.400390999999</v>
      </c>
      <c r="C78" s="12">
        <f t="shared" si="0"/>
        <v>-1.4359698140994285E-3</v>
      </c>
      <c r="D78" s="15">
        <v>2388.1999999999998</v>
      </c>
      <c r="E78" s="12">
        <f t="shared" si="1"/>
        <v>-3.0473805051138307E-3</v>
      </c>
      <c r="F78" s="15">
        <v>3530.15</v>
      </c>
      <c r="G78" s="12">
        <f t="shared" si="2"/>
        <v>6.2424285612485116E-3</v>
      </c>
      <c r="H78" s="15">
        <v>10494.55</v>
      </c>
      <c r="I78" s="12">
        <f t="shared" si="3"/>
        <v>5.7682223387512722E-4</v>
      </c>
      <c r="J78" s="15">
        <v>1512.55</v>
      </c>
      <c r="K78" s="12">
        <f t="shared" si="4"/>
        <v>-5.7516597646749493E-3</v>
      </c>
      <c r="L78" s="15">
        <v>24350.85</v>
      </c>
      <c r="M78" s="12">
        <f t="shared" si="5"/>
        <v>-1.7402319489368281E-3</v>
      </c>
      <c r="N78" s="13"/>
      <c r="O78" s="13"/>
      <c r="P78" s="13"/>
      <c r="Q78" s="13"/>
      <c r="R78" s="13"/>
      <c r="S78" s="13"/>
      <c r="T78" s="13"/>
      <c r="U78" s="13"/>
      <c r="V78" s="13"/>
      <c r="W78" s="13"/>
      <c r="X78" s="13"/>
      <c r="Y78" s="13"/>
      <c r="Z78" s="13"/>
    </row>
    <row r="79" spans="1:26" ht="15.75" customHeight="1" x14ac:dyDescent="0.3">
      <c r="A79" s="14">
        <v>45250</v>
      </c>
      <c r="B79" s="11">
        <v>19694</v>
      </c>
      <c r="C79" s="12">
        <f t="shared" si="0"/>
        <v>-4.5189597962476593E-3</v>
      </c>
      <c r="D79" s="15">
        <v>2378.9</v>
      </c>
      <c r="E79" s="12">
        <f t="shared" si="1"/>
        <v>-3.8941462189095253E-3</v>
      </c>
      <c r="F79" s="15">
        <v>3510.2</v>
      </c>
      <c r="G79" s="12">
        <f t="shared" si="2"/>
        <v>-5.6513179326658277E-3</v>
      </c>
      <c r="H79" s="15">
        <v>10535.15</v>
      </c>
      <c r="I79" s="12">
        <f t="shared" si="3"/>
        <v>3.8686746930550017E-3</v>
      </c>
      <c r="J79" s="15">
        <v>1517.95</v>
      </c>
      <c r="K79" s="12">
        <f t="shared" si="4"/>
        <v>3.5701299130607854E-3</v>
      </c>
      <c r="L79" s="15">
        <v>24373.45</v>
      </c>
      <c r="M79" s="12">
        <f t="shared" si="5"/>
        <v>9.2809901913083867E-4</v>
      </c>
      <c r="N79" s="13"/>
      <c r="O79" s="13"/>
      <c r="P79" s="13"/>
      <c r="Q79" s="13"/>
      <c r="R79" s="13"/>
      <c r="S79" s="13"/>
      <c r="T79" s="13"/>
      <c r="U79" s="13"/>
      <c r="V79" s="13"/>
      <c r="W79" s="13"/>
      <c r="X79" s="13"/>
      <c r="Y79" s="13"/>
      <c r="Z79" s="13"/>
    </row>
    <row r="80" spans="1:26" ht="15.75" customHeight="1" x14ac:dyDescent="0.3">
      <c r="A80" s="14">
        <v>45247</v>
      </c>
      <c r="B80" s="11">
        <v>19731.800781000002</v>
      </c>
      <c r="C80" s="12">
        <f t="shared" si="0"/>
        <v>1.919405961206547E-3</v>
      </c>
      <c r="D80" s="15">
        <v>2349.35</v>
      </c>
      <c r="E80" s="12">
        <f t="shared" si="1"/>
        <v>-1.2421707511875312E-2</v>
      </c>
      <c r="F80" s="15">
        <v>3519.6</v>
      </c>
      <c r="G80" s="12">
        <f t="shared" si="2"/>
        <v>2.6779100905931544E-3</v>
      </c>
      <c r="H80" s="15">
        <v>10566.25</v>
      </c>
      <c r="I80" s="12">
        <f t="shared" si="3"/>
        <v>2.9520225151042335E-3</v>
      </c>
      <c r="J80" s="15">
        <v>1505.2</v>
      </c>
      <c r="K80" s="12">
        <f t="shared" si="4"/>
        <v>-8.3994861490826449E-3</v>
      </c>
      <c r="L80" s="15">
        <v>24302.55</v>
      </c>
      <c r="M80" s="12">
        <f t="shared" si="5"/>
        <v>-2.9089029251091435E-3</v>
      </c>
      <c r="N80" s="13"/>
      <c r="O80" s="13"/>
      <c r="P80" s="13"/>
      <c r="Q80" s="13"/>
      <c r="R80" s="13"/>
      <c r="S80" s="13"/>
      <c r="T80" s="13"/>
      <c r="U80" s="13"/>
      <c r="V80" s="13"/>
      <c r="W80" s="13"/>
      <c r="X80" s="13"/>
      <c r="Y80" s="13"/>
      <c r="Z80" s="13"/>
    </row>
    <row r="81" spans="1:26" ht="15.75" customHeight="1" x14ac:dyDescent="0.3">
      <c r="A81" s="14">
        <v>45246</v>
      </c>
      <c r="B81" s="11">
        <v>19765.199218999998</v>
      </c>
      <c r="C81" s="12">
        <f t="shared" si="0"/>
        <v>1.692619866310241E-3</v>
      </c>
      <c r="D81" s="15">
        <v>2355.5500000000002</v>
      </c>
      <c r="E81" s="12">
        <f t="shared" si="1"/>
        <v>2.6390278162045982E-3</v>
      </c>
      <c r="F81" s="15">
        <v>3502.45</v>
      </c>
      <c r="G81" s="12">
        <f t="shared" si="2"/>
        <v>-4.8727128082736932E-3</v>
      </c>
      <c r="H81" s="15">
        <v>10523.5</v>
      </c>
      <c r="I81" s="12">
        <f t="shared" si="3"/>
        <v>-4.0459008635987228E-3</v>
      </c>
      <c r="J81" s="15">
        <v>1505.1</v>
      </c>
      <c r="K81" s="12">
        <f t="shared" si="4"/>
        <v>-6.6436353972984603E-5</v>
      </c>
      <c r="L81" s="15">
        <v>24373.05</v>
      </c>
      <c r="M81" s="12">
        <f t="shared" si="5"/>
        <v>2.9009301493053198E-3</v>
      </c>
      <c r="N81" s="13"/>
      <c r="O81" s="13"/>
      <c r="P81" s="13"/>
      <c r="Q81" s="13"/>
      <c r="R81" s="13"/>
      <c r="S81" s="13"/>
      <c r="T81" s="13"/>
      <c r="U81" s="13"/>
      <c r="V81" s="13"/>
      <c r="W81" s="13"/>
      <c r="X81" s="13"/>
      <c r="Y81" s="13"/>
      <c r="Z81" s="13"/>
    </row>
    <row r="82" spans="1:26" ht="15.75" customHeight="1" x14ac:dyDescent="0.3">
      <c r="A82" s="14">
        <v>45245</v>
      </c>
      <c r="B82" s="11">
        <v>19675.449218999998</v>
      </c>
      <c r="C82" s="12">
        <f t="shared" si="0"/>
        <v>-4.540809278245201E-3</v>
      </c>
      <c r="D82" s="15">
        <v>2360.6999999999998</v>
      </c>
      <c r="E82" s="12">
        <f t="shared" si="1"/>
        <v>2.1863259111458621E-3</v>
      </c>
      <c r="F82" s="15">
        <v>3497.85</v>
      </c>
      <c r="G82" s="12">
        <f t="shared" si="2"/>
        <v>-1.3133663578352038E-3</v>
      </c>
      <c r="H82" s="15">
        <v>10484.5</v>
      </c>
      <c r="I82" s="12">
        <f t="shared" si="3"/>
        <v>-3.7059913526868438E-3</v>
      </c>
      <c r="J82" s="15">
        <v>1508.35</v>
      </c>
      <c r="K82" s="12">
        <f t="shared" si="4"/>
        <v>2.1593249617965584E-3</v>
      </c>
      <c r="L82" s="15">
        <v>24082.9</v>
      </c>
      <c r="M82" s="12">
        <f t="shared" si="5"/>
        <v>-1.190454210695821E-2</v>
      </c>
      <c r="N82" s="13"/>
      <c r="O82" s="13"/>
      <c r="P82" s="13"/>
      <c r="Q82" s="13"/>
      <c r="R82" s="13"/>
      <c r="S82" s="13"/>
      <c r="T82" s="13"/>
      <c r="U82" s="13"/>
      <c r="V82" s="13"/>
      <c r="W82" s="13"/>
      <c r="X82" s="13"/>
      <c r="Y82" s="13"/>
      <c r="Z82" s="13"/>
    </row>
    <row r="83" spans="1:26" ht="15.75" customHeight="1" x14ac:dyDescent="0.3">
      <c r="A83" s="14">
        <v>45243</v>
      </c>
      <c r="B83" s="11">
        <v>19443.550781000002</v>
      </c>
      <c r="C83" s="12">
        <f t="shared" si="0"/>
        <v>-1.1786182639025039E-2</v>
      </c>
      <c r="D83" s="15">
        <v>2356.4499999999998</v>
      </c>
      <c r="E83" s="12">
        <f t="shared" si="1"/>
        <v>-1.8003134663447285E-3</v>
      </c>
      <c r="F83" s="15">
        <v>3404.3</v>
      </c>
      <c r="G83" s="12">
        <f t="shared" si="2"/>
        <v>-2.6745000500307255E-2</v>
      </c>
      <c r="H83" s="15">
        <v>10456.049999999999</v>
      </c>
      <c r="I83" s="12">
        <f t="shared" si="3"/>
        <v>-2.7135294959226217E-3</v>
      </c>
      <c r="J83" s="15">
        <v>1504.4</v>
      </c>
      <c r="K83" s="12">
        <f t="shared" si="4"/>
        <v>-2.618755593860721E-3</v>
      </c>
      <c r="L83" s="15">
        <v>24174.05</v>
      </c>
      <c r="M83" s="12">
        <f t="shared" si="5"/>
        <v>3.784843187489788E-3</v>
      </c>
      <c r="N83" s="13"/>
      <c r="O83" s="13"/>
      <c r="P83" s="13"/>
      <c r="Q83" s="13"/>
      <c r="R83" s="13"/>
      <c r="S83" s="13"/>
      <c r="T83" s="13"/>
      <c r="U83" s="13"/>
      <c r="V83" s="13"/>
      <c r="W83" s="13"/>
      <c r="X83" s="13"/>
      <c r="Y83" s="13"/>
      <c r="Z83" s="13"/>
    </row>
    <row r="84" spans="1:26" ht="15.75" customHeight="1" x14ac:dyDescent="0.3">
      <c r="A84" s="14">
        <v>45240</v>
      </c>
      <c r="B84" s="11">
        <v>19425.349609000001</v>
      </c>
      <c r="C84" s="12">
        <f t="shared" si="0"/>
        <v>-9.3610329743818777E-4</v>
      </c>
      <c r="D84" s="15">
        <v>2314.6</v>
      </c>
      <c r="E84" s="12">
        <f t="shared" si="1"/>
        <v>-1.7759765749326278E-2</v>
      </c>
      <c r="F84" s="15">
        <v>3331.55</v>
      </c>
      <c r="G84" s="12">
        <f t="shared" si="2"/>
        <v>-2.1370032018329758E-2</v>
      </c>
      <c r="H84" s="15">
        <v>10398.4</v>
      </c>
      <c r="I84" s="12">
        <f t="shared" si="3"/>
        <v>-5.513554353699498E-3</v>
      </c>
      <c r="J84" s="15">
        <v>1488.8</v>
      </c>
      <c r="K84" s="12">
        <f t="shared" si="4"/>
        <v>-1.0369582557830454E-2</v>
      </c>
      <c r="L84" s="15">
        <v>24085.85</v>
      </c>
      <c r="M84" s="12">
        <f t="shared" si="5"/>
        <v>-3.6485404803911934E-3</v>
      </c>
      <c r="N84" s="13"/>
      <c r="O84" s="13"/>
      <c r="P84" s="13"/>
      <c r="Q84" s="13"/>
      <c r="R84" s="13"/>
      <c r="S84" s="13"/>
      <c r="T84" s="13"/>
      <c r="U84" s="13"/>
      <c r="V84" s="13"/>
      <c r="W84" s="13"/>
      <c r="X84" s="13"/>
      <c r="Y84" s="13"/>
      <c r="Z84" s="13"/>
    </row>
    <row r="85" spans="1:26" ht="15.75" customHeight="1" x14ac:dyDescent="0.3">
      <c r="A85" s="14">
        <v>45239</v>
      </c>
      <c r="B85" s="11">
        <v>19395.300781000002</v>
      </c>
      <c r="C85" s="12">
        <f t="shared" si="0"/>
        <v>-1.5468873716474611E-3</v>
      </c>
      <c r="D85" s="15">
        <v>2330.65</v>
      </c>
      <c r="E85" s="12">
        <f t="shared" si="1"/>
        <v>6.9342434977966742E-3</v>
      </c>
      <c r="F85" s="15">
        <v>3357.3</v>
      </c>
      <c r="G85" s="12">
        <f t="shared" si="2"/>
        <v>7.7291350872716897E-3</v>
      </c>
      <c r="H85" s="15">
        <v>10431.4</v>
      </c>
      <c r="I85" s="12">
        <f t="shared" si="3"/>
        <v>3.173565163871365E-3</v>
      </c>
      <c r="J85" s="15">
        <v>1500</v>
      </c>
      <c r="K85" s="12">
        <f t="shared" si="4"/>
        <v>7.5228371843095417E-3</v>
      </c>
      <c r="L85" s="15">
        <v>24283.35</v>
      </c>
      <c r="M85" s="12">
        <f t="shared" si="5"/>
        <v>8.199835172933486E-3</v>
      </c>
      <c r="N85" s="13"/>
      <c r="O85" s="13"/>
      <c r="P85" s="13"/>
      <c r="Q85" s="13"/>
      <c r="R85" s="13"/>
      <c r="S85" s="13"/>
      <c r="T85" s="13"/>
      <c r="U85" s="13"/>
      <c r="V85" s="13"/>
      <c r="W85" s="13"/>
      <c r="X85" s="13"/>
      <c r="Y85" s="13"/>
      <c r="Z85" s="13"/>
    </row>
    <row r="86" spans="1:26" ht="15.75" customHeight="1" x14ac:dyDescent="0.3">
      <c r="A86" s="14">
        <v>45238</v>
      </c>
      <c r="B86" s="11">
        <v>19443.5</v>
      </c>
      <c r="C86" s="12">
        <f t="shared" si="0"/>
        <v>2.4850977844703042E-3</v>
      </c>
      <c r="D86" s="15">
        <v>2314.9</v>
      </c>
      <c r="E86" s="12">
        <f t="shared" si="1"/>
        <v>-6.7577714371527256E-3</v>
      </c>
      <c r="F86" s="15">
        <v>3333.45</v>
      </c>
      <c r="G86" s="12">
        <f t="shared" si="2"/>
        <v>-7.103922795103316E-3</v>
      </c>
      <c r="H86" s="15">
        <v>10388.799999999999</v>
      </c>
      <c r="I86" s="12">
        <f t="shared" si="3"/>
        <v>-4.0838238395613591E-3</v>
      </c>
      <c r="J86" s="15">
        <v>1491.5</v>
      </c>
      <c r="K86" s="12">
        <f t="shared" si="4"/>
        <v>-5.6666666666666671E-3</v>
      </c>
      <c r="L86" s="15">
        <v>24137.200000000001</v>
      </c>
      <c r="M86" s="12">
        <f t="shared" si="5"/>
        <v>-6.018527097785018E-3</v>
      </c>
      <c r="N86" s="13"/>
      <c r="O86" s="13"/>
      <c r="P86" s="13"/>
      <c r="Q86" s="13"/>
      <c r="R86" s="13"/>
      <c r="S86" s="13"/>
      <c r="T86" s="13"/>
      <c r="U86" s="13"/>
      <c r="V86" s="13"/>
      <c r="W86" s="13"/>
      <c r="X86" s="13"/>
      <c r="Y86" s="13"/>
      <c r="Z86" s="13"/>
    </row>
    <row r="87" spans="1:26" ht="15.75" customHeight="1" x14ac:dyDescent="0.3">
      <c r="A87" s="14">
        <v>45237</v>
      </c>
      <c r="B87" s="11">
        <v>19406.699218999998</v>
      </c>
      <c r="C87" s="12">
        <f t="shared" si="0"/>
        <v>-1.892703525599904E-3</v>
      </c>
      <c r="D87" s="15">
        <v>2310.5500000000002</v>
      </c>
      <c r="E87" s="12">
        <f t="shared" si="1"/>
        <v>-1.8791308479847548E-3</v>
      </c>
      <c r="F87" s="15">
        <v>3347.45</v>
      </c>
      <c r="G87" s="12">
        <f t="shared" si="2"/>
        <v>4.1998530051448203E-3</v>
      </c>
      <c r="H87" s="15">
        <v>10400.35</v>
      </c>
      <c r="I87" s="12">
        <f t="shared" si="3"/>
        <v>1.1117742183891395E-3</v>
      </c>
      <c r="J87" s="15">
        <v>1485.65</v>
      </c>
      <c r="K87" s="12">
        <f t="shared" si="4"/>
        <v>-3.9222259470331269E-3</v>
      </c>
      <c r="L87" s="15">
        <v>24226.75</v>
      </c>
      <c r="M87" s="12">
        <f t="shared" si="5"/>
        <v>3.7100409326682165E-3</v>
      </c>
      <c r="N87" s="13"/>
      <c r="O87" s="13"/>
      <c r="P87" s="13"/>
      <c r="Q87" s="13"/>
      <c r="R87" s="13"/>
      <c r="S87" s="13"/>
      <c r="T87" s="13"/>
      <c r="U87" s="13"/>
      <c r="V87" s="13"/>
      <c r="W87" s="13"/>
      <c r="X87" s="13"/>
      <c r="Y87" s="13"/>
      <c r="Z87" s="13"/>
    </row>
    <row r="88" spans="1:26" ht="15.75" customHeight="1" x14ac:dyDescent="0.3">
      <c r="A88" s="14">
        <v>45236</v>
      </c>
      <c r="B88" s="11">
        <v>19411.75</v>
      </c>
      <c r="C88" s="12">
        <f t="shared" si="0"/>
        <v>2.6025966306814302E-4</v>
      </c>
      <c r="D88" s="15">
        <v>2335.9</v>
      </c>
      <c r="E88" s="12">
        <f t="shared" si="1"/>
        <v>1.0971413732661014E-2</v>
      </c>
      <c r="F88" s="15">
        <v>3381.55</v>
      </c>
      <c r="G88" s="12">
        <f t="shared" si="2"/>
        <v>1.0186858653602105E-2</v>
      </c>
      <c r="H88" s="15">
        <v>10322.299999999999</v>
      </c>
      <c r="I88" s="12">
        <f t="shared" si="3"/>
        <v>-7.504555135163825E-3</v>
      </c>
      <c r="J88" s="15">
        <v>1491.55</v>
      </c>
      <c r="K88" s="12">
        <f t="shared" si="4"/>
        <v>3.9713256823611636E-3</v>
      </c>
      <c r="L88" s="15">
        <v>24281.55</v>
      </c>
      <c r="M88" s="12">
        <f t="shared" si="5"/>
        <v>2.2619625001289597E-3</v>
      </c>
      <c r="N88" s="13"/>
      <c r="O88" s="13"/>
      <c r="P88" s="13"/>
      <c r="Q88" s="13"/>
      <c r="R88" s="13"/>
      <c r="S88" s="13"/>
      <c r="T88" s="13"/>
      <c r="U88" s="13"/>
      <c r="V88" s="13"/>
      <c r="W88" s="13"/>
      <c r="X88" s="13"/>
      <c r="Y88" s="13"/>
      <c r="Z88" s="13"/>
    </row>
    <row r="89" spans="1:26" ht="15.75" customHeight="1" x14ac:dyDescent="0.3">
      <c r="A89" s="14">
        <v>45233</v>
      </c>
      <c r="B89" s="11">
        <v>19230.599609000001</v>
      </c>
      <c r="C89" s="12">
        <f t="shared" si="0"/>
        <v>-9.3319969090885271E-3</v>
      </c>
      <c r="D89" s="15">
        <v>2323.8000000000002</v>
      </c>
      <c r="E89" s="12">
        <f t="shared" si="1"/>
        <v>-5.1800162678196449E-3</v>
      </c>
      <c r="F89" s="15">
        <v>3370.45</v>
      </c>
      <c r="G89" s="12">
        <f t="shared" si="2"/>
        <v>-3.2825183717527062E-3</v>
      </c>
      <c r="H89" s="15">
        <v>10253.299999999999</v>
      </c>
      <c r="I89" s="12">
        <f t="shared" si="3"/>
        <v>-6.6845567363862709E-3</v>
      </c>
      <c r="J89" s="15">
        <v>1487.25</v>
      </c>
      <c r="K89" s="12">
        <f t="shared" si="4"/>
        <v>-2.8829070430089199E-3</v>
      </c>
      <c r="L89" s="15">
        <v>24369.5</v>
      </c>
      <c r="M89" s="12">
        <f t="shared" si="5"/>
        <v>3.6220916704246941E-3</v>
      </c>
      <c r="N89" s="13"/>
      <c r="O89" s="13"/>
      <c r="P89" s="13"/>
      <c r="Q89" s="13"/>
      <c r="R89" s="13"/>
      <c r="S89" s="13"/>
      <c r="T89" s="13"/>
      <c r="U89" s="13"/>
      <c r="V89" s="13"/>
      <c r="W89" s="13"/>
      <c r="X89" s="13"/>
      <c r="Y89" s="13"/>
      <c r="Z89" s="13"/>
    </row>
    <row r="90" spans="1:26" ht="15.75" customHeight="1" x14ac:dyDescent="0.3">
      <c r="A90" s="14">
        <v>45232</v>
      </c>
      <c r="B90" s="11">
        <v>19133.25</v>
      </c>
      <c r="C90" s="12">
        <f t="shared" si="0"/>
        <v>-5.0622243184991885E-3</v>
      </c>
      <c r="D90" s="15">
        <v>2339</v>
      </c>
      <c r="E90" s="12">
        <f t="shared" si="1"/>
        <v>6.5410104139770279E-3</v>
      </c>
      <c r="F90" s="15">
        <v>3380.25</v>
      </c>
      <c r="G90" s="12">
        <f t="shared" si="2"/>
        <v>2.9076236110905612E-3</v>
      </c>
      <c r="H90" s="15">
        <v>10284.85</v>
      </c>
      <c r="I90" s="12">
        <f t="shared" si="3"/>
        <v>3.0770581178743519E-3</v>
      </c>
      <c r="J90" s="15">
        <v>1494.5</v>
      </c>
      <c r="K90" s="12">
        <f t="shared" si="4"/>
        <v>4.8747688687174311E-3</v>
      </c>
      <c r="L90" s="15">
        <v>24289.55</v>
      </c>
      <c r="M90" s="12">
        <f t="shared" si="5"/>
        <v>-3.2807402695993241E-3</v>
      </c>
      <c r="N90" s="13"/>
      <c r="O90" s="13"/>
      <c r="P90" s="13"/>
      <c r="Q90" s="13"/>
      <c r="R90" s="13"/>
      <c r="S90" s="13"/>
      <c r="T90" s="13"/>
      <c r="U90" s="13"/>
      <c r="V90" s="13"/>
      <c r="W90" s="13"/>
      <c r="X90" s="13"/>
      <c r="Y90" s="13"/>
      <c r="Z90" s="13"/>
    </row>
    <row r="91" spans="1:26" ht="15.75" customHeight="1" x14ac:dyDescent="0.3">
      <c r="A91" s="14">
        <v>45231</v>
      </c>
      <c r="B91" s="11">
        <v>18989.150390999999</v>
      </c>
      <c r="C91" s="12">
        <f t="shared" si="0"/>
        <v>-7.5313712516169905E-3</v>
      </c>
      <c r="D91" s="15">
        <v>2319.6999999999998</v>
      </c>
      <c r="E91" s="12">
        <f t="shared" si="1"/>
        <v>-8.2513894826849853E-3</v>
      </c>
      <c r="F91" s="15">
        <v>3350.9</v>
      </c>
      <c r="G91" s="12">
        <f t="shared" si="2"/>
        <v>-8.6827897344870664E-3</v>
      </c>
      <c r="H91" s="15">
        <v>10276.299999999999</v>
      </c>
      <c r="I91" s="12">
        <f t="shared" si="3"/>
        <v>-8.3131985396005692E-4</v>
      </c>
      <c r="J91" s="15">
        <v>1483.75</v>
      </c>
      <c r="K91" s="12">
        <f t="shared" si="4"/>
        <v>-7.1930411508865843E-3</v>
      </c>
      <c r="L91" s="15">
        <v>23999.05</v>
      </c>
      <c r="M91" s="12">
        <f t="shared" si="5"/>
        <v>-1.1959875749036109E-2</v>
      </c>
      <c r="N91" s="13"/>
      <c r="O91" s="13"/>
      <c r="P91" s="13"/>
      <c r="Q91" s="13"/>
      <c r="R91" s="13"/>
      <c r="S91" s="13"/>
      <c r="T91" s="13"/>
      <c r="U91" s="13"/>
      <c r="V91" s="13"/>
      <c r="W91" s="13"/>
      <c r="X91" s="13"/>
      <c r="Y91" s="13"/>
      <c r="Z91" s="13"/>
    </row>
    <row r="92" spans="1:26" ht="15.75" customHeight="1" x14ac:dyDescent="0.3">
      <c r="A92" s="14">
        <v>45230</v>
      </c>
      <c r="B92" s="11">
        <v>19079.599609000001</v>
      </c>
      <c r="C92" s="12">
        <f t="shared" si="0"/>
        <v>4.7632051006805658E-3</v>
      </c>
      <c r="D92" s="15">
        <v>2320.1999999999998</v>
      </c>
      <c r="E92" s="12">
        <f t="shared" si="1"/>
        <v>2.1554511359227489E-4</v>
      </c>
      <c r="F92" s="15">
        <v>3360.1</v>
      </c>
      <c r="G92" s="12">
        <f t="shared" si="2"/>
        <v>2.7455310513592821E-3</v>
      </c>
      <c r="H92" s="15">
        <v>10303.6</v>
      </c>
      <c r="I92" s="12">
        <f t="shared" si="3"/>
        <v>2.6565981919563554E-3</v>
      </c>
      <c r="J92" s="15">
        <v>1476.75</v>
      </c>
      <c r="K92" s="12">
        <f t="shared" si="4"/>
        <v>-4.7177759056444817E-3</v>
      </c>
      <c r="L92" s="15">
        <v>24111.8</v>
      </c>
      <c r="M92" s="12">
        <f t="shared" si="5"/>
        <v>4.6981026332292321E-3</v>
      </c>
      <c r="N92" s="13"/>
      <c r="O92" s="13"/>
      <c r="P92" s="13"/>
      <c r="Q92" s="13"/>
      <c r="R92" s="13"/>
      <c r="S92" s="13"/>
      <c r="T92" s="13"/>
      <c r="U92" s="13"/>
      <c r="V92" s="13"/>
      <c r="W92" s="13"/>
      <c r="X92" s="13"/>
      <c r="Y92" s="13"/>
      <c r="Z92" s="13"/>
    </row>
    <row r="93" spans="1:26" ht="15.75" customHeight="1" x14ac:dyDescent="0.3">
      <c r="A93" s="14">
        <v>45229</v>
      </c>
      <c r="B93" s="11">
        <v>19140.900390999999</v>
      </c>
      <c r="C93" s="12">
        <f t="shared" si="0"/>
        <v>3.212896667448009E-3</v>
      </c>
      <c r="D93" s="15">
        <v>2297.4</v>
      </c>
      <c r="E93" s="12">
        <f t="shared" si="1"/>
        <v>-9.8267390742176226E-3</v>
      </c>
      <c r="F93" s="15">
        <v>3330.65</v>
      </c>
      <c r="G93" s="12">
        <f t="shared" si="2"/>
        <v>-8.7646201005921898E-3</v>
      </c>
      <c r="H93" s="15">
        <v>10227.75</v>
      </c>
      <c r="I93" s="12">
        <f t="shared" si="3"/>
        <v>-7.3615047167980476E-3</v>
      </c>
      <c r="J93" s="15">
        <v>1474.5</v>
      </c>
      <c r="K93" s="12">
        <f t="shared" si="4"/>
        <v>-1.5236160487557136E-3</v>
      </c>
      <c r="L93" s="15">
        <v>23872.7</v>
      </c>
      <c r="M93" s="12">
        <f t="shared" si="5"/>
        <v>-9.916306538707129E-3</v>
      </c>
      <c r="N93" s="13"/>
      <c r="O93" s="13"/>
      <c r="P93" s="13"/>
      <c r="Q93" s="13"/>
      <c r="R93" s="13"/>
      <c r="S93" s="13"/>
      <c r="T93" s="13"/>
      <c r="U93" s="13"/>
      <c r="V93" s="13"/>
      <c r="W93" s="13"/>
      <c r="X93" s="13"/>
      <c r="Y93" s="13"/>
      <c r="Z93" s="13"/>
    </row>
    <row r="94" spans="1:26" ht="15.75" customHeight="1" x14ac:dyDescent="0.3">
      <c r="A94" s="14">
        <v>45226</v>
      </c>
      <c r="B94" s="11">
        <v>19047.25</v>
      </c>
      <c r="C94" s="12">
        <f t="shared" si="0"/>
        <v>-4.8926847267871153E-3</v>
      </c>
      <c r="D94" s="15">
        <v>2287.9</v>
      </c>
      <c r="E94" s="12">
        <f t="shared" si="1"/>
        <v>-4.1351092539392356E-3</v>
      </c>
      <c r="F94" s="15">
        <v>3368.75</v>
      </c>
      <c r="G94" s="12">
        <f t="shared" si="2"/>
        <v>1.1439208562893101E-2</v>
      </c>
      <c r="H94" s="15">
        <v>10392.299999999999</v>
      </c>
      <c r="I94" s="12">
        <f t="shared" si="3"/>
        <v>1.6088582532815063E-2</v>
      </c>
      <c r="J94" s="15">
        <v>1476.5</v>
      </c>
      <c r="K94" s="12">
        <f t="shared" si="4"/>
        <v>1.3563919972872161E-3</v>
      </c>
      <c r="L94" s="15">
        <v>24234.799999999999</v>
      </c>
      <c r="M94" s="12">
        <f t="shared" si="5"/>
        <v>1.5167953352574218E-2</v>
      </c>
      <c r="N94" s="13"/>
      <c r="O94" s="13"/>
      <c r="P94" s="13"/>
      <c r="Q94" s="13"/>
      <c r="R94" s="13"/>
      <c r="S94" s="13"/>
      <c r="T94" s="13"/>
      <c r="U94" s="13"/>
      <c r="V94" s="13"/>
      <c r="W94" s="13"/>
      <c r="X94" s="13"/>
      <c r="Y94" s="13"/>
      <c r="Z94" s="13"/>
    </row>
    <row r="95" spans="1:26" ht="15.75" customHeight="1" x14ac:dyDescent="0.3">
      <c r="A95" s="14">
        <v>45225</v>
      </c>
      <c r="B95" s="11">
        <v>18857.25</v>
      </c>
      <c r="C95" s="12">
        <f t="shared" si="0"/>
        <v>-9.9751932693695946E-3</v>
      </c>
      <c r="D95" s="15">
        <v>2312.5</v>
      </c>
      <c r="E95" s="12">
        <f t="shared" si="1"/>
        <v>1.0752218191354477E-2</v>
      </c>
      <c r="F95" s="15">
        <v>3378.55</v>
      </c>
      <c r="G95" s="12">
        <f t="shared" si="2"/>
        <v>2.9090909090909631E-3</v>
      </c>
      <c r="H95" s="15">
        <v>10397.700000000001</v>
      </c>
      <c r="I95" s="12">
        <f t="shared" si="3"/>
        <v>5.1961548454157935E-4</v>
      </c>
      <c r="J95" s="15">
        <v>1485.1</v>
      </c>
      <c r="K95" s="12">
        <f t="shared" si="4"/>
        <v>5.8245851676260816E-3</v>
      </c>
      <c r="L95" s="15">
        <v>24171.7</v>
      </c>
      <c r="M95" s="12">
        <f t="shared" si="5"/>
        <v>-2.6036938617194508E-3</v>
      </c>
      <c r="N95" s="13"/>
      <c r="O95" s="13"/>
      <c r="P95" s="13"/>
      <c r="Q95" s="13"/>
      <c r="R95" s="13"/>
      <c r="S95" s="13"/>
      <c r="T95" s="13"/>
      <c r="U95" s="13"/>
      <c r="V95" s="13"/>
      <c r="W95" s="13"/>
      <c r="X95" s="13"/>
      <c r="Y95" s="13"/>
      <c r="Z95" s="13"/>
    </row>
    <row r="96" spans="1:26" ht="15.75" customHeight="1" x14ac:dyDescent="0.3">
      <c r="A96" s="14">
        <v>45224</v>
      </c>
      <c r="B96" s="11">
        <v>19122.150390999999</v>
      </c>
      <c r="C96" s="12">
        <f t="shared" si="0"/>
        <v>1.4047668191279174E-2</v>
      </c>
      <c r="D96" s="15">
        <v>2265.8000000000002</v>
      </c>
      <c r="E96" s="12">
        <f t="shared" si="1"/>
        <v>-2.0194594594594516E-2</v>
      </c>
      <c r="F96" s="15">
        <v>3350.95</v>
      </c>
      <c r="G96" s="12">
        <f t="shared" si="2"/>
        <v>-8.1691850054018324E-3</v>
      </c>
      <c r="H96" s="15">
        <v>10560.7</v>
      </c>
      <c r="I96" s="12">
        <f t="shared" si="3"/>
        <v>1.5676543851043979E-2</v>
      </c>
      <c r="J96" s="15">
        <v>1469.15</v>
      </c>
      <c r="K96" s="12">
        <f t="shared" si="4"/>
        <v>-1.0740017507238448E-2</v>
      </c>
      <c r="L96" s="15">
        <v>24056.95</v>
      </c>
      <c r="M96" s="12">
        <f t="shared" si="5"/>
        <v>-4.7472871167522348E-3</v>
      </c>
      <c r="N96" s="13"/>
      <c r="O96" s="13"/>
      <c r="P96" s="13"/>
      <c r="Q96" s="13"/>
      <c r="R96" s="13"/>
      <c r="S96" s="13"/>
      <c r="T96" s="13"/>
      <c r="U96" s="13"/>
      <c r="V96" s="13"/>
      <c r="W96" s="13"/>
      <c r="X96" s="13"/>
      <c r="Y96" s="13"/>
      <c r="Z96" s="13"/>
    </row>
    <row r="97" spans="1:26" ht="15.75" customHeight="1" x14ac:dyDescent="0.3">
      <c r="A97" s="14">
        <v>45222</v>
      </c>
      <c r="B97" s="11">
        <v>19281.75</v>
      </c>
      <c r="C97" s="12">
        <f t="shared" si="0"/>
        <v>8.3463211896459971E-3</v>
      </c>
      <c r="D97" s="15">
        <v>2226.5</v>
      </c>
      <c r="E97" s="12">
        <f t="shared" si="1"/>
        <v>-1.7344867155088789E-2</v>
      </c>
      <c r="F97" s="15">
        <v>3336.75</v>
      </c>
      <c r="G97" s="12">
        <f t="shared" si="2"/>
        <v>-4.2376042614780344E-3</v>
      </c>
      <c r="H97" s="15">
        <v>10424.15</v>
      </c>
      <c r="I97" s="12">
        <f t="shared" si="3"/>
        <v>-1.2930014108913337E-2</v>
      </c>
      <c r="J97" s="15">
        <v>1463.4</v>
      </c>
      <c r="K97" s="12">
        <f t="shared" si="4"/>
        <v>-3.9138277235135962E-3</v>
      </c>
      <c r="L97" s="15">
        <v>23545.599999999999</v>
      </c>
      <c r="M97" s="12">
        <f t="shared" si="5"/>
        <v>-2.1255811730082248E-2</v>
      </c>
      <c r="N97" s="13"/>
      <c r="O97" s="13"/>
      <c r="P97" s="13"/>
      <c r="Q97" s="13"/>
      <c r="R97" s="13"/>
      <c r="S97" s="13"/>
      <c r="T97" s="13"/>
      <c r="U97" s="13"/>
      <c r="V97" s="13"/>
      <c r="W97" s="13"/>
      <c r="X97" s="13"/>
      <c r="Y97" s="13"/>
      <c r="Z97" s="13"/>
    </row>
    <row r="98" spans="1:26" ht="15.75" customHeight="1" x14ac:dyDescent="0.3">
      <c r="A98" s="14">
        <v>45219</v>
      </c>
      <c r="B98" s="11">
        <v>19542.650390999999</v>
      </c>
      <c r="C98" s="12">
        <f t="shared" si="0"/>
        <v>1.3530949784122252E-2</v>
      </c>
      <c r="D98" s="15">
        <v>2257.9499999999998</v>
      </c>
      <c r="E98" s="12">
        <f t="shared" si="1"/>
        <v>1.4125308780597269E-2</v>
      </c>
      <c r="F98" s="15">
        <v>3390.1</v>
      </c>
      <c r="G98" s="12">
        <f t="shared" si="2"/>
        <v>1.598861167303511E-2</v>
      </c>
      <c r="H98" s="15">
        <v>10588.85</v>
      </c>
      <c r="I98" s="12">
        <f t="shared" si="3"/>
        <v>1.5799849388199588E-2</v>
      </c>
      <c r="J98" s="15">
        <v>1496.5</v>
      </c>
      <c r="K98" s="12">
        <f t="shared" si="4"/>
        <v>2.2618559518928459E-2</v>
      </c>
      <c r="L98" s="15">
        <v>24262.7</v>
      </c>
      <c r="M98" s="12">
        <f t="shared" si="5"/>
        <v>3.0455796412068591E-2</v>
      </c>
      <c r="N98" s="13"/>
      <c r="O98" s="13"/>
      <c r="P98" s="13"/>
      <c r="Q98" s="13"/>
      <c r="R98" s="13"/>
      <c r="S98" s="13"/>
      <c r="T98" s="13"/>
      <c r="U98" s="13"/>
      <c r="V98" s="13"/>
      <c r="W98" s="13"/>
      <c r="X98" s="13"/>
      <c r="Y98" s="13"/>
      <c r="Z98" s="13"/>
    </row>
    <row r="99" spans="1:26" ht="15.75" customHeight="1" x14ac:dyDescent="0.3">
      <c r="A99" s="14">
        <v>45218</v>
      </c>
      <c r="B99" s="11">
        <v>19624.699218999998</v>
      </c>
      <c r="C99" s="12">
        <f t="shared" si="0"/>
        <v>4.19844935862871E-3</v>
      </c>
      <c r="D99" s="15">
        <v>2263.1999999999998</v>
      </c>
      <c r="E99" s="12">
        <f t="shared" si="1"/>
        <v>2.325117916694347E-3</v>
      </c>
      <c r="F99" s="15">
        <v>3410.15</v>
      </c>
      <c r="G99" s="12">
        <f t="shared" si="2"/>
        <v>5.9142798147547807E-3</v>
      </c>
      <c r="H99" s="15">
        <v>10553.65</v>
      </c>
      <c r="I99" s="12">
        <f t="shared" si="3"/>
        <v>-3.3242514531795922E-3</v>
      </c>
      <c r="J99" s="15">
        <v>1506.05</v>
      </c>
      <c r="K99" s="12">
        <f t="shared" si="4"/>
        <v>6.3815569662545634E-3</v>
      </c>
      <c r="L99" s="15">
        <v>24197.75</v>
      </c>
      <c r="M99" s="12">
        <f t="shared" si="5"/>
        <v>-2.6769485671421863E-3</v>
      </c>
      <c r="N99" s="13"/>
      <c r="O99" s="13"/>
      <c r="P99" s="13"/>
      <c r="Q99" s="13"/>
      <c r="R99" s="13"/>
      <c r="S99" s="13"/>
      <c r="T99" s="13"/>
      <c r="U99" s="13"/>
      <c r="V99" s="13"/>
      <c r="W99" s="13"/>
      <c r="X99" s="13"/>
      <c r="Y99" s="13"/>
      <c r="Z99" s="13"/>
    </row>
    <row r="100" spans="1:26" ht="15.75" customHeight="1" x14ac:dyDescent="0.3">
      <c r="A100" s="14">
        <v>45217</v>
      </c>
      <c r="B100" s="11">
        <v>19671.099609000001</v>
      </c>
      <c r="C100" s="12">
        <f t="shared" si="0"/>
        <v>2.3643873203966948E-3</v>
      </c>
      <c r="D100" s="15">
        <v>2299.1</v>
      </c>
      <c r="E100" s="12">
        <f t="shared" si="1"/>
        <v>1.5862495581477596E-2</v>
      </c>
      <c r="F100" s="15">
        <v>3494.55</v>
      </c>
      <c r="G100" s="12">
        <f t="shared" si="2"/>
        <v>2.474964444379282E-2</v>
      </c>
      <c r="H100" s="15">
        <v>10725.65</v>
      </c>
      <c r="I100" s="12">
        <f t="shared" si="3"/>
        <v>1.6297679002051424E-2</v>
      </c>
      <c r="J100" s="15">
        <v>1522.8</v>
      </c>
      <c r="K100" s="12">
        <f t="shared" si="4"/>
        <v>1.1121808704890277E-2</v>
      </c>
      <c r="L100" s="15">
        <v>24279.7</v>
      </c>
      <c r="M100" s="12">
        <f t="shared" si="5"/>
        <v>3.386678513498186E-3</v>
      </c>
      <c r="N100" s="13"/>
      <c r="O100" s="13"/>
      <c r="P100" s="13"/>
      <c r="Q100" s="13"/>
      <c r="R100" s="13"/>
      <c r="S100" s="13"/>
      <c r="T100" s="13"/>
      <c r="U100" s="13"/>
      <c r="V100" s="13"/>
      <c r="W100" s="13"/>
      <c r="X100" s="13"/>
      <c r="Y100" s="13"/>
      <c r="Z100" s="13"/>
    </row>
    <row r="101" spans="1:26" ht="15.75" customHeight="1" x14ac:dyDescent="0.3">
      <c r="A101" s="14">
        <v>45216</v>
      </c>
      <c r="B101" s="11">
        <v>19811.5</v>
      </c>
      <c r="C101" s="12">
        <f t="shared" si="0"/>
        <v>7.1373941361042503E-3</v>
      </c>
      <c r="D101" s="15">
        <v>2306.15</v>
      </c>
      <c r="E101" s="12">
        <f t="shared" si="1"/>
        <v>3.0664172937237104E-3</v>
      </c>
      <c r="F101" s="15">
        <v>3455.65</v>
      </c>
      <c r="G101" s="12">
        <f t="shared" si="2"/>
        <v>-1.1131619235666993E-2</v>
      </c>
      <c r="H101" s="15">
        <v>10771.7</v>
      </c>
      <c r="I101" s="12">
        <f t="shared" si="3"/>
        <v>4.2934460848527683E-3</v>
      </c>
      <c r="J101" s="15">
        <v>1514.95</v>
      </c>
      <c r="K101" s="12">
        <f t="shared" si="4"/>
        <v>-5.1549776727081095E-3</v>
      </c>
      <c r="L101" s="15">
        <v>24132.35</v>
      </c>
      <c r="M101" s="12">
        <f t="shared" si="5"/>
        <v>-6.0688558754845483E-3</v>
      </c>
      <c r="N101" s="13"/>
      <c r="O101" s="13"/>
      <c r="P101" s="13"/>
      <c r="Q101" s="13"/>
      <c r="R101" s="13"/>
      <c r="S101" s="13"/>
      <c r="T101" s="13"/>
      <c r="U101" s="13"/>
      <c r="V101" s="13"/>
      <c r="W101" s="13"/>
      <c r="X101" s="13"/>
      <c r="Y101" s="13"/>
      <c r="Z101" s="13"/>
    </row>
    <row r="102" spans="1:26" ht="15.75" customHeight="1" x14ac:dyDescent="0.3">
      <c r="A102" s="14">
        <v>45215</v>
      </c>
      <c r="B102" s="11">
        <v>19731.75</v>
      </c>
      <c r="C102" s="12">
        <f t="shared" si="0"/>
        <v>-4.0254397698306537E-3</v>
      </c>
      <c r="D102" s="15">
        <v>2324</v>
      </c>
      <c r="E102" s="12">
        <f t="shared" si="1"/>
        <v>7.7401730156320741E-3</v>
      </c>
      <c r="F102" s="15">
        <v>3487.25</v>
      </c>
      <c r="G102" s="12">
        <f t="shared" si="2"/>
        <v>9.1444446052117278E-3</v>
      </c>
      <c r="H102" s="15">
        <v>10788.45</v>
      </c>
      <c r="I102" s="12">
        <f t="shared" si="3"/>
        <v>1.55500060343307E-3</v>
      </c>
      <c r="J102" s="15">
        <v>1519.75</v>
      </c>
      <c r="K102" s="12">
        <f t="shared" si="4"/>
        <v>3.1684214000461761E-3</v>
      </c>
      <c r="L102" s="15">
        <v>23262.95</v>
      </c>
      <c r="M102" s="12">
        <f t="shared" si="5"/>
        <v>-3.6026329802112012E-2</v>
      </c>
      <c r="N102" s="13"/>
      <c r="O102" s="13"/>
      <c r="P102" s="13"/>
      <c r="Q102" s="13"/>
      <c r="R102" s="13"/>
      <c r="S102" s="13"/>
      <c r="T102" s="13"/>
      <c r="U102" s="13"/>
      <c r="V102" s="13"/>
      <c r="W102" s="13"/>
      <c r="X102" s="13"/>
      <c r="Y102" s="13"/>
      <c r="Z102" s="13"/>
    </row>
    <row r="103" spans="1:26" ht="15.75" customHeight="1" x14ac:dyDescent="0.3">
      <c r="A103" s="14">
        <v>45212</v>
      </c>
      <c r="B103" s="11">
        <v>19751.050781000002</v>
      </c>
      <c r="C103" s="12">
        <f t="shared" si="0"/>
        <v>9.7815860225280234E-4</v>
      </c>
      <c r="D103" s="15">
        <v>2355.25</v>
      </c>
      <c r="E103" s="12">
        <f t="shared" si="1"/>
        <v>1.3446643717728055E-2</v>
      </c>
      <c r="F103" s="15">
        <v>3507.05</v>
      </c>
      <c r="G103" s="12">
        <f t="shared" si="2"/>
        <v>5.6778263674815924E-3</v>
      </c>
      <c r="H103" s="15">
        <v>10750.8</v>
      </c>
      <c r="I103" s="12">
        <f t="shared" si="3"/>
        <v>-3.4898433046453804E-3</v>
      </c>
      <c r="J103" s="15">
        <v>1541.2</v>
      </c>
      <c r="K103" s="12">
        <f t="shared" si="4"/>
        <v>1.4114163513735841E-2</v>
      </c>
      <c r="L103" s="15">
        <v>23325.3</v>
      </c>
      <c r="M103" s="12">
        <f t="shared" si="5"/>
        <v>2.6802275721694172E-3</v>
      </c>
      <c r="N103" s="13"/>
      <c r="O103" s="13"/>
      <c r="P103" s="13"/>
      <c r="Q103" s="13"/>
      <c r="R103" s="13"/>
      <c r="S103" s="13"/>
      <c r="T103" s="13"/>
      <c r="U103" s="13"/>
      <c r="V103" s="13"/>
      <c r="W103" s="13"/>
      <c r="X103" s="13"/>
      <c r="Y103" s="13"/>
      <c r="Z103" s="13"/>
    </row>
    <row r="104" spans="1:26" ht="15.75" customHeight="1" x14ac:dyDescent="0.3">
      <c r="A104" s="14">
        <v>45211</v>
      </c>
      <c r="B104" s="11">
        <v>19794</v>
      </c>
      <c r="C104" s="12">
        <f t="shared" si="0"/>
        <v>2.1745283061757048E-3</v>
      </c>
      <c r="D104" s="15">
        <v>2344.0500000000002</v>
      </c>
      <c r="E104" s="12">
        <f t="shared" si="1"/>
        <v>-4.7553338286805301E-3</v>
      </c>
      <c r="F104" s="15">
        <v>3524.05</v>
      </c>
      <c r="G104" s="12">
        <f t="shared" si="2"/>
        <v>4.8473788511712119E-3</v>
      </c>
      <c r="H104" s="15">
        <v>10704.5</v>
      </c>
      <c r="I104" s="12">
        <f t="shared" si="3"/>
        <v>-4.3066562488372285E-3</v>
      </c>
      <c r="J104" s="15">
        <v>1529.6</v>
      </c>
      <c r="K104" s="12">
        <f t="shared" si="4"/>
        <v>-7.5266026472879163E-3</v>
      </c>
      <c r="L104" s="15">
        <v>23108.55</v>
      </c>
      <c r="M104" s="12">
        <f t="shared" si="5"/>
        <v>-9.2924849841159608E-3</v>
      </c>
      <c r="N104" s="13"/>
      <c r="O104" s="13"/>
      <c r="P104" s="13"/>
      <c r="Q104" s="13"/>
      <c r="R104" s="13"/>
      <c r="S104" s="13"/>
      <c r="T104" s="13"/>
      <c r="U104" s="13"/>
      <c r="V104" s="13"/>
      <c r="W104" s="13"/>
      <c r="X104" s="13"/>
      <c r="Y104" s="13"/>
      <c r="Z104" s="13"/>
    </row>
    <row r="105" spans="1:26" ht="15.75" customHeight="1" x14ac:dyDescent="0.3">
      <c r="A105" s="14">
        <v>45210</v>
      </c>
      <c r="B105" s="11">
        <v>19811.349609000001</v>
      </c>
      <c r="C105" s="12">
        <f t="shared" si="0"/>
        <v>8.7650848742047E-4</v>
      </c>
      <c r="D105" s="15">
        <v>2349.3000000000002</v>
      </c>
      <c r="E105" s="12">
        <f t="shared" si="1"/>
        <v>2.2397133166954628E-3</v>
      </c>
      <c r="F105" s="15">
        <v>3570.85</v>
      </c>
      <c r="G105" s="12">
        <f t="shared" si="2"/>
        <v>1.328017479888189E-2</v>
      </c>
      <c r="H105" s="15">
        <v>10727.55</v>
      </c>
      <c r="I105" s="12">
        <f t="shared" si="3"/>
        <v>2.1533000140127306E-3</v>
      </c>
      <c r="J105" s="15">
        <v>1535.75</v>
      </c>
      <c r="K105" s="12">
        <f t="shared" si="4"/>
        <v>4.0206589958159591E-3</v>
      </c>
      <c r="L105" s="15">
        <v>23554.35</v>
      </c>
      <c r="M105" s="12">
        <f t="shared" si="5"/>
        <v>1.9291560915764915E-2</v>
      </c>
      <c r="N105" s="13"/>
      <c r="O105" s="13"/>
      <c r="P105" s="13"/>
      <c r="Q105" s="13"/>
      <c r="R105" s="13"/>
      <c r="S105" s="13"/>
      <c r="T105" s="13"/>
      <c r="U105" s="13"/>
      <c r="V105" s="13"/>
      <c r="W105" s="13"/>
      <c r="X105" s="13"/>
      <c r="Y105" s="13"/>
      <c r="Z105" s="13"/>
    </row>
    <row r="106" spans="1:26" ht="15.75" customHeight="1" x14ac:dyDescent="0.3">
      <c r="A106" s="14">
        <v>45209</v>
      </c>
      <c r="B106" s="11">
        <v>19689.849609000001</v>
      </c>
      <c r="C106" s="12">
        <f t="shared" si="0"/>
        <v>-6.1328482106440827E-3</v>
      </c>
      <c r="D106" s="15">
        <v>2349.4</v>
      </c>
      <c r="E106" s="12">
        <f t="shared" si="1"/>
        <v>4.2565870684846145E-5</v>
      </c>
      <c r="F106" s="15">
        <v>3542.55</v>
      </c>
      <c r="G106" s="12">
        <f t="shared" si="2"/>
        <v>-7.9252838959910747E-3</v>
      </c>
      <c r="H106" s="15">
        <v>10580.9</v>
      </c>
      <c r="I106" s="12">
        <f t="shared" si="3"/>
        <v>-1.3670409366537527E-2</v>
      </c>
      <c r="J106" s="15">
        <v>1549.85</v>
      </c>
      <c r="K106" s="12">
        <f t="shared" si="4"/>
        <v>9.18118183298057E-3</v>
      </c>
      <c r="L106" s="15">
        <v>23075.15</v>
      </c>
      <c r="M106" s="12">
        <f t="shared" si="5"/>
        <v>-2.0344437439368826E-2</v>
      </c>
      <c r="N106" s="13"/>
      <c r="O106" s="13"/>
      <c r="P106" s="13"/>
      <c r="Q106" s="13"/>
      <c r="R106" s="13"/>
      <c r="S106" s="13"/>
      <c r="T106" s="13"/>
      <c r="U106" s="13"/>
      <c r="V106" s="13"/>
      <c r="W106" s="13"/>
      <c r="X106" s="13"/>
      <c r="Y106" s="13"/>
      <c r="Z106" s="13"/>
    </row>
    <row r="107" spans="1:26" ht="15.75" customHeight="1" x14ac:dyDescent="0.3">
      <c r="A107" s="14">
        <v>45208</v>
      </c>
      <c r="B107" s="11">
        <v>19512.349609000001</v>
      </c>
      <c r="C107" s="12">
        <f t="shared" si="0"/>
        <v>-9.0147971429333229E-3</v>
      </c>
      <c r="D107" s="15">
        <v>2345.0500000000002</v>
      </c>
      <c r="E107" s="12">
        <f t="shared" si="1"/>
        <v>-1.8515365625265637E-3</v>
      </c>
      <c r="F107" s="15">
        <v>3609.9</v>
      </c>
      <c r="G107" s="12">
        <f t="shared" si="2"/>
        <v>1.9011728839395323E-2</v>
      </c>
      <c r="H107" s="15">
        <v>10412.1</v>
      </c>
      <c r="I107" s="12">
        <f t="shared" si="3"/>
        <v>-1.5953274296137313E-2</v>
      </c>
      <c r="J107" s="15">
        <v>1539.6</v>
      </c>
      <c r="K107" s="12">
        <f t="shared" si="4"/>
        <v>-6.613543246120593E-3</v>
      </c>
      <c r="L107" s="15">
        <v>23202.05</v>
      </c>
      <c r="M107" s="12">
        <f t="shared" si="5"/>
        <v>5.4994225389649824E-3</v>
      </c>
      <c r="N107" s="13"/>
      <c r="O107" s="13"/>
      <c r="P107" s="13"/>
      <c r="Q107" s="13"/>
      <c r="R107" s="13"/>
      <c r="S107" s="13"/>
      <c r="T107" s="13"/>
      <c r="U107" s="13"/>
      <c r="V107" s="13"/>
      <c r="W107" s="13"/>
      <c r="X107" s="13"/>
      <c r="Y107" s="13"/>
      <c r="Z107" s="13"/>
    </row>
    <row r="108" spans="1:26" ht="15.75" customHeight="1" x14ac:dyDescent="0.3">
      <c r="A108" s="14">
        <v>45205</v>
      </c>
      <c r="B108" s="11">
        <v>19653.5</v>
      </c>
      <c r="C108" s="12">
        <f t="shared" si="0"/>
        <v>7.2339002646249284E-3</v>
      </c>
      <c r="D108" s="15">
        <v>2308.4</v>
      </c>
      <c r="E108" s="12">
        <f t="shared" si="1"/>
        <v>-1.5628664634016371E-2</v>
      </c>
      <c r="F108" s="15">
        <v>3628.9</v>
      </c>
      <c r="G108" s="12">
        <f t="shared" si="2"/>
        <v>5.2633036926230644E-3</v>
      </c>
      <c r="H108" s="15">
        <v>10375</v>
      </c>
      <c r="I108" s="12">
        <f t="shared" si="3"/>
        <v>-3.563162090260405E-3</v>
      </c>
      <c r="J108" s="15">
        <v>1524.85</v>
      </c>
      <c r="K108" s="12">
        <f t="shared" si="4"/>
        <v>-9.5804104962327885E-3</v>
      </c>
      <c r="L108" s="15">
        <v>22968.05</v>
      </c>
      <c r="M108" s="12">
        <f t="shared" si="5"/>
        <v>-1.0085315737187016E-2</v>
      </c>
      <c r="N108" s="13"/>
      <c r="O108" s="13"/>
      <c r="P108" s="13"/>
      <c r="Q108" s="13"/>
      <c r="R108" s="13"/>
      <c r="S108" s="13"/>
      <c r="T108" s="13"/>
      <c r="U108" s="13"/>
      <c r="V108" s="13"/>
      <c r="W108" s="13"/>
      <c r="X108" s="13"/>
      <c r="Y108" s="13"/>
      <c r="Z108" s="13"/>
    </row>
    <row r="109" spans="1:26" ht="15.75" customHeight="1" x14ac:dyDescent="0.3">
      <c r="A109" s="14">
        <v>45204</v>
      </c>
      <c r="B109" s="11">
        <v>19545.75</v>
      </c>
      <c r="C109" s="12">
        <f t="shared" si="0"/>
        <v>-5.4824840359223546E-3</v>
      </c>
      <c r="D109" s="15">
        <v>2298.25</v>
      </c>
      <c r="E109" s="12">
        <f t="shared" si="1"/>
        <v>-4.3969849246231546E-3</v>
      </c>
      <c r="F109" s="15">
        <v>3638.35</v>
      </c>
      <c r="G109" s="12">
        <f t="shared" si="2"/>
        <v>2.6040949047920355E-3</v>
      </c>
      <c r="H109" s="15">
        <v>10244.799999999999</v>
      </c>
      <c r="I109" s="12">
        <f t="shared" si="3"/>
        <v>-1.2549397590361515E-2</v>
      </c>
      <c r="J109" s="15">
        <v>1516.25</v>
      </c>
      <c r="K109" s="12">
        <f t="shared" si="4"/>
        <v>-5.6398990064595927E-3</v>
      </c>
      <c r="L109" s="15">
        <v>22881.85</v>
      </c>
      <c r="M109" s="12">
        <f t="shared" si="5"/>
        <v>-3.753039548416201E-3</v>
      </c>
      <c r="N109" s="13"/>
      <c r="O109" s="13"/>
      <c r="P109" s="13"/>
      <c r="Q109" s="13"/>
      <c r="R109" s="13"/>
      <c r="S109" s="13"/>
      <c r="T109" s="13"/>
      <c r="U109" s="13"/>
      <c r="V109" s="13"/>
      <c r="W109" s="13"/>
      <c r="X109" s="13"/>
      <c r="Y109" s="13"/>
      <c r="Z109" s="13"/>
    </row>
    <row r="110" spans="1:26" ht="15.75" customHeight="1" x14ac:dyDescent="0.3">
      <c r="A110" s="14">
        <v>45203</v>
      </c>
      <c r="B110" s="11">
        <v>19436.099609000001</v>
      </c>
      <c r="C110" s="12">
        <f t="shared" si="0"/>
        <v>-5.6099352033050264E-3</v>
      </c>
      <c r="D110" s="15">
        <v>2318</v>
      </c>
      <c r="E110" s="12">
        <f t="shared" si="1"/>
        <v>8.5934950505819653E-3</v>
      </c>
      <c r="F110" s="15">
        <v>3621.4</v>
      </c>
      <c r="G110" s="12">
        <f t="shared" si="2"/>
        <v>-4.6587051822941216E-3</v>
      </c>
      <c r="H110" s="15">
        <v>10302.049999999999</v>
      </c>
      <c r="I110" s="12">
        <f t="shared" si="3"/>
        <v>5.5882008433546775E-3</v>
      </c>
      <c r="J110" s="15">
        <v>1534.05</v>
      </c>
      <c r="K110" s="12">
        <f t="shared" si="4"/>
        <v>1.1739488870568807E-2</v>
      </c>
      <c r="L110" s="15">
        <v>22912.25</v>
      </c>
      <c r="M110" s="12">
        <f t="shared" si="5"/>
        <v>1.3285639054535126E-3</v>
      </c>
      <c r="N110" s="13"/>
      <c r="O110" s="13"/>
      <c r="P110" s="13"/>
      <c r="Q110" s="13"/>
      <c r="R110" s="13"/>
      <c r="S110" s="13"/>
      <c r="T110" s="13"/>
      <c r="U110" s="13"/>
      <c r="V110" s="13"/>
      <c r="W110" s="13"/>
      <c r="X110" s="13"/>
      <c r="Y110" s="13"/>
      <c r="Z110" s="13"/>
    </row>
    <row r="111" spans="1:26" ht="15.75" customHeight="1" x14ac:dyDescent="0.3">
      <c r="A111" s="14">
        <v>45202</v>
      </c>
      <c r="B111" s="11">
        <v>19528.75</v>
      </c>
      <c r="C111" s="12">
        <f t="shared" si="0"/>
        <v>4.7669230382569611E-3</v>
      </c>
      <c r="D111" s="15">
        <v>2314.1</v>
      </c>
      <c r="E111" s="12">
        <f t="shared" si="1"/>
        <v>-1.6824849007765707E-3</v>
      </c>
      <c r="F111" s="15">
        <v>3589.35</v>
      </c>
      <c r="G111" s="12">
        <f t="shared" si="2"/>
        <v>-8.8501684431435863E-3</v>
      </c>
      <c r="H111" s="15">
        <v>10210.15</v>
      </c>
      <c r="I111" s="12">
        <f t="shared" si="3"/>
        <v>-8.920554646890632E-3</v>
      </c>
      <c r="J111" s="15">
        <v>1535.75</v>
      </c>
      <c r="K111" s="12">
        <f t="shared" si="4"/>
        <v>1.1081776995534992E-3</v>
      </c>
      <c r="L111" s="15">
        <v>22918.7</v>
      </c>
      <c r="M111" s="12">
        <f t="shared" si="5"/>
        <v>2.8150879987782638E-4</v>
      </c>
      <c r="N111" s="13"/>
      <c r="O111" s="13"/>
      <c r="P111" s="13"/>
      <c r="Q111" s="13"/>
      <c r="R111" s="13"/>
      <c r="S111" s="13"/>
      <c r="T111" s="13"/>
      <c r="U111" s="13"/>
      <c r="V111" s="13"/>
      <c r="W111" s="13"/>
      <c r="X111" s="13"/>
      <c r="Y111" s="13"/>
      <c r="Z111" s="13"/>
    </row>
    <row r="112" spans="1:26" ht="15.75" customHeight="1" x14ac:dyDescent="0.3">
      <c r="A112" s="14">
        <v>45198</v>
      </c>
      <c r="B112" s="11">
        <v>19638.300781000002</v>
      </c>
      <c r="C112" s="12">
        <f t="shared" si="0"/>
        <v>5.6097180311080706E-3</v>
      </c>
      <c r="D112" s="15">
        <v>2314.15</v>
      </c>
      <c r="E112" s="12">
        <f t="shared" si="1"/>
        <v>2.1606672140435546E-5</v>
      </c>
      <c r="F112" s="15">
        <v>3537.75</v>
      </c>
      <c r="G112" s="12">
        <f t="shared" si="2"/>
        <v>-1.4375861924861023E-2</v>
      </c>
      <c r="H112" s="15">
        <v>10129.85</v>
      </c>
      <c r="I112" s="12">
        <f t="shared" si="3"/>
        <v>-7.8647228493214372E-3</v>
      </c>
      <c r="J112" s="15">
        <v>1529.55</v>
      </c>
      <c r="K112" s="12">
        <f t="shared" si="4"/>
        <v>-4.0371154159205896E-3</v>
      </c>
      <c r="L112" s="15">
        <v>22986.2</v>
      </c>
      <c r="M112" s="12">
        <f t="shared" si="5"/>
        <v>2.9451932264919038E-3</v>
      </c>
      <c r="N112" s="13"/>
      <c r="O112" s="13"/>
      <c r="P112" s="13"/>
      <c r="Q112" s="13"/>
      <c r="R112" s="13"/>
      <c r="S112" s="13"/>
      <c r="T112" s="13"/>
      <c r="U112" s="13"/>
      <c r="V112" s="13"/>
      <c r="W112" s="13"/>
      <c r="X112" s="13"/>
      <c r="Y112" s="13"/>
      <c r="Z112" s="13"/>
    </row>
    <row r="113" spans="1:26" ht="15.75" customHeight="1" x14ac:dyDescent="0.3">
      <c r="A113" s="14">
        <v>45197</v>
      </c>
      <c r="B113" s="11">
        <v>19523.550781000002</v>
      </c>
      <c r="C113" s="12">
        <f t="shared" si="0"/>
        <v>-5.8431735657608567E-3</v>
      </c>
      <c r="D113" s="15">
        <v>2318.15</v>
      </c>
      <c r="E113" s="12">
        <f t="shared" si="1"/>
        <v>1.7284964241730224E-3</v>
      </c>
      <c r="F113" s="15">
        <v>3513.85</v>
      </c>
      <c r="G113" s="12">
        <f t="shared" si="2"/>
        <v>-6.7557063105081168E-3</v>
      </c>
      <c r="H113" s="15">
        <v>10346.9</v>
      </c>
      <c r="I113" s="12">
        <f t="shared" si="3"/>
        <v>2.1426773348075169E-2</v>
      </c>
      <c r="J113" s="15">
        <v>1508.05</v>
      </c>
      <c r="K113" s="12">
        <f t="shared" si="4"/>
        <v>-1.4056421823412116E-2</v>
      </c>
      <c r="L113" s="15">
        <v>22315.25</v>
      </c>
      <c r="M113" s="12">
        <f t="shared" si="5"/>
        <v>-2.9189252682044038E-2</v>
      </c>
      <c r="N113" s="13"/>
      <c r="O113" s="13"/>
      <c r="P113" s="13"/>
      <c r="Q113" s="13"/>
      <c r="R113" s="13"/>
      <c r="S113" s="13"/>
      <c r="T113" s="13"/>
      <c r="U113" s="13"/>
      <c r="V113" s="13"/>
      <c r="W113" s="13"/>
      <c r="X113" s="13"/>
      <c r="Y113" s="13"/>
      <c r="Z113" s="13"/>
    </row>
    <row r="114" spans="1:26" ht="15.75" customHeight="1" x14ac:dyDescent="0.3">
      <c r="A114" s="14">
        <v>45196</v>
      </c>
      <c r="B114" s="11">
        <v>19716.449218999998</v>
      </c>
      <c r="C114" s="12">
        <f t="shared" si="0"/>
        <v>9.8802948379514092E-3</v>
      </c>
      <c r="D114" s="15">
        <v>2345</v>
      </c>
      <c r="E114" s="12">
        <f t="shared" si="1"/>
        <v>1.1582511916830192E-2</v>
      </c>
      <c r="F114" s="15">
        <v>3528.6</v>
      </c>
      <c r="G114" s="12">
        <f t="shared" si="2"/>
        <v>4.1976749149792965E-3</v>
      </c>
      <c r="H114" s="15">
        <v>10610.6</v>
      </c>
      <c r="I114" s="12">
        <f t="shared" si="3"/>
        <v>2.5485894325836794E-2</v>
      </c>
      <c r="J114" s="15">
        <v>1526.3</v>
      </c>
      <c r="K114" s="12">
        <f t="shared" si="4"/>
        <v>1.2101720765226618E-2</v>
      </c>
      <c r="L114" s="15">
        <v>22506.9</v>
      </c>
      <c r="M114" s="12">
        <f t="shared" si="5"/>
        <v>8.5882972406762844E-3</v>
      </c>
      <c r="N114" s="13"/>
      <c r="O114" s="13"/>
      <c r="P114" s="13"/>
      <c r="Q114" s="13"/>
      <c r="R114" s="13"/>
      <c r="S114" s="13"/>
      <c r="T114" s="13"/>
      <c r="U114" s="13"/>
      <c r="V114" s="13"/>
      <c r="W114" s="13"/>
      <c r="X114" s="13"/>
      <c r="Y114" s="13"/>
      <c r="Z114" s="13"/>
    </row>
    <row r="115" spans="1:26" ht="15.75" customHeight="1" x14ac:dyDescent="0.3">
      <c r="A115" s="14">
        <v>45195</v>
      </c>
      <c r="B115" s="11">
        <v>19664.699218999998</v>
      </c>
      <c r="C115" s="12">
        <f t="shared" si="0"/>
        <v>-2.6247119562548046E-3</v>
      </c>
      <c r="D115" s="15">
        <v>2334.1</v>
      </c>
      <c r="E115" s="12">
        <f t="shared" si="1"/>
        <v>-4.6481876332622992E-3</v>
      </c>
      <c r="F115" s="15">
        <v>3536.75</v>
      </c>
      <c r="G115" s="12">
        <f t="shared" si="2"/>
        <v>2.3096978971830447E-3</v>
      </c>
      <c r="H115" s="15">
        <v>10565.35</v>
      </c>
      <c r="I115" s="12">
        <f t="shared" si="3"/>
        <v>-4.2646033212070944E-3</v>
      </c>
      <c r="J115" s="15">
        <v>1523.7</v>
      </c>
      <c r="K115" s="12">
        <f t="shared" si="4"/>
        <v>-1.7034658979230223E-3</v>
      </c>
      <c r="L115" s="15">
        <v>22538.45</v>
      </c>
      <c r="M115" s="12">
        <f t="shared" si="5"/>
        <v>1.4017923392381567E-3</v>
      </c>
      <c r="N115" s="13"/>
      <c r="O115" s="13"/>
      <c r="P115" s="13"/>
      <c r="Q115" s="13"/>
      <c r="R115" s="13"/>
      <c r="S115" s="13"/>
      <c r="T115" s="13"/>
      <c r="U115" s="13"/>
      <c r="V115" s="13"/>
      <c r="W115" s="13"/>
      <c r="X115" s="13"/>
      <c r="Y115" s="13"/>
      <c r="Z115" s="13"/>
    </row>
    <row r="116" spans="1:26" ht="15.75" customHeight="1" x14ac:dyDescent="0.3">
      <c r="A116" s="14">
        <v>45194</v>
      </c>
      <c r="B116" s="11">
        <v>19674.550781000002</v>
      </c>
      <c r="C116" s="12">
        <f t="shared" si="0"/>
        <v>5.009769989507344E-4</v>
      </c>
      <c r="D116" s="15">
        <v>2368.9</v>
      </c>
      <c r="E116" s="12">
        <f t="shared" si="1"/>
        <v>1.4909386915727768E-2</v>
      </c>
      <c r="F116" s="15">
        <v>3589.3</v>
      </c>
      <c r="G116" s="12">
        <f t="shared" si="2"/>
        <v>1.4858273838976513E-2</v>
      </c>
      <c r="H116" s="15">
        <v>10680.75</v>
      </c>
      <c r="I116" s="12">
        <f t="shared" si="3"/>
        <v>1.0922496651790962E-2</v>
      </c>
      <c r="J116" s="15">
        <v>1526.85</v>
      </c>
      <c r="K116" s="12">
        <f t="shared" si="4"/>
        <v>2.0673360897813632E-3</v>
      </c>
      <c r="L116" s="15">
        <v>22873</v>
      </c>
      <c r="M116" s="12">
        <f t="shared" si="5"/>
        <v>1.4843522957434928E-2</v>
      </c>
      <c r="N116" s="13"/>
      <c r="O116" s="13"/>
      <c r="P116" s="13"/>
      <c r="Q116" s="13"/>
      <c r="R116" s="13"/>
      <c r="S116" s="13"/>
      <c r="T116" s="13"/>
      <c r="U116" s="13"/>
      <c r="V116" s="13"/>
      <c r="W116" s="13"/>
      <c r="X116" s="13"/>
      <c r="Y116" s="13"/>
      <c r="Z116" s="13"/>
    </row>
    <row r="117" spans="1:26" ht="15.75" customHeight="1" x14ac:dyDescent="0.3">
      <c r="A117" s="14">
        <v>45191</v>
      </c>
      <c r="B117" s="11">
        <v>19674.25</v>
      </c>
      <c r="C117" s="12">
        <f t="shared" si="0"/>
        <v>-1.5287820461558032E-5</v>
      </c>
      <c r="D117" s="15">
        <v>2342.5</v>
      </c>
      <c r="E117" s="12">
        <f t="shared" si="1"/>
        <v>-1.1144413018700701E-2</v>
      </c>
      <c r="F117" s="15">
        <v>3585.7</v>
      </c>
      <c r="G117" s="12">
        <f t="shared" si="2"/>
        <v>-1.0029810826624589E-3</v>
      </c>
      <c r="H117" s="15">
        <v>10556.65</v>
      </c>
      <c r="I117" s="12">
        <f t="shared" si="3"/>
        <v>-1.1619034243849951E-2</v>
      </c>
      <c r="J117" s="15">
        <v>1537.65</v>
      </c>
      <c r="K117" s="12">
        <f t="shared" si="4"/>
        <v>7.0733863837313306E-3</v>
      </c>
      <c r="L117" s="15">
        <v>23005.55</v>
      </c>
      <c r="M117" s="12">
        <f t="shared" si="5"/>
        <v>5.7950421894810153E-3</v>
      </c>
      <c r="N117" s="13"/>
      <c r="O117" s="13"/>
      <c r="P117" s="13"/>
      <c r="Q117" s="13"/>
      <c r="R117" s="13"/>
      <c r="S117" s="13"/>
      <c r="T117" s="13"/>
      <c r="U117" s="13"/>
      <c r="V117" s="13"/>
      <c r="W117" s="13"/>
      <c r="X117" s="13"/>
      <c r="Y117" s="13"/>
      <c r="Z117" s="13"/>
    </row>
    <row r="118" spans="1:26" ht="15.75" customHeight="1" x14ac:dyDescent="0.3">
      <c r="A118" s="14">
        <v>45190</v>
      </c>
      <c r="B118" s="11">
        <v>19742.349609000001</v>
      </c>
      <c r="C118" s="12">
        <f t="shared" si="0"/>
        <v>3.4613573071400833E-3</v>
      </c>
      <c r="D118" s="15">
        <v>2340.4499999999998</v>
      </c>
      <c r="E118" s="12">
        <f t="shared" si="1"/>
        <v>-8.751334044824683E-4</v>
      </c>
      <c r="F118" s="15">
        <v>3577.15</v>
      </c>
      <c r="G118" s="12">
        <f t="shared" si="2"/>
        <v>-2.3844716512814034E-3</v>
      </c>
      <c r="H118" s="15">
        <v>10588.2</v>
      </c>
      <c r="I118" s="12">
        <f t="shared" si="3"/>
        <v>2.9886374939020514E-3</v>
      </c>
      <c r="J118" s="15">
        <v>1531</v>
      </c>
      <c r="K118" s="12">
        <f t="shared" si="4"/>
        <v>-4.3247813221474916E-3</v>
      </c>
      <c r="L118" s="15">
        <v>22638.75</v>
      </c>
      <c r="M118" s="12">
        <f t="shared" si="5"/>
        <v>-1.5943978735565953E-2</v>
      </c>
      <c r="N118" s="13"/>
      <c r="O118" s="13"/>
      <c r="P118" s="13"/>
      <c r="Q118" s="13"/>
      <c r="R118" s="13"/>
      <c r="S118" s="13"/>
      <c r="T118" s="13"/>
      <c r="U118" s="13"/>
      <c r="V118" s="13"/>
      <c r="W118" s="13"/>
      <c r="X118" s="13"/>
      <c r="Y118" s="13"/>
      <c r="Z118" s="13"/>
    </row>
    <row r="119" spans="1:26" ht="15.75" customHeight="1" x14ac:dyDescent="0.3">
      <c r="A119" s="14">
        <v>45189</v>
      </c>
      <c r="B119" s="11">
        <v>19901.400390999999</v>
      </c>
      <c r="C119" s="12">
        <f t="shared" si="0"/>
        <v>8.0563248625427804E-3</v>
      </c>
      <c r="D119" s="15">
        <v>2354.9499999999998</v>
      </c>
      <c r="E119" s="12">
        <f t="shared" si="1"/>
        <v>6.1953897754705297E-3</v>
      </c>
      <c r="F119" s="15">
        <v>3603.65</v>
      </c>
      <c r="G119" s="12">
        <f t="shared" si="2"/>
        <v>7.4081321722600391E-3</v>
      </c>
      <c r="H119" s="15">
        <v>10535.15</v>
      </c>
      <c r="I119" s="12">
        <f t="shared" si="3"/>
        <v>-5.0102944787594767E-3</v>
      </c>
      <c r="J119" s="15">
        <v>1529.65</v>
      </c>
      <c r="K119" s="12">
        <f t="shared" si="4"/>
        <v>-8.817766165904043E-4</v>
      </c>
      <c r="L119" s="15">
        <v>22532.5</v>
      </c>
      <c r="M119" s="12">
        <f t="shared" si="5"/>
        <v>-4.6932803268731711E-3</v>
      </c>
      <c r="N119" s="13"/>
      <c r="O119" s="13"/>
      <c r="P119" s="13"/>
      <c r="Q119" s="13"/>
      <c r="R119" s="13"/>
      <c r="S119" s="13"/>
      <c r="T119" s="13"/>
      <c r="U119" s="13"/>
      <c r="V119" s="13"/>
      <c r="W119" s="13"/>
      <c r="X119" s="13"/>
      <c r="Y119" s="13"/>
      <c r="Z119" s="13"/>
    </row>
    <row r="120" spans="1:26" ht="15.75" customHeight="1" x14ac:dyDescent="0.3">
      <c r="A120" s="14">
        <v>45187</v>
      </c>
      <c r="B120" s="11">
        <v>20133.300781000002</v>
      </c>
      <c r="C120" s="12">
        <f t="shared" si="0"/>
        <v>1.1652465929225499E-2</v>
      </c>
      <c r="D120" s="15">
        <v>2364.8000000000002</v>
      </c>
      <c r="E120" s="12">
        <f t="shared" si="1"/>
        <v>4.1826790377716572E-3</v>
      </c>
      <c r="F120" s="15">
        <v>3585.3</v>
      </c>
      <c r="G120" s="12">
        <f t="shared" si="2"/>
        <v>-5.0920594397346882E-3</v>
      </c>
      <c r="H120" s="15">
        <v>10284.299999999999</v>
      </c>
      <c r="I120" s="12">
        <f t="shared" si="3"/>
        <v>-2.3810766813951428E-2</v>
      </c>
      <c r="J120" s="15">
        <v>1553.35</v>
      </c>
      <c r="K120" s="12">
        <f t="shared" si="4"/>
        <v>1.5493740398130172E-2</v>
      </c>
      <c r="L120" s="15">
        <v>22533.5</v>
      </c>
      <c r="M120" s="12">
        <f t="shared" si="5"/>
        <v>4.4380339509597246E-5</v>
      </c>
      <c r="N120" s="13"/>
      <c r="O120" s="13"/>
      <c r="P120" s="13"/>
      <c r="Q120" s="13"/>
      <c r="R120" s="13"/>
      <c r="S120" s="13"/>
      <c r="T120" s="13"/>
      <c r="U120" s="13"/>
      <c r="V120" s="13"/>
      <c r="W120" s="13"/>
      <c r="X120" s="13"/>
      <c r="Y120" s="13"/>
      <c r="Z120" s="13"/>
    </row>
    <row r="121" spans="1:26" ht="15.75" customHeight="1" x14ac:dyDescent="0.3">
      <c r="A121" s="14">
        <v>45184</v>
      </c>
      <c r="B121" s="11">
        <v>20192.349609000001</v>
      </c>
      <c r="C121" s="12">
        <f t="shared" si="0"/>
        <v>2.9328935499599758E-3</v>
      </c>
      <c r="D121" s="15">
        <v>2382.15</v>
      </c>
      <c r="E121" s="12">
        <f t="shared" si="1"/>
        <v>7.3367726657645078E-3</v>
      </c>
      <c r="F121" s="15">
        <v>3606.05</v>
      </c>
      <c r="G121" s="12">
        <f t="shared" si="2"/>
        <v>5.7875212673974283E-3</v>
      </c>
      <c r="H121" s="15">
        <v>10346.75</v>
      </c>
      <c r="I121" s="12">
        <f t="shared" si="3"/>
        <v>6.072362727652901E-3</v>
      </c>
      <c r="J121" s="15">
        <v>1563.7</v>
      </c>
      <c r="K121" s="12">
        <f t="shared" si="4"/>
        <v>6.6630186371391745E-3</v>
      </c>
      <c r="L121" s="15">
        <v>22680.25</v>
      </c>
      <c r="M121" s="12">
        <f t="shared" si="5"/>
        <v>6.5125257949275525E-3</v>
      </c>
      <c r="N121" s="13"/>
      <c r="O121" s="13"/>
      <c r="P121" s="13"/>
      <c r="Q121" s="13"/>
      <c r="R121" s="13"/>
      <c r="S121" s="13"/>
      <c r="T121" s="13"/>
      <c r="U121" s="13"/>
      <c r="V121" s="13"/>
      <c r="W121" s="13"/>
      <c r="X121" s="13"/>
      <c r="Y121" s="13"/>
      <c r="Z121" s="13"/>
    </row>
    <row r="122" spans="1:26" ht="15.75" customHeight="1" x14ac:dyDescent="0.3">
      <c r="A122" s="14">
        <v>45183</v>
      </c>
      <c r="B122" s="11">
        <v>20103.099609000001</v>
      </c>
      <c r="C122" s="12">
        <f t="shared" si="0"/>
        <v>-4.4199908246547034E-3</v>
      </c>
      <c r="D122" s="15">
        <v>2436.4499999999998</v>
      </c>
      <c r="E122" s="12">
        <f t="shared" si="1"/>
        <v>2.2794534349222226E-2</v>
      </c>
      <c r="F122" s="15">
        <v>3606.15</v>
      </c>
      <c r="G122" s="12">
        <f t="shared" si="2"/>
        <v>2.7731173999226034E-5</v>
      </c>
      <c r="H122" s="15">
        <v>10522.1</v>
      </c>
      <c r="I122" s="12">
        <f t="shared" si="3"/>
        <v>1.6947350617343645E-2</v>
      </c>
      <c r="J122" s="15">
        <v>1629.05</v>
      </c>
      <c r="K122" s="12">
        <f t="shared" si="4"/>
        <v>4.179190381786782E-2</v>
      </c>
      <c r="L122" s="15">
        <v>22819.4</v>
      </c>
      <c r="M122" s="12">
        <f t="shared" si="5"/>
        <v>6.1352939231270141E-3</v>
      </c>
      <c r="N122" s="13"/>
      <c r="O122" s="13"/>
      <c r="P122" s="13"/>
      <c r="Q122" s="13"/>
      <c r="R122" s="13"/>
      <c r="S122" s="13"/>
      <c r="T122" s="13"/>
      <c r="U122" s="13"/>
      <c r="V122" s="13"/>
      <c r="W122" s="13"/>
      <c r="X122" s="13"/>
      <c r="Y122" s="13"/>
      <c r="Z122" s="13"/>
    </row>
    <row r="123" spans="1:26" ht="15.75" customHeight="1" x14ac:dyDescent="0.3">
      <c r="A123" s="14">
        <v>45182</v>
      </c>
      <c r="B123" s="11">
        <v>20070</v>
      </c>
      <c r="C123" s="12">
        <f t="shared" si="0"/>
        <v>-1.6464928117444311E-3</v>
      </c>
      <c r="D123" s="15">
        <v>2457.85</v>
      </c>
      <c r="E123" s="12">
        <f t="shared" si="1"/>
        <v>8.7832707422685029E-3</v>
      </c>
      <c r="F123" s="15">
        <v>3598.3</v>
      </c>
      <c r="G123" s="12">
        <f t="shared" si="2"/>
        <v>-2.1768367927013322E-3</v>
      </c>
      <c r="H123" s="15">
        <v>10525.25</v>
      </c>
      <c r="I123" s="12">
        <f t="shared" si="3"/>
        <v>2.9936989764397186E-4</v>
      </c>
      <c r="J123" s="15">
        <v>1661.75</v>
      </c>
      <c r="K123" s="12">
        <f t="shared" si="4"/>
        <v>2.007304870937052E-2</v>
      </c>
      <c r="L123" s="15">
        <v>22622.3</v>
      </c>
      <c r="M123" s="12">
        <f t="shared" si="5"/>
        <v>-8.6373874860864955E-3</v>
      </c>
      <c r="N123" s="13"/>
      <c r="O123" s="13"/>
      <c r="P123" s="13"/>
      <c r="Q123" s="13"/>
      <c r="R123" s="13"/>
      <c r="S123" s="13"/>
      <c r="T123" s="13"/>
      <c r="U123" s="13"/>
      <c r="V123" s="13"/>
      <c r="W123" s="13"/>
      <c r="X123" s="13"/>
      <c r="Y123" s="13"/>
      <c r="Z123" s="13"/>
    </row>
    <row r="124" spans="1:26" ht="15.75" customHeight="1" x14ac:dyDescent="0.3">
      <c r="A124" s="14">
        <v>45181</v>
      </c>
      <c r="B124" s="11">
        <v>19993.199218999998</v>
      </c>
      <c r="C124" s="12">
        <f t="shared" si="0"/>
        <v>-3.8266457897360106E-3</v>
      </c>
      <c r="D124" s="15">
        <v>2453.3000000000002</v>
      </c>
      <c r="E124" s="12">
        <f t="shared" si="1"/>
        <v>-1.8512114246189667E-3</v>
      </c>
      <c r="F124" s="15">
        <v>3560.05</v>
      </c>
      <c r="G124" s="12">
        <f t="shared" si="2"/>
        <v>-1.0630019731539894E-2</v>
      </c>
      <c r="H124" s="15">
        <v>10488.15</v>
      </c>
      <c r="I124" s="12">
        <f t="shared" si="3"/>
        <v>-3.5248568917603251E-3</v>
      </c>
      <c r="J124" s="15">
        <v>1642.9</v>
      </c>
      <c r="K124" s="12">
        <f t="shared" si="4"/>
        <v>-1.1343463216488587E-2</v>
      </c>
      <c r="L124" s="15">
        <v>22477.7</v>
      </c>
      <c r="M124" s="12">
        <f t="shared" si="5"/>
        <v>-6.3919230140170782E-3</v>
      </c>
      <c r="N124" s="13"/>
      <c r="O124" s="13"/>
      <c r="P124" s="13"/>
      <c r="Q124" s="13"/>
      <c r="R124" s="13"/>
      <c r="S124" s="13"/>
      <c r="T124" s="13"/>
      <c r="U124" s="13"/>
      <c r="V124" s="13"/>
      <c r="W124" s="13"/>
      <c r="X124" s="13"/>
      <c r="Y124" s="13"/>
      <c r="Z124" s="13"/>
    </row>
    <row r="125" spans="1:26" ht="15.75" customHeight="1" x14ac:dyDescent="0.3">
      <c r="A125" s="14">
        <v>45180</v>
      </c>
      <c r="B125" s="11">
        <v>19996.349609000001</v>
      </c>
      <c r="C125" s="12">
        <f t="shared" si="0"/>
        <v>1.5757308100089497E-4</v>
      </c>
      <c r="D125" s="15">
        <v>2451.0500000000002</v>
      </c>
      <c r="E125" s="12">
        <f t="shared" si="1"/>
        <v>-9.1713202625035657E-4</v>
      </c>
      <c r="F125" s="15">
        <v>3567.85</v>
      </c>
      <c r="G125" s="12">
        <f t="shared" si="2"/>
        <v>2.1909804637574547E-3</v>
      </c>
      <c r="H125" s="15">
        <v>10473.4</v>
      </c>
      <c r="I125" s="12">
        <f t="shared" si="3"/>
        <v>-1.4063490701410641E-3</v>
      </c>
      <c r="J125" s="15">
        <v>1643.9</v>
      </c>
      <c r="K125" s="12">
        <f t="shared" si="4"/>
        <v>6.0867977357112425E-4</v>
      </c>
      <c r="L125" s="15">
        <v>22179.8</v>
      </c>
      <c r="M125" s="12">
        <f t="shared" si="5"/>
        <v>-1.3253135329682371E-2</v>
      </c>
      <c r="N125" s="13"/>
      <c r="O125" s="13"/>
      <c r="P125" s="13"/>
      <c r="Q125" s="13"/>
      <c r="R125" s="13"/>
      <c r="S125" s="13"/>
      <c r="T125" s="13"/>
      <c r="U125" s="13"/>
      <c r="V125" s="13"/>
      <c r="W125" s="13"/>
      <c r="X125" s="13"/>
      <c r="Y125" s="13"/>
      <c r="Z125" s="13"/>
    </row>
    <row r="126" spans="1:26" ht="15.75" customHeight="1" x14ac:dyDescent="0.3">
      <c r="A126" s="14">
        <v>45177</v>
      </c>
      <c r="B126" s="11">
        <v>19819.949218999998</v>
      </c>
      <c r="C126" s="12">
        <f t="shared" si="0"/>
        <v>-8.8216296198686105E-3</v>
      </c>
      <c r="D126" s="15">
        <v>2438.85</v>
      </c>
      <c r="E126" s="12">
        <f t="shared" si="1"/>
        <v>-4.9774586401747298E-3</v>
      </c>
      <c r="F126" s="15">
        <v>3580.8</v>
      </c>
      <c r="G126" s="12">
        <f t="shared" si="2"/>
        <v>3.6296368961700387E-3</v>
      </c>
      <c r="H126" s="15">
        <v>10503.6</v>
      </c>
      <c r="I126" s="12">
        <f t="shared" si="3"/>
        <v>2.8834953310291527E-3</v>
      </c>
      <c r="J126" s="15">
        <v>1636.9</v>
      </c>
      <c r="K126" s="12">
        <f t="shared" si="4"/>
        <v>-4.2581665551432567E-3</v>
      </c>
      <c r="L126" s="15">
        <v>22317.75</v>
      </c>
      <c r="M126" s="12">
        <f t="shared" si="5"/>
        <v>6.2196232608049094E-3</v>
      </c>
      <c r="N126" s="13"/>
      <c r="O126" s="13"/>
      <c r="P126" s="13"/>
      <c r="Q126" s="13"/>
      <c r="R126" s="13"/>
      <c r="S126" s="13"/>
      <c r="T126" s="13"/>
      <c r="U126" s="13"/>
      <c r="V126" s="13"/>
      <c r="W126" s="13"/>
      <c r="X126" s="13"/>
      <c r="Y126" s="13"/>
      <c r="Z126" s="13"/>
    </row>
    <row r="127" spans="1:26" ht="15.75" customHeight="1" x14ac:dyDescent="0.3">
      <c r="A127" s="14">
        <v>45176</v>
      </c>
      <c r="B127" s="11">
        <v>19727.050781000002</v>
      </c>
      <c r="C127" s="12">
        <f t="shared" si="0"/>
        <v>-4.6871178615806594E-3</v>
      </c>
      <c r="D127" s="15">
        <v>2474.6</v>
      </c>
      <c r="E127" s="12">
        <f t="shared" si="1"/>
        <v>1.4658548086188163E-2</v>
      </c>
      <c r="F127" s="15">
        <v>3480.65</v>
      </c>
      <c r="G127" s="12">
        <f t="shared" si="2"/>
        <v>-2.7968610366398593E-2</v>
      </c>
      <c r="H127" s="15">
        <v>10533.85</v>
      </c>
      <c r="I127" s="12">
        <f t="shared" si="3"/>
        <v>2.8799649643931604E-3</v>
      </c>
      <c r="J127" s="15">
        <v>1631.8</v>
      </c>
      <c r="K127" s="12">
        <f t="shared" si="4"/>
        <v>-3.1156454273322354E-3</v>
      </c>
      <c r="L127" s="15">
        <v>22127.05</v>
      </c>
      <c r="M127" s="12">
        <f t="shared" si="5"/>
        <v>-8.5447681777957342E-3</v>
      </c>
      <c r="N127" s="13"/>
      <c r="O127" s="13"/>
      <c r="P127" s="13"/>
      <c r="Q127" s="13"/>
      <c r="R127" s="13"/>
      <c r="S127" s="13"/>
      <c r="T127" s="13"/>
      <c r="U127" s="13"/>
      <c r="V127" s="13"/>
      <c r="W127" s="13"/>
      <c r="X127" s="13"/>
      <c r="Y127" s="13"/>
      <c r="Z127" s="13"/>
    </row>
    <row r="128" spans="1:26" ht="15.75" customHeight="1" x14ac:dyDescent="0.3">
      <c r="A128" s="14">
        <v>45175</v>
      </c>
      <c r="B128" s="11">
        <v>19611.050781000002</v>
      </c>
      <c r="C128" s="12">
        <f t="shared" si="0"/>
        <v>-5.8802504889238051E-3</v>
      </c>
      <c r="D128" s="15">
        <v>2448.1999999999998</v>
      </c>
      <c r="E128" s="12">
        <f t="shared" si="1"/>
        <v>-1.066839085104667E-2</v>
      </c>
      <c r="F128" s="15">
        <v>3441.9</v>
      </c>
      <c r="G128" s="12">
        <f t="shared" si="2"/>
        <v>-1.113297803571172E-2</v>
      </c>
      <c r="H128" s="15">
        <v>10332</v>
      </c>
      <c r="I128" s="12">
        <f t="shared" si="3"/>
        <v>-1.9162034773610823E-2</v>
      </c>
      <c r="J128" s="15">
        <v>1623.4</v>
      </c>
      <c r="K128" s="12">
        <f t="shared" si="4"/>
        <v>-5.1476896678513693E-3</v>
      </c>
      <c r="L128" s="15">
        <v>21883.25</v>
      </c>
      <c r="M128" s="12">
        <f t="shared" si="5"/>
        <v>-1.1018188145279162E-2</v>
      </c>
      <c r="N128" s="13"/>
      <c r="O128" s="13"/>
      <c r="P128" s="13"/>
      <c r="Q128" s="13"/>
      <c r="R128" s="13"/>
      <c r="S128" s="13"/>
      <c r="T128" s="13"/>
      <c r="U128" s="13"/>
      <c r="V128" s="13"/>
      <c r="W128" s="13"/>
      <c r="X128" s="13"/>
      <c r="Y128" s="13"/>
      <c r="Z128" s="13"/>
    </row>
    <row r="129" spans="1:26" ht="15.75" customHeight="1" x14ac:dyDescent="0.3">
      <c r="A129" s="14">
        <v>45174</v>
      </c>
      <c r="B129" s="11">
        <v>19574.900390999999</v>
      </c>
      <c r="C129" s="12">
        <f t="shared" si="0"/>
        <v>-1.8433683336859497E-3</v>
      </c>
      <c r="D129" s="15">
        <v>2432</v>
      </c>
      <c r="E129" s="12">
        <f t="shared" si="1"/>
        <v>-6.6171064455517606E-3</v>
      </c>
      <c r="F129" s="15">
        <v>3455.25</v>
      </c>
      <c r="G129" s="12">
        <f t="shared" si="2"/>
        <v>3.8786716639065367E-3</v>
      </c>
      <c r="H129" s="15">
        <v>10280.75</v>
      </c>
      <c r="I129" s="12">
        <f t="shared" si="3"/>
        <v>-4.96031746031746E-3</v>
      </c>
      <c r="J129" s="15">
        <v>1610.85</v>
      </c>
      <c r="K129" s="12">
        <f t="shared" si="4"/>
        <v>-7.7306886780831472E-3</v>
      </c>
      <c r="L129" s="15">
        <v>21896.3</v>
      </c>
      <c r="M129" s="12">
        <f t="shared" si="5"/>
        <v>5.9634652074071594E-4</v>
      </c>
      <c r="N129" s="13"/>
      <c r="O129" s="13"/>
      <c r="P129" s="13"/>
      <c r="Q129" s="13"/>
      <c r="R129" s="13"/>
      <c r="S129" s="13"/>
      <c r="T129" s="13"/>
      <c r="U129" s="13"/>
      <c r="V129" s="13"/>
      <c r="W129" s="13"/>
      <c r="X129" s="13"/>
      <c r="Y129" s="13"/>
      <c r="Z129" s="13"/>
    </row>
    <row r="130" spans="1:26" ht="15.75" customHeight="1" x14ac:dyDescent="0.3">
      <c r="A130" s="14">
        <v>45173</v>
      </c>
      <c r="B130" s="11">
        <v>19528.800781000002</v>
      </c>
      <c r="C130" s="12">
        <f t="shared" si="0"/>
        <v>-2.355036760299062E-3</v>
      </c>
      <c r="D130" s="15">
        <v>2428.6999999999998</v>
      </c>
      <c r="E130" s="12">
        <f t="shared" si="1"/>
        <v>-1.3569078947369168E-3</v>
      </c>
      <c r="F130" s="15">
        <v>3429.9</v>
      </c>
      <c r="G130" s="12">
        <f t="shared" si="2"/>
        <v>-7.3366616019101107E-3</v>
      </c>
      <c r="H130" s="15">
        <v>10178.85</v>
      </c>
      <c r="I130" s="12">
        <f t="shared" si="3"/>
        <v>-9.9117282299442788E-3</v>
      </c>
      <c r="J130" s="15">
        <v>1595.5</v>
      </c>
      <c r="K130" s="12">
        <f t="shared" si="4"/>
        <v>-9.5291305832323984E-3</v>
      </c>
      <c r="L130" s="15">
        <v>22004.1</v>
      </c>
      <c r="M130" s="12">
        <f t="shared" si="5"/>
        <v>4.9232062037878211E-3</v>
      </c>
      <c r="N130" s="13"/>
      <c r="O130" s="13"/>
      <c r="P130" s="13"/>
      <c r="Q130" s="13"/>
      <c r="R130" s="13"/>
      <c r="S130" s="13"/>
      <c r="T130" s="13"/>
      <c r="U130" s="13"/>
      <c r="V130" s="13"/>
      <c r="W130" s="13"/>
      <c r="X130" s="13"/>
      <c r="Y130" s="13"/>
      <c r="Z130" s="13"/>
    </row>
    <row r="131" spans="1:26" ht="15.75" customHeight="1" x14ac:dyDescent="0.3">
      <c r="A131" s="14">
        <v>45170</v>
      </c>
      <c r="B131" s="11">
        <v>19435.300781000002</v>
      </c>
      <c r="C131" s="12">
        <f t="shared" si="0"/>
        <v>-4.787800390230218E-3</v>
      </c>
      <c r="D131" s="15">
        <v>2423.6</v>
      </c>
      <c r="E131" s="12">
        <f t="shared" si="1"/>
        <v>-2.099888829414876E-3</v>
      </c>
      <c r="F131" s="15">
        <v>3429.35</v>
      </c>
      <c r="G131" s="12">
        <f t="shared" si="2"/>
        <v>-1.6035452928662115E-4</v>
      </c>
      <c r="H131" s="15">
        <v>10262.1</v>
      </c>
      <c r="I131" s="12">
        <f t="shared" si="3"/>
        <v>8.1787235296718191E-3</v>
      </c>
      <c r="J131" s="15">
        <v>1574.9</v>
      </c>
      <c r="K131" s="12">
        <f t="shared" si="4"/>
        <v>-1.2911313068003704E-2</v>
      </c>
      <c r="L131" s="15">
        <v>21954.45</v>
      </c>
      <c r="M131" s="12">
        <f t="shared" si="5"/>
        <v>-2.2563976713429689E-3</v>
      </c>
      <c r="N131" s="13"/>
      <c r="O131" s="13"/>
      <c r="P131" s="13"/>
      <c r="Q131" s="13"/>
      <c r="R131" s="13"/>
      <c r="S131" s="13"/>
      <c r="T131" s="13"/>
      <c r="U131" s="13"/>
      <c r="V131" s="13"/>
      <c r="W131" s="13"/>
      <c r="X131" s="13"/>
      <c r="Y131" s="13"/>
      <c r="Z131" s="13"/>
    </row>
    <row r="132" spans="1:26" ht="15.75" customHeight="1" x14ac:dyDescent="0.3">
      <c r="A132" s="14">
        <v>45169</v>
      </c>
      <c r="B132" s="11">
        <v>19253.800781000002</v>
      </c>
      <c r="C132" s="12">
        <f t="shared" si="0"/>
        <v>-9.3386771856618159E-3</v>
      </c>
      <c r="D132" s="15">
        <v>2410.6999999999998</v>
      </c>
      <c r="E132" s="12">
        <f t="shared" si="1"/>
        <v>-5.3226605050338714E-3</v>
      </c>
      <c r="F132" s="15">
        <v>3418.5</v>
      </c>
      <c r="G132" s="12">
        <f t="shared" si="2"/>
        <v>-3.1638648723518771E-3</v>
      </c>
      <c r="H132" s="15">
        <v>10362.450000000001</v>
      </c>
      <c r="I132" s="12">
        <f t="shared" si="3"/>
        <v>9.7787002660274566E-3</v>
      </c>
      <c r="J132" s="15">
        <v>1584.55</v>
      </c>
      <c r="K132" s="12">
        <f t="shared" si="4"/>
        <v>6.1273731665501706E-3</v>
      </c>
      <c r="L132" s="15">
        <v>21738.2</v>
      </c>
      <c r="M132" s="12">
        <f t="shared" si="5"/>
        <v>-9.8499393061543331E-3</v>
      </c>
      <c r="N132" s="13"/>
      <c r="O132" s="13"/>
      <c r="P132" s="13"/>
      <c r="Q132" s="13"/>
      <c r="R132" s="13"/>
      <c r="S132" s="13"/>
      <c r="T132" s="13"/>
      <c r="U132" s="13"/>
      <c r="V132" s="13"/>
      <c r="W132" s="13"/>
      <c r="X132" s="13"/>
      <c r="Y132" s="13"/>
      <c r="Z132" s="13"/>
    </row>
    <row r="133" spans="1:26" ht="15.75" customHeight="1" x14ac:dyDescent="0.3">
      <c r="A133" s="14">
        <v>45168</v>
      </c>
      <c r="B133" s="11">
        <v>19347.449218999998</v>
      </c>
      <c r="C133" s="12">
        <f t="shared" si="0"/>
        <v>4.8638935795165443E-3</v>
      </c>
      <c r="D133" s="15">
        <v>2412.65</v>
      </c>
      <c r="E133" s="12">
        <f t="shared" si="1"/>
        <v>8.0889368233304562E-4</v>
      </c>
      <c r="F133" s="15">
        <v>3379.2</v>
      </c>
      <c r="G133" s="12">
        <f t="shared" si="2"/>
        <v>-1.1496270293988645E-2</v>
      </c>
      <c r="H133" s="15">
        <v>10331.25</v>
      </c>
      <c r="I133" s="12">
        <f t="shared" si="3"/>
        <v>-3.0108709812834539E-3</v>
      </c>
      <c r="J133" s="15">
        <v>1574.7</v>
      </c>
      <c r="K133" s="12">
        <f t="shared" si="4"/>
        <v>-6.2162759142973777E-3</v>
      </c>
      <c r="L133" s="15">
        <v>21915.55</v>
      </c>
      <c r="M133" s="12">
        <f t="shared" si="5"/>
        <v>8.158449181624906E-3</v>
      </c>
      <c r="N133" s="13"/>
      <c r="O133" s="13"/>
      <c r="P133" s="13"/>
      <c r="Q133" s="13"/>
      <c r="R133" s="13"/>
      <c r="S133" s="13"/>
      <c r="T133" s="13"/>
      <c r="U133" s="13"/>
      <c r="V133" s="13"/>
      <c r="W133" s="13"/>
      <c r="X133" s="13"/>
      <c r="Y133" s="13"/>
      <c r="Z133" s="13"/>
    </row>
    <row r="134" spans="1:26" ht="15.75" customHeight="1" x14ac:dyDescent="0.3">
      <c r="A134" s="14">
        <v>45167</v>
      </c>
      <c r="B134" s="11">
        <v>19342.650390999999</v>
      </c>
      <c r="C134" s="12">
        <f t="shared" si="0"/>
        <v>-2.4803414370956975E-4</v>
      </c>
      <c r="D134" s="15">
        <v>2407</v>
      </c>
      <c r="E134" s="12">
        <f t="shared" si="1"/>
        <v>-2.3418233063229607E-3</v>
      </c>
      <c r="F134" s="15">
        <v>3356.8</v>
      </c>
      <c r="G134" s="12">
        <f t="shared" si="2"/>
        <v>-6.6287878787877714E-3</v>
      </c>
      <c r="H134" s="15">
        <v>10003.799999999999</v>
      </c>
      <c r="I134" s="12">
        <f t="shared" si="3"/>
        <v>-3.1695099818511867E-2</v>
      </c>
      <c r="J134" s="15">
        <v>1571.45</v>
      </c>
      <c r="K134" s="12">
        <f t="shared" si="4"/>
        <v>-2.0638851844795832E-3</v>
      </c>
      <c r="L134" s="15">
        <v>21986.400000000001</v>
      </c>
      <c r="M134" s="12">
        <f t="shared" si="5"/>
        <v>3.2328643360537237E-3</v>
      </c>
      <c r="N134" s="13"/>
      <c r="O134" s="13"/>
      <c r="P134" s="13"/>
      <c r="Q134" s="13"/>
      <c r="R134" s="13"/>
      <c r="S134" s="13"/>
      <c r="T134" s="13"/>
      <c r="U134" s="13"/>
      <c r="V134" s="13"/>
      <c r="W134" s="13"/>
      <c r="X134" s="13"/>
      <c r="Y134" s="13"/>
      <c r="Z134" s="13"/>
    </row>
    <row r="135" spans="1:26" ht="15.75" customHeight="1" x14ac:dyDescent="0.3">
      <c r="A135" s="14">
        <v>45166</v>
      </c>
      <c r="B135" s="11">
        <v>19306.050781000002</v>
      </c>
      <c r="C135" s="12">
        <f t="shared" si="0"/>
        <v>-1.8921714067182348E-3</v>
      </c>
      <c r="D135" s="15">
        <v>2418.0500000000002</v>
      </c>
      <c r="E135" s="12">
        <f t="shared" si="1"/>
        <v>4.5907769007063493E-3</v>
      </c>
      <c r="F135" s="15">
        <v>3390.95</v>
      </c>
      <c r="G135" s="12">
        <f t="shared" si="2"/>
        <v>1.0173379408960806E-2</v>
      </c>
      <c r="H135" s="15">
        <v>9796.4</v>
      </c>
      <c r="I135" s="12">
        <f t="shared" si="3"/>
        <v>-2.0732121793718351E-2</v>
      </c>
      <c r="J135" s="15">
        <v>1578.7</v>
      </c>
      <c r="K135" s="12">
        <f t="shared" si="4"/>
        <v>4.6135734512711187E-3</v>
      </c>
      <c r="L135" s="15">
        <v>22198.5</v>
      </c>
      <c r="M135" s="12">
        <f t="shared" si="5"/>
        <v>9.6468726121601775E-3</v>
      </c>
      <c r="N135" s="13"/>
      <c r="O135" s="13"/>
      <c r="P135" s="13"/>
      <c r="Q135" s="13"/>
      <c r="R135" s="13"/>
      <c r="S135" s="13"/>
      <c r="T135" s="13"/>
      <c r="U135" s="13"/>
      <c r="V135" s="13"/>
      <c r="W135" s="13"/>
      <c r="X135" s="13"/>
      <c r="Y135" s="13"/>
      <c r="Z135" s="13"/>
    </row>
    <row r="136" spans="1:26" ht="15.75" customHeight="1" x14ac:dyDescent="0.3">
      <c r="A136" s="14">
        <v>45163</v>
      </c>
      <c r="B136" s="11">
        <v>19265.800781000002</v>
      </c>
      <c r="C136" s="12">
        <f t="shared" si="0"/>
        <v>-2.0848386061230054E-3</v>
      </c>
      <c r="D136" s="15">
        <v>2420.35</v>
      </c>
      <c r="E136" s="12">
        <f t="shared" si="1"/>
        <v>9.5117966956834101E-4</v>
      </c>
      <c r="F136" s="15">
        <v>3376.15</v>
      </c>
      <c r="G136" s="12">
        <f t="shared" si="2"/>
        <v>-4.3645586045207765E-3</v>
      </c>
      <c r="H136" s="15">
        <v>9621.25</v>
      </c>
      <c r="I136" s="12">
        <f t="shared" si="3"/>
        <v>-1.7879016781674865E-2</v>
      </c>
      <c r="J136" s="15">
        <v>1590.3</v>
      </c>
      <c r="K136" s="12">
        <f t="shared" si="4"/>
        <v>7.3478178247924934E-3</v>
      </c>
      <c r="L136" s="15">
        <v>22063</v>
      </c>
      <c r="M136" s="12">
        <f t="shared" si="5"/>
        <v>-6.1040160371196254E-3</v>
      </c>
      <c r="N136" s="13"/>
      <c r="O136" s="13"/>
      <c r="P136" s="13"/>
      <c r="Q136" s="13"/>
      <c r="R136" s="13"/>
      <c r="S136" s="13"/>
      <c r="T136" s="13"/>
      <c r="U136" s="13"/>
      <c r="V136" s="13"/>
      <c r="W136" s="13"/>
      <c r="X136" s="13"/>
      <c r="Y136" s="13"/>
      <c r="Z136" s="13"/>
    </row>
    <row r="137" spans="1:26" ht="15.75" customHeight="1" x14ac:dyDescent="0.3">
      <c r="A137" s="14">
        <v>45162</v>
      </c>
      <c r="B137" s="11">
        <v>19386.699218999998</v>
      </c>
      <c r="C137" s="12">
        <f t="shared" si="0"/>
        <v>6.275287457515235E-3</v>
      </c>
      <c r="D137" s="15">
        <v>2443.75</v>
      </c>
      <c r="E137" s="12">
        <f t="shared" si="1"/>
        <v>9.6680232197823013E-3</v>
      </c>
      <c r="F137" s="15">
        <v>3375.55</v>
      </c>
      <c r="G137" s="12">
        <f t="shared" si="2"/>
        <v>-1.7771722227978882E-4</v>
      </c>
      <c r="H137" s="15">
        <v>9597.7000000000007</v>
      </c>
      <c r="I137" s="12">
        <f t="shared" si="3"/>
        <v>-2.4477068987916613E-3</v>
      </c>
      <c r="J137" s="15">
        <v>1577.75</v>
      </c>
      <c r="K137" s="12">
        <f t="shared" si="4"/>
        <v>-7.8915927812362157E-3</v>
      </c>
      <c r="L137" s="15">
        <v>22034.45</v>
      </c>
      <c r="M137" s="12">
        <f t="shared" si="5"/>
        <v>-1.2940216652313498E-3</v>
      </c>
      <c r="N137" s="13"/>
      <c r="O137" s="13"/>
      <c r="P137" s="13"/>
      <c r="Q137" s="13"/>
      <c r="R137" s="13"/>
      <c r="S137" s="13"/>
      <c r="T137" s="13"/>
      <c r="U137" s="13"/>
      <c r="V137" s="13"/>
      <c r="W137" s="13"/>
      <c r="X137" s="13"/>
      <c r="Y137" s="13"/>
      <c r="Z137" s="13"/>
    </row>
    <row r="138" spans="1:26" ht="15.75" customHeight="1" x14ac:dyDescent="0.3">
      <c r="A138" s="14">
        <v>45161</v>
      </c>
      <c r="B138" s="11">
        <v>19444</v>
      </c>
      <c r="C138" s="12">
        <f t="shared" si="0"/>
        <v>2.9556749373737595E-3</v>
      </c>
      <c r="D138" s="15">
        <v>2468.35</v>
      </c>
      <c r="E138" s="12">
        <f t="shared" si="1"/>
        <v>1.0066496163682827E-2</v>
      </c>
      <c r="F138" s="15">
        <v>3381.3</v>
      </c>
      <c r="G138" s="12">
        <f t="shared" si="2"/>
        <v>1.7034261083379004E-3</v>
      </c>
      <c r="H138" s="15">
        <v>9505.7000000000007</v>
      </c>
      <c r="I138" s="12">
        <f t="shared" si="3"/>
        <v>-9.5856298904945965E-3</v>
      </c>
      <c r="J138" s="15">
        <v>1561.5</v>
      </c>
      <c r="K138" s="12">
        <f t="shared" si="4"/>
        <v>-1.0299477103470131E-2</v>
      </c>
      <c r="L138" s="15">
        <v>22188.5</v>
      </c>
      <c r="M138" s="12">
        <f t="shared" si="5"/>
        <v>6.9913249479791537E-3</v>
      </c>
      <c r="N138" s="13"/>
      <c r="O138" s="13"/>
      <c r="P138" s="13"/>
      <c r="Q138" s="13"/>
      <c r="R138" s="13"/>
      <c r="S138" s="13"/>
      <c r="T138" s="13"/>
      <c r="U138" s="13"/>
      <c r="V138" s="13"/>
      <c r="W138" s="13"/>
      <c r="X138" s="13"/>
      <c r="Y138" s="13"/>
      <c r="Z138" s="13"/>
    </row>
    <row r="139" spans="1:26" ht="15.75" customHeight="1" x14ac:dyDescent="0.3">
      <c r="A139" s="14">
        <v>45160</v>
      </c>
      <c r="B139" s="11">
        <v>19396.449218999998</v>
      </c>
      <c r="C139" s="12">
        <f t="shared" si="0"/>
        <v>-2.4455246348488858E-3</v>
      </c>
      <c r="D139" s="15">
        <v>2479.8000000000002</v>
      </c>
      <c r="E139" s="12">
        <f t="shared" si="1"/>
        <v>4.6387262746370138E-3</v>
      </c>
      <c r="F139" s="15">
        <v>3387.75</v>
      </c>
      <c r="G139" s="12">
        <f t="shared" si="2"/>
        <v>1.907550350456871E-3</v>
      </c>
      <c r="H139" s="15">
        <v>9573.7000000000007</v>
      </c>
      <c r="I139" s="12">
        <f t="shared" si="3"/>
        <v>7.1536025752969266E-3</v>
      </c>
      <c r="J139" s="15">
        <v>1579.3</v>
      </c>
      <c r="K139" s="12">
        <f t="shared" si="4"/>
        <v>1.1399295549151428E-2</v>
      </c>
      <c r="L139" s="15">
        <v>22244.9</v>
      </c>
      <c r="M139" s="12">
        <f t="shared" si="5"/>
        <v>2.5418572684048697E-3</v>
      </c>
      <c r="N139" s="13"/>
      <c r="O139" s="13"/>
      <c r="P139" s="13"/>
      <c r="Q139" s="13"/>
      <c r="R139" s="13"/>
      <c r="S139" s="13"/>
      <c r="T139" s="13"/>
      <c r="U139" s="13"/>
      <c r="V139" s="13"/>
      <c r="W139" s="13"/>
      <c r="X139" s="13"/>
      <c r="Y139" s="13"/>
      <c r="Z139" s="13"/>
    </row>
    <row r="140" spans="1:26" ht="15.75" customHeight="1" x14ac:dyDescent="0.3">
      <c r="A140" s="14">
        <v>45159</v>
      </c>
      <c r="B140" s="11">
        <v>19393.599609000001</v>
      </c>
      <c r="C140" s="12">
        <f t="shared" si="0"/>
        <v>-1.4691400306434012E-4</v>
      </c>
      <c r="D140" s="15">
        <v>2522.1999999999998</v>
      </c>
      <c r="E140" s="12">
        <f t="shared" si="1"/>
        <v>1.7098153076860891E-2</v>
      </c>
      <c r="F140" s="15">
        <v>3398.25</v>
      </c>
      <c r="G140" s="12">
        <f t="shared" si="2"/>
        <v>3.0994022581359308E-3</v>
      </c>
      <c r="H140" s="15">
        <v>9600.9500000000007</v>
      </c>
      <c r="I140" s="12">
        <f t="shared" si="3"/>
        <v>2.8463394507870516E-3</v>
      </c>
      <c r="J140" s="15">
        <v>1586.6</v>
      </c>
      <c r="K140" s="12">
        <f t="shared" si="4"/>
        <v>4.6223010194389631E-3</v>
      </c>
      <c r="L140" s="15">
        <v>22183.15</v>
      </c>
      <c r="M140" s="12">
        <f t="shared" si="5"/>
        <v>-2.7759171765213597E-3</v>
      </c>
      <c r="N140" s="13"/>
      <c r="O140" s="13"/>
      <c r="P140" s="13"/>
      <c r="Q140" s="13"/>
      <c r="R140" s="13"/>
      <c r="S140" s="13"/>
      <c r="T140" s="13"/>
      <c r="U140" s="13"/>
      <c r="V140" s="13"/>
      <c r="W140" s="13"/>
      <c r="X140" s="13"/>
      <c r="Y140" s="13"/>
      <c r="Z140" s="13"/>
    </row>
    <row r="141" spans="1:26" ht="15.75" customHeight="1" x14ac:dyDescent="0.3">
      <c r="A141" s="14">
        <v>45156</v>
      </c>
      <c r="B141" s="11">
        <v>19310.150390999999</v>
      </c>
      <c r="C141" s="12">
        <f t="shared" si="0"/>
        <v>-4.3029256910756906E-3</v>
      </c>
      <c r="D141" s="15">
        <v>2519.4</v>
      </c>
      <c r="E141" s="12">
        <f t="shared" si="1"/>
        <v>-1.1101419395764521E-3</v>
      </c>
      <c r="F141" s="15">
        <v>3382.15</v>
      </c>
      <c r="G141" s="12">
        <f t="shared" si="2"/>
        <v>-4.7377326565143556E-3</v>
      </c>
      <c r="H141" s="15">
        <v>9491.9</v>
      </c>
      <c r="I141" s="12">
        <f t="shared" si="3"/>
        <v>-1.1358251006410938E-2</v>
      </c>
      <c r="J141" s="15">
        <v>1582.7</v>
      </c>
      <c r="K141" s="12">
        <f t="shared" si="4"/>
        <v>-2.4580864742215201E-3</v>
      </c>
      <c r="L141" s="15">
        <v>22025.95</v>
      </c>
      <c r="M141" s="12">
        <f t="shared" si="5"/>
        <v>-7.0864597678869197E-3</v>
      </c>
      <c r="N141" s="13"/>
      <c r="O141" s="13"/>
      <c r="P141" s="13"/>
      <c r="Q141" s="13"/>
      <c r="R141" s="13"/>
      <c r="S141" s="13"/>
      <c r="T141" s="13"/>
      <c r="U141" s="13"/>
      <c r="V141" s="13"/>
      <c r="W141" s="13"/>
      <c r="X141" s="13"/>
      <c r="Y141" s="13"/>
      <c r="Z141" s="13"/>
    </row>
    <row r="142" spans="1:26" ht="15.75" customHeight="1" x14ac:dyDescent="0.3">
      <c r="A142" s="14">
        <v>45155</v>
      </c>
      <c r="B142" s="11">
        <v>19365.25</v>
      </c>
      <c r="C142" s="12">
        <f t="shared" si="0"/>
        <v>2.8534013399337064E-3</v>
      </c>
      <c r="D142" s="15">
        <v>2520</v>
      </c>
      <c r="E142" s="12">
        <f t="shared" si="1"/>
        <v>2.3815194093828253E-4</v>
      </c>
      <c r="F142" s="15">
        <v>3401.65</v>
      </c>
      <c r="G142" s="12">
        <f t="shared" si="2"/>
        <v>5.765563325103854E-3</v>
      </c>
      <c r="H142" s="15">
        <v>9438.7999999999993</v>
      </c>
      <c r="I142" s="12">
        <f t="shared" si="3"/>
        <v>-5.5942435128899766E-3</v>
      </c>
      <c r="J142" s="15">
        <v>1589.5</v>
      </c>
      <c r="K142" s="12">
        <f t="shared" si="4"/>
        <v>4.2964554242749444E-3</v>
      </c>
      <c r="L142" s="15">
        <v>22034.35</v>
      </c>
      <c r="M142" s="12">
        <f t="shared" si="5"/>
        <v>3.8136834052550817E-4</v>
      </c>
      <c r="N142" s="13"/>
      <c r="O142" s="13"/>
      <c r="P142" s="13"/>
      <c r="Q142" s="13"/>
      <c r="R142" s="13"/>
      <c r="S142" s="13"/>
      <c r="T142" s="13"/>
      <c r="U142" s="13"/>
      <c r="V142" s="13"/>
      <c r="W142" s="13"/>
      <c r="X142" s="13"/>
      <c r="Y142" s="13"/>
      <c r="Z142" s="13"/>
    </row>
    <row r="143" spans="1:26" ht="15.75" customHeight="1" x14ac:dyDescent="0.3">
      <c r="A143" s="14">
        <v>45154</v>
      </c>
      <c r="B143" s="11">
        <v>19465</v>
      </c>
      <c r="C143" s="12">
        <f t="shared" si="0"/>
        <v>5.1509792024373559E-3</v>
      </c>
      <c r="D143" s="15">
        <v>2556.8000000000002</v>
      </c>
      <c r="E143" s="12">
        <f t="shared" si="1"/>
        <v>1.4603174603174675E-2</v>
      </c>
      <c r="F143" s="15">
        <v>3367.1</v>
      </c>
      <c r="G143" s="12">
        <f t="shared" si="2"/>
        <v>-1.0156835653285958E-2</v>
      </c>
      <c r="H143" s="15">
        <v>9456.0499999999993</v>
      </c>
      <c r="I143" s="12">
        <f t="shared" si="3"/>
        <v>1.8275628257829386E-3</v>
      </c>
      <c r="J143" s="15">
        <v>1590.75</v>
      </c>
      <c r="K143" s="12">
        <f t="shared" si="4"/>
        <v>7.8641082101289718E-4</v>
      </c>
      <c r="L143" s="15">
        <v>21830</v>
      </c>
      <c r="M143" s="12">
        <f t="shared" si="5"/>
        <v>-9.2741560336473978E-3</v>
      </c>
      <c r="N143" s="13"/>
      <c r="O143" s="13"/>
      <c r="P143" s="13"/>
      <c r="Q143" s="13"/>
      <c r="R143" s="13"/>
      <c r="S143" s="13"/>
      <c r="T143" s="13"/>
      <c r="U143" s="13"/>
      <c r="V143" s="13"/>
      <c r="W143" s="13"/>
      <c r="X143" s="13"/>
      <c r="Y143" s="13"/>
      <c r="Z143" s="13"/>
    </row>
    <row r="144" spans="1:26" ht="15.75" customHeight="1" x14ac:dyDescent="0.3">
      <c r="A144" s="14">
        <v>45152</v>
      </c>
      <c r="B144" s="11">
        <v>19434.550781000002</v>
      </c>
      <c r="C144" s="12">
        <f t="shared" si="0"/>
        <v>-1.5643061392241594E-3</v>
      </c>
      <c r="D144" s="15">
        <v>2538</v>
      </c>
      <c r="E144" s="12">
        <f t="shared" si="1"/>
        <v>-7.3529411764706593E-3</v>
      </c>
      <c r="F144" s="15">
        <v>3435.75</v>
      </c>
      <c r="G144" s="12">
        <f t="shared" si="2"/>
        <v>2.0388464851058802E-2</v>
      </c>
      <c r="H144" s="15">
        <v>9375.2999999999993</v>
      </c>
      <c r="I144" s="12">
        <f t="shared" si="3"/>
        <v>-8.5395064535403273E-3</v>
      </c>
      <c r="J144" s="15">
        <v>1597.3</v>
      </c>
      <c r="K144" s="12">
        <f t="shared" si="4"/>
        <v>4.1175546126040888E-3</v>
      </c>
      <c r="L144" s="15">
        <v>21667.45</v>
      </c>
      <c r="M144" s="12">
        <f t="shared" si="5"/>
        <v>-7.4461749885478363E-3</v>
      </c>
      <c r="N144" s="13"/>
      <c r="O144" s="13"/>
      <c r="P144" s="13"/>
      <c r="Q144" s="13"/>
      <c r="R144" s="13"/>
      <c r="S144" s="13"/>
      <c r="T144" s="13"/>
      <c r="U144" s="13"/>
      <c r="V144" s="13"/>
      <c r="W144" s="13"/>
      <c r="X144" s="13"/>
      <c r="Y144" s="13"/>
      <c r="Z144" s="13"/>
    </row>
    <row r="145" spans="1:26" ht="15.75" customHeight="1" x14ac:dyDescent="0.3">
      <c r="A145" s="14">
        <v>45149</v>
      </c>
      <c r="B145" s="11">
        <v>19428.300781000002</v>
      </c>
      <c r="C145" s="12">
        <f t="shared" si="0"/>
        <v>-3.2159220300117516E-4</v>
      </c>
      <c r="D145" s="15">
        <v>2575.15</v>
      </c>
      <c r="E145" s="12">
        <f t="shared" si="1"/>
        <v>1.4637509850275843E-2</v>
      </c>
      <c r="F145" s="15">
        <v>3458.4</v>
      </c>
      <c r="G145" s="12">
        <f t="shared" si="2"/>
        <v>6.5924470639598604E-3</v>
      </c>
      <c r="H145" s="15">
        <v>9419.5499999999993</v>
      </c>
      <c r="I145" s="12">
        <f t="shared" si="3"/>
        <v>4.7198489648331253E-3</v>
      </c>
      <c r="J145" s="15">
        <v>1606.2</v>
      </c>
      <c r="K145" s="12">
        <f t="shared" si="4"/>
        <v>5.5719025856132793E-3</v>
      </c>
      <c r="L145" s="15">
        <v>21947.9</v>
      </c>
      <c r="M145" s="12">
        <f t="shared" si="5"/>
        <v>1.2943378200941999E-2</v>
      </c>
      <c r="N145" s="13"/>
      <c r="O145" s="13"/>
      <c r="P145" s="13"/>
      <c r="Q145" s="13"/>
      <c r="R145" s="13"/>
      <c r="S145" s="13"/>
      <c r="T145" s="13"/>
      <c r="U145" s="13"/>
      <c r="V145" s="13"/>
      <c r="W145" s="13"/>
      <c r="X145" s="13"/>
      <c r="Y145" s="13"/>
      <c r="Z145" s="13"/>
    </row>
    <row r="146" spans="1:26" ht="15.75" customHeight="1" x14ac:dyDescent="0.3">
      <c r="A146" s="14">
        <v>45148</v>
      </c>
      <c r="B146" s="11">
        <v>19543.099609000001</v>
      </c>
      <c r="C146" s="12">
        <f t="shared" si="0"/>
        <v>5.9088455184030863E-3</v>
      </c>
      <c r="D146" s="15">
        <v>2577.25</v>
      </c>
      <c r="E146" s="12">
        <f t="shared" si="1"/>
        <v>8.1548647651589578E-4</v>
      </c>
      <c r="F146" s="15">
        <v>3449.85</v>
      </c>
      <c r="G146" s="12">
        <f t="shared" si="2"/>
        <v>-2.4722414989591089E-3</v>
      </c>
      <c r="H146" s="15">
        <v>9321.65</v>
      </c>
      <c r="I146" s="12">
        <f t="shared" si="3"/>
        <v>-1.039327781051108E-2</v>
      </c>
      <c r="J146" s="15">
        <v>1610.9</v>
      </c>
      <c r="K146" s="12">
        <f t="shared" si="4"/>
        <v>2.9261611256381805E-3</v>
      </c>
      <c r="L146" s="15">
        <v>21899.5</v>
      </c>
      <c r="M146" s="12">
        <f t="shared" si="5"/>
        <v>-2.2052223675158651E-3</v>
      </c>
      <c r="N146" s="13"/>
      <c r="O146" s="13"/>
      <c r="P146" s="13"/>
      <c r="Q146" s="13"/>
      <c r="R146" s="13"/>
      <c r="S146" s="13"/>
      <c r="T146" s="13"/>
      <c r="U146" s="13"/>
      <c r="V146" s="13"/>
      <c r="W146" s="13"/>
      <c r="X146" s="13"/>
      <c r="Y146" s="13"/>
      <c r="Z146" s="13"/>
    </row>
    <row r="147" spans="1:26" ht="15.75" customHeight="1" x14ac:dyDescent="0.3">
      <c r="A147" s="14">
        <v>45147</v>
      </c>
      <c r="B147" s="11">
        <v>19632.550781000002</v>
      </c>
      <c r="C147" s="12">
        <f t="shared" si="0"/>
        <v>4.577123065923833E-3</v>
      </c>
      <c r="D147" s="15">
        <v>2547.15</v>
      </c>
      <c r="E147" s="12">
        <f t="shared" si="1"/>
        <v>-1.167911533611404E-2</v>
      </c>
      <c r="F147" s="15">
        <v>3448.8</v>
      </c>
      <c r="G147" s="12">
        <f t="shared" si="2"/>
        <v>-3.0436105917640684E-4</v>
      </c>
      <c r="H147" s="15">
        <v>9356.85</v>
      </c>
      <c r="I147" s="12">
        <f t="shared" si="3"/>
        <v>3.7761555089496739E-3</v>
      </c>
      <c r="J147" s="15">
        <v>1618.8</v>
      </c>
      <c r="K147" s="12">
        <f t="shared" si="4"/>
        <v>4.9040908808739604E-3</v>
      </c>
      <c r="L147" s="15">
        <v>21842.400000000001</v>
      </c>
      <c r="M147" s="12">
        <f t="shared" si="5"/>
        <v>-2.6073654649648873E-3</v>
      </c>
      <c r="N147" s="13"/>
      <c r="O147" s="13"/>
      <c r="P147" s="13"/>
      <c r="Q147" s="13"/>
      <c r="R147" s="13"/>
      <c r="S147" s="13"/>
      <c r="T147" s="13"/>
      <c r="U147" s="13"/>
      <c r="V147" s="13"/>
      <c r="W147" s="13"/>
      <c r="X147" s="13"/>
      <c r="Y147" s="13"/>
      <c r="Z147" s="13"/>
    </row>
    <row r="148" spans="1:26" ht="15.75" customHeight="1" x14ac:dyDescent="0.3">
      <c r="A148" s="14">
        <v>45146</v>
      </c>
      <c r="B148" s="11">
        <v>19570.849609000001</v>
      </c>
      <c r="C148" s="12">
        <f t="shared" si="0"/>
        <v>-3.14279956223081E-3</v>
      </c>
      <c r="D148" s="15">
        <v>2536.4499999999998</v>
      </c>
      <c r="E148" s="12">
        <f t="shared" si="1"/>
        <v>-4.2007734134229518E-3</v>
      </c>
      <c r="F148" s="15">
        <v>3442.1</v>
      </c>
      <c r="G148" s="12">
        <f t="shared" si="2"/>
        <v>-1.9427047088843286E-3</v>
      </c>
      <c r="H148" s="15">
        <v>9397.6</v>
      </c>
      <c r="I148" s="12">
        <f t="shared" si="3"/>
        <v>4.3550981366592386E-3</v>
      </c>
      <c r="J148" s="15">
        <v>1635.85</v>
      </c>
      <c r="K148" s="12">
        <f t="shared" si="4"/>
        <v>1.0532493204843067E-2</v>
      </c>
      <c r="L148" s="15">
        <v>21989.75</v>
      </c>
      <c r="M148" s="12">
        <f t="shared" si="5"/>
        <v>6.7460535472291753E-3</v>
      </c>
      <c r="N148" s="13"/>
      <c r="O148" s="13"/>
      <c r="P148" s="13"/>
      <c r="Q148" s="13"/>
      <c r="R148" s="13"/>
      <c r="S148" s="13"/>
      <c r="T148" s="13"/>
      <c r="U148" s="13"/>
      <c r="V148" s="13"/>
      <c r="W148" s="13"/>
      <c r="X148" s="13"/>
      <c r="Y148" s="13"/>
      <c r="Z148" s="13"/>
    </row>
    <row r="149" spans="1:26" ht="15.75" customHeight="1" x14ac:dyDescent="0.3">
      <c r="A149" s="14">
        <v>45145</v>
      </c>
      <c r="B149" s="11">
        <v>19597.300781000002</v>
      </c>
      <c r="C149" s="12">
        <f t="shared" si="0"/>
        <v>1.3515597190955325E-3</v>
      </c>
      <c r="D149" s="15">
        <v>2525.1999999999998</v>
      </c>
      <c r="E149" s="12">
        <f t="shared" si="1"/>
        <v>-4.4353328470894361E-3</v>
      </c>
      <c r="F149" s="15">
        <v>3462.5</v>
      </c>
      <c r="G149" s="12">
        <f t="shared" si="2"/>
        <v>5.9266145666889668E-3</v>
      </c>
      <c r="H149" s="15">
        <v>9463.1</v>
      </c>
      <c r="I149" s="12">
        <f t="shared" si="3"/>
        <v>6.9698646462926705E-3</v>
      </c>
      <c r="J149" s="15">
        <v>1650.5</v>
      </c>
      <c r="K149" s="12">
        <f t="shared" si="4"/>
        <v>8.9555888376074162E-3</v>
      </c>
      <c r="L149" s="15">
        <v>22218.400000000001</v>
      </c>
      <c r="M149" s="12">
        <f t="shared" si="5"/>
        <v>1.0398026353187347E-2</v>
      </c>
      <c r="N149" s="13"/>
      <c r="O149" s="13"/>
      <c r="P149" s="13"/>
      <c r="Q149" s="13"/>
      <c r="R149" s="13"/>
      <c r="S149" s="13"/>
      <c r="T149" s="13"/>
      <c r="U149" s="13"/>
      <c r="V149" s="13"/>
      <c r="W149" s="13"/>
      <c r="X149" s="13"/>
      <c r="Y149" s="13"/>
      <c r="Z149" s="13"/>
    </row>
    <row r="150" spans="1:26" ht="15.75" customHeight="1" x14ac:dyDescent="0.3">
      <c r="A150" s="14">
        <v>45142</v>
      </c>
      <c r="B150" s="11">
        <v>19517</v>
      </c>
      <c r="C150" s="12">
        <f t="shared" si="0"/>
        <v>-4.0975429166171208E-3</v>
      </c>
      <c r="D150" s="15">
        <v>2508.65</v>
      </c>
      <c r="E150" s="12">
        <f t="shared" si="1"/>
        <v>-6.5539363218753872E-3</v>
      </c>
      <c r="F150" s="15">
        <v>3470.6</v>
      </c>
      <c r="G150" s="12">
        <f t="shared" si="2"/>
        <v>2.3393501805053889E-3</v>
      </c>
      <c r="H150" s="15">
        <v>9542.5499999999993</v>
      </c>
      <c r="I150" s="12">
        <f t="shared" si="3"/>
        <v>8.3957688283964986E-3</v>
      </c>
      <c r="J150" s="15">
        <v>1649.9</v>
      </c>
      <c r="K150" s="12">
        <f t="shared" si="4"/>
        <v>-3.6352620418049627E-4</v>
      </c>
      <c r="L150" s="15">
        <v>22229.25</v>
      </c>
      <c r="M150" s="12">
        <f t="shared" si="5"/>
        <v>4.8833399344680732E-4</v>
      </c>
      <c r="N150" s="13"/>
      <c r="O150" s="13"/>
      <c r="P150" s="13"/>
      <c r="Q150" s="13"/>
      <c r="R150" s="13"/>
      <c r="S150" s="13"/>
      <c r="T150" s="13"/>
      <c r="U150" s="13"/>
      <c r="V150" s="13"/>
      <c r="W150" s="13"/>
      <c r="X150" s="13"/>
      <c r="Y150" s="13"/>
      <c r="Z150" s="13"/>
    </row>
    <row r="151" spans="1:26" ht="15.75" customHeight="1" x14ac:dyDescent="0.3">
      <c r="A151" s="14">
        <v>45141</v>
      </c>
      <c r="B151" s="11">
        <v>19381.650390999999</v>
      </c>
      <c r="C151" s="12">
        <f t="shared" si="0"/>
        <v>-6.9349597274171639E-3</v>
      </c>
      <c r="D151" s="15">
        <v>2523.85</v>
      </c>
      <c r="E151" s="12">
        <f t="shared" si="1"/>
        <v>6.0590357363521485E-3</v>
      </c>
      <c r="F151" s="15">
        <v>3484.05</v>
      </c>
      <c r="G151" s="12">
        <f t="shared" si="2"/>
        <v>3.8754105918285811E-3</v>
      </c>
      <c r="H151" s="15">
        <v>9523.7999999999993</v>
      </c>
      <c r="I151" s="12">
        <f t="shared" si="3"/>
        <v>-1.9648836002955188E-3</v>
      </c>
      <c r="J151" s="15">
        <v>1651.25</v>
      </c>
      <c r="K151" s="12">
        <f t="shared" si="4"/>
        <v>8.1823140796406389E-4</v>
      </c>
      <c r="L151" s="15">
        <v>22459.3</v>
      </c>
      <c r="M151" s="12">
        <f t="shared" si="5"/>
        <v>1.0348977135980713E-2</v>
      </c>
      <c r="N151" s="13"/>
      <c r="O151" s="13"/>
      <c r="P151" s="13"/>
      <c r="Q151" s="13"/>
      <c r="R151" s="13"/>
      <c r="S151" s="13"/>
      <c r="T151" s="13"/>
      <c r="U151" s="13"/>
      <c r="V151" s="13"/>
      <c r="W151" s="13"/>
      <c r="X151" s="13"/>
      <c r="Y151" s="13"/>
      <c r="Z151" s="13"/>
    </row>
    <row r="152" spans="1:26" ht="15.75" customHeight="1" x14ac:dyDescent="0.3">
      <c r="A152" s="14">
        <v>45140</v>
      </c>
      <c r="B152" s="11">
        <v>19526.550781000002</v>
      </c>
      <c r="C152" s="12">
        <f t="shared" si="0"/>
        <v>7.4761636432823077E-3</v>
      </c>
      <c r="D152" s="15">
        <v>2509.5500000000002</v>
      </c>
      <c r="E152" s="12">
        <f t="shared" si="1"/>
        <v>-5.6659468668897629E-3</v>
      </c>
      <c r="F152" s="15">
        <v>3443.55</v>
      </c>
      <c r="G152" s="12">
        <f t="shared" si="2"/>
        <v>-1.1624402634864597E-2</v>
      </c>
      <c r="H152" s="15">
        <v>9470.4</v>
      </c>
      <c r="I152" s="12">
        <f t="shared" si="3"/>
        <v>-5.607005607005569E-3</v>
      </c>
      <c r="J152" s="15">
        <v>1652.2</v>
      </c>
      <c r="K152" s="12">
        <f t="shared" si="4"/>
        <v>5.7532172596520543E-4</v>
      </c>
      <c r="L152" s="15">
        <v>22454.5</v>
      </c>
      <c r="M152" s="12">
        <f t="shared" si="5"/>
        <v>-2.1371992893809124E-4</v>
      </c>
      <c r="N152" s="13"/>
      <c r="O152" s="13"/>
      <c r="P152" s="13"/>
      <c r="Q152" s="13"/>
      <c r="R152" s="13"/>
      <c r="S152" s="13"/>
      <c r="T152" s="13"/>
      <c r="U152" s="13"/>
      <c r="V152" s="13"/>
      <c r="W152" s="13"/>
      <c r="X152" s="13"/>
      <c r="Y152" s="13"/>
      <c r="Z152" s="13"/>
    </row>
    <row r="153" spans="1:26" ht="15.75" customHeight="1" x14ac:dyDescent="0.3">
      <c r="A153" s="14">
        <v>45139</v>
      </c>
      <c r="B153" s="11">
        <v>19733.550781000002</v>
      </c>
      <c r="C153" s="12">
        <f t="shared" si="0"/>
        <v>1.0600950588847368E-2</v>
      </c>
      <c r="D153" s="15">
        <v>2475.9</v>
      </c>
      <c r="E153" s="12">
        <f t="shared" si="1"/>
        <v>-1.3408778466258927E-2</v>
      </c>
      <c r="F153" s="15">
        <v>3399.95</v>
      </c>
      <c r="G153" s="12">
        <f t="shared" si="2"/>
        <v>-1.2661352383441611E-2</v>
      </c>
      <c r="H153" s="15">
        <v>9543.7000000000007</v>
      </c>
      <c r="I153" s="12">
        <f t="shared" si="3"/>
        <v>7.7399053894240044E-3</v>
      </c>
      <c r="J153" s="15">
        <v>1628.65</v>
      </c>
      <c r="K153" s="12">
        <f t="shared" si="4"/>
        <v>-1.4253722309647714E-2</v>
      </c>
      <c r="L153" s="15">
        <v>22475.8</v>
      </c>
      <c r="M153" s="12">
        <f t="shared" si="5"/>
        <v>9.4858491616376555E-4</v>
      </c>
      <c r="N153" s="13"/>
      <c r="O153" s="13"/>
      <c r="P153" s="13"/>
      <c r="Q153" s="13"/>
      <c r="R153" s="13"/>
      <c r="S153" s="13"/>
      <c r="T153" s="13"/>
      <c r="U153" s="13"/>
      <c r="V153" s="13"/>
      <c r="W153" s="13"/>
      <c r="X153" s="13"/>
      <c r="Y153" s="13"/>
      <c r="Z153" s="13"/>
    </row>
    <row r="154" spans="1:26" ht="15.75" customHeight="1" x14ac:dyDescent="0.3">
      <c r="A154" s="14">
        <v>45138</v>
      </c>
      <c r="B154" s="11">
        <v>19753.800781000002</v>
      </c>
      <c r="C154" s="12">
        <f t="shared" si="0"/>
        <v>1.0261711247373305E-3</v>
      </c>
      <c r="D154" s="15">
        <v>2486.35</v>
      </c>
      <c r="E154" s="12">
        <f t="shared" si="1"/>
        <v>4.2206874267942231E-3</v>
      </c>
      <c r="F154" s="15">
        <v>3440.65</v>
      </c>
      <c r="G154" s="12">
        <f t="shared" si="2"/>
        <v>1.1970764275945315E-2</v>
      </c>
      <c r="H154" s="15">
        <v>9653.7999999999993</v>
      </c>
      <c r="I154" s="12">
        <f t="shared" si="3"/>
        <v>1.1536406215618527E-2</v>
      </c>
      <c r="J154" s="15">
        <v>1640.5</v>
      </c>
      <c r="K154" s="12">
        <f t="shared" si="4"/>
        <v>7.2759647560862728E-3</v>
      </c>
      <c r="L154" s="15">
        <v>22882.3</v>
      </c>
      <c r="M154" s="12">
        <f t="shared" si="5"/>
        <v>1.8086119292750426E-2</v>
      </c>
      <c r="N154" s="13"/>
      <c r="O154" s="13"/>
      <c r="P154" s="13"/>
      <c r="Q154" s="13"/>
      <c r="R154" s="13"/>
      <c r="S154" s="13"/>
      <c r="T154" s="13"/>
      <c r="U154" s="13"/>
      <c r="V154" s="13"/>
      <c r="W154" s="13"/>
      <c r="X154" s="13"/>
      <c r="Y154" s="13"/>
      <c r="Z154" s="13"/>
    </row>
    <row r="155" spans="1:26" ht="15.75" customHeight="1" x14ac:dyDescent="0.3">
      <c r="A155" s="14">
        <v>45135</v>
      </c>
      <c r="B155" s="11">
        <v>19646.050781000002</v>
      </c>
      <c r="C155" s="12">
        <f t="shared" si="0"/>
        <v>-5.4546464852292262E-3</v>
      </c>
      <c r="D155" s="15">
        <v>2513.1999999999998</v>
      </c>
      <c r="E155" s="12">
        <f t="shared" si="1"/>
        <v>1.0798962334345491E-2</v>
      </c>
      <c r="F155" s="15">
        <v>3452.05</v>
      </c>
      <c r="G155" s="12">
        <f t="shared" si="2"/>
        <v>3.3133274235973118E-3</v>
      </c>
      <c r="H155" s="15">
        <v>9716.75</v>
      </c>
      <c r="I155" s="12">
        <f t="shared" si="3"/>
        <v>6.5207483063664806E-3</v>
      </c>
      <c r="J155" s="15">
        <v>1662.25</v>
      </c>
      <c r="K155" s="12">
        <f t="shared" si="4"/>
        <v>1.3258153002133496E-2</v>
      </c>
      <c r="L155" s="15">
        <v>22593.7</v>
      </c>
      <c r="M155" s="12">
        <f t="shared" si="5"/>
        <v>-1.2612368511906519E-2</v>
      </c>
      <c r="N155" s="13"/>
      <c r="O155" s="13"/>
      <c r="P155" s="13"/>
      <c r="Q155" s="13"/>
      <c r="R155" s="13"/>
      <c r="S155" s="13"/>
      <c r="T155" s="13"/>
      <c r="U155" s="13"/>
      <c r="V155" s="13"/>
      <c r="W155" s="13"/>
      <c r="X155" s="13"/>
      <c r="Y155" s="13"/>
      <c r="Z155" s="13"/>
    </row>
    <row r="156" spans="1:26" ht="15.75" customHeight="1" x14ac:dyDescent="0.3">
      <c r="A156" s="14">
        <v>45134</v>
      </c>
      <c r="B156" s="11">
        <v>19659.900390999999</v>
      </c>
      <c r="C156" s="12">
        <f t="shared" si="0"/>
        <v>7.0495643905143796E-4</v>
      </c>
      <c r="D156" s="15">
        <v>2549.25</v>
      </c>
      <c r="E156" s="12">
        <f t="shared" si="1"/>
        <v>1.434426229508204E-2</v>
      </c>
      <c r="F156" s="15">
        <v>3421.45</v>
      </c>
      <c r="G156" s="12">
        <f t="shared" si="2"/>
        <v>-8.8642980258108548E-3</v>
      </c>
      <c r="H156" s="15">
        <v>9820.75</v>
      </c>
      <c r="I156" s="12">
        <f t="shared" si="3"/>
        <v>1.0703167211258909E-2</v>
      </c>
      <c r="J156" s="15">
        <v>1651.2</v>
      </c>
      <c r="K156" s="12">
        <f t="shared" si="4"/>
        <v>-6.6476161828846166E-3</v>
      </c>
      <c r="L156" s="15">
        <v>22553.3</v>
      </c>
      <c r="M156" s="12">
        <f t="shared" si="5"/>
        <v>-1.7881090746536183E-3</v>
      </c>
      <c r="N156" s="13"/>
      <c r="O156" s="13"/>
      <c r="P156" s="13"/>
      <c r="Q156" s="13"/>
      <c r="R156" s="13"/>
      <c r="S156" s="13"/>
      <c r="T156" s="13"/>
      <c r="U156" s="13"/>
      <c r="V156" s="13"/>
      <c r="W156" s="13"/>
      <c r="X156" s="13"/>
      <c r="Y156" s="13"/>
      <c r="Z156" s="13"/>
    </row>
    <row r="157" spans="1:26" ht="15.75" customHeight="1" x14ac:dyDescent="0.3">
      <c r="A157" s="14">
        <v>45133</v>
      </c>
      <c r="B157" s="11">
        <v>19778.300781000002</v>
      </c>
      <c r="C157" s="12">
        <f t="shared" si="0"/>
        <v>6.0224308183272589E-3</v>
      </c>
      <c r="D157" s="15">
        <v>2527.85</v>
      </c>
      <c r="E157" s="12">
        <f t="shared" si="1"/>
        <v>-8.3946258703540607E-3</v>
      </c>
      <c r="F157" s="15">
        <v>3355.4</v>
      </c>
      <c r="G157" s="12">
        <f t="shared" si="2"/>
        <v>-1.9304680764003487E-2</v>
      </c>
      <c r="H157" s="15">
        <v>9670.2999999999993</v>
      </c>
      <c r="I157" s="12">
        <f t="shared" si="3"/>
        <v>-1.5319603899905885E-2</v>
      </c>
      <c r="J157" s="15">
        <v>1643.5</v>
      </c>
      <c r="K157" s="12">
        <f t="shared" si="4"/>
        <v>-4.663275193798477E-3</v>
      </c>
      <c r="L157" s="15">
        <v>22480.9</v>
      </c>
      <c r="M157" s="12">
        <f t="shared" si="5"/>
        <v>-3.2101732340720792E-3</v>
      </c>
      <c r="N157" s="13"/>
      <c r="O157" s="13"/>
      <c r="P157" s="13"/>
      <c r="Q157" s="13"/>
      <c r="R157" s="13"/>
      <c r="S157" s="13"/>
      <c r="T157" s="13"/>
      <c r="U157" s="13"/>
      <c r="V157" s="13"/>
      <c r="W157" s="13"/>
      <c r="X157" s="13"/>
      <c r="Y157" s="13"/>
      <c r="Z157" s="13"/>
    </row>
    <row r="158" spans="1:26" ht="15.75" customHeight="1" x14ac:dyDescent="0.3">
      <c r="A158" s="14">
        <v>45132</v>
      </c>
      <c r="B158" s="11">
        <v>19680.599609000001</v>
      </c>
      <c r="C158" s="12">
        <f t="shared" si="0"/>
        <v>-4.9398162704582518E-3</v>
      </c>
      <c r="D158" s="15">
        <v>2502.6999999999998</v>
      </c>
      <c r="E158" s="12">
        <f t="shared" si="1"/>
        <v>-9.9491662875566562E-3</v>
      </c>
      <c r="F158" s="15">
        <v>3396.9</v>
      </c>
      <c r="G158" s="12">
        <f t="shared" si="2"/>
        <v>1.2368123025570721E-2</v>
      </c>
      <c r="H158" s="15">
        <v>9753.6</v>
      </c>
      <c r="I158" s="12">
        <f t="shared" si="3"/>
        <v>8.6140037020569268E-3</v>
      </c>
      <c r="J158" s="15">
        <v>1673.15</v>
      </c>
      <c r="K158" s="12">
        <f t="shared" si="4"/>
        <v>1.8040766656525764E-2</v>
      </c>
      <c r="L158" s="15">
        <v>22325.3</v>
      </c>
      <c r="M158" s="12">
        <f t="shared" si="5"/>
        <v>-6.9214310814959441E-3</v>
      </c>
      <c r="N158" s="13"/>
      <c r="O158" s="13"/>
      <c r="P158" s="13"/>
      <c r="Q158" s="13"/>
      <c r="R158" s="13"/>
      <c r="S158" s="13"/>
      <c r="T158" s="13"/>
      <c r="U158" s="13"/>
      <c r="V158" s="13"/>
      <c r="W158" s="13"/>
      <c r="X158" s="13"/>
      <c r="Y158" s="13"/>
      <c r="Z158" s="13"/>
    </row>
    <row r="159" spans="1:26" ht="15.75" customHeight="1" x14ac:dyDescent="0.3">
      <c r="A159" s="14">
        <v>45131</v>
      </c>
      <c r="B159" s="11">
        <v>19672.349609000001</v>
      </c>
      <c r="C159" s="12">
        <f t="shared" si="0"/>
        <v>-4.1919454508018385E-4</v>
      </c>
      <c r="D159" s="15">
        <v>2526.1999999999998</v>
      </c>
      <c r="E159" s="12">
        <f t="shared" si="1"/>
        <v>9.389858952331482E-3</v>
      </c>
      <c r="F159" s="15">
        <v>3388.3</v>
      </c>
      <c r="G159" s="12">
        <f t="shared" si="2"/>
        <v>-2.5317200977361446E-3</v>
      </c>
      <c r="H159" s="15">
        <v>9756.35</v>
      </c>
      <c r="I159" s="12">
        <f t="shared" si="3"/>
        <v>2.8194717847769026E-4</v>
      </c>
      <c r="J159" s="15">
        <v>1690.7</v>
      </c>
      <c r="K159" s="12">
        <f t="shared" si="4"/>
        <v>1.0489197023578253E-2</v>
      </c>
      <c r="L159" s="15">
        <v>22799.9</v>
      </c>
      <c r="M159" s="12">
        <f t="shared" si="5"/>
        <v>2.1258392944327836E-2</v>
      </c>
      <c r="N159" s="13"/>
      <c r="O159" s="13"/>
      <c r="P159" s="13"/>
      <c r="Q159" s="13"/>
      <c r="R159" s="13"/>
      <c r="S159" s="13"/>
      <c r="T159" s="13"/>
      <c r="U159" s="13"/>
      <c r="V159" s="13"/>
      <c r="W159" s="13"/>
      <c r="X159" s="13"/>
      <c r="Y159" s="13"/>
      <c r="Z159" s="13"/>
    </row>
    <row r="160" spans="1:26" ht="15.75" customHeight="1" x14ac:dyDescent="0.3">
      <c r="A160" s="14">
        <v>45128</v>
      </c>
      <c r="B160" s="11">
        <v>19745</v>
      </c>
      <c r="C160" s="12">
        <f t="shared" si="0"/>
        <v>3.6930205310484127E-3</v>
      </c>
      <c r="D160" s="15">
        <v>2485.8000000000002</v>
      </c>
      <c r="E160" s="12">
        <f t="shared" si="1"/>
        <v>-1.5992399651650557E-2</v>
      </c>
      <c r="F160" s="15">
        <v>3399.15</v>
      </c>
      <c r="G160" s="12">
        <f t="shared" si="2"/>
        <v>3.20219579139979E-3</v>
      </c>
      <c r="H160" s="15">
        <v>9758.6</v>
      </c>
      <c r="I160" s="12">
        <f t="shared" si="3"/>
        <v>2.3061903273252803E-4</v>
      </c>
      <c r="J160" s="15">
        <v>1696.6</v>
      </c>
      <c r="K160" s="12">
        <f t="shared" si="4"/>
        <v>3.4896788312532463E-3</v>
      </c>
      <c r="L160" s="15">
        <v>22772.9</v>
      </c>
      <c r="M160" s="12">
        <f t="shared" si="5"/>
        <v>-1.1842157202443869E-3</v>
      </c>
      <c r="N160" s="13"/>
      <c r="O160" s="13"/>
      <c r="P160" s="13"/>
      <c r="Q160" s="13"/>
      <c r="R160" s="13"/>
      <c r="S160" s="13"/>
      <c r="T160" s="13"/>
      <c r="U160" s="13"/>
      <c r="V160" s="13"/>
      <c r="W160" s="13"/>
      <c r="X160" s="13"/>
      <c r="Y160" s="13"/>
      <c r="Z160" s="13"/>
    </row>
    <row r="161" spans="1:26" ht="15.75" customHeight="1" x14ac:dyDescent="0.3">
      <c r="A161" s="14">
        <v>45127</v>
      </c>
      <c r="B161" s="11">
        <v>19979.150390999999</v>
      </c>
      <c r="C161" s="12">
        <f t="shared" si="0"/>
        <v>1.1858718207141008E-2</v>
      </c>
      <c r="D161" s="15">
        <v>2487.4</v>
      </c>
      <c r="E161" s="12">
        <f t="shared" si="1"/>
        <v>6.4365596588619723E-4</v>
      </c>
      <c r="F161" s="15">
        <v>3394.75</v>
      </c>
      <c r="G161" s="12">
        <f t="shared" si="2"/>
        <v>-1.2944412573731936E-3</v>
      </c>
      <c r="H161" s="15">
        <v>9694.7999999999993</v>
      </c>
      <c r="I161" s="12">
        <f t="shared" si="3"/>
        <v>-6.5378230483882005E-3</v>
      </c>
      <c r="J161" s="15">
        <v>1678.4</v>
      </c>
      <c r="K161" s="12">
        <f t="shared" si="4"/>
        <v>-1.0727337026995061E-2</v>
      </c>
      <c r="L161" s="15">
        <v>22820.1</v>
      </c>
      <c r="M161" s="12">
        <f t="shared" si="5"/>
        <v>2.0726389700036923E-3</v>
      </c>
      <c r="N161" s="13"/>
      <c r="O161" s="13"/>
      <c r="P161" s="13"/>
      <c r="Q161" s="13"/>
      <c r="R161" s="13"/>
      <c r="S161" s="13"/>
      <c r="T161" s="13"/>
      <c r="U161" s="13"/>
      <c r="V161" s="13"/>
      <c r="W161" s="13"/>
      <c r="X161" s="13"/>
      <c r="Y161" s="13"/>
      <c r="Z161" s="13"/>
    </row>
    <row r="162" spans="1:26" ht="15.75" customHeight="1" x14ac:dyDescent="0.3">
      <c r="A162" s="14">
        <v>45126</v>
      </c>
      <c r="B162" s="11">
        <v>19833.150390999999</v>
      </c>
      <c r="C162" s="12">
        <f t="shared" si="0"/>
        <v>-7.3076180489521003E-3</v>
      </c>
      <c r="D162" s="15">
        <v>2538.75</v>
      </c>
      <c r="E162" s="12">
        <f t="shared" si="1"/>
        <v>2.0644045991798629E-2</v>
      </c>
      <c r="F162" s="15">
        <v>3368.3</v>
      </c>
      <c r="G162" s="12">
        <f t="shared" si="2"/>
        <v>-7.7914426688268116E-3</v>
      </c>
      <c r="H162" s="15">
        <v>9770.0499999999993</v>
      </c>
      <c r="I162" s="12">
        <f t="shared" si="3"/>
        <v>7.7618929735528332E-3</v>
      </c>
      <c r="J162" s="15">
        <v>1675.75</v>
      </c>
      <c r="K162" s="12">
        <f t="shared" si="4"/>
        <v>-1.578884652049625E-3</v>
      </c>
      <c r="L162" s="15">
        <v>22982.55</v>
      </c>
      <c r="M162" s="12">
        <f t="shared" si="5"/>
        <v>7.1187242825404241E-3</v>
      </c>
      <c r="N162" s="13"/>
      <c r="O162" s="13"/>
      <c r="P162" s="13"/>
      <c r="Q162" s="13"/>
      <c r="R162" s="13"/>
      <c r="S162" s="13"/>
      <c r="T162" s="13"/>
      <c r="U162" s="13"/>
      <c r="V162" s="13"/>
      <c r="W162" s="13"/>
      <c r="X162" s="13"/>
      <c r="Y162" s="13"/>
      <c r="Z162" s="13"/>
    </row>
    <row r="163" spans="1:26" ht="15.75" customHeight="1" x14ac:dyDescent="0.3">
      <c r="A163" s="14">
        <v>45125</v>
      </c>
      <c r="B163" s="11">
        <v>19749.25</v>
      </c>
      <c r="C163" s="12">
        <f t="shared" si="0"/>
        <v>-4.2303108354420594E-3</v>
      </c>
      <c r="D163" s="15">
        <v>2619.85</v>
      </c>
      <c r="E163" s="12">
        <f t="shared" si="1"/>
        <v>3.1944854751353974E-2</v>
      </c>
      <c r="F163" s="15">
        <v>3463.3</v>
      </c>
      <c r="G163" s="12">
        <f t="shared" si="2"/>
        <v>2.8204138586230443E-2</v>
      </c>
      <c r="H163" s="15">
        <v>9772.5</v>
      </c>
      <c r="I163" s="12">
        <f t="shared" si="3"/>
        <v>2.5076637274125803E-4</v>
      </c>
      <c r="J163" s="15">
        <v>1688.75</v>
      </c>
      <c r="K163" s="12">
        <f t="shared" si="4"/>
        <v>7.7577204236908845E-3</v>
      </c>
      <c r="L163" s="15">
        <v>23007.95</v>
      </c>
      <c r="M163" s="12">
        <f t="shared" si="5"/>
        <v>1.10518632614751E-3</v>
      </c>
      <c r="N163" s="13"/>
      <c r="O163" s="13"/>
      <c r="P163" s="13"/>
      <c r="Q163" s="13"/>
      <c r="R163" s="13"/>
      <c r="S163" s="13"/>
      <c r="T163" s="13"/>
      <c r="U163" s="13"/>
      <c r="V163" s="13"/>
      <c r="W163" s="13"/>
      <c r="X163" s="13"/>
      <c r="Y163" s="13"/>
      <c r="Z163" s="13"/>
    </row>
    <row r="164" spans="1:26" ht="15.75" customHeight="1" x14ac:dyDescent="0.3">
      <c r="A164" s="14">
        <v>45124</v>
      </c>
      <c r="B164" s="11">
        <v>19711.449218999998</v>
      </c>
      <c r="C164" s="12">
        <f t="shared" si="0"/>
        <v>-1.9140362798588167E-3</v>
      </c>
      <c r="D164" s="15">
        <v>2841.85</v>
      </c>
      <c r="E164" s="12">
        <f t="shared" si="1"/>
        <v>8.4737675821134797E-2</v>
      </c>
      <c r="F164" s="15">
        <v>3470.05</v>
      </c>
      <c r="G164" s="12">
        <f t="shared" si="2"/>
        <v>1.9490081713972223E-3</v>
      </c>
      <c r="H164" s="15">
        <v>9607.5499999999993</v>
      </c>
      <c r="I164" s="12">
        <f t="shared" si="3"/>
        <v>-1.6878997185981143E-2</v>
      </c>
      <c r="J164" s="15">
        <v>1685.1</v>
      </c>
      <c r="K164" s="12">
        <f t="shared" si="4"/>
        <v>-2.161361954108122E-3</v>
      </c>
      <c r="L164" s="15">
        <v>22940.95</v>
      </c>
      <c r="M164" s="12">
        <f t="shared" si="5"/>
        <v>-2.9120369263667557E-3</v>
      </c>
      <c r="N164" s="13"/>
      <c r="O164" s="13"/>
      <c r="P164" s="13"/>
      <c r="Q164" s="13"/>
      <c r="R164" s="13"/>
      <c r="S164" s="13"/>
      <c r="T164" s="13"/>
      <c r="U164" s="13"/>
      <c r="V164" s="13"/>
      <c r="W164" s="13"/>
      <c r="X164" s="13"/>
      <c r="Y164" s="13"/>
      <c r="Z164" s="13"/>
    </row>
    <row r="165" spans="1:26" ht="15.75" customHeight="1" x14ac:dyDescent="0.3">
      <c r="A165" s="14">
        <v>45121</v>
      </c>
      <c r="B165" s="11">
        <v>19564.5</v>
      </c>
      <c r="C165" s="12">
        <f t="shared" si="0"/>
        <v>-7.4550185208276274E-3</v>
      </c>
      <c r="D165" s="15">
        <v>2820.45</v>
      </c>
      <c r="E165" s="12">
        <f t="shared" si="1"/>
        <v>-7.5303059626651977E-3</v>
      </c>
      <c r="F165" s="15">
        <v>3496.85</v>
      </c>
      <c r="G165" s="12">
        <f t="shared" si="2"/>
        <v>7.7232316537224899E-3</v>
      </c>
      <c r="H165" s="15">
        <v>9665.65</v>
      </c>
      <c r="I165" s="12">
        <f t="shared" si="3"/>
        <v>6.0473273623348686E-3</v>
      </c>
      <c r="J165" s="15">
        <v>1677.5</v>
      </c>
      <c r="K165" s="12">
        <f t="shared" si="4"/>
        <v>-4.5101180938816147E-3</v>
      </c>
      <c r="L165" s="15">
        <v>22977.15</v>
      </c>
      <c r="M165" s="12">
        <f t="shared" si="5"/>
        <v>1.5779642952885877E-3</v>
      </c>
      <c r="N165" s="13"/>
      <c r="O165" s="13"/>
      <c r="P165" s="13"/>
      <c r="Q165" s="13"/>
      <c r="R165" s="13"/>
      <c r="S165" s="13"/>
      <c r="T165" s="13"/>
      <c r="U165" s="13"/>
      <c r="V165" s="13"/>
      <c r="W165" s="13"/>
      <c r="X165" s="13"/>
      <c r="Y165" s="13"/>
      <c r="Z165" s="13"/>
    </row>
    <row r="166" spans="1:26" ht="15.75" customHeight="1" x14ac:dyDescent="0.3">
      <c r="A166" s="14">
        <v>45120</v>
      </c>
      <c r="B166" s="11">
        <v>19413.75</v>
      </c>
      <c r="C166" s="12">
        <f t="shared" si="0"/>
        <v>-7.7052825270259914E-3</v>
      </c>
      <c r="D166" s="15">
        <v>2796.7</v>
      </c>
      <c r="E166" s="12">
        <f t="shared" si="1"/>
        <v>-8.4206420961194135E-3</v>
      </c>
      <c r="F166" s="15">
        <v>3491.7</v>
      </c>
      <c r="G166" s="12">
        <f t="shared" si="2"/>
        <v>-1.4727540500736637E-3</v>
      </c>
      <c r="H166" s="15">
        <v>9689.5499999999993</v>
      </c>
      <c r="I166" s="12">
        <f t="shared" si="3"/>
        <v>2.4726738501807573E-3</v>
      </c>
      <c r="J166" s="15">
        <v>1678.9</v>
      </c>
      <c r="K166" s="12">
        <f t="shared" si="4"/>
        <v>8.3457526080482321E-4</v>
      </c>
      <c r="L166" s="15">
        <v>23070.75</v>
      </c>
      <c r="M166" s="12">
        <f t="shared" si="5"/>
        <v>4.0736122626173626E-3</v>
      </c>
      <c r="N166" s="13"/>
      <c r="O166" s="13"/>
      <c r="P166" s="13"/>
      <c r="Q166" s="13"/>
      <c r="R166" s="13"/>
      <c r="S166" s="13"/>
      <c r="T166" s="13"/>
      <c r="U166" s="13"/>
      <c r="V166" s="13"/>
      <c r="W166" s="13"/>
      <c r="X166" s="13"/>
      <c r="Y166" s="13"/>
      <c r="Z166" s="13"/>
    </row>
    <row r="167" spans="1:26" ht="15.75" customHeight="1" x14ac:dyDescent="0.3">
      <c r="A167" s="14">
        <v>45119</v>
      </c>
      <c r="B167" s="11">
        <v>19384.300781000002</v>
      </c>
      <c r="C167" s="12">
        <f t="shared" si="0"/>
        <v>-1.5169258386452007E-3</v>
      </c>
      <c r="D167" s="15">
        <v>2740.7</v>
      </c>
      <c r="E167" s="12">
        <f t="shared" si="1"/>
        <v>-2.0023599241963744E-2</v>
      </c>
      <c r="F167" s="15">
        <v>3514.65</v>
      </c>
      <c r="G167" s="12">
        <f t="shared" si="2"/>
        <v>6.572729615946466E-3</v>
      </c>
      <c r="H167" s="15">
        <v>9603.65</v>
      </c>
      <c r="I167" s="12">
        <f t="shared" si="3"/>
        <v>-8.8652207790867119E-3</v>
      </c>
      <c r="J167" s="15">
        <v>1644.5</v>
      </c>
      <c r="K167" s="12">
        <f t="shared" si="4"/>
        <v>-2.0489606289832683E-2</v>
      </c>
      <c r="L167" s="15">
        <v>23138.05</v>
      </c>
      <c r="M167" s="12">
        <f t="shared" si="5"/>
        <v>2.9171136612376829E-3</v>
      </c>
      <c r="N167" s="13"/>
      <c r="O167" s="13"/>
      <c r="P167" s="13"/>
      <c r="Q167" s="13"/>
      <c r="R167" s="13"/>
      <c r="S167" s="13"/>
      <c r="T167" s="13"/>
      <c r="U167" s="13"/>
      <c r="V167" s="13"/>
      <c r="W167" s="13"/>
      <c r="X167" s="13"/>
      <c r="Y167" s="13"/>
      <c r="Z167" s="13"/>
    </row>
    <row r="168" spans="1:26" ht="15.75" customHeight="1" x14ac:dyDescent="0.3">
      <c r="A168" s="14">
        <v>45118</v>
      </c>
      <c r="B168" s="11">
        <v>19439.400390999999</v>
      </c>
      <c r="C168" s="12">
        <f t="shared" si="0"/>
        <v>2.8424863306911086E-3</v>
      </c>
      <c r="D168" s="15">
        <v>2743</v>
      </c>
      <c r="E168" s="12">
        <f t="shared" si="1"/>
        <v>8.3920166380858246E-4</v>
      </c>
      <c r="F168" s="15">
        <v>3340.55</v>
      </c>
      <c r="G168" s="12">
        <f t="shared" si="2"/>
        <v>-4.9535515627445098E-2</v>
      </c>
      <c r="H168" s="15">
        <v>9647.5499999999993</v>
      </c>
      <c r="I168" s="12">
        <f t="shared" si="3"/>
        <v>4.5711786664444911E-3</v>
      </c>
      <c r="J168" s="15">
        <v>1641.1</v>
      </c>
      <c r="K168" s="12">
        <f t="shared" si="4"/>
        <v>-2.0674977196716879E-3</v>
      </c>
      <c r="L168" s="15">
        <v>22820.75</v>
      </c>
      <c r="M168" s="12">
        <f t="shared" si="5"/>
        <v>-1.3713342308448607E-2</v>
      </c>
      <c r="N168" s="13"/>
      <c r="O168" s="13"/>
      <c r="P168" s="13"/>
      <c r="Q168" s="13"/>
      <c r="R168" s="13"/>
      <c r="S168" s="13"/>
      <c r="T168" s="13"/>
      <c r="U168" s="13"/>
      <c r="V168" s="13"/>
      <c r="W168" s="13"/>
      <c r="X168" s="13"/>
      <c r="Y168" s="13"/>
      <c r="Z168" s="13"/>
    </row>
    <row r="169" spans="1:26" ht="15.75" customHeight="1" x14ac:dyDescent="0.3">
      <c r="A169" s="14">
        <v>45117</v>
      </c>
      <c r="B169" s="11">
        <v>19355.900390999999</v>
      </c>
      <c r="C169" s="12">
        <f t="shared" si="0"/>
        <v>-4.2953999773912063E-3</v>
      </c>
      <c r="D169" s="15">
        <v>2767.75</v>
      </c>
      <c r="E169" s="12">
        <f t="shared" si="1"/>
        <v>9.0229675537732406E-3</v>
      </c>
      <c r="F169" s="15">
        <v>3259.9</v>
      </c>
      <c r="G169" s="12">
        <f t="shared" si="2"/>
        <v>-2.4142730987412278E-2</v>
      </c>
      <c r="H169" s="15">
        <v>9835.7999999999993</v>
      </c>
      <c r="I169" s="12">
        <f t="shared" si="3"/>
        <v>1.9512726028888164E-2</v>
      </c>
      <c r="J169" s="15">
        <v>1632.95</v>
      </c>
      <c r="K169" s="12">
        <f t="shared" si="4"/>
        <v>-4.9661812199133896E-3</v>
      </c>
      <c r="L169" s="15">
        <v>23060.05</v>
      </c>
      <c r="M169" s="12">
        <f t="shared" si="5"/>
        <v>1.0486070790837255E-2</v>
      </c>
      <c r="N169" s="13"/>
      <c r="O169" s="13"/>
      <c r="P169" s="13"/>
      <c r="Q169" s="13"/>
      <c r="R169" s="13"/>
      <c r="S169" s="13"/>
      <c r="T169" s="13"/>
      <c r="U169" s="13"/>
      <c r="V169" s="13"/>
      <c r="W169" s="13"/>
      <c r="X169" s="13"/>
      <c r="Y169" s="13"/>
      <c r="Z169" s="13"/>
    </row>
    <row r="170" spans="1:26" ht="15.75" customHeight="1" x14ac:dyDescent="0.3">
      <c r="A170" s="14">
        <v>45114</v>
      </c>
      <c r="B170" s="11">
        <v>19331.800781000002</v>
      </c>
      <c r="C170" s="12">
        <f t="shared" si="0"/>
        <v>-1.2450782197248333E-3</v>
      </c>
      <c r="D170" s="15">
        <v>2764.7</v>
      </c>
      <c r="E170" s="12">
        <f t="shared" si="1"/>
        <v>-1.1019781410893982E-3</v>
      </c>
      <c r="F170" s="15">
        <v>3272.4</v>
      </c>
      <c r="G170" s="12">
        <f t="shared" si="2"/>
        <v>3.8344734501058312E-3</v>
      </c>
      <c r="H170" s="15">
        <v>9900.15</v>
      </c>
      <c r="I170" s="12">
        <f t="shared" si="3"/>
        <v>6.5424266455194665E-3</v>
      </c>
      <c r="J170" s="15">
        <v>1648.4</v>
      </c>
      <c r="K170" s="12">
        <f t="shared" si="4"/>
        <v>9.4614042071098602E-3</v>
      </c>
      <c r="L170" s="15">
        <v>22852.3</v>
      </c>
      <c r="M170" s="12">
        <f t="shared" si="5"/>
        <v>-9.0090871442169464E-3</v>
      </c>
      <c r="N170" s="13"/>
      <c r="O170" s="13"/>
      <c r="P170" s="13"/>
      <c r="Q170" s="13"/>
      <c r="R170" s="13"/>
      <c r="S170" s="13"/>
      <c r="T170" s="13"/>
      <c r="U170" s="13"/>
      <c r="V170" s="13"/>
      <c r="W170" s="13"/>
      <c r="X170" s="13"/>
      <c r="Y170" s="13"/>
      <c r="Z170" s="13"/>
    </row>
    <row r="171" spans="1:26" ht="15.75" customHeight="1" x14ac:dyDescent="0.3">
      <c r="A171" s="14">
        <v>45113</v>
      </c>
      <c r="B171" s="11">
        <v>19497.300781000002</v>
      </c>
      <c r="C171" s="12">
        <f t="shared" si="0"/>
        <v>8.5610234594730265E-3</v>
      </c>
      <c r="D171" s="15">
        <v>2735.05</v>
      </c>
      <c r="E171" s="12">
        <f t="shared" si="1"/>
        <v>-1.0724490903172004E-2</v>
      </c>
      <c r="F171" s="15">
        <v>3271.95</v>
      </c>
      <c r="G171" s="12">
        <f t="shared" si="2"/>
        <v>-1.3751375137522088E-4</v>
      </c>
      <c r="H171" s="15">
        <v>9736.2999999999993</v>
      </c>
      <c r="I171" s="12">
        <f t="shared" si="3"/>
        <v>-1.6550254289076465E-2</v>
      </c>
      <c r="J171" s="15">
        <v>1656.45</v>
      </c>
      <c r="K171" s="12">
        <f t="shared" si="4"/>
        <v>4.8835234166464169E-3</v>
      </c>
      <c r="L171" s="15">
        <v>22580.25</v>
      </c>
      <c r="M171" s="12">
        <f t="shared" si="5"/>
        <v>-1.1904709810391045E-2</v>
      </c>
      <c r="N171" s="13"/>
      <c r="O171" s="13"/>
      <c r="P171" s="13"/>
      <c r="Q171" s="13"/>
      <c r="R171" s="13"/>
      <c r="S171" s="13"/>
      <c r="T171" s="13"/>
      <c r="U171" s="13"/>
      <c r="V171" s="13"/>
      <c r="W171" s="13"/>
      <c r="X171" s="13"/>
      <c r="Y171" s="13"/>
      <c r="Z171" s="13"/>
    </row>
    <row r="172" spans="1:26" ht="15.75" customHeight="1" x14ac:dyDescent="0.3">
      <c r="A172" s="14">
        <v>45112</v>
      </c>
      <c r="B172" s="11">
        <v>19398.5</v>
      </c>
      <c r="C172" s="12">
        <f t="shared" si="0"/>
        <v>-5.0674081561219225E-3</v>
      </c>
      <c r="D172" s="15">
        <v>2633.6</v>
      </c>
      <c r="E172" s="12">
        <f t="shared" si="1"/>
        <v>-3.7092557722893646E-2</v>
      </c>
      <c r="F172" s="15">
        <v>3329.25</v>
      </c>
      <c r="G172" s="12">
        <f t="shared" si="2"/>
        <v>1.751249255031409E-2</v>
      </c>
      <c r="H172" s="15">
        <v>9850.25</v>
      </c>
      <c r="I172" s="12">
        <f t="shared" si="3"/>
        <v>1.1703624580179404E-2</v>
      </c>
      <c r="J172" s="15">
        <v>1660.4</v>
      </c>
      <c r="K172" s="12">
        <f t="shared" si="4"/>
        <v>2.3846177065411241E-3</v>
      </c>
      <c r="L172" s="15">
        <v>22906.2</v>
      </c>
      <c r="M172" s="12">
        <f t="shared" si="5"/>
        <v>1.4435181187099378E-2</v>
      </c>
      <c r="N172" s="13"/>
      <c r="O172" s="13"/>
      <c r="P172" s="13"/>
      <c r="Q172" s="13"/>
      <c r="R172" s="13"/>
      <c r="S172" s="13"/>
      <c r="T172" s="13"/>
      <c r="U172" s="13"/>
      <c r="V172" s="13"/>
      <c r="W172" s="13"/>
      <c r="X172" s="13"/>
      <c r="Y172" s="13"/>
      <c r="Z172" s="13"/>
    </row>
    <row r="173" spans="1:26" ht="15.75" customHeight="1" x14ac:dyDescent="0.3">
      <c r="A173" s="14">
        <v>45111</v>
      </c>
      <c r="B173" s="11">
        <v>19389</v>
      </c>
      <c r="C173" s="12">
        <f t="shared" si="0"/>
        <v>-4.8972858726190169E-4</v>
      </c>
      <c r="D173" s="15">
        <v>2638.75</v>
      </c>
      <c r="E173" s="12">
        <f t="shared" si="1"/>
        <v>1.9554981773997914E-3</v>
      </c>
      <c r="F173" s="15">
        <v>3322.9</v>
      </c>
      <c r="G173" s="12">
        <f t="shared" si="2"/>
        <v>-1.9073364871967887E-3</v>
      </c>
      <c r="H173" s="15">
        <v>9859.4</v>
      </c>
      <c r="I173" s="12">
        <f t="shared" si="3"/>
        <v>9.2891043374529947E-4</v>
      </c>
      <c r="J173" s="15">
        <v>1675</v>
      </c>
      <c r="K173" s="12">
        <f t="shared" si="4"/>
        <v>8.7930619127920429E-3</v>
      </c>
      <c r="L173" s="15">
        <v>23099.45</v>
      </c>
      <c r="M173" s="12">
        <f t="shared" si="5"/>
        <v>8.4365804891252151E-3</v>
      </c>
      <c r="N173" s="13"/>
      <c r="O173" s="13"/>
      <c r="P173" s="13"/>
      <c r="Q173" s="13"/>
      <c r="R173" s="13"/>
      <c r="S173" s="13"/>
      <c r="T173" s="13"/>
      <c r="U173" s="13"/>
      <c r="V173" s="13"/>
      <c r="W173" s="13"/>
      <c r="X173" s="13"/>
      <c r="Y173" s="13"/>
      <c r="Z173" s="13"/>
    </row>
    <row r="174" spans="1:26" ht="15.75" customHeight="1" x14ac:dyDescent="0.3">
      <c r="A174" s="14">
        <v>45110</v>
      </c>
      <c r="B174" s="11">
        <v>19322.550781000002</v>
      </c>
      <c r="C174" s="12">
        <f t="shared" si="0"/>
        <v>-3.4271607096806574E-3</v>
      </c>
      <c r="D174" s="15">
        <v>2584.5</v>
      </c>
      <c r="E174" s="12">
        <f t="shared" si="1"/>
        <v>-2.0558976788252012E-2</v>
      </c>
      <c r="F174" s="15">
        <v>3319.95</v>
      </c>
      <c r="G174" s="12">
        <f t="shared" si="2"/>
        <v>-8.8777874747969325E-4</v>
      </c>
      <c r="H174" s="15">
        <v>9992.2999999999993</v>
      </c>
      <c r="I174" s="12">
        <f t="shared" si="3"/>
        <v>1.3479522080451107E-2</v>
      </c>
      <c r="J174" s="15">
        <v>1673.3</v>
      </c>
      <c r="K174" s="12">
        <f t="shared" si="4"/>
        <v>-1.0149253731343555E-3</v>
      </c>
      <c r="L174" s="15">
        <v>22899.9</v>
      </c>
      <c r="M174" s="12">
        <f t="shared" si="5"/>
        <v>-8.6387338226667412E-3</v>
      </c>
      <c r="N174" s="13"/>
      <c r="O174" s="13"/>
      <c r="P174" s="13"/>
      <c r="Q174" s="13"/>
      <c r="R174" s="13"/>
      <c r="S174" s="13"/>
      <c r="T174" s="13"/>
      <c r="U174" s="13"/>
      <c r="V174" s="13"/>
      <c r="W174" s="13"/>
      <c r="X174" s="13"/>
      <c r="Y174" s="13"/>
      <c r="Z174" s="13"/>
    </row>
    <row r="175" spans="1:26" ht="15.75" customHeight="1" x14ac:dyDescent="0.3">
      <c r="A175" s="14">
        <v>45107</v>
      </c>
      <c r="B175" s="11">
        <v>19189.050781000002</v>
      </c>
      <c r="C175" s="12">
        <f t="shared" si="0"/>
        <v>-6.9090257033388924E-3</v>
      </c>
      <c r="D175" s="15">
        <v>2588.75</v>
      </c>
      <c r="E175" s="12">
        <f t="shared" si="1"/>
        <v>1.6444186496420972E-3</v>
      </c>
      <c r="F175" s="15">
        <v>3308.85</v>
      </c>
      <c r="G175" s="12">
        <f t="shared" si="2"/>
        <v>-3.3434238467446526E-3</v>
      </c>
      <c r="H175" s="15">
        <v>9647.4</v>
      </c>
      <c r="I175" s="12">
        <f t="shared" si="3"/>
        <v>-3.4516577764878924E-2</v>
      </c>
      <c r="J175" s="15">
        <v>1728.2</v>
      </c>
      <c r="K175" s="12">
        <f t="shared" si="4"/>
        <v>3.2809418514313092E-2</v>
      </c>
      <c r="L175" s="15">
        <v>22624.05</v>
      </c>
      <c r="M175" s="12">
        <f t="shared" si="5"/>
        <v>-1.2045904130585818E-2</v>
      </c>
      <c r="N175" s="13"/>
      <c r="O175" s="13"/>
      <c r="P175" s="13"/>
      <c r="Q175" s="13"/>
      <c r="R175" s="13"/>
      <c r="S175" s="13"/>
      <c r="T175" s="13"/>
      <c r="U175" s="13"/>
      <c r="V175" s="13"/>
      <c r="W175" s="13"/>
      <c r="X175" s="13"/>
      <c r="Y175" s="13"/>
      <c r="Z175" s="13"/>
    </row>
    <row r="176" spans="1:26" ht="15.75" customHeight="1" x14ac:dyDescent="0.3">
      <c r="A176" s="14">
        <v>45105</v>
      </c>
      <c r="B176" s="11">
        <v>18972.099609000001</v>
      </c>
      <c r="C176" s="12">
        <f t="shared" si="0"/>
        <v>-1.1305987694545824E-2</v>
      </c>
      <c r="D176" s="15">
        <v>2615.6999999999998</v>
      </c>
      <c r="E176" s="12">
        <f t="shared" si="1"/>
        <v>1.0410429744084912E-2</v>
      </c>
      <c r="F176" s="15">
        <v>3272.3</v>
      </c>
      <c r="G176" s="12">
        <f t="shared" si="2"/>
        <v>-1.1046133853151315E-2</v>
      </c>
      <c r="H176" s="15">
        <v>9673</v>
      </c>
      <c r="I176" s="12">
        <f t="shared" si="3"/>
        <v>2.6535646910048681E-3</v>
      </c>
      <c r="J176" s="15">
        <v>1719.8</v>
      </c>
      <c r="K176" s="12">
        <f t="shared" si="4"/>
        <v>-4.8605485476218551E-3</v>
      </c>
      <c r="L176" s="15">
        <v>22632.55</v>
      </c>
      <c r="M176" s="12">
        <f t="shared" si="5"/>
        <v>3.7570638325145147E-4</v>
      </c>
      <c r="N176" s="13"/>
      <c r="O176" s="13"/>
      <c r="P176" s="13"/>
      <c r="Q176" s="13"/>
      <c r="R176" s="13"/>
      <c r="S176" s="13"/>
      <c r="T176" s="13"/>
      <c r="U176" s="13"/>
      <c r="V176" s="13"/>
      <c r="W176" s="13"/>
      <c r="X176" s="13"/>
      <c r="Y176" s="13"/>
      <c r="Z176" s="13"/>
    </row>
    <row r="177" spans="1:26" ht="15.75" customHeight="1" x14ac:dyDescent="0.3">
      <c r="A177" s="14">
        <v>45104</v>
      </c>
      <c r="B177" s="11">
        <v>18817.400390999999</v>
      </c>
      <c r="C177" s="12">
        <f t="shared" si="0"/>
        <v>-8.1540378338839856E-3</v>
      </c>
      <c r="D177" s="15">
        <v>2550.25</v>
      </c>
      <c r="E177" s="12">
        <f t="shared" si="1"/>
        <v>-2.5021982643269422E-2</v>
      </c>
      <c r="F177" s="15">
        <v>3302.25</v>
      </c>
      <c r="G177" s="12">
        <f t="shared" si="2"/>
        <v>9.1525838095528576E-3</v>
      </c>
      <c r="H177" s="15">
        <v>9789.0499999999993</v>
      </c>
      <c r="I177" s="12">
        <f t="shared" si="3"/>
        <v>1.1997312105861602E-2</v>
      </c>
      <c r="J177" s="15">
        <v>1701.4</v>
      </c>
      <c r="K177" s="12">
        <f t="shared" si="4"/>
        <v>-1.0698918478892816E-2</v>
      </c>
      <c r="L177" s="15">
        <v>22894.3</v>
      </c>
      <c r="M177" s="12">
        <f t="shared" si="5"/>
        <v>1.1565201446589094E-2</v>
      </c>
      <c r="N177" s="13"/>
      <c r="O177" s="13"/>
      <c r="P177" s="13"/>
      <c r="Q177" s="13"/>
      <c r="R177" s="13"/>
      <c r="S177" s="13"/>
      <c r="T177" s="13"/>
      <c r="U177" s="13"/>
      <c r="V177" s="13"/>
      <c r="W177" s="13"/>
      <c r="X177" s="13"/>
      <c r="Y177" s="13"/>
      <c r="Z177" s="13"/>
    </row>
    <row r="178" spans="1:26" ht="15.75" customHeight="1" x14ac:dyDescent="0.3">
      <c r="A178" s="14">
        <v>45103</v>
      </c>
      <c r="B178" s="11">
        <v>18691.199218999998</v>
      </c>
      <c r="C178" s="12">
        <f t="shared" si="0"/>
        <v>-6.706620966643222E-3</v>
      </c>
      <c r="D178" s="15">
        <v>2529.5</v>
      </c>
      <c r="E178" s="12">
        <f t="shared" si="1"/>
        <v>-8.136457210077443E-3</v>
      </c>
      <c r="F178" s="15">
        <v>3215.45</v>
      </c>
      <c r="G178" s="12">
        <f t="shared" si="2"/>
        <v>-2.6285108638049868E-2</v>
      </c>
      <c r="H178" s="15">
        <v>9540.65</v>
      </c>
      <c r="I178" s="12">
        <f t="shared" si="3"/>
        <v>-2.53752917801012E-2</v>
      </c>
      <c r="J178" s="15">
        <v>1676.15</v>
      </c>
      <c r="K178" s="12">
        <f t="shared" si="4"/>
        <v>-1.4840719407546726E-2</v>
      </c>
      <c r="L178" s="15">
        <v>22744.1</v>
      </c>
      <c r="M178" s="12">
        <f t="shared" si="5"/>
        <v>-6.5605849490921637E-3</v>
      </c>
      <c r="N178" s="13"/>
      <c r="O178" s="13"/>
      <c r="P178" s="13"/>
      <c r="Q178" s="13"/>
      <c r="R178" s="13"/>
      <c r="S178" s="13"/>
      <c r="T178" s="13"/>
      <c r="U178" s="13"/>
      <c r="V178" s="13"/>
      <c r="W178" s="13"/>
      <c r="X178" s="13"/>
      <c r="Y178" s="13"/>
      <c r="Z178" s="13"/>
    </row>
    <row r="179" spans="1:26" ht="15.75" customHeight="1" x14ac:dyDescent="0.3">
      <c r="A179" s="14">
        <v>45100</v>
      </c>
      <c r="B179" s="11">
        <v>18665.5</v>
      </c>
      <c r="C179" s="12">
        <f t="shared" si="0"/>
        <v>-1.3749368726365329E-3</v>
      </c>
      <c r="D179" s="15">
        <v>2496.4499999999998</v>
      </c>
      <c r="E179" s="12">
        <f t="shared" si="1"/>
        <v>-1.3065823285234307E-2</v>
      </c>
      <c r="F179" s="15">
        <v>3197.35</v>
      </c>
      <c r="G179" s="12">
        <f t="shared" si="2"/>
        <v>-5.629072136092898E-3</v>
      </c>
      <c r="H179" s="15">
        <v>9461</v>
      </c>
      <c r="I179" s="12">
        <f t="shared" si="3"/>
        <v>-8.3484877864715337E-3</v>
      </c>
      <c r="J179" s="15">
        <v>1658.6</v>
      </c>
      <c r="K179" s="12">
        <f t="shared" si="4"/>
        <v>-1.0470423291471635E-2</v>
      </c>
      <c r="L179" s="15">
        <v>22637.25</v>
      </c>
      <c r="M179" s="12">
        <f t="shared" si="5"/>
        <v>-4.6979216588037579E-3</v>
      </c>
      <c r="N179" s="13"/>
      <c r="O179" s="13"/>
      <c r="P179" s="13"/>
      <c r="Q179" s="13"/>
      <c r="R179" s="13"/>
      <c r="S179" s="13"/>
      <c r="T179" s="13"/>
      <c r="U179" s="13"/>
      <c r="V179" s="13"/>
      <c r="W179" s="13"/>
      <c r="X179" s="13"/>
      <c r="Y179" s="13"/>
      <c r="Z179" s="13"/>
    </row>
    <row r="180" spans="1:26" ht="15.75" customHeight="1" x14ac:dyDescent="0.3">
      <c r="A180" s="14">
        <v>45099</v>
      </c>
      <c r="B180" s="11">
        <v>18771.25</v>
      </c>
      <c r="C180" s="12">
        <f t="shared" si="0"/>
        <v>5.665532667220273E-3</v>
      </c>
      <c r="D180" s="15">
        <v>2495.5500000000002</v>
      </c>
      <c r="E180" s="12">
        <f t="shared" si="1"/>
        <v>-3.6051192693610377E-4</v>
      </c>
      <c r="F180" s="15">
        <v>3189.65</v>
      </c>
      <c r="G180" s="12">
        <f t="shared" si="2"/>
        <v>-2.4082443273335161E-3</v>
      </c>
      <c r="H180" s="15">
        <v>9470.2000000000007</v>
      </c>
      <c r="I180" s="12">
        <f t="shared" si="3"/>
        <v>9.7241306415819968E-4</v>
      </c>
      <c r="J180" s="15">
        <v>1635.55</v>
      </c>
      <c r="K180" s="12">
        <f t="shared" si="4"/>
        <v>-1.3897262751718291E-2</v>
      </c>
      <c r="L180" s="15">
        <v>22630.799999999999</v>
      </c>
      <c r="M180" s="12">
        <f t="shared" si="5"/>
        <v>-2.8492860219331978E-4</v>
      </c>
      <c r="N180" s="13"/>
      <c r="O180" s="13"/>
      <c r="P180" s="13"/>
      <c r="Q180" s="13"/>
      <c r="R180" s="13"/>
      <c r="S180" s="13"/>
      <c r="T180" s="13"/>
      <c r="U180" s="13"/>
      <c r="V180" s="13"/>
      <c r="W180" s="13"/>
      <c r="X180" s="13"/>
      <c r="Y180" s="13"/>
      <c r="Z180" s="13"/>
    </row>
    <row r="181" spans="1:26" ht="15.75" customHeight="1" x14ac:dyDescent="0.3">
      <c r="A181" s="14">
        <v>45098</v>
      </c>
      <c r="B181" s="11">
        <v>18856.849609000001</v>
      </c>
      <c r="C181" s="12">
        <f t="shared" si="0"/>
        <v>4.5601443164414081E-3</v>
      </c>
      <c r="D181" s="15">
        <v>2514.75</v>
      </c>
      <c r="E181" s="12">
        <f t="shared" si="1"/>
        <v>7.6936947767024567E-3</v>
      </c>
      <c r="F181" s="15">
        <v>3216.35</v>
      </c>
      <c r="G181" s="12">
        <f t="shared" si="2"/>
        <v>8.370824385120568E-3</v>
      </c>
      <c r="H181" s="15">
        <v>9327.2999999999993</v>
      </c>
      <c r="I181" s="12">
        <f t="shared" si="3"/>
        <v>-1.5089438449029741E-2</v>
      </c>
      <c r="J181" s="15">
        <v>1643.5</v>
      </c>
      <c r="K181" s="12">
        <f t="shared" si="4"/>
        <v>4.8607502063526308E-3</v>
      </c>
      <c r="L181" s="15">
        <v>22536.85</v>
      </c>
      <c r="M181" s="12">
        <f t="shared" si="5"/>
        <v>-4.1514219559185151E-3</v>
      </c>
      <c r="N181" s="13"/>
      <c r="O181" s="13"/>
      <c r="P181" s="13"/>
      <c r="Q181" s="13"/>
      <c r="R181" s="13"/>
      <c r="S181" s="13"/>
      <c r="T181" s="13"/>
      <c r="U181" s="13"/>
      <c r="V181" s="13"/>
      <c r="W181" s="13"/>
      <c r="X181" s="13"/>
      <c r="Y181" s="13"/>
      <c r="Z181" s="13"/>
    </row>
    <row r="182" spans="1:26" ht="15.75" customHeight="1" x14ac:dyDescent="0.3">
      <c r="A182" s="14">
        <v>45097</v>
      </c>
      <c r="B182" s="11">
        <v>18816.699218999998</v>
      </c>
      <c r="C182" s="12">
        <f t="shared" si="0"/>
        <v>-2.1292204600730086E-3</v>
      </c>
      <c r="D182" s="15">
        <v>2535.5</v>
      </c>
      <c r="E182" s="12">
        <f t="shared" si="1"/>
        <v>8.2513172283527197E-3</v>
      </c>
      <c r="F182" s="15">
        <v>3238.5</v>
      </c>
      <c r="G182" s="12">
        <f t="shared" si="2"/>
        <v>6.8866883268301309E-3</v>
      </c>
      <c r="H182" s="15">
        <v>9403.0499999999993</v>
      </c>
      <c r="I182" s="12">
        <f t="shared" si="3"/>
        <v>8.1213212826863092E-3</v>
      </c>
      <c r="J182" s="15">
        <v>1643.6</v>
      </c>
      <c r="K182" s="12">
        <f t="shared" si="4"/>
        <v>6.0845756008463064E-5</v>
      </c>
      <c r="L182" s="15">
        <v>22532.9</v>
      </c>
      <c r="M182" s="12">
        <f t="shared" si="5"/>
        <v>-1.752685046932952E-4</v>
      </c>
      <c r="N182" s="13"/>
      <c r="O182" s="13"/>
      <c r="P182" s="13"/>
      <c r="Q182" s="13"/>
      <c r="R182" s="13"/>
      <c r="S182" s="13"/>
      <c r="T182" s="13"/>
      <c r="U182" s="13"/>
      <c r="V182" s="13"/>
      <c r="W182" s="13"/>
      <c r="X182" s="13"/>
      <c r="Y182" s="13"/>
      <c r="Z182" s="13"/>
    </row>
    <row r="183" spans="1:26" ht="15.75" customHeight="1" x14ac:dyDescent="0.3">
      <c r="A183" s="14">
        <v>45096</v>
      </c>
      <c r="B183" s="11">
        <v>18755.449218999998</v>
      </c>
      <c r="C183" s="12">
        <f t="shared" si="0"/>
        <v>-3.2550873714425614E-3</v>
      </c>
      <c r="D183" s="15">
        <v>2564.3000000000002</v>
      </c>
      <c r="E183" s="12">
        <f t="shared" si="1"/>
        <v>1.1358706369552428E-2</v>
      </c>
      <c r="F183" s="15">
        <v>3258.2</v>
      </c>
      <c r="G183" s="12">
        <f t="shared" si="2"/>
        <v>6.0830631465183934E-3</v>
      </c>
      <c r="H183" s="15">
        <v>9440.85</v>
      </c>
      <c r="I183" s="12">
        <f t="shared" si="3"/>
        <v>4.0199722430489145E-3</v>
      </c>
      <c r="J183" s="15">
        <v>1635.6</v>
      </c>
      <c r="K183" s="12">
        <f t="shared" si="4"/>
        <v>-4.8673643222195183E-3</v>
      </c>
      <c r="L183" s="15">
        <v>22891.599999999999</v>
      </c>
      <c r="M183" s="12">
        <f t="shared" si="5"/>
        <v>1.5918945186815591E-2</v>
      </c>
      <c r="N183" s="13"/>
      <c r="O183" s="13"/>
      <c r="P183" s="13"/>
      <c r="Q183" s="13"/>
      <c r="R183" s="13"/>
      <c r="S183" s="13"/>
      <c r="T183" s="13"/>
      <c r="U183" s="13"/>
      <c r="V183" s="13"/>
      <c r="W183" s="13"/>
      <c r="X183" s="13"/>
      <c r="Y183" s="13"/>
      <c r="Z183" s="13"/>
    </row>
    <row r="184" spans="1:26" ht="15.75" customHeight="1" x14ac:dyDescent="0.3">
      <c r="A184" s="14">
        <v>45093</v>
      </c>
      <c r="B184" s="11">
        <v>18826</v>
      </c>
      <c r="C184" s="12">
        <f t="shared" si="0"/>
        <v>3.7616151005613373E-3</v>
      </c>
      <c r="D184" s="15">
        <v>2557.1</v>
      </c>
      <c r="E184" s="12">
        <f t="shared" si="1"/>
        <v>-2.8077838006474562E-3</v>
      </c>
      <c r="F184" s="15">
        <v>3227.7</v>
      </c>
      <c r="G184" s="12">
        <f t="shared" si="2"/>
        <v>-9.3609968694371125E-3</v>
      </c>
      <c r="H184" s="15">
        <v>9492.1</v>
      </c>
      <c r="I184" s="12">
        <f t="shared" si="3"/>
        <v>5.4285366254097885E-3</v>
      </c>
      <c r="J184" s="15">
        <v>1607.5</v>
      </c>
      <c r="K184" s="12">
        <f t="shared" si="4"/>
        <v>-1.7180239667400288E-2</v>
      </c>
      <c r="L184" s="15">
        <v>22955.55</v>
      </c>
      <c r="M184" s="12">
        <f t="shared" si="5"/>
        <v>2.7936011462720268E-3</v>
      </c>
      <c r="N184" s="13"/>
      <c r="O184" s="13"/>
      <c r="P184" s="13"/>
      <c r="Q184" s="13"/>
      <c r="R184" s="13"/>
      <c r="S184" s="13"/>
      <c r="T184" s="13"/>
      <c r="U184" s="13"/>
      <c r="V184" s="13"/>
      <c r="W184" s="13"/>
      <c r="X184" s="13"/>
      <c r="Y184" s="13"/>
      <c r="Z184" s="13"/>
    </row>
    <row r="185" spans="1:26" ht="15.75" customHeight="1" x14ac:dyDescent="0.3">
      <c r="A185" s="14">
        <v>45092</v>
      </c>
      <c r="B185" s="11">
        <v>18688.099609000001</v>
      </c>
      <c r="C185" s="12">
        <f t="shared" si="0"/>
        <v>-7.3249968660362916E-3</v>
      </c>
      <c r="D185" s="15">
        <v>2551.8000000000002</v>
      </c>
      <c r="E185" s="12">
        <f t="shared" si="1"/>
        <v>-2.0726604356496527E-3</v>
      </c>
      <c r="F185" s="15">
        <v>3210.4</v>
      </c>
      <c r="G185" s="12">
        <f t="shared" si="2"/>
        <v>-5.359853765839368E-3</v>
      </c>
      <c r="H185" s="15">
        <v>9532</v>
      </c>
      <c r="I185" s="12">
        <f t="shared" si="3"/>
        <v>4.203495538395048E-3</v>
      </c>
      <c r="J185" s="15">
        <v>1604.15</v>
      </c>
      <c r="K185" s="12">
        <f t="shared" si="4"/>
        <v>-2.0839813374805031E-3</v>
      </c>
      <c r="L185" s="15">
        <v>22794.85</v>
      </c>
      <c r="M185" s="12">
        <f t="shared" si="5"/>
        <v>-7.0004857213179705E-3</v>
      </c>
      <c r="N185" s="13"/>
      <c r="O185" s="13"/>
      <c r="P185" s="13"/>
      <c r="Q185" s="13"/>
      <c r="R185" s="13"/>
      <c r="S185" s="13"/>
      <c r="T185" s="13"/>
      <c r="U185" s="13"/>
      <c r="V185" s="13"/>
      <c r="W185" s="13"/>
      <c r="X185" s="13"/>
      <c r="Y185" s="13"/>
      <c r="Z185" s="13"/>
    </row>
    <row r="186" spans="1:26" ht="15.75" customHeight="1" x14ac:dyDescent="0.3">
      <c r="A186" s="14">
        <v>45091</v>
      </c>
      <c r="B186" s="11">
        <v>18755.900390999999</v>
      </c>
      <c r="C186" s="12">
        <f t="shared" si="0"/>
        <v>3.6280190826544108E-3</v>
      </c>
      <c r="D186" s="15">
        <v>2577.4</v>
      </c>
      <c r="E186" s="12">
        <f t="shared" si="1"/>
        <v>1.0032134179794618E-2</v>
      </c>
      <c r="F186" s="15">
        <v>3174.9</v>
      </c>
      <c r="G186" s="12">
        <f t="shared" si="2"/>
        <v>-1.1057812110640419E-2</v>
      </c>
      <c r="H186" s="15">
        <v>9603.7000000000007</v>
      </c>
      <c r="I186" s="12">
        <f t="shared" si="3"/>
        <v>7.5220310532942434E-3</v>
      </c>
      <c r="J186" s="15">
        <v>1602.75</v>
      </c>
      <c r="K186" s="12">
        <f t="shared" si="4"/>
        <v>-8.7273634011787607E-4</v>
      </c>
      <c r="L186" s="15">
        <v>22968.55</v>
      </c>
      <c r="M186" s="12">
        <f t="shared" si="5"/>
        <v>7.6201422689774548E-3</v>
      </c>
      <c r="N186" s="13"/>
      <c r="O186" s="13"/>
      <c r="P186" s="13"/>
      <c r="Q186" s="13"/>
      <c r="R186" s="13"/>
      <c r="S186" s="13"/>
      <c r="T186" s="13"/>
      <c r="U186" s="13"/>
      <c r="V186" s="13"/>
      <c r="W186" s="13"/>
      <c r="X186" s="13"/>
      <c r="Y186" s="13"/>
      <c r="Z186" s="13"/>
    </row>
    <row r="187" spans="1:26" ht="15.75" customHeight="1" x14ac:dyDescent="0.3">
      <c r="A187" s="14">
        <v>45090</v>
      </c>
      <c r="B187" s="11">
        <v>18716.150390999999</v>
      </c>
      <c r="C187" s="12">
        <f t="shared" si="0"/>
        <v>-2.119333072331414E-3</v>
      </c>
      <c r="D187" s="15">
        <v>2552.5500000000002</v>
      </c>
      <c r="E187" s="12">
        <f t="shared" si="1"/>
        <v>-9.6414991852253849E-3</v>
      </c>
      <c r="F187" s="15">
        <v>3216.3</v>
      </c>
      <c r="G187" s="12">
        <f t="shared" si="2"/>
        <v>1.3039780780497051E-2</v>
      </c>
      <c r="H187" s="15">
        <v>9594.85</v>
      </c>
      <c r="I187" s="12">
        <f t="shared" si="3"/>
        <v>-9.215198308985457E-4</v>
      </c>
      <c r="J187" s="15">
        <v>1582.05</v>
      </c>
      <c r="K187" s="12">
        <f t="shared" si="4"/>
        <v>-1.291530182498833E-2</v>
      </c>
      <c r="L187" s="15">
        <v>22966.2</v>
      </c>
      <c r="M187" s="12">
        <f t="shared" si="5"/>
        <v>-1.0231381606581804E-4</v>
      </c>
      <c r="N187" s="13"/>
      <c r="O187" s="13"/>
      <c r="P187" s="13"/>
      <c r="Q187" s="13"/>
      <c r="R187" s="13"/>
      <c r="S187" s="13"/>
      <c r="T187" s="13"/>
      <c r="U187" s="13"/>
      <c r="V187" s="13"/>
      <c r="W187" s="13"/>
      <c r="X187" s="13"/>
      <c r="Y187" s="13"/>
      <c r="Z187" s="13"/>
    </row>
    <row r="188" spans="1:26" ht="15.75" customHeight="1" x14ac:dyDescent="0.3">
      <c r="A188" s="14">
        <v>45089</v>
      </c>
      <c r="B188" s="11">
        <v>18601.5</v>
      </c>
      <c r="C188" s="12">
        <f t="shared" si="0"/>
        <v>-6.1257464064368144E-3</v>
      </c>
      <c r="D188" s="15">
        <v>2551.85</v>
      </c>
      <c r="E188" s="12">
        <f t="shared" si="1"/>
        <v>-2.7423556835332231E-4</v>
      </c>
      <c r="F188" s="15">
        <v>3251.05</v>
      </c>
      <c r="G188" s="12">
        <f t="shared" si="2"/>
        <v>1.0804340391132667E-2</v>
      </c>
      <c r="H188" s="15">
        <v>9532.5</v>
      </c>
      <c r="I188" s="12">
        <f t="shared" si="3"/>
        <v>-6.4982777219029335E-3</v>
      </c>
      <c r="J188" s="15">
        <v>1601.75</v>
      </c>
      <c r="K188" s="12">
        <f t="shared" si="4"/>
        <v>1.2452198097405295E-2</v>
      </c>
      <c r="L188" s="15">
        <v>22728.75</v>
      </c>
      <c r="M188" s="12">
        <f t="shared" si="5"/>
        <v>-1.0339107035556632E-2</v>
      </c>
      <c r="N188" s="13"/>
      <c r="O188" s="13"/>
      <c r="P188" s="13"/>
      <c r="Q188" s="13"/>
      <c r="R188" s="13"/>
      <c r="S188" s="13"/>
      <c r="T188" s="13"/>
      <c r="U188" s="13"/>
      <c r="V188" s="13"/>
      <c r="W188" s="13"/>
      <c r="X188" s="13"/>
      <c r="Y188" s="13"/>
      <c r="Z188" s="13"/>
    </row>
    <row r="189" spans="1:26" ht="15.75" customHeight="1" x14ac:dyDescent="0.3">
      <c r="A189" s="14">
        <v>45086</v>
      </c>
      <c r="B189" s="11">
        <v>18563.400390999999</v>
      </c>
      <c r="C189" s="12">
        <f t="shared" si="0"/>
        <v>-2.0482008977771031E-3</v>
      </c>
      <c r="D189" s="15">
        <v>2520.85</v>
      </c>
      <c r="E189" s="12">
        <f t="shared" si="1"/>
        <v>-1.2148049454317456E-2</v>
      </c>
      <c r="F189" s="15">
        <v>3243.7</v>
      </c>
      <c r="G189" s="12">
        <f t="shared" si="2"/>
        <v>-2.2608080466312002E-3</v>
      </c>
      <c r="H189" s="15">
        <v>9517.5</v>
      </c>
      <c r="I189" s="12">
        <f t="shared" si="3"/>
        <v>-1.5735641227380016E-3</v>
      </c>
      <c r="J189" s="15">
        <v>1603.5</v>
      </c>
      <c r="K189" s="12">
        <f t="shared" si="4"/>
        <v>1.0925550179491181E-3</v>
      </c>
      <c r="L189" s="15">
        <v>22492.6</v>
      </c>
      <c r="M189" s="12">
        <f t="shared" si="5"/>
        <v>-1.0389924654897496E-2</v>
      </c>
      <c r="N189" s="13"/>
      <c r="O189" s="13"/>
      <c r="P189" s="13"/>
      <c r="Q189" s="13"/>
      <c r="R189" s="13"/>
      <c r="S189" s="13"/>
      <c r="T189" s="13"/>
      <c r="U189" s="13"/>
      <c r="V189" s="13"/>
      <c r="W189" s="13"/>
      <c r="X189" s="13"/>
      <c r="Y189" s="13"/>
      <c r="Z189" s="13"/>
    </row>
    <row r="190" spans="1:26" ht="15.75" customHeight="1" x14ac:dyDescent="0.3">
      <c r="A190" s="14">
        <v>45085</v>
      </c>
      <c r="B190" s="11">
        <v>18634.550781000002</v>
      </c>
      <c r="C190" s="12">
        <f t="shared" si="0"/>
        <v>3.8328317280975099E-3</v>
      </c>
      <c r="D190" s="15">
        <v>2484.15</v>
      </c>
      <c r="E190" s="12">
        <f t="shared" si="1"/>
        <v>-1.4558581430866501E-2</v>
      </c>
      <c r="F190" s="15">
        <v>3246.9</v>
      </c>
      <c r="G190" s="12">
        <f t="shared" si="2"/>
        <v>9.865277306780136E-4</v>
      </c>
      <c r="H190" s="15">
        <v>9550.4500000000007</v>
      </c>
      <c r="I190" s="12">
        <f t="shared" si="3"/>
        <v>3.4620436038876518E-3</v>
      </c>
      <c r="J190" s="15">
        <v>1600.8</v>
      </c>
      <c r="K190" s="12">
        <f t="shared" si="4"/>
        <v>-1.6838166510758001E-3</v>
      </c>
      <c r="L190" s="15">
        <v>22289.35</v>
      </c>
      <c r="M190" s="12">
        <f t="shared" si="5"/>
        <v>-9.036305273734474E-3</v>
      </c>
      <c r="N190" s="13"/>
      <c r="O190" s="13"/>
      <c r="P190" s="13"/>
      <c r="Q190" s="13"/>
      <c r="R190" s="13"/>
      <c r="S190" s="13"/>
      <c r="T190" s="13"/>
      <c r="U190" s="13"/>
      <c r="V190" s="13"/>
      <c r="W190" s="13"/>
      <c r="X190" s="13"/>
      <c r="Y190" s="13"/>
      <c r="Z190" s="13"/>
    </row>
    <row r="191" spans="1:26" ht="15.75" customHeight="1" x14ac:dyDescent="0.3">
      <c r="A191" s="14">
        <v>45084</v>
      </c>
      <c r="B191" s="11">
        <v>18726.400390999999</v>
      </c>
      <c r="C191" s="12">
        <f t="shared" si="0"/>
        <v>4.928995127354955E-3</v>
      </c>
      <c r="D191" s="15">
        <v>2481.9499999999998</v>
      </c>
      <c r="E191" s="12">
        <f t="shared" si="1"/>
        <v>-8.85614797818277E-4</v>
      </c>
      <c r="F191" s="15">
        <v>3209.3</v>
      </c>
      <c r="G191" s="12">
        <f t="shared" si="2"/>
        <v>-1.1580276571498941E-2</v>
      </c>
      <c r="H191" s="15">
        <v>9627.7999999999993</v>
      </c>
      <c r="I191" s="12">
        <f t="shared" si="3"/>
        <v>8.0990948070508231E-3</v>
      </c>
      <c r="J191" s="15">
        <v>1610.6</v>
      </c>
      <c r="K191" s="12">
        <f t="shared" si="4"/>
        <v>6.1219390304847292E-3</v>
      </c>
      <c r="L191" s="15">
        <v>22073.45</v>
      </c>
      <c r="M191" s="12">
        <f t="shared" si="5"/>
        <v>-9.6862402896449578E-3</v>
      </c>
      <c r="N191" s="13"/>
      <c r="O191" s="13"/>
      <c r="P191" s="13"/>
      <c r="Q191" s="13"/>
      <c r="R191" s="13"/>
      <c r="S191" s="13"/>
      <c r="T191" s="13"/>
      <c r="U191" s="13"/>
      <c r="V191" s="13"/>
      <c r="W191" s="13"/>
      <c r="X191" s="13"/>
      <c r="Y191" s="13"/>
      <c r="Z191" s="13"/>
    </row>
    <row r="192" spans="1:26" ht="15.75" customHeight="1" x14ac:dyDescent="0.3">
      <c r="A192" s="14">
        <v>45083</v>
      </c>
      <c r="B192" s="11">
        <v>18599</v>
      </c>
      <c r="C192" s="12">
        <f t="shared" si="0"/>
        <v>-6.8032504026362952E-3</v>
      </c>
      <c r="D192" s="15">
        <v>2499.65</v>
      </c>
      <c r="E192" s="12">
        <f t="shared" si="1"/>
        <v>7.1314893531297064E-3</v>
      </c>
      <c r="F192" s="15">
        <v>3236.45</v>
      </c>
      <c r="G192" s="12">
        <f t="shared" si="2"/>
        <v>8.4597887389772329E-3</v>
      </c>
      <c r="H192" s="15">
        <v>9658.6</v>
      </c>
      <c r="I192" s="12">
        <f t="shared" si="3"/>
        <v>3.1990693616403636E-3</v>
      </c>
      <c r="J192" s="15">
        <v>1608.7</v>
      </c>
      <c r="K192" s="12">
        <f t="shared" si="4"/>
        <v>-1.1796845895938556E-3</v>
      </c>
      <c r="L192" s="15">
        <v>22148.9</v>
      </c>
      <c r="M192" s="12">
        <f t="shared" si="5"/>
        <v>3.4181335495810906E-3</v>
      </c>
      <c r="N192" s="13"/>
      <c r="O192" s="13"/>
      <c r="P192" s="13"/>
      <c r="Q192" s="13"/>
      <c r="R192" s="13"/>
      <c r="S192" s="13"/>
      <c r="T192" s="13"/>
      <c r="U192" s="13"/>
      <c r="V192" s="13"/>
      <c r="W192" s="13"/>
      <c r="X192" s="13"/>
      <c r="Y192" s="13"/>
      <c r="Z192" s="13"/>
    </row>
    <row r="193" spans="1:26" ht="15.75" customHeight="1" x14ac:dyDescent="0.3">
      <c r="A193" s="14">
        <v>45082</v>
      </c>
      <c r="B193" s="11">
        <v>18593.849609000001</v>
      </c>
      <c r="C193" s="12">
        <f t="shared" si="0"/>
        <v>-2.7691762998006438E-4</v>
      </c>
      <c r="D193" s="15">
        <v>2498.15</v>
      </c>
      <c r="E193" s="12">
        <f t="shared" si="1"/>
        <v>-6.0008401176164664E-4</v>
      </c>
      <c r="F193" s="15">
        <v>3274.9</v>
      </c>
      <c r="G193" s="12">
        <f t="shared" si="2"/>
        <v>1.1880300947025375E-2</v>
      </c>
      <c r="H193" s="15">
        <v>9707.5</v>
      </c>
      <c r="I193" s="12">
        <f t="shared" si="3"/>
        <v>5.0628455469736433E-3</v>
      </c>
      <c r="J193" s="15">
        <v>1607.7</v>
      </c>
      <c r="K193" s="12">
        <f t="shared" si="4"/>
        <v>-6.2161994156772549E-4</v>
      </c>
      <c r="L193" s="15">
        <v>22367.75</v>
      </c>
      <c r="M193" s="12">
        <f t="shared" si="5"/>
        <v>9.880851870747465E-3</v>
      </c>
      <c r="N193" s="13"/>
      <c r="O193" s="13"/>
      <c r="P193" s="13"/>
      <c r="Q193" s="13"/>
      <c r="R193" s="13"/>
      <c r="S193" s="13"/>
      <c r="T193" s="13"/>
      <c r="U193" s="13"/>
      <c r="V193" s="13"/>
      <c r="W193" s="13"/>
      <c r="X193" s="13"/>
      <c r="Y193" s="13"/>
      <c r="Z193" s="13"/>
    </row>
    <row r="194" spans="1:26" ht="15.75" customHeight="1" x14ac:dyDescent="0.3">
      <c r="A194" s="14">
        <v>45079</v>
      </c>
      <c r="B194" s="11">
        <v>18534.099609000001</v>
      </c>
      <c r="C194" s="12">
        <f t="shared" si="0"/>
        <v>-3.2134281634223364E-3</v>
      </c>
      <c r="D194" s="15">
        <v>2479.35</v>
      </c>
      <c r="E194" s="12">
        <f t="shared" si="1"/>
        <v>-7.5255689210016134E-3</v>
      </c>
      <c r="F194" s="15">
        <v>3232.3</v>
      </c>
      <c r="G194" s="12">
        <f t="shared" si="2"/>
        <v>-1.3008030779565759E-2</v>
      </c>
      <c r="H194" s="15">
        <v>9736.2000000000007</v>
      </c>
      <c r="I194" s="12">
        <f t="shared" si="3"/>
        <v>2.9564769508113034E-3</v>
      </c>
      <c r="J194" s="15">
        <v>1599.4</v>
      </c>
      <c r="K194" s="12">
        <f t="shared" si="4"/>
        <v>-5.1626547241400474E-3</v>
      </c>
      <c r="L194" s="15">
        <v>21705.4</v>
      </c>
      <c r="M194" s="12">
        <f t="shared" si="5"/>
        <v>-2.9611829531356465E-2</v>
      </c>
      <c r="N194" s="13"/>
      <c r="O194" s="13"/>
      <c r="P194" s="13"/>
      <c r="Q194" s="13"/>
      <c r="R194" s="13"/>
      <c r="S194" s="13"/>
      <c r="T194" s="13"/>
      <c r="U194" s="13"/>
      <c r="V194" s="13"/>
      <c r="W194" s="13"/>
      <c r="X194" s="13"/>
      <c r="Y194" s="13"/>
      <c r="Z194" s="13"/>
    </row>
    <row r="195" spans="1:26" ht="15.75" customHeight="1" x14ac:dyDescent="0.3">
      <c r="A195" s="14">
        <v>45078</v>
      </c>
      <c r="B195" s="11">
        <v>18487.75</v>
      </c>
      <c r="C195" s="12">
        <f t="shared" si="0"/>
        <v>-2.5007747868957069E-3</v>
      </c>
      <c r="D195" s="15">
        <v>2477.25</v>
      </c>
      <c r="E195" s="12">
        <f t="shared" si="1"/>
        <v>-8.4699618851711504E-4</v>
      </c>
      <c r="F195" s="15">
        <v>3288.9</v>
      </c>
      <c r="G195" s="12">
        <f t="shared" si="2"/>
        <v>1.7510750858521766E-2</v>
      </c>
      <c r="H195" s="15">
        <v>9582.1</v>
      </c>
      <c r="I195" s="12">
        <f t="shared" si="3"/>
        <v>-1.5827530247940712E-2</v>
      </c>
      <c r="J195" s="15">
        <v>1604.4</v>
      </c>
      <c r="K195" s="12">
        <f t="shared" si="4"/>
        <v>3.1261723146179814E-3</v>
      </c>
      <c r="L195" s="15">
        <v>21834.15</v>
      </c>
      <c r="M195" s="12">
        <f t="shared" si="5"/>
        <v>5.9317036313544088E-3</v>
      </c>
      <c r="N195" s="13"/>
      <c r="O195" s="13"/>
      <c r="P195" s="13"/>
      <c r="Q195" s="13"/>
      <c r="R195" s="13"/>
      <c r="S195" s="13"/>
      <c r="T195" s="13"/>
      <c r="U195" s="13"/>
      <c r="V195" s="13"/>
      <c r="W195" s="13"/>
      <c r="X195" s="13"/>
      <c r="Y195" s="13"/>
      <c r="Z195" s="13"/>
    </row>
    <row r="196" spans="1:26" ht="15.75" customHeight="1" x14ac:dyDescent="0.3">
      <c r="A196" s="14">
        <v>45077</v>
      </c>
      <c r="B196" s="11">
        <v>18534.400390999999</v>
      </c>
      <c r="C196" s="12">
        <f t="shared" si="0"/>
        <v>2.523313599545603E-3</v>
      </c>
      <c r="D196" s="15">
        <v>2455.1999999999998</v>
      </c>
      <c r="E196" s="12">
        <f t="shared" si="1"/>
        <v>-8.9009990917348607E-3</v>
      </c>
      <c r="F196" s="15">
        <v>3305.6</v>
      </c>
      <c r="G196" s="12">
        <f t="shared" si="2"/>
        <v>5.0776855483595784E-3</v>
      </c>
      <c r="H196" s="15">
        <v>9485.35</v>
      </c>
      <c r="I196" s="12">
        <f t="shared" si="3"/>
        <v>-1.0096951607685162E-2</v>
      </c>
      <c r="J196" s="15">
        <v>1606.5</v>
      </c>
      <c r="K196" s="12">
        <f t="shared" si="4"/>
        <v>1.3089005235601527E-3</v>
      </c>
      <c r="L196" s="15">
        <v>22046.45</v>
      </c>
      <c r="M196" s="12">
        <f t="shared" si="5"/>
        <v>9.7233004261672307E-3</v>
      </c>
      <c r="N196" s="13"/>
      <c r="O196" s="13"/>
      <c r="P196" s="13"/>
      <c r="Q196" s="13"/>
      <c r="R196" s="13"/>
      <c r="S196" s="13"/>
      <c r="T196" s="13"/>
      <c r="U196" s="13"/>
      <c r="V196" s="13"/>
      <c r="W196" s="13"/>
      <c r="X196" s="13"/>
      <c r="Y196" s="13"/>
      <c r="Z196" s="13"/>
    </row>
    <row r="197" spans="1:26" ht="15.75" customHeight="1" x14ac:dyDescent="0.3">
      <c r="A197" s="14">
        <v>45076</v>
      </c>
      <c r="B197" s="11">
        <v>18633.849609000001</v>
      </c>
      <c r="C197" s="12">
        <f t="shared" si="0"/>
        <v>5.3656560720622215E-3</v>
      </c>
      <c r="D197" s="15">
        <v>2463.25</v>
      </c>
      <c r="E197" s="12">
        <f t="shared" si="1"/>
        <v>3.2787552948844016E-3</v>
      </c>
      <c r="F197" s="15">
        <v>3324</v>
      </c>
      <c r="G197" s="12">
        <f t="shared" si="2"/>
        <v>5.5663117134559809E-3</v>
      </c>
      <c r="H197" s="15">
        <v>9328.2999999999993</v>
      </c>
      <c r="I197" s="12">
        <f t="shared" si="3"/>
        <v>-1.6557111756551005E-2</v>
      </c>
      <c r="J197" s="15">
        <v>1604</v>
      </c>
      <c r="K197" s="12">
        <f t="shared" si="4"/>
        <v>-1.556178026766262E-3</v>
      </c>
      <c r="L197" s="15">
        <v>21874.3</v>
      </c>
      <c r="M197" s="12">
        <f t="shared" si="5"/>
        <v>-7.8085133887769434E-3</v>
      </c>
      <c r="N197" s="13"/>
      <c r="O197" s="13"/>
      <c r="P197" s="13"/>
      <c r="Q197" s="13"/>
      <c r="R197" s="13"/>
      <c r="S197" s="13"/>
      <c r="T197" s="13"/>
      <c r="U197" s="13"/>
      <c r="V197" s="13"/>
      <c r="W197" s="13"/>
      <c r="X197" s="13"/>
      <c r="Y197" s="13"/>
      <c r="Z197" s="13"/>
    </row>
    <row r="198" spans="1:26" ht="15.75" customHeight="1" x14ac:dyDescent="0.3">
      <c r="A198" s="14">
        <v>45075</v>
      </c>
      <c r="B198" s="11">
        <v>18598.650390999999</v>
      </c>
      <c r="C198" s="12">
        <f t="shared" si="0"/>
        <v>-1.8889933501985883E-3</v>
      </c>
      <c r="D198" s="15">
        <v>2469.9</v>
      </c>
      <c r="E198" s="12">
        <f t="shared" si="1"/>
        <v>2.6996853750127234E-3</v>
      </c>
      <c r="F198" s="15">
        <v>3289.5</v>
      </c>
      <c r="G198" s="12">
        <f t="shared" si="2"/>
        <v>-1.0379061371841155E-2</v>
      </c>
      <c r="H198" s="15">
        <v>9367.7000000000007</v>
      </c>
      <c r="I198" s="12">
        <f t="shared" si="3"/>
        <v>4.2237063559278174E-3</v>
      </c>
      <c r="J198" s="15">
        <v>1610.85</v>
      </c>
      <c r="K198" s="12">
        <f t="shared" si="4"/>
        <v>4.2705735660847309E-3</v>
      </c>
      <c r="L198" s="15">
        <v>21673.1</v>
      </c>
      <c r="M198" s="12">
        <f t="shared" si="5"/>
        <v>-9.1980086219902238E-3</v>
      </c>
      <c r="N198" s="13"/>
      <c r="O198" s="13"/>
      <c r="P198" s="13"/>
      <c r="Q198" s="13"/>
      <c r="R198" s="13"/>
      <c r="S198" s="13"/>
      <c r="T198" s="13"/>
      <c r="U198" s="13"/>
      <c r="V198" s="13"/>
      <c r="W198" s="13"/>
      <c r="X198" s="13"/>
      <c r="Y198" s="13"/>
      <c r="Z198" s="13"/>
    </row>
    <row r="199" spans="1:26" ht="15.75" customHeight="1" x14ac:dyDescent="0.3">
      <c r="A199" s="14">
        <v>45072</v>
      </c>
      <c r="B199" s="11">
        <v>18499.349609000001</v>
      </c>
      <c r="C199" s="12">
        <f t="shared" si="0"/>
        <v>-5.3391391263556782E-3</v>
      </c>
      <c r="D199" s="15">
        <v>2519.9499999999998</v>
      </c>
      <c r="E199" s="12">
        <f t="shared" si="1"/>
        <v>2.0263978298716435E-2</v>
      </c>
      <c r="F199" s="15">
        <v>3316.2</v>
      </c>
      <c r="G199" s="12">
        <f t="shared" si="2"/>
        <v>8.1167350661194154E-3</v>
      </c>
      <c r="H199" s="15">
        <v>9383.35</v>
      </c>
      <c r="I199" s="12">
        <f t="shared" si="3"/>
        <v>1.6706342004974149E-3</v>
      </c>
      <c r="J199" s="15">
        <v>1636.75</v>
      </c>
      <c r="K199" s="12">
        <f t="shared" si="4"/>
        <v>1.6078467889623548E-2</v>
      </c>
      <c r="L199" s="15">
        <v>21574.45</v>
      </c>
      <c r="M199" s="12">
        <f t="shared" si="5"/>
        <v>-4.5517254107625502E-3</v>
      </c>
      <c r="N199" s="13"/>
      <c r="O199" s="13"/>
      <c r="P199" s="13"/>
      <c r="Q199" s="13"/>
      <c r="R199" s="13"/>
      <c r="S199" s="13"/>
      <c r="T199" s="13"/>
      <c r="U199" s="13"/>
      <c r="V199" s="13"/>
      <c r="W199" s="13"/>
      <c r="X199" s="13"/>
      <c r="Y199" s="13"/>
      <c r="Z199" s="13"/>
    </row>
    <row r="200" spans="1:26" ht="15.75" customHeight="1" x14ac:dyDescent="0.3">
      <c r="A200" s="14">
        <v>45071</v>
      </c>
      <c r="B200" s="11">
        <v>18321.150390999999</v>
      </c>
      <c r="C200" s="12">
        <f t="shared" si="0"/>
        <v>-9.6327288129798364E-3</v>
      </c>
      <c r="D200" s="15">
        <v>2520.6</v>
      </c>
      <c r="E200" s="12">
        <f t="shared" si="1"/>
        <v>2.5794162582594535E-4</v>
      </c>
      <c r="F200" s="15">
        <v>3320.35</v>
      </c>
      <c r="G200" s="12">
        <f t="shared" si="2"/>
        <v>1.2514323623424677E-3</v>
      </c>
      <c r="H200" s="15">
        <v>9333.5</v>
      </c>
      <c r="I200" s="12">
        <f t="shared" si="3"/>
        <v>-5.3126015761961734E-3</v>
      </c>
      <c r="J200" s="15">
        <v>1635.5</v>
      </c>
      <c r="K200" s="12">
        <f t="shared" si="4"/>
        <v>-7.6370856881014209E-4</v>
      </c>
      <c r="L200" s="15">
        <v>21729.45</v>
      </c>
      <c r="M200" s="12">
        <f t="shared" si="5"/>
        <v>7.1844241684029019E-3</v>
      </c>
      <c r="N200" s="13"/>
      <c r="O200" s="13"/>
      <c r="P200" s="13"/>
      <c r="Q200" s="13"/>
      <c r="R200" s="13"/>
      <c r="S200" s="13"/>
      <c r="T200" s="13"/>
      <c r="U200" s="13"/>
      <c r="V200" s="13"/>
      <c r="W200" s="13"/>
      <c r="X200" s="13"/>
      <c r="Y200" s="13"/>
      <c r="Z200" s="13"/>
    </row>
    <row r="201" spans="1:26" ht="15.75" customHeight="1" x14ac:dyDescent="0.3">
      <c r="A201" s="14">
        <v>45070</v>
      </c>
      <c r="B201" s="11">
        <v>18285.400390999999</v>
      </c>
      <c r="C201" s="12">
        <f t="shared" si="0"/>
        <v>-1.9512966837258031E-3</v>
      </c>
      <c r="D201" s="15">
        <v>2506.5</v>
      </c>
      <c r="E201" s="12">
        <f t="shared" si="1"/>
        <v>-5.5939062128064392E-3</v>
      </c>
      <c r="F201" s="15">
        <v>3328.9</v>
      </c>
      <c r="G201" s="12">
        <f t="shared" si="2"/>
        <v>2.5750297408406288E-3</v>
      </c>
      <c r="H201" s="15">
        <v>9399.9500000000007</v>
      </c>
      <c r="I201" s="12">
        <f t="shared" si="3"/>
        <v>7.1195157229335974E-3</v>
      </c>
      <c r="J201" s="15">
        <v>1615.8</v>
      </c>
      <c r="K201" s="12">
        <f t="shared" si="4"/>
        <v>-1.2045246102109474E-2</v>
      </c>
      <c r="L201" s="15">
        <v>21581.75</v>
      </c>
      <c r="M201" s="12">
        <f t="shared" si="5"/>
        <v>-6.7972268050963429E-3</v>
      </c>
      <c r="N201" s="13"/>
      <c r="O201" s="13"/>
      <c r="P201" s="13"/>
      <c r="Q201" s="13"/>
      <c r="R201" s="13"/>
      <c r="S201" s="13"/>
      <c r="T201" s="13"/>
      <c r="U201" s="13"/>
      <c r="V201" s="13"/>
      <c r="W201" s="13"/>
      <c r="X201" s="13"/>
      <c r="Y201" s="13"/>
      <c r="Z201" s="13"/>
    </row>
    <row r="202" spans="1:26" ht="15.75" customHeight="1" x14ac:dyDescent="0.3">
      <c r="A202" s="14">
        <v>45069</v>
      </c>
      <c r="B202" s="11">
        <v>18348</v>
      </c>
      <c r="C202" s="12">
        <f t="shared" si="0"/>
        <v>3.4234748849586065E-3</v>
      </c>
      <c r="D202" s="15">
        <v>2439.9499999999998</v>
      </c>
      <c r="E202" s="12">
        <f t="shared" si="1"/>
        <v>-2.6550967484540267E-2</v>
      </c>
      <c r="F202" s="15">
        <v>3293.5</v>
      </c>
      <c r="G202" s="12">
        <f t="shared" si="2"/>
        <v>-1.0634143410736306E-2</v>
      </c>
      <c r="H202" s="15">
        <v>9281.85</v>
      </c>
      <c r="I202" s="12">
        <f t="shared" si="3"/>
        <v>-1.2563896616471401E-2</v>
      </c>
      <c r="J202" s="15">
        <v>1609.6</v>
      </c>
      <c r="K202" s="12">
        <f t="shared" si="4"/>
        <v>-3.8371085530387707E-3</v>
      </c>
      <c r="L202" s="15">
        <v>21474.9</v>
      </c>
      <c r="M202" s="12">
        <f t="shared" si="5"/>
        <v>-4.9509423471219222E-3</v>
      </c>
      <c r="N202" s="13"/>
      <c r="O202" s="13"/>
      <c r="P202" s="13"/>
      <c r="Q202" s="13"/>
      <c r="R202" s="13"/>
      <c r="S202" s="13"/>
      <c r="T202" s="13"/>
      <c r="U202" s="13"/>
      <c r="V202" s="13"/>
      <c r="W202" s="13"/>
      <c r="X202" s="13"/>
      <c r="Y202" s="13"/>
      <c r="Z202" s="13"/>
    </row>
    <row r="203" spans="1:26" ht="15.75" customHeight="1" x14ac:dyDescent="0.3">
      <c r="A203" s="14">
        <v>45068</v>
      </c>
      <c r="B203" s="11">
        <v>18314.400390999999</v>
      </c>
      <c r="C203" s="12">
        <f t="shared" si="0"/>
        <v>-1.8312409526924341E-3</v>
      </c>
      <c r="D203" s="15">
        <v>2440.25</v>
      </c>
      <c r="E203" s="12">
        <f t="shared" si="1"/>
        <v>1.2295333920784522E-4</v>
      </c>
      <c r="F203" s="15">
        <v>3303.35</v>
      </c>
      <c r="G203" s="12">
        <f t="shared" si="2"/>
        <v>2.9907393350538662E-3</v>
      </c>
      <c r="H203" s="15">
        <v>9270.75</v>
      </c>
      <c r="I203" s="12">
        <f t="shared" si="3"/>
        <v>-1.1958822863976863E-3</v>
      </c>
      <c r="J203" s="15">
        <v>1615.8</v>
      </c>
      <c r="K203" s="12">
        <f t="shared" si="4"/>
        <v>3.8518886679920761E-3</v>
      </c>
      <c r="L203" s="15">
        <v>21380.6</v>
      </c>
      <c r="M203" s="12">
        <f t="shared" si="5"/>
        <v>-4.3911729507472869E-3</v>
      </c>
      <c r="N203" s="13"/>
      <c r="O203" s="13"/>
      <c r="P203" s="13"/>
      <c r="Q203" s="13"/>
      <c r="R203" s="13"/>
      <c r="S203" s="13"/>
      <c r="T203" s="13"/>
      <c r="U203" s="13"/>
      <c r="V203" s="13"/>
      <c r="W203" s="13"/>
      <c r="X203" s="13"/>
      <c r="Y203" s="13"/>
      <c r="Z203" s="13"/>
    </row>
    <row r="204" spans="1:26" ht="15.75" customHeight="1" x14ac:dyDescent="0.3">
      <c r="A204" s="14">
        <v>45065</v>
      </c>
      <c r="B204" s="11">
        <v>18203.400390999999</v>
      </c>
      <c r="C204" s="12">
        <f t="shared" si="0"/>
        <v>-6.0608044833696684E-3</v>
      </c>
      <c r="D204" s="15">
        <v>2454.5500000000002</v>
      </c>
      <c r="E204" s="12">
        <f t="shared" si="1"/>
        <v>5.8600553222006684E-3</v>
      </c>
      <c r="F204" s="15">
        <v>3297.05</v>
      </c>
      <c r="G204" s="12">
        <f t="shared" si="2"/>
        <v>-1.9071548579471529E-3</v>
      </c>
      <c r="H204" s="15">
        <v>9200.7000000000007</v>
      </c>
      <c r="I204" s="12">
        <f t="shared" si="3"/>
        <v>-7.5560229754873419E-3</v>
      </c>
      <c r="J204" s="15">
        <v>1637.2</v>
      </c>
      <c r="K204" s="12">
        <f t="shared" si="4"/>
        <v>1.3244213392746684E-2</v>
      </c>
      <c r="L204" s="15">
        <v>21403.7</v>
      </c>
      <c r="M204" s="12">
        <f t="shared" si="5"/>
        <v>1.0804186973238442E-3</v>
      </c>
      <c r="N204" s="13"/>
      <c r="O204" s="13"/>
      <c r="P204" s="13"/>
      <c r="Q204" s="13"/>
      <c r="R204" s="13"/>
      <c r="S204" s="13"/>
      <c r="T204" s="13"/>
      <c r="U204" s="13"/>
      <c r="V204" s="13"/>
      <c r="W204" s="13"/>
      <c r="X204" s="13"/>
      <c r="Y204" s="13"/>
      <c r="Z204" s="13"/>
    </row>
    <row r="205" spans="1:26" ht="15.75" customHeight="1" x14ac:dyDescent="0.3">
      <c r="A205" s="14">
        <v>45064</v>
      </c>
      <c r="B205" s="11">
        <v>18129.949218999998</v>
      </c>
      <c r="C205" s="12">
        <f t="shared" si="0"/>
        <v>-4.0350247987906793E-3</v>
      </c>
      <c r="D205" s="15">
        <v>2455</v>
      </c>
      <c r="E205" s="12">
        <f t="shared" si="1"/>
        <v>1.8333299382771508E-4</v>
      </c>
      <c r="F205" s="15">
        <v>3298.7</v>
      </c>
      <c r="G205" s="12">
        <f t="shared" si="2"/>
        <v>5.004473696181848E-4</v>
      </c>
      <c r="H205" s="15">
        <v>9156.65</v>
      </c>
      <c r="I205" s="12">
        <f t="shared" si="3"/>
        <v>-4.7876791983219851E-3</v>
      </c>
      <c r="J205" s="15">
        <v>1641.05</v>
      </c>
      <c r="K205" s="12">
        <f t="shared" si="4"/>
        <v>2.3515758612264286E-3</v>
      </c>
      <c r="L205" s="15">
        <v>21494.799999999999</v>
      </c>
      <c r="M205" s="12">
        <f t="shared" si="5"/>
        <v>4.2562734480486334E-3</v>
      </c>
      <c r="N205" s="13"/>
      <c r="O205" s="13"/>
      <c r="P205" s="13"/>
      <c r="Q205" s="13"/>
      <c r="R205" s="13"/>
      <c r="S205" s="13"/>
      <c r="T205" s="13"/>
      <c r="U205" s="13"/>
      <c r="V205" s="13"/>
      <c r="W205" s="13"/>
      <c r="X205" s="13"/>
      <c r="Y205" s="13"/>
      <c r="Z205" s="13"/>
    </row>
    <row r="206" spans="1:26" ht="15.75" customHeight="1" x14ac:dyDescent="0.3">
      <c r="A206" s="14">
        <v>45063</v>
      </c>
      <c r="B206" s="11">
        <v>18181.75</v>
      </c>
      <c r="C206" s="12">
        <f t="shared" si="0"/>
        <v>2.8571939377367399E-3</v>
      </c>
      <c r="D206" s="15">
        <v>2441.9499999999998</v>
      </c>
      <c r="E206" s="12">
        <f t="shared" si="1"/>
        <v>-5.3156822810591373E-3</v>
      </c>
      <c r="F206" s="15">
        <v>3222.85</v>
      </c>
      <c r="G206" s="12">
        <f t="shared" si="2"/>
        <v>-2.2993906690514418E-2</v>
      </c>
      <c r="H206" s="15">
        <v>9105.9500000000007</v>
      </c>
      <c r="I206" s="12">
        <f t="shared" si="3"/>
        <v>-5.5369594775380639E-3</v>
      </c>
      <c r="J206" s="15">
        <v>1646.9</v>
      </c>
      <c r="K206" s="12">
        <f t="shared" si="4"/>
        <v>3.5647908351361243E-3</v>
      </c>
      <c r="L206" s="15">
        <v>21690.15</v>
      </c>
      <c r="M206" s="12">
        <f t="shared" si="5"/>
        <v>9.0882445986937392E-3</v>
      </c>
      <c r="N206" s="13"/>
      <c r="O206" s="13"/>
      <c r="P206" s="13"/>
      <c r="Q206" s="13"/>
      <c r="R206" s="13"/>
      <c r="S206" s="13"/>
      <c r="T206" s="13"/>
      <c r="U206" s="13"/>
      <c r="V206" s="13"/>
      <c r="W206" s="13"/>
      <c r="X206" s="13"/>
      <c r="Y206" s="13"/>
      <c r="Z206" s="13"/>
    </row>
    <row r="207" spans="1:26" ht="15.75" customHeight="1" x14ac:dyDescent="0.3">
      <c r="A207" s="14">
        <v>45062</v>
      </c>
      <c r="B207" s="11">
        <v>18286.5</v>
      </c>
      <c r="C207" s="12">
        <f t="shared" si="0"/>
        <v>5.7612716047685175E-3</v>
      </c>
      <c r="D207" s="15">
        <v>2434.0500000000002</v>
      </c>
      <c r="E207" s="12">
        <f t="shared" si="1"/>
        <v>-3.2351194741905595E-3</v>
      </c>
      <c r="F207" s="15">
        <v>3199.85</v>
      </c>
      <c r="G207" s="12">
        <f t="shared" si="2"/>
        <v>-7.1365406394960987E-3</v>
      </c>
      <c r="H207" s="15">
        <v>9053.2999999999993</v>
      </c>
      <c r="I207" s="12">
        <f t="shared" si="3"/>
        <v>-5.7819337905437047E-3</v>
      </c>
      <c r="J207" s="15">
        <v>1645</v>
      </c>
      <c r="K207" s="12">
        <f t="shared" si="4"/>
        <v>-1.1536826765438648E-3</v>
      </c>
      <c r="L207" s="15">
        <v>21679.599999999999</v>
      </c>
      <c r="M207" s="12">
        <f t="shared" si="5"/>
        <v>-4.8639589859926784E-4</v>
      </c>
      <c r="N207" s="13"/>
      <c r="O207" s="13"/>
      <c r="P207" s="13"/>
      <c r="Q207" s="13"/>
      <c r="R207" s="13"/>
      <c r="S207" s="13"/>
      <c r="T207" s="13"/>
      <c r="U207" s="13"/>
      <c r="V207" s="13"/>
      <c r="W207" s="13"/>
      <c r="X207" s="13"/>
      <c r="Y207" s="13"/>
      <c r="Z207" s="13"/>
    </row>
    <row r="208" spans="1:26" ht="15.75" customHeight="1" x14ac:dyDescent="0.3">
      <c r="A208" s="14">
        <v>45061</v>
      </c>
      <c r="B208" s="11">
        <v>18398.849609000001</v>
      </c>
      <c r="C208" s="12">
        <f t="shared" si="0"/>
        <v>6.1438552484073374E-3</v>
      </c>
      <c r="D208" s="15">
        <v>2439.3000000000002</v>
      </c>
      <c r="E208" s="12">
        <f t="shared" si="1"/>
        <v>2.1568989955013246E-3</v>
      </c>
      <c r="F208" s="15">
        <v>3208.7</v>
      </c>
      <c r="G208" s="12">
        <f t="shared" si="2"/>
        <v>2.7657546447489444E-3</v>
      </c>
      <c r="H208" s="15">
        <v>9119.4</v>
      </c>
      <c r="I208" s="12">
        <f t="shared" si="3"/>
        <v>7.3012050854384999E-3</v>
      </c>
      <c r="J208" s="15">
        <v>1638.45</v>
      </c>
      <c r="K208" s="12">
        <f t="shared" si="4"/>
        <v>-3.9817629179331035E-3</v>
      </c>
      <c r="L208" s="15">
        <v>21732.5</v>
      </c>
      <c r="M208" s="12">
        <f t="shared" si="5"/>
        <v>2.4400819203307007E-3</v>
      </c>
      <c r="N208" s="13"/>
      <c r="O208" s="13"/>
      <c r="P208" s="13"/>
      <c r="Q208" s="13"/>
      <c r="R208" s="13"/>
      <c r="S208" s="13"/>
      <c r="T208" s="13"/>
      <c r="U208" s="13"/>
      <c r="V208" s="13"/>
      <c r="W208" s="13"/>
      <c r="X208" s="13"/>
      <c r="Y208" s="13"/>
      <c r="Z208" s="13"/>
    </row>
    <row r="209" spans="1:26" ht="15.75" customHeight="1" x14ac:dyDescent="0.3">
      <c r="A209" s="14">
        <v>45058</v>
      </c>
      <c r="B209" s="11">
        <v>18314.800781000002</v>
      </c>
      <c r="C209" s="12">
        <f t="shared" si="0"/>
        <v>-4.5681566938231633E-3</v>
      </c>
      <c r="D209" s="15">
        <v>2453.8000000000002</v>
      </c>
      <c r="E209" s="12">
        <f t="shared" si="1"/>
        <v>5.9443282909031276E-3</v>
      </c>
      <c r="F209" s="15">
        <v>3258.15</v>
      </c>
      <c r="G209" s="12">
        <f t="shared" si="2"/>
        <v>1.5411225730046522E-2</v>
      </c>
      <c r="H209" s="15">
        <v>9071.35</v>
      </c>
      <c r="I209" s="12">
        <f t="shared" si="3"/>
        <v>-5.2689869947583476E-3</v>
      </c>
      <c r="J209" s="15">
        <v>1647.3</v>
      </c>
      <c r="K209" s="12">
        <f t="shared" si="4"/>
        <v>5.4014464890597266E-3</v>
      </c>
      <c r="L209" s="15">
        <v>21780.400000000001</v>
      </c>
      <c r="M209" s="12">
        <f t="shared" si="5"/>
        <v>2.2040722420338874E-3</v>
      </c>
      <c r="N209" s="13"/>
      <c r="O209" s="13"/>
      <c r="P209" s="13"/>
      <c r="Q209" s="13"/>
      <c r="R209" s="13"/>
      <c r="S209" s="13"/>
      <c r="T209" s="13"/>
      <c r="U209" s="13"/>
      <c r="V209" s="13"/>
      <c r="W209" s="13"/>
      <c r="X209" s="13"/>
      <c r="Y209" s="13"/>
      <c r="Z209" s="13"/>
    </row>
    <row r="210" spans="1:26" ht="15.75" customHeight="1" x14ac:dyDescent="0.3">
      <c r="A210" s="14">
        <v>45057</v>
      </c>
      <c r="B210" s="11">
        <v>18297</v>
      </c>
      <c r="C210" s="12">
        <f t="shared" si="0"/>
        <v>-9.7193418660979829E-4</v>
      </c>
      <c r="D210" s="15">
        <v>2489.25</v>
      </c>
      <c r="E210" s="12">
        <f t="shared" si="1"/>
        <v>1.4446980193984764E-2</v>
      </c>
      <c r="F210" s="15">
        <v>3255.05</v>
      </c>
      <c r="G210" s="12">
        <f t="shared" si="2"/>
        <v>-9.5146018446047879E-4</v>
      </c>
      <c r="H210" s="15">
        <v>9207.2999999999993</v>
      </c>
      <c r="I210" s="12">
        <f t="shared" si="3"/>
        <v>1.4986743979672144E-2</v>
      </c>
      <c r="J210" s="15">
        <v>1675.8</v>
      </c>
      <c r="K210" s="12">
        <f t="shared" si="4"/>
        <v>1.7301038062283738E-2</v>
      </c>
      <c r="L210" s="15">
        <v>21786.6</v>
      </c>
      <c r="M210" s="12">
        <f t="shared" si="5"/>
        <v>2.846596022110287E-4</v>
      </c>
      <c r="N210" s="13"/>
      <c r="O210" s="13"/>
      <c r="P210" s="13"/>
      <c r="Q210" s="13"/>
      <c r="R210" s="13"/>
      <c r="S210" s="13"/>
      <c r="T210" s="13"/>
      <c r="U210" s="13"/>
      <c r="V210" s="13"/>
      <c r="W210" s="13"/>
      <c r="X210" s="13"/>
      <c r="Y210" s="13"/>
      <c r="Z210" s="13"/>
    </row>
    <row r="211" spans="1:26" ht="15.75" customHeight="1" x14ac:dyDescent="0.3">
      <c r="A211" s="14">
        <v>45056</v>
      </c>
      <c r="B211" s="11">
        <v>18315.099609000001</v>
      </c>
      <c r="C211" s="12">
        <f t="shared" si="0"/>
        <v>9.8921183800627335E-4</v>
      </c>
      <c r="D211" s="15">
        <v>2484.35</v>
      </c>
      <c r="E211" s="12">
        <f t="shared" si="1"/>
        <v>-1.9684643969067354E-3</v>
      </c>
      <c r="F211" s="15">
        <v>3274.3</v>
      </c>
      <c r="G211" s="12">
        <f t="shared" si="2"/>
        <v>5.9138876514953686E-3</v>
      </c>
      <c r="H211" s="15">
        <v>9295.4</v>
      </c>
      <c r="I211" s="12">
        <f t="shared" si="3"/>
        <v>9.5684945640959213E-3</v>
      </c>
      <c r="J211" s="15">
        <v>1667.8</v>
      </c>
      <c r="K211" s="12">
        <f t="shared" si="4"/>
        <v>-4.7738393603055261E-3</v>
      </c>
      <c r="L211" s="15">
        <v>21794.15</v>
      </c>
      <c r="M211" s="12">
        <f t="shared" si="5"/>
        <v>3.4654328807629052E-4</v>
      </c>
      <c r="N211" s="13"/>
      <c r="O211" s="13"/>
      <c r="P211" s="13"/>
      <c r="Q211" s="13"/>
      <c r="R211" s="13"/>
      <c r="S211" s="13"/>
      <c r="T211" s="13"/>
      <c r="U211" s="13"/>
      <c r="V211" s="13"/>
      <c r="W211" s="13"/>
      <c r="X211" s="13"/>
      <c r="Y211" s="13"/>
      <c r="Z211" s="13"/>
    </row>
    <row r="212" spans="1:26" ht="15.75" customHeight="1" x14ac:dyDescent="0.3">
      <c r="A212" s="14">
        <v>45055</v>
      </c>
      <c r="B212" s="11">
        <v>18265.949218999998</v>
      </c>
      <c r="C212" s="12">
        <f t="shared" si="0"/>
        <v>-2.6835993824379815E-3</v>
      </c>
      <c r="D212" s="15">
        <v>2480.3000000000002</v>
      </c>
      <c r="E212" s="12">
        <f t="shared" si="1"/>
        <v>-1.630205083824633E-3</v>
      </c>
      <c r="F212" s="15">
        <v>3282.15</v>
      </c>
      <c r="G212" s="12">
        <f t="shared" si="2"/>
        <v>2.3974589988699597E-3</v>
      </c>
      <c r="H212" s="15">
        <v>9260.9</v>
      </c>
      <c r="I212" s="12">
        <f t="shared" si="3"/>
        <v>-3.7115132215934767E-3</v>
      </c>
      <c r="J212" s="15">
        <v>1653.2</v>
      </c>
      <c r="K212" s="12">
        <f t="shared" si="4"/>
        <v>-8.7540472478713927E-3</v>
      </c>
      <c r="L212" s="15">
        <v>22019.8</v>
      </c>
      <c r="M212" s="12">
        <f t="shared" si="5"/>
        <v>1.0353695831220663E-2</v>
      </c>
      <c r="N212" s="13"/>
      <c r="O212" s="13"/>
      <c r="P212" s="13"/>
      <c r="Q212" s="13"/>
      <c r="R212" s="13"/>
      <c r="S212" s="13"/>
      <c r="T212" s="13"/>
      <c r="U212" s="13"/>
      <c r="V212" s="13"/>
      <c r="W212" s="13"/>
      <c r="X212" s="13"/>
      <c r="Y212" s="13"/>
      <c r="Z212" s="13"/>
    </row>
    <row r="213" spans="1:26" ht="15.75" customHeight="1" x14ac:dyDescent="0.3">
      <c r="A213" s="14">
        <v>45054</v>
      </c>
      <c r="B213" s="11">
        <v>18264.400390999999</v>
      </c>
      <c r="C213" s="12">
        <f t="shared" si="0"/>
        <v>-8.4793184379817389E-5</v>
      </c>
      <c r="D213" s="15">
        <v>2496.6</v>
      </c>
      <c r="E213" s="12">
        <f t="shared" si="1"/>
        <v>6.5717856710880646E-3</v>
      </c>
      <c r="F213" s="15">
        <v>3286.8</v>
      </c>
      <c r="G213" s="12">
        <f t="shared" si="2"/>
        <v>1.4167542616882504E-3</v>
      </c>
      <c r="H213" s="15">
        <v>9168.15</v>
      </c>
      <c r="I213" s="12">
        <f t="shared" si="3"/>
        <v>-1.0015225302076472E-2</v>
      </c>
      <c r="J213" s="15">
        <v>1652.1</v>
      </c>
      <c r="K213" s="12">
        <f t="shared" si="4"/>
        <v>-6.6537624001943886E-4</v>
      </c>
      <c r="L213" s="15">
        <v>22050</v>
      </c>
      <c r="M213" s="12">
        <f t="shared" si="5"/>
        <v>1.3714929290911239E-3</v>
      </c>
      <c r="N213" s="13"/>
      <c r="O213" s="13"/>
      <c r="P213" s="13"/>
      <c r="Q213" s="13"/>
      <c r="R213" s="13"/>
      <c r="S213" s="13"/>
      <c r="T213" s="13"/>
      <c r="U213" s="13"/>
      <c r="V213" s="13"/>
      <c r="W213" s="13"/>
      <c r="X213" s="13"/>
      <c r="Y213" s="13"/>
      <c r="Z213" s="13"/>
    </row>
    <row r="214" spans="1:26" ht="15.75" customHeight="1" x14ac:dyDescent="0.3">
      <c r="A214" s="14">
        <v>45051</v>
      </c>
      <c r="B214" s="11">
        <v>18069</v>
      </c>
      <c r="C214" s="12">
        <f t="shared" si="0"/>
        <v>-1.0698429010365162E-2</v>
      </c>
      <c r="D214" s="15">
        <v>2479.5500000000002</v>
      </c>
      <c r="E214" s="12">
        <f t="shared" si="1"/>
        <v>-6.8292878314506643E-3</v>
      </c>
      <c r="F214" s="15">
        <v>3283.25</v>
      </c>
      <c r="G214" s="12">
        <f t="shared" si="2"/>
        <v>-1.0800778873068582E-3</v>
      </c>
      <c r="H214" s="15">
        <v>9111.5499999999993</v>
      </c>
      <c r="I214" s="12">
        <f t="shared" si="3"/>
        <v>-6.1735464624815654E-3</v>
      </c>
      <c r="J214" s="15">
        <v>1644.5</v>
      </c>
      <c r="K214" s="12">
        <f t="shared" si="4"/>
        <v>-4.6002057986804122E-3</v>
      </c>
      <c r="L214" s="15">
        <v>21971.35</v>
      </c>
      <c r="M214" s="12">
        <f t="shared" si="5"/>
        <v>-3.5668934240363471E-3</v>
      </c>
      <c r="N214" s="13"/>
      <c r="O214" s="13"/>
      <c r="P214" s="13"/>
      <c r="Q214" s="13"/>
      <c r="R214" s="13"/>
      <c r="S214" s="13"/>
      <c r="T214" s="13"/>
      <c r="U214" s="13"/>
      <c r="V214" s="13"/>
      <c r="W214" s="13"/>
      <c r="X214" s="13"/>
      <c r="Y214" s="13"/>
      <c r="Z214" s="13"/>
    </row>
    <row r="215" spans="1:26" ht="15.75" customHeight="1" x14ac:dyDescent="0.3">
      <c r="A215" s="14">
        <v>45050</v>
      </c>
      <c r="B215" s="11">
        <v>18255.800781000002</v>
      </c>
      <c r="C215" s="12">
        <f t="shared" si="0"/>
        <v>1.0338191432840873E-2</v>
      </c>
      <c r="D215" s="15">
        <v>2471.9</v>
      </c>
      <c r="E215" s="12">
        <f t="shared" si="1"/>
        <v>-3.0852372406283764E-3</v>
      </c>
      <c r="F215" s="15">
        <v>3250.6</v>
      </c>
      <c r="G215" s="12">
        <f t="shared" si="2"/>
        <v>-9.9444148328638061E-3</v>
      </c>
      <c r="H215" s="15">
        <v>9076.25</v>
      </c>
      <c r="I215" s="12">
        <f t="shared" si="3"/>
        <v>-3.8742036206791683E-3</v>
      </c>
      <c r="J215" s="15">
        <v>1644.45</v>
      </c>
      <c r="K215" s="12">
        <f t="shared" si="4"/>
        <v>-3.0404378230437536E-5</v>
      </c>
      <c r="L215" s="15">
        <v>21983.25</v>
      </c>
      <c r="M215" s="12">
        <f t="shared" si="5"/>
        <v>5.4161442059779926E-4</v>
      </c>
      <c r="N215" s="13"/>
      <c r="O215" s="13"/>
      <c r="P215" s="13"/>
      <c r="Q215" s="13"/>
      <c r="R215" s="13"/>
      <c r="S215" s="13"/>
      <c r="T215" s="13"/>
      <c r="U215" s="13"/>
      <c r="V215" s="13"/>
      <c r="W215" s="13"/>
      <c r="X215" s="13"/>
      <c r="Y215" s="13"/>
      <c r="Z215" s="13"/>
    </row>
    <row r="216" spans="1:26" ht="15.75" customHeight="1" x14ac:dyDescent="0.3">
      <c r="A216" s="14">
        <v>45049</v>
      </c>
      <c r="B216" s="11">
        <v>18089.849609000001</v>
      </c>
      <c r="C216" s="12">
        <f t="shared" si="0"/>
        <v>-9.090325534923515E-3</v>
      </c>
      <c r="D216" s="15">
        <v>2441.75</v>
      </c>
      <c r="E216" s="12">
        <f t="shared" si="1"/>
        <v>-1.2197095351753747E-2</v>
      </c>
      <c r="F216" s="15">
        <v>3230.7</v>
      </c>
      <c r="G216" s="12">
        <f t="shared" si="2"/>
        <v>-6.1219467175291E-3</v>
      </c>
      <c r="H216" s="15">
        <v>8948.65</v>
      </c>
      <c r="I216" s="12">
        <f t="shared" si="3"/>
        <v>-1.4058669604737679E-2</v>
      </c>
      <c r="J216" s="15">
        <v>1625.65</v>
      </c>
      <c r="K216" s="12">
        <f t="shared" si="4"/>
        <v>-1.1432393809480345E-2</v>
      </c>
      <c r="L216" s="15">
        <v>22019.85</v>
      </c>
      <c r="M216" s="12">
        <f t="shared" si="5"/>
        <v>1.664903960970218E-3</v>
      </c>
      <c r="N216" s="13"/>
      <c r="O216" s="13"/>
      <c r="P216" s="13"/>
      <c r="Q216" s="13"/>
      <c r="R216" s="13"/>
      <c r="S216" s="13"/>
      <c r="T216" s="13"/>
      <c r="U216" s="13"/>
      <c r="V216" s="13"/>
      <c r="W216" s="13"/>
      <c r="X216" s="13"/>
      <c r="Y216" s="13"/>
      <c r="Z216" s="13"/>
    </row>
    <row r="217" spans="1:26" ht="15.75" customHeight="1" x14ac:dyDescent="0.3">
      <c r="A217" s="14">
        <v>45048</v>
      </c>
      <c r="B217" s="11">
        <v>18147.650390999999</v>
      </c>
      <c r="C217" s="12">
        <f t="shared" si="0"/>
        <v>3.1952052255449148E-3</v>
      </c>
      <c r="D217" s="15">
        <v>2448</v>
      </c>
      <c r="E217" s="12">
        <f t="shared" si="1"/>
        <v>2.5596396027439336E-3</v>
      </c>
      <c r="F217" s="15">
        <v>3220.7</v>
      </c>
      <c r="G217" s="12">
        <f t="shared" si="2"/>
        <v>-3.0953044231900209E-3</v>
      </c>
      <c r="H217" s="15">
        <v>8800.6</v>
      </c>
      <c r="I217" s="12">
        <f t="shared" si="3"/>
        <v>-1.6544394964603519E-2</v>
      </c>
      <c r="J217" s="15">
        <v>1727.8</v>
      </c>
      <c r="K217" s="12">
        <f t="shared" si="4"/>
        <v>6.2836403899978382E-2</v>
      </c>
      <c r="L217" s="15">
        <v>21693.75</v>
      </c>
      <c r="M217" s="12">
        <f t="shared" si="5"/>
        <v>-1.4809365186411287E-2</v>
      </c>
      <c r="N217" s="13"/>
      <c r="O217" s="13"/>
      <c r="P217" s="13"/>
      <c r="Q217" s="13"/>
      <c r="R217" s="13"/>
      <c r="S217" s="13"/>
      <c r="T217" s="13"/>
      <c r="U217" s="13"/>
      <c r="V217" s="13"/>
      <c r="W217" s="13"/>
      <c r="X217" s="13"/>
      <c r="Y217" s="13"/>
      <c r="Z217" s="13"/>
    </row>
    <row r="218" spans="1:26" ht="15.75" customHeight="1" x14ac:dyDescent="0.3">
      <c r="A218" s="14">
        <v>45044</v>
      </c>
      <c r="B218" s="11">
        <v>18065</v>
      </c>
      <c r="C218" s="12">
        <f t="shared" si="0"/>
        <v>-4.5543301319595723E-3</v>
      </c>
      <c r="D218" s="15">
        <v>2420.1</v>
      </c>
      <c r="E218" s="12">
        <f t="shared" si="1"/>
        <v>-1.1397058823529449E-2</v>
      </c>
      <c r="F218" s="15">
        <v>3179.9</v>
      </c>
      <c r="G218" s="12">
        <f t="shared" si="2"/>
        <v>-1.2668053528735904E-2</v>
      </c>
      <c r="H218" s="15">
        <v>8797.2999999999993</v>
      </c>
      <c r="I218" s="12">
        <f t="shared" si="3"/>
        <v>-3.7497443356147208E-4</v>
      </c>
      <c r="J218" s="15">
        <v>1693.15</v>
      </c>
      <c r="K218" s="12">
        <f t="shared" si="4"/>
        <v>-2.0054404444958828E-2</v>
      </c>
      <c r="L218" s="15">
        <v>21875.7</v>
      </c>
      <c r="M218" s="12">
        <f t="shared" si="5"/>
        <v>8.3872082973206908E-3</v>
      </c>
      <c r="N218" s="13"/>
      <c r="O218" s="13"/>
      <c r="P218" s="13"/>
      <c r="Q218" s="13"/>
      <c r="R218" s="13"/>
      <c r="S218" s="13"/>
      <c r="T218" s="13"/>
      <c r="U218" s="13"/>
      <c r="V218" s="13"/>
      <c r="W218" s="13"/>
      <c r="X218" s="13"/>
      <c r="Y218" s="13"/>
      <c r="Z218" s="13"/>
    </row>
    <row r="219" spans="1:26" ht="15.75" customHeight="1" x14ac:dyDescent="0.3">
      <c r="A219" s="14">
        <v>45043</v>
      </c>
      <c r="B219" s="11">
        <v>17915.050781000002</v>
      </c>
      <c r="C219" s="12">
        <f t="shared" si="0"/>
        <v>-8.3005380016605741E-3</v>
      </c>
      <c r="D219" s="15">
        <v>2441.0500000000002</v>
      </c>
      <c r="E219" s="12">
        <f t="shared" si="1"/>
        <v>8.656667079872846E-3</v>
      </c>
      <c r="F219" s="15">
        <v>3219.4</v>
      </c>
      <c r="G219" s="12">
        <f t="shared" si="2"/>
        <v>1.242177426963112E-2</v>
      </c>
      <c r="H219" s="15">
        <v>8776.85</v>
      </c>
      <c r="I219" s="12">
        <f t="shared" si="3"/>
        <v>-2.3245768588088288E-3</v>
      </c>
      <c r="J219" s="15">
        <v>1687.25</v>
      </c>
      <c r="K219" s="12">
        <f t="shared" si="4"/>
        <v>-3.4846292413549247E-3</v>
      </c>
      <c r="L219" s="15">
        <v>21745.85</v>
      </c>
      <c r="M219" s="12">
        <f t="shared" si="5"/>
        <v>-5.9358100540783691E-3</v>
      </c>
      <c r="N219" s="13"/>
      <c r="O219" s="13"/>
      <c r="P219" s="13"/>
      <c r="Q219" s="13"/>
      <c r="R219" s="13"/>
      <c r="S219" s="13"/>
      <c r="T219" s="13"/>
      <c r="U219" s="13"/>
      <c r="V219" s="13"/>
      <c r="W219" s="13"/>
      <c r="X219" s="13"/>
      <c r="Y219" s="13"/>
      <c r="Z219" s="13"/>
    </row>
    <row r="220" spans="1:26" ht="15.75" customHeight="1" x14ac:dyDescent="0.3">
      <c r="A220" s="14">
        <v>45042</v>
      </c>
      <c r="B220" s="11">
        <v>17813.599609000001</v>
      </c>
      <c r="C220" s="12">
        <f t="shared" si="0"/>
        <v>-5.6629017266083374E-3</v>
      </c>
      <c r="D220" s="15">
        <v>2420.5</v>
      </c>
      <c r="E220" s="12">
        <f t="shared" si="1"/>
        <v>-8.4185084287499972E-3</v>
      </c>
      <c r="F220" s="15">
        <v>3219.25</v>
      </c>
      <c r="G220" s="12">
        <f t="shared" si="2"/>
        <v>-4.6592532770109629E-5</v>
      </c>
      <c r="H220" s="15">
        <v>8589.5499999999993</v>
      </c>
      <c r="I220" s="12">
        <f t="shared" si="3"/>
        <v>-2.1340230264844572E-2</v>
      </c>
      <c r="J220" s="15">
        <v>1687.6</v>
      </c>
      <c r="K220" s="12">
        <f t="shared" si="4"/>
        <v>2.0743813898349922E-4</v>
      </c>
      <c r="L220" s="15">
        <v>21761.4</v>
      </c>
      <c r="M220" s="12">
        <f t="shared" si="5"/>
        <v>7.1507896909078794E-4</v>
      </c>
      <c r="N220" s="13"/>
      <c r="O220" s="13"/>
      <c r="P220" s="13"/>
      <c r="Q220" s="13"/>
      <c r="R220" s="13"/>
      <c r="S220" s="13"/>
      <c r="T220" s="13"/>
      <c r="U220" s="13"/>
      <c r="V220" s="13"/>
      <c r="W220" s="13"/>
      <c r="X220" s="13"/>
      <c r="Y220" s="13"/>
      <c r="Z220" s="13"/>
    </row>
    <row r="221" spans="1:26" ht="15.75" customHeight="1" x14ac:dyDescent="0.3">
      <c r="A221" s="14">
        <v>45041</v>
      </c>
      <c r="B221" s="11">
        <v>17769.25</v>
      </c>
      <c r="C221" s="12">
        <f t="shared" si="0"/>
        <v>-2.4896489184361111E-3</v>
      </c>
      <c r="D221" s="15">
        <v>2377.0500000000002</v>
      </c>
      <c r="E221" s="12">
        <f t="shared" si="1"/>
        <v>-1.7950836604007363E-2</v>
      </c>
      <c r="F221" s="15">
        <v>3187.95</v>
      </c>
      <c r="G221" s="12">
        <f t="shared" si="2"/>
        <v>-9.7227615127747705E-3</v>
      </c>
      <c r="H221" s="15">
        <v>8542.9500000000007</v>
      </c>
      <c r="I221" s="12">
        <f t="shared" si="3"/>
        <v>-5.4251968962283877E-3</v>
      </c>
      <c r="J221" s="15">
        <v>1681</v>
      </c>
      <c r="K221" s="12">
        <f t="shared" si="4"/>
        <v>-3.9108793552974103E-3</v>
      </c>
      <c r="L221" s="15">
        <v>21147.3</v>
      </c>
      <c r="M221" s="12">
        <f t="shared" si="5"/>
        <v>-2.8219691747773678E-2</v>
      </c>
      <c r="N221" s="13"/>
      <c r="O221" s="13"/>
      <c r="P221" s="13"/>
      <c r="Q221" s="13"/>
      <c r="R221" s="13"/>
      <c r="S221" s="13"/>
      <c r="T221" s="13"/>
      <c r="U221" s="13"/>
      <c r="V221" s="13"/>
      <c r="W221" s="13"/>
      <c r="X221" s="13"/>
      <c r="Y221" s="13"/>
      <c r="Z221" s="13"/>
    </row>
    <row r="222" spans="1:26" ht="15.75" customHeight="1" x14ac:dyDescent="0.3">
      <c r="A222" s="14">
        <v>45040</v>
      </c>
      <c r="B222" s="11">
        <v>17743.400390999999</v>
      </c>
      <c r="C222" s="12">
        <f t="shared" si="0"/>
        <v>-1.4547383260408166E-3</v>
      </c>
      <c r="D222" s="15">
        <v>2362.1</v>
      </c>
      <c r="E222" s="12">
        <f t="shared" si="1"/>
        <v>-6.2893081761007429E-3</v>
      </c>
      <c r="F222" s="15">
        <v>3198.15</v>
      </c>
      <c r="G222" s="12">
        <f t="shared" si="2"/>
        <v>3.1995482990637473E-3</v>
      </c>
      <c r="H222" s="15">
        <v>8506.9</v>
      </c>
      <c r="I222" s="12">
        <f t="shared" si="3"/>
        <v>-4.2198537975759063E-3</v>
      </c>
      <c r="J222" s="15">
        <v>1671.8</v>
      </c>
      <c r="K222" s="12">
        <f t="shared" si="4"/>
        <v>-5.4729327781082963E-3</v>
      </c>
      <c r="L222" s="15">
        <v>21026.25</v>
      </c>
      <c r="M222" s="12">
        <f t="shared" si="5"/>
        <v>-5.7241349959568965E-3</v>
      </c>
      <c r="N222" s="13"/>
      <c r="O222" s="13"/>
      <c r="P222" s="13"/>
      <c r="Q222" s="13"/>
      <c r="R222" s="13"/>
      <c r="S222" s="13"/>
      <c r="T222" s="13"/>
      <c r="U222" s="13"/>
      <c r="V222" s="13"/>
      <c r="W222" s="13"/>
      <c r="X222" s="13"/>
      <c r="Y222" s="13"/>
      <c r="Z222" s="13"/>
    </row>
    <row r="223" spans="1:26" ht="15.75" customHeight="1" x14ac:dyDescent="0.3">
      <c r="A223" s="14">
        <v>45037</v>
      </c>
      <c r="B223" s="11">
        <v>17624.050781000002</v>
      </c>
      <c r="C223" s="12">
        <f t="shared" si="0"/>
        <v>-6.7264226343297364E-3</v>
      </c>
      <c r="D223" s="15">
        <v>2376.0500000000002</v>
      </c>
      <c r="E223" s="12">
        <f t="shared" si="1"/>
        <v>5.9057618221075624E-3</v>
      </c>
      <c r="F223" s="15">
        <v>3176</v>
      </c>
      <c r="G223" s="12">
        <f t="shared" si="2"/>
        <v>-6.925879023810669E-3</v>
      </c>
      <c r="H223" s="15">
        <v>8468.9</v>
      </c>
      <c r="I223" s="12">
        <f t="shared" si="3"/>
        <v>-4.4669621131081831E-3</v>
      </c>
      <c r="J223" s="15">
        <v>1664.15</v>
      </c>
      <c r="K223" s="12">
        <f t="shared" si="4"/>
        <v>-4.5759062088765786E-3</v>
      </c>
      <c r="L223" s="15">
        <v>20665.2</v>
      </c>
      <c r="M223" s="12">
        <f t="shared" si="5"/>
        <v>-1.7171392901729945E-2</v>
      </c>
      <c r="N223" s="13"/>
      <c r="O223" s="13"/>
      <c r="P223" s="13"/>
      <c r="Q223" s="13"/>
      <c r="R223" s="13"/>
      <c r="S223" s="13"/>
      <c r="T223" s="13"/>
      <c r="U223" s="13"/>
      <c r="V223" s="13"/>
      <c r="W223" s="13"/>
      <c r="X223" s="13"/>
      <c r="Y223" s="13"/>
      <c r="Z223" s="13"/>
    </row>
    <row r="224" spans="1:26" ht="15.75" customHeight="1" x14ac:dyDescent="0.3">
      <c r="A224" s="14">
        <v>45036</v>
      </c>
      <c r="B224" s="11">
        <v>17624.449218999998</v>
      </c>
      <c r="C224" s="12">
        <f t="shared" si="0"/>
        <v>2.2607628912762565E-5</v>
      </c>
      <c r="D224" s="15">
        <v>2358</v>
      </c>
      <c r="E224" s="12">
        <f t="shared" si="1"/>
        <v>-7.5966414848173151E-3</v>
      </c>
      <c r="F224" s="15">
        <v>3174.8</v>
      </c>
      <c r="G224" s="12">
        <f t="shared" si="2"/>
        <v>-3.7783375314855735E-4</v>
      </c>
      <c r="H224" s="15">
        <v>8466.15</v>
      </c>
      <c r="I224" s="12">
        <f t="shared" si="3"/>
        <v>-3.2471749577867259E-4</v>
      </c>
      <c r="J224" s="15">
        <v>1688.15</v>
      </c>
      <c r="K224" s="12">
        <f t="shared" si="4"/>
        <v>1.4421776883093471E-2</v>
      </c>
      <c r="L224" s="15">
        <v>20689.3</v>
      </c>
      <c r="M224" s="12">
        <f t="shared" si="5"/>
        <v>1.1662117956757517E-3</v>
      </c>
      <c r="N224" s="13"/>
      <c r="O224" s="13"/>
      <c r="P224" s="13"/>
      <c r="Q224" s="13"/>
      <c r="R224" s="13"/>
      <c r="S224" s="13"/>
      <c r="T224" s="13"/>
      <c r="U224" s="13"/>
      <c r="V224" s="13"/>
      <c r="W224" s="13"/>
      <c r="X224" s="13"/>
      <c r="Y224" s="13"/>
      <c r="Z224" s="13"/>
    </row>
    <row r="225" spans="1:26" ht="15.75" customHeight="1" x14ac:dyDescent="0.3">
      <c r="A225" s="14">
        <v>45035</v>
      </c>
      <c r="B225" s="11">
        <v>17618.75</v>
      </c>
      <c r="C225" s="12">
        <f t="shared" si="0"/>
        <v>-3.2337004857174403E-4</v>
      </c>
      <c r="D225" s="15">
        <v>2349</v>
      </c>
      <c r="E225" s="12">
        <f t="shared" si="1"/>
        <v>-3.8167938931297708E-3</v>
      </c>
      <c r="F225" s="15">
        <v>3160.85</v>
      </c>
      <c r="G225" s="12">
        <f t="shared" si="2"/>
        <v>-4.3939775733905359E-3</v>
      </c>
      <c r="H225" s="15">
        <v>8558.4500000000007</v>
      </c>
      <c r="I225" s="12">
        <f t="shared" si="3"/>
        <v>1.0902240097328904E-2</v>
      </c>
      <c r="J225" s="15">
        <v>1674.6</v>
      </c>
      <c r="K225" s="12">
        <f t="shared" si="4"/>
        <v>-8.0265379261322631E-3</v>
      </c>
      <c r="L225" s="15">
        <v>20496.849999999999</v>
      </c>
      <c r="M225" s="12">
        <f t="shared" si="5"/>
        <v>-9.3019096827829228E-3</v>
      </c>
      <c r="N225" s="13"/>
      <c r="O225" s="13"/>
      <c r="P225" s="13"/>
      <c r="Q225" s="13"/>
      <c r="R225" s="13"/>
      <c r="S225" s="13"/>
      <c r="T225" s="13"/>
      <c r="U225" s="13"/>
      <c r="V225" s="13"/>
      <c r="W225" s="13"/>
      <c r="X225" s="13"/>
      <c r="Y225" s="13"/>
      <c r="Z225" s="13"/>
    </row>
    <row r="226" spans="1:26" ht="15.75" customHeight="1" x14ac:dyDescent="0.3">
      <c r="A226" s="14">
        <v>45034</v>
      </c>
      <c r="B226" s="11">
        <v>17660.150390999999</v>
      </c>
      <c r="C226" s="12">
        <f t="shared" si="0"/>
        <v>2.3497916140474903E-3</v>
      </c>
      <c r="D226" s="15">
        <v>2346.0500000000002</v>
      </c>
      <c r="E226" s="12">
        <f t="shared" si="1"/>
        <v>-1.2558535547040519E-3</v>
      </c>
      <c r="F226" s="15">
        <v>3104.8</v>
      </c>
      <c r="G226" s="12">
        <f t="shared" si="2"/>
        <v>-1.7732571934764296E-2</v>
      </c>
      <c r="H226" s="15">
        <v>8714.65</v>
      </c>
      <c r="I226" s="12">
        <f t="shared" si="3"/>
        <v>1.8250968341229884E-2</v>
      </c>
      <c r="J226" s="15">
        <v>1671.9</v>
      </c>
      <c r="K226" s="12">
        <f t="shared" si="4"/>
        <v>-1.6123253314223208E-3</v>
      </c>
      <c r="L226" s="15">
        <v>20473.099999999999</v>
      </c>
      <c r="M226" s="12">
        <f t="shared" si="5"/>
        <v>-1.1587146317604902E-3</v>
      </c>
      <c r="N226" s="13"/>
      <c r="O226" s="13"/>
      <c r="P226" s="13"/>
      <c r="Q226" s="13"/>
      <c r="R226" s="13"/>
      <c r="S226" s="13"/>
      <c r="T226" s="13"/>
      <c r="U226" s="13"/>
      <c r="V226" s="13"/>
      <c r="W226" s="13"/>
      <c r="X226" s="13"/>
      <c r="Y226" s="13"/>
      <c r="Z226" s="13"/>
    </row>
    <row r="227" spans="1:26" ht="15.75" customHeight="1" x14ac:dyDescent="0.3">
      <c r="A227" s="14">
        <v>45033</v>
      </c>
      <c r="B227" s="11">
        <v>17706.849609000001</v>
      </c>
      <c r="C227" s="12">
        <f t="shared" si="0"/>
        <v>2.6443273112668688E-3</v>
      </c>
      <c r="D227" s="15">
        <v>2352</v>
      </c>
      <c r="E227" s="12">
        <f t="shared" si="1"/>
        <v>2.5361778308219422E-3</v>
      </c>
      <c r="F227" s="15">
        <v>3089.6</v>
      </c>
      <c r="G227" s="12">
        <f t="shared" si="2"/>
        <v>-4.8956454522031279E-3</v>
      </c>
      <c r="H227" s="15">
        <v>8679.9500000000007</v>
      </c>
      <c r="I227" s="12">
        <f t="shared" si="3"/>
        <v>-3.9818007607877433E-3</v>
      </c>
      <c r="J227" s="15">
        <v>1665.7</v>
      </c>
      <c r="K227" s="12">
        <f t="shared" si="4"/>
        <v>-3.7083557629045069E-3</v>
      </c>
      <c r="L227" s="15">
        <v>20618.7</v>
      </c>
      <c r="M227" s="12">
        <f t="shared" si="5"/>
        <v>7.1117710556780457E-3</v>
      </c>
      <c r="N227" s="13"/>
      <c r="O227" s="13"/>
      <c r="P227" s="13"/>
      <c r="Q227" s="13"/>
      <c r="R227" s="13"/>
      <c r="S227" s="13"/>
      <c r="T227" s="13"/>
      <c r="U227" s="13"/>
      <c r="V227" s="13"/>
      <c r="W227" s="13"/>
      <c r="X227" s="13"/>
      <c r="Y227" s="13"/>
      <c r="Z227" s="13"/>
    </row>
    <row r="228" spans="1:26" ht="15.75" customHeight="1" x14ac:dyDescent="0.3">
      <c r="A228" s="14">
        <v>45029</v>
      </c>
      <c r="B228" s="11">
        <v>17828</v>
      </c>
      <c r="C228" s="12">
        <f t="shared" si="0"/>
        <v>6.8420071144909451E-3</v>
      </c>
      <c r="D228" s="15">
        <v>2340.35</v>
      </c>
      <c r="E228" s="12">
        <f t="shared" si="1"/>
        <v>-4.9532312925170451E-3</v>
      </c>
      <c r="F228" s="15">
        <v>3130.75</v>
      </c>
      <c r="G228" s="12">
        <f t="shared" si="2"/>
        <v>1.3318876229932707E-2</v>
      </c>
      <c r="H228" s="15">
        <v>8732.65</v>
      </c>
      <c r="I228" s="12">
        <f t="shared" si="3"/>
        <v>6.0714635452967939E-3</v>
      </c>
      <c r="J228" s="15">
        <v>1659.6</v>
      </c>
      <c r="K228" s="12">
        <f t="shared" si="4"/>
        <v>-3.6621240319386059E-3</v>
      </c>
      <c r="L228" s="15">
        <v>20661.25</v>
      </c>
      <c r="M228" s="12">
        <f t="shared" si="5"/>
        <v>2.0636606575583946E-3</v>
      </c>
      <c r="N228" s="13"/>
      <c r="O228" s="13"/>
      <c r="P228" s="13"/>
      <c r="Q228" s="13"/>
      <c r="R228" s="13"/>
      <c r="S228" s="13"/>
      <c r="T228" s="13"/>
      <c r="U228" s="13"/>
      <c r="V228" s="13"/>
      <c r="W228" s="13"/>
      <c r="X228" s="13"/>
      <c r="Y228" s="13"/>
      <c r="Z228" s="13"/>
    </row>
    <row r="229" spans="1:26" ht="15.75" customHeight="1" x14ac:dyDescent="0.3">
      <c r="A229" s="14">
        <v>45028</v>
      </c>
      <c r="B229" s="11">
        <v>17812.400390999999</v>
      </c>
      <c r="C229" s="12">
        <f t="shared" si="0"/>
        <v>-8.7500611397805606E-4</v>
      </c>
      <c r="D229" s="15">
        <v>2367.4499999999998</v>
      </c>
      <c r="E229" s="12">
        <f t="shared" si="1"/>
        <v>1.1579464609994193E-2</v>
      </c>
      <c r="F229" s="15">
        <v>3139.5</v>
      </c>
      <c r="G229" s="12">
        <f t="shared" si="2"/>
        <v>2.7948574622694241E-3</v>
      </c>
      <c r="H229" s="15">
        <v>8674.65</v>
      </c>
      <c r="I229" s="12">
        <f t="shared" si="3"/>
        <v>-6.641741052257906E-3</v>
      </c>
      <c r="J229" s="15">
        <v>1666.65</v>
      </c>
      <c r="K229" s="12">
        <f t="shared" si="4"/>
        <v>4.2480115690528937E-3</v>
      </c>
      <c r="L229" s="15">
        <v>20244.400000000001</v>
      </c>
      <c r="M229" s="12">
        <f t="shared" si="5"/>
        <v>-2.0175449210478483E-2</v>
      </c>
      <c r="N229" s="13"/>
      <c r="O229" s="13"/>
      <c r="P229" s="13"/>
      <c r="Q229" s="13"/>
      <c r="R229" s="13"/>
      <c r="S229" s="13"/>
      <c r="T229" s="13"/>
      <c r="U229" s="13"/>
      <c r="V229" s="13"/>
      <c r="W229" s="13"/>
      <c r="X229" s="13"/>
      <c r="Y229" s="13"/>
      <c r="Z229" s="13"/>
    </row>
    <row r="230" spans="1:26" ht="15.75" customHeight="1" x14ac:dyDescent="0.3">
      <c r="A230" s="14">
        <v>45027</v>
      </c>
      <c r="B230" s="11">
        <v>17722.300781000002</v>
      </c>
      <c r="C230" s="12">
        <f t="shared" si="0"/>
        <v>-5.058252005469277E-3</v>
      </c>
      <c r="D230" s="15">
        <v>2355.5</v>
      </c>
      <c r="E230" s="12">
        <f t="shared" si="1"/>
        <v>-5.047625081839033E-3</v>
      </c>
      <c r="F230" s="15">
        <v>3188.85</v>
      </c>
      <c r="G230" s="12">
        <f t="shared" si="2"/>
        <v>1.5719063545150472E-2</v>
      </c>
      <c r="H230" s="15">
        <v>8670.7999999999993</v>
      </c>
      <c r="I230" s="12">
        <f t="shared" si="3"/>
        <v>-4.4382194094290422E-4</v>
      </c>
      <c r="J230" s="15">
        <v>1692.45</v>
      </c>
      <c r="K230" s="12">
        <f t="shared" si="4"/>
        <v>1.5480154801547987E-2</v>
      </c>
      <c r="L230" s="15">
        <v>19465.349999999999</v>
      </c>
      <c r="M230" s="12">
        <f t="shared" si="5"/>
        <v>-3.8482246942364448E-2</v>
      </c>
      <c r="N230" s="13"/>
      <c r="O230" s="13"/>
      <c r="P230" s="13"/>
      <c r="Q230" s="13"/>
      <c r="R230" s="13"/>
      <c r="S230" s="13"/>
      <c r="T230" s="13"/>
      <c r="U230" s="13"/>
      <c r="V230" s="13"/>
      <c r="W230" s="13"/>
      <c r="X230" s="13"/>
      <c r="Y230" s="13"/>
      <c r="Z230" s="13"/>
    </row>
    <row r="231" spans="1:26" ht="15.75" customHeight="1" x14ac:dyDescent="0.3">
      <c r="A231" s="14">
        <v>45026</v>
      </c>
      <c r="B231" s="11">
        <v>17624.050781000002</v>
      </c>
      <c r="C231" s="12">
        <f t="shared" si="0"/>
        <v>-5.5438625725917814E-3</v>
      </c>
      <c r="D231" s="15">
        <v>2346.65</v>
      </c>
      <c r="E231" s="12">
        <f t="shared" si="1"/>
        <v>-3.7571640840585478E-3</v>
      </c>
      <c r="F231" s="15">
        <v>3241.65</v>
      </c>
      <c r="G231" s="12">
        <f t="shared" si="2"/>
        <v>1.6557693212286617E-2</v>
      </c>
      <c r="H231" s="15">
        <v>8621.0499999999993</v>
      </c>
      <c r="I231" s="12">
        <f t="shared" si="3"/>
        <v>-5.7376481985514606E-3</v>
      </c>
      <c r="J231" s="15">
        <v>1684.9</v>
      </c>
      <c r="K231" s="12">
        <f t="shared" si="4"/>
        <v>-4.4609885077845452E-3</v>
      </c>
      <c r="L231" s="15">
        <v>19440.3</v>
      </c>
      <c r="M231" s="12">
        <f t="shared" si="5"/>
        <v>-1.2869021106735443E-3</v>
      </c>
      <c r="N231" s="13"/>
      <c r="O231" s="13"/>
      <c r="P231" s="13"/>
      <c r="Q231" s="13"/>
      <c r="R231" s="13"/>
      <c r="S231" s="13"/>
      <c r="T231" s="13"/>
      <c r="U231" s="13"/>
      <c r="V231" s="13"/>
      <c r="W231" s="13"/>
      <c r="X231" s="13"/>
      <c r="Y231" s="13"/>
      <c r="Z231" s="13"/>
    </row>
    <row r="232" spans="1:26" ht="15.75" customHeight="1" x14ac:dyDescent="0.3">
      <c r="A232" s="14">
        <v>45022</v>
      </c>
      <c r="B232" s="11">
        <v>17599.150390999999</v>
      </c>
      <c r="C232" s="12">
        <f t="shared" si="0"/>
        <v>-1.4128641768807733E-3</v>
      </c>
      <c r="D232" s="15">
        <v>2336.35</v>
      </c>
      <c r="E232" s="12">
        <f t="shared" si="1"/>
        <v>-4.3892357190037637E-3</v>
      </c>
      <c r="F232" s="15">
        <v>3213.8</v>
      </c>
      <c r="G232" s="12">
        <f t="shared" si="2"/>
        <v>-8.5913038113306205E-3</v>
      </c>
      <c r="H232" s="15">
        <v>8659.5499999999993</v>
      </c>
      <c r="I232" s="12">
        <f t="shared" si="3"/>
        <v>4.4658133290028483E-3</v>
      </c>
      <c r="J232" s="15">
        <v>1663.3</v>
      </c>
      <c r="K232" s="12">
        <f t="shared" si="4"/>
        <v>-1.2819751914060262E-2</v>
      </c>
      <c r="L232" s="15">
        <v>19674.599999999999</v>
      </c>
      <c r="M232" s="12">
        <f t="shared" si="5"/>
        <v>1.2052283143778609E-2</v>
      </c>
      <c r="N232" s="13"/>
      <c r="O232" s="13"/>
      <c r="P232" s="13"/>
      <c r="Q232" s="13"/>
      <c r="R232" s="13"/>
      <c r="S232" s="13"/>
      <c r="T232" s="13"/>
      <c r="U232" s="13"/>
      <c r="V232" s="13"/>
      <c r="W232" s="13"/>
      <c r="X232" s="13"/>
      <c r="Y232" s="13"/>
      <c r="Z232" s="13"/>
    </row>
    <row r="233" spans="1:26" ht="15.75" customHeight="1" x14ac:dyDescent="0.3">
      <c r="A233" s="14">
        <v>45021</v>
      </c>
      <c r="B233" s="11">
        <v>17557.050781000002</v>
      </c>
      <c r="C233" s="12">
        <f t="shared" si="0"/>
        <v>-2.392138771740182E-3</v>
      </c>
      <c r="D233" s="15">
        <v>2324.85</v>
      </c>
      <c r="E233" s="12">
        <f t="shared" si="1"/>
        <v>-4.9222077171656642E-3</v>
      </c>
      <c r="F233" s="15">
        <v>3263.4</v>
      </c>
      <c r="G233" s="12">
        <f t="shared" si="2"/>
        <v>1.5433443275872769E-2</v>
      </c>
      <c r="H233" s="15">
        <v>8535.15</v>
      </c>
      <c r="I233" s="12">
        <f t="shared" si="3"/>
        <v>-1.4365642556483841E-2</v>
      </c>
      <c r="J233" s="15">
        <v>1658.45</v>
      </c>
      <c r="K233" s="12">
        <f t="shared" si="4"/>
        <v>-2.9158900979979014E-3</v>
      </c>
      <c r="L233" s="15">
        <v>19530.2</v>
      </c>
      <c r="M233" s="12">
        <f t="shared" si="5"/>
        <v>-7.3394122370974675E-3</v>
      </c>
      <c r="N233" s="13"/>
      <c r="O233" s="13"/>
      <c r="P233" s="13"/>
      <c r="Q233" s="13"/>
      <c r="R233" s="13"/>
      <c r="S233" s="13"/>
      <c r="T233" s="13"/>
      <c r="U233" s="13"/>
      <c r="V233" s="13"/>
      <c r="W233" s="13"/>
      <c r="X233" s="13"/>
      <c r="Y233" s="13"/>
      <c r="Z233" s="13"/>
    </row>
    <row r="234" spans="1:26" ht="15.75" customHeight="1" x14ac:dyDescent="0.3">
      <c r="A234" s="14">
        <v>45019</v>
      </c>
      <c r="B234" s="11">
        <v>17398.050781000002</v>
      </c>
      <c r="C234" s="12">
        <f t="shared" si="0"/>
        <v>-9.056190699867862E-3</v>
      </c>
      <c r="D234" s="15">
        <v>2341.4499999999998</v>
      </c>
      <c r="E234" s="12">
        <f t="shared" si="1"/>
        <v>7.1402456072434395E-3</v>
      </c>
      <c r="F234" s="15">
        <v>3220.7</v>
      </c>
      <c r="G234" s="12">
        <f t="shared" si="2"/>
        <v>-1.3084513084513168E-2</v>
      </c>
      <c r="H234" s="15">
        <v>8516.65</v>
      </c>
      <c r="I234" s="12">
        <f t="shared" si="3"/>
        <v>-2.1675073080145049E-3</v>
      </c>
      <c r="J234" s="15">
        <v>1666.35</v>
      </c>
      <c r="K234" s="12">
        <f t="shared" si="4"/>
        <v>4.7634839760016057E-3</v>
      </c>
      <c r="L234" s="15">
        <v>19708.25</v>
      </c>
      <c r="M234" s="12">
        <f t="shared" si="5"/>
        <v>9.1166501111099359E-3</v>
      </c>
      <c r="N234" s="13"/>
      <c r="O234" s="13"/>
      <c r="P234" s="13"/>
      <c r="Q234" s="13"/>
      <c r="R234" s="13"/>
      <c r="S234" s="13"/>
      <c r="T234" s="13"/>
      <c r="U234" s="13"/>
      <c r="V234" s="13"/>
      <c r="W234" s="13"/>
      <c r="X234" s="13"/>
      <c r="Y234" s="13"/>
      <c r="Z234" s="13"/>
    </row>
    <row r="235" spans="1:26" ht="15.75" customHeight="1" x14ac:dyDescent="0.3">
      <c r="A235" s="14">
        <v>45016</v>
      </c>
      <c r="B235" s="11">
        <v>17359.75</v>
      </c>
      <c r="C235" s="12">
        <f t="shared" si="0"/>
        <v>-2.2014409247402074E-3</v>
      </c>
      <c r="D235" s="15">
        <v>2325.85</v>
      </c>
      <c r="E235" s="12">
        <f t="shared" si="1"/>
        <v>-6.6625381707915649E-3</v>
      </c>
      <c r="F235" s="15">
        <v>3239.8</v>
      </c>
      <c r="G235" s="12">
        <f t="shared" si="2"/>
        <v>5.930387803893677E-3</v>
      </c>
      <c r="H235" s="15">
        <v>8447.0499999999993</v>
      </c>
      <c r="I235" s="12">
        <f t="shared" si="3"/>
        <v>-8.1722273429106953E-3</v>
      </c>
      <c r="J235" s="15">
        <v>1653.75</v>
      </c>
      <c r="K235" s="12">
        <f t="shared" si="4"/>
        <v>-7.5614366729678095E-3</v>
      </c>
      <c r="L235" s="15">
        <v>19822.05</v>
      </c>
      <c r="M235" s="12">
        <f t="shared" si="5"/>
        <v>5.7742316035162573E-3</v>
      </c>
      <c r="N235" s="13"/>
      <c r="O235" s="13"/>
      <c r="P235" s="13"/>
      <c r="Q235" s="13"/>
      <c r="R235" s="13"/>
      <c r="S235" s="13"/>
      <c r="T235" s="13"/>
      <c r="U235" s="13"/>
      <c r="V235" s="13"/>
      <c r="W235" s="13"/>
      <c r="X235" s="13"/>
      <c r="Y235" s="13"/>
      <c r="Z235" s="13"/>
    </row>
    <row r="236" spans="1:26" ht="15.75" customHeight="1" x14ac:dyDescent="0.3">
      <c r="A236" s="14">
        <v>45014</v>
      </c>
      <c r="B236" s="11">
        <v>17080.699218999998</v>
      </c>
      <c r="C236" s="12">
        <f t="shared" si="0"/>
        <v>-1.6074585233082375E-2</v>
      </c>
      <c r="D236" s="15">
        <v>2331.4499999999998</v>
      </c>
      <c r="E236" s="12">
        <f t="shared" si="1"/>
        <v>2.4077219081195733E-3</v>
      </c>
      <c r="F236" s="15">
        <v>3200</v>
      </c>
      <c r="G236" s="12">
        <f t="shared" si="2"/>
        <v>-1.2284708932650219E-2</v>
      </c>
      <c r="H236" s="15">
        <v>8503.0499999999993</v>
      </c>
      <c r="I236" s="12">
        <f t="shared" si="3"/>
        <v>6.6295333873955999E-3</v>
      </c>
      <c r="J236" s="15">
        <v>1610.55</v>
      </c>
      <c r="K236" s="12">
        <f t="shared" si="4"/>
        <v>-2.6122448979591865E-2</v>
      </c>
      <c r="L236" s="15">
        <v>19705.45</v>
      </c>
      <c r="M236" s="12">
        <f t="shared" si="5"/>
        <v>-5.8823381032738061E-3</v>
      </c>
      <c r="N236" s="13"/>
      <c r="O236" s="13"/>
      <c r="P236" s="13"/>
      <c r="Q236" s="13"/>
      <c r="R236" s="13"/>
      <c r="S236" s="13"/>
      <c r="T236" s="13"/>
      <c r="U236" s="13"/>
      <c r="V236" s="13"/>
      <c r="W236" s="13"/>
      <c r="X236" s="13"/>
      <c r="Y236" s="13"/>
      <c r="Z236" s="13"/>
    </row>
    <row r="237" spans="1:26" ht="15.75" customHeight="1" x14ac:dyDescent="0.3">
      <c r="A237" s="14">
        <v>45013</v>
      </c>
      <c r="B237" s="11">
        <v>16951.699218999998</v>
      </c>
      <c r="C237" s="12">
        <f t="shared" si="0"/>
        <v>-7.5523840298355417E-3</v>
      </c>
      <c r="D237" s="15">
        <v>2331.0500000000002</v>
      </c>
      <c r="E237" s="12">
        <f t="shared" si="1"/>
        <v>-1.7156705054778625E-4</v>
      </c>
      <c r="F237" s="15">
        <v>3205.9</v>
      </c>
      <c r="G237" s="12">
        <f t="shared" si="2"/>
        <v>1.8437500000000285E-3</v>
      </c>
      <c r="H237" s="15">
        <v>8292.15</v>
      </c>
      <c r="I237" s="12">
        <f t="shared" si="3"/>
        <v>-2.4802864854375741E-2</v>
      </c>
      <c r="J237" s="15">
        <v>1609.55</v>
      </c>
      <c r="K237" s="12">
        <f t="shared" si="4"/>
        <v>-6.2090590171059578E-4</v>
      </c>
      <c r="L237" s="15">
        <v>19704.5</v>
      </c>
      <c r="M237" s="12">
        <f t="shared" si="5"/>
        <v>-4.821001296599304E-5</v>
      </c>
      <c r="N237" s="13"/>
      <c r="O237" s="13"/>
      <c r="P237" s="13"/>
      <c r="Q237" s="13"/>
      <c r="R237" s="13"/>
      <c r="S237" s="13"/>
      <c r="T237" s="13"/>
      <c r="U237" s="13"/>
      <c r="V237" s="13"/>
      <c r="W237" s="13"/>
      <c r="X237" s="13"/>
      <c r="Y237" s="13"/>
      <c r="Z237" s="13"/>
    </row>
    <row r="238" spans="1:26" ht="15.75" customHeight="1" x14ac:dyDescent="0.3">
      <c r="A238" s="14">
        <v>45012</v>
      </c>
      <c r="B238" s="11">
        <v>16985.699218999998</v>
      </c>
      <c r="C238" s="12">
        <f t="shared" si="0"/>
        <v>2.0056986359156094E-3</v>
      </c>
      <c r="D238" s="15">
        <v>2234.6999999999998</v>
      </c>
      <c r="E238" s="12">
        <f t="shared" si="1"/>
        <v>-4.1333304733918344E-2</v>
      </c>
      <c r="F238" s="15">
        <v>3138.9</v>
      </c>
      <c r="G238" s="12">
        <f t="shared" si="2"/>
        <v>-2.0898967528619108E-2</v>
      </c>
      <c r="H238" s="15">
        <v>8295.2999999999993</v>
      </c>
      <c r="I238" s="12">
        <f t="shared" si="3"/>
        <v>3.7987735388284537E-4</v>
      </c>
      <c r="J238" s="15">
        <v>1587.8</v>
      </c>
      <c r="K238" s="12">
        <f t="shared" si="4"/>
        <v>-1.3513093721847723E-2</v>
      </c>
      <c r="L238" s="15">
        <v>19052.95</v>
      </c>
      <c r="M238" s="12">
        <f t="shared" si="5"/>
        <v>-3.3066050902078169E-2</v>
      </c>
      <c r="N238" s="13"/>
      <c r="O238" s="13"/>
      <c r="P238" s="13"/>
      <c r="Q238" s="13"/>
      <c r="R238" s="13"/>
      <c r="S238" s="13"/>
      <c r="T238" s="13"/>
      <c r="U238" s="13"/>
      <c r="V238" s="13"/>
      <c r="W238" s="13"/>
      <c r="X238" s="13"/>
      <c r="Y238" s="13"/>
      <c r="Z238" s="13"/>
    </row>
    <row r="239" spans="1:26" ht="15.75" customHeight="1" x14ac:dyDescent="0.3">
      <c r="A239" s="14">
        <v>45009</v>
      </c>
      <c r="B239" s="11">
        <v>16945.050781000002</v>
      </c>
      <c r="C239" s="12">
        <f t="shared" si="0"/>
        <v>-2.3930977156670524E-3</v>
      </c>
      <c r="D239" s="15">
        <v>2248</v>
      </c>
      <c r="E239" s="12">
        <f t="shared" si="1"/>
        <v>5.951581867812316E-3</v>
      </c>
      <c r="F239" s="15">
        <v>3115.9</v>
      </c>
      <c r="G239" s="12">
        <f t="shared" si="2"/>
        <v>-7.3274076905922459E-3</v>
      </c>
      <c r="H239" s="15">
        <v>8208.7999999999993</v>
      </c>
      <c r="I239" s="12">
        <f t="shared" si="3"/>
        <v>-1.0427591527732573E-2</v>
      </c>
      <c r="J239" s="15">
        <v>1580.2</v>
      </c>
      <c r="K239" s="12">
        <f t="shared" si="4"/>
        <v>-4.7864970399294051E-3</v>
      </c>
      <c r="L239" s="15">
        <v>18946</v>
      </c>
      <c r="M239" s="12">
        <f t="shared" si="5"/>
        <v>-5.6133039765496008E-3</v>
      </c>
      <c r="N239" s="13"/>
      <c r="O239" s="13"/>
      <c r="P239" s="13"/>
      <c r="Q239" s="13"/>
      <c r="R239" s="13"/>
      <c r="S239" s="13"/>
      <c r="T239" s="13"/>
      <c r="U239" s="13"/>
      <c r="V239" s="13"/>
      <c r="W239" s="13"/>
      <c r="X239" s="13"/>
      <c r="Y239" s="13"/>
      <c r="Z239" s="13"/>
    </row>
    <row r="240" spans="1:26" ht="15.75" customHeight="1" x14ac:dyDescent="0.3">
      <c r="A240" s="14">
        <v>45008</v>
      </c>
      <c r="B240" s="11">
        <v>17076.900390999999</v>
      </c>
      <c r="C240" s="12">
        <f t="shared" si="0"/>
        <v>7.7810100249352254E-3</v>
      </c>
      <c r="D240" s="15">
        <v>2237.5500000000002</v>
      </c>
      <c r="E240" s="12">
        <f t="shared" si="1"/>
        <v>-4.6485765124554355E-3</v>
      </c>
      <c r="F240" s="15">
        <v>3122.3</v>
      </c>
      <c r="G240" s="12">
        <f t="shared" si="2"/>
        <v>2.0539811932347284E-3</v>
      </c>
      <c r="H240" s="15">
        <v>8278.35</v>
      </c>
      <c r="I240" s="12">
        <f t="shared" si="3"/>
        <v>8.4726147548973164E-3</v>
      </c>
      <c r="J240" s="15">
        <v>1567.45</v>
      </c>
      <c r="K240" s="12">
        <f t="shared" si="4"/>
        <v>-8.0685989115301861E-3</v>
      </c>
      <c r="L240" s="15">
        <v>18891</v>
      </c>
      <c r="M240" s="12">
        <f t="shared" si="5"/>
        <v>-2.902987437981632E-3</v>
      </c>
      <c r="N240" s="13"/>
      <c r="O240" s="13"/>
      <c r="P240" s="13"/>
      <c r="Q240" s="13"/>
      <c r="R240" s="13"/>
      <c r="S240" s="13"/>
      <c r="T240" s="13"/>
      <c r="U240" s="13"/>
      <c r="V240" s="13"/>
      <c r="W240" s="13"/>
      <c r="X240" s="13"/>
      <c r="Y240" s="13"/>
      <c r="Z240" s="13"/>
    </row>
    <row r="241" spans="1:26" ht="15.75" customHeight="1" x14ac:dyDescent="0.3">
      <c r="A241" s="14">
        <v>45007</v>
      </c>
      <c r="B241" s="11">
        <v>17151.900390999999</v>
      </c>
      <c r="C241" s="12">
        <f t="shared" si="0"/>
        <v>4.3918977263301883E-3</v>
      </c>
      <c r="D241" s="15">
        <v>2203.3000000000002</v>
      </c>
      <c r="E241" s="12">
        <f t="shared" si="1"/>
        <v>-1.5306920515742664E-2</v>
      </c>
      <c r="F241" s="15">
        <v>3120.5</v>
      </c>
      <c r="G241" s="12">
        <f t="shared" si="2"/>
        <v>-5.7649809435357969E-4</v>
      </c>
      <c r="H241" s="15">
        <v>8242.9</v>
      </c>
      <c r="I241" s="12">
        <f t="shared" si="3"/>
        <v>-4.2822543139636191E-3</v>
      </c>
      <c r="J241" s="15">
        <v>1560.65</v>
      </c>
      <c r="K241" s="12">
        <f t="shared" si="4"/>
        <v>-4.3382564037130079E-3</v>
      </c>
      <c r="L241" s="15">
        <v>18953.099999999999</v>
      </c>
      <c r="M241" s="12">
        <f t="shared" si="5"/>
        <v>3.2872796569794372E-3</v>
      </c>
      <c r="N241" s="13"/>
      <c r="O241" s="13"/>
      <c r="P241" s="13"/>
      <c r="Q241" s="13"/>
      <c r="R241" s="13"/>
      <c r="S241" s="13"/>
      <c r="T241" s="13"/>
      <c r="U241" s="13"/>
      <c r="V241" s="13"/>
      <c r="W241" s="13"/>
      <c r="X241" s="13"/>
      <c r="Y241" s="13"/>
      <c r="Z241" s="13"/>
    </row>
    <row r="242" spans="1:26" ht="15.75" customHeight="1" x14ac:dyDescent="0.3">
      <c r="A242" s="14">
        <v>45006</v>
      </c>
      <c r="B242" s="11">
        <v>17107.5</v>
      </c>
      <c r="C242" s="12">
        <f t="shared" si="0"/>
        <v>-2.5886572326001343E-3</v>
      </c>
      <c r="D242" s="15">
        <v>2247.8000000000002</v>
      </c>
      <c r="E242" s="12">
        <f t="shared" si="1"/>
        <v>2.0196977261380655E-2</v>
      </c>
      <c r="F242" s="15">
        <v>3124.65</v>
      </c>
      <c r="G242" s="12">
        <f t="shared" si="2"/>
        <v>1.3299150777119342E-3</v>
      </c>
      <c r="H242" s="15">
        <v>8353.2000000000007</v>
      </c>
      <c r="I242" s="12">
        <f t="shared" si="3"/>
        <v>1.3381212922636583E-2</v>
      </c>
      <c r="J242" s="15">
        <v>1563.15</v>
      </c>
      <c r="K242" s="12">
        <f t="shared" si="4"/>
        <v>1.601896645628424E-3</v>
      </c>
      <c r="L242" s="15">
        <v>19044.45</v>
      </c>
      <c r="M242" s="12">
        <f t="shared" si="5"/>
        <v>4.8197920129162087E-3</v>
      </c>
      <c r="N242" s="13"/>
      <c r="O242" s="13"/>
      <c r="P242" s="13"/>
      <c r="Q242" s="13"/>
      <c r="R242" s="13"/>
      <c r="S242" s="13"/>
      <c r="T242" s="13"/>
      <c r="U242" s="13"/>
      <c r="V242" s="13"/>
      <c r="W242" s="13"/>
      <c r="X242" s="13"/>
      <c r="Y242" s="13"/>
      <c r="Z242" s="13"/>
    </row>
    <row r="243" spans="1:26" ht="15.75" customHeight="1" x14ac:dyDescent="0.3">
      <c r="A243" s="14">
        <v>45005</v>
      </c>
      <c r="B243" s="11">
        <v>16988.400390999999</v>
      </c>
      <c r="C243" s="12">
        <f t="shared" si="0"/>
        <v>-6.9618359783721051E-3</v>
      </c>
      <c r="D243" s="15">
        <v>2276.6</v>
      </c>
      <c r="E243" s="12">
        <f t="shared" si="1"/>
        <v>1.2812527804964733E-2</v>
      </c>
      <c r="F243" s="15">
        <v>3130.8</v>
      </c>
      <c r="G243" s="12">
        <f t="shared" si="2"/>
        <v>1.9682204406893862E-3</v>
      </c>
      <c r="H243" s="15">
        <v>8252.4</v>
      </c>
      <c r="I243" s="12">
        <f t="shared" si="3"/>
        <v>-1.206723171958065E-2</v>
      </c>
      <c r="J243" s="15">
        <v>1575.8</v>
      </c>
      <c r="K243" s="12">
        <f t="shared" si="4"/>
        <v>8.0926334644786883E-3</v>
      </c>
      <c r="L243" s="15">
        <v>18819.7</v>
      </c>
      <c r="M243" s="12">
        <f t="shared" si="5"/>
        <v>-1.1801338447684233E-2</v>
      </c>
      <c r="N243" s="13"/>
      <c r="O243" s="13"/>
      <c r="P243" s="13"/>
      <c r="Q243" s="13"/>
      <c r="R243" s="13"/>
      <c r="S243" s="13"/>
      <c r="T243" s="13"/>
      <c r="U243" s="13"/>
      <c r="V243" s="13"/>
      <c r="W243" s="13"/>
      <c r="X243" s="13"/>
      <c r="Y243" s="13"/>
      <c r="Z243" s="13"/>
    </row>
    <row r="244" spans="1:26" ht="15.75" customHeight="1" x14ac:dyDescent="0.3">
      <c r="A244" s="14">
        <v>45002</v>
      </c>
      <c r="B244" s="11">
        <v>17100.050781000002</v>
      </c>
      <c r="C244" s="12">
        <f t="shared" si="0"/>
        <v>6.5721543777100943E-3</v>
      </c>
      <c r="D244" s="15">
        <v>2269.6999999999998</v>
      </c>
      <c r="E244" s="12">
        <f t="shared" si="1"/>
        <v>-3.0308354563823646E-3</v>
      </c>
      <c r="F244" s="15">
        <v>3106.1</v>
      </c>
      <c r="G244" s="12">
        <f t="shared" si="2"/>
        <v>-7.8893573527533765E-3</v>
      </c>
      <c r="H244" s="15">
        <v>8228.4</v>
      </c>
      <c r="I244" s="12">
        <f t="shared" si="3"/>
        <v>-2.9082448742184094E-3</v>
      </c>
      <c r="J244" s="15">
        <v>1579.45</v>
      </c>
      <c r="K244" s="12">
        <f t="shared" si="4"/>
        <v>2.3162837923594941E-3</v>
      </c>
      <c r="L244" s="15">
        <v>18927.400000000001</v>
      </c>
      <c r="M244" s="12">
        <f t="shared" si="5"/>
        <v>5.7227267172165718E-3</v>
      </c>
      <c r="N244" s="13"/>
      <c r="O244" s="13"/>
      <c r="P244" s="13"/>
      <c r="Q244" s="13"/>
      <c r="R244" s="13"/>
      <c r="S244" s="13"/>
      <c r="T244" s="13"/>
      <c r="U244" s="13"/>
      <c r="V244" s="13"/>
      <c r="W244" s="13"/>
      <c r="X244" s="13"/>
      <c r="Y244" s="13"/>
      <c r="Z244" s="13"/>
    </row>
    <row r="245" spans="1:26" ht="15.75" customHeight="1" x14ac:dyDescent="0.3">
      <c r="A245" s="14">
        <v>45001</v>
      </c>
      <c r="B245" s="11">
        <v>16985.599609000001</v>
      </c>
      <c r="C245" s="12">
        <f t="shared" si="0"/>
        <v>-6.6930311181981131E-3</v>
      </c>
      <c r="D245" s="15">
        <v>2201.25</v>
      </c>
      <c r="E245" s="12">
        <f t="shared" si="1"/>
        <v>-3.0158170683350145E-2</v>
      </c>
      <c r="F245" s="15">
        <v>3143.3</v>
      </c>
      <c r="G245" s="12">
        <f t="shared" si="2"/>
        <v>1.1976433469624376E-2</v>
      </c>
      <c r="H245" s="15">
        <v>8219.6</v>
      </c>
      <c r="I245" s="12">
        <f t="shared" si="3"/>
        <v>-1.0694667250011269E-3</v>
      </c>
      <c r="J245" s="15">
        <v>1561.75</v>
      </c>
      <c r="K245" s="12">
        <f t="shared" si="4"/>
        <v>-1.1206432618949663E-2</v>
      </c>
      <c r="L245" s="15">
        <v>18937.849999999999</v>
      </c>
      <c r="M245" s="12">
        <f t="shared" si="5"/>
        <v>5.5210963999266082E-4</v>
      </c>
      <c r="N245" s="13"/>
      <c r="O245" s="13"/>
      <c r="P245" s="13"/>
      <c r="Q245" s="13"/>
      <c r="R245" s="13"/>
      <c r="S245" s="13"/>
      <c r="T245" s="13"/>
      <c r="U245" s="13"/>
      <c r="V245" s="13"/>
      <c r="W245" s="13"/>
      <c r="X245" s="13"/>
      <c r="Y245" s="13"/>
      <c r="Z245" s="13"/>
    </row>
    <row r="246" spans="1:26" ht="15.75" customHeight="1" x14ac:dyDescent="0.3">
      <c r="A246" s="14">
        <v>45000</v>
      </c>
      <c r="B246" s="11">
        <v>16972.150390999999</v>
      </c>
      <c r="C246" s="12">
        <f t="shared" si="0"/>
        <v>-7.9180119098505965E-4</v>
      </c>
      <c r="D246" s="15">
        <v>2223.1</v>
      </c>
      <c r="E246" s="12">
        <f t="shared" si="1"/>
        <v>9.926178307779629E-3</v>
      </c>
      <c r="F246" s="15">
        <v>3179.3</v>
      </c>
      <c r="G246" s="12">
        <f t="shared" si="2"/>
        <v>1.1452931632360894E-2</v>
      </c>
      <c r="H246" s="15">
        <v>8316.85</v>
      </c>
      <c r="I246" s="12">
        <f t="shared" si="3"/>
        <v>1.1831475984232809E-2</v>
      </c>
      <c r="J246" s="15">
        <v>1572.65</v>
      </c>
      <c r="K246" s="12">
        <f t="shared" si="4"/>
        <v>6.9793500880423187E-3</v>
      </c>
      <c r="L246" s="15">
        <v>18858.150000000001</v>
      </c>
      <c r="M246" s="12">
        <f t="shared" si="5"/>
        <v>-4.2085030771706975E-3</v>
      </c>
      <c r="N246" s="13"/>
      <c r="O246" s="13"/>
      <c r="P246" s="13"/>
      <c r="Q246" s="13"/>
      <c r="R246" s="13"/>
      <c r="S246" s="13"/>
      <c r="T246" s="13"/>
      <c r="U246" s="13"/>
      <c r="V246" s="13"/>
      <c r="W246" s="13"/>
      <c r="X246" s="13"/>
      <c r="Y246" s="13"/>
      <c r="Z246" s="13"/>
    </row>
    <row r="247" spans="1:26" ht="15.75" customHeight="1" x14ac:dyDescent="0.3">
      <c r="A247" s="14">
        <v>44999</v>
      </c>
      <c r="B247" s="11">
        <v>17043.300781000002</v>
      </c>
      <c r="C247" s="12">
        <f t="shared" si="0"/>
        <v>4.1921847474161071E-3</v>
      </c>
      <c r="D247" s="15">
        <v>2225.9</v>
      </c>
      <c r="E247" s="12">
        <f t="shared" si="1"/>
        <v>1.2595024965139589E-3</v>
      </c>
      <c r="F247" s="15">
        <v>3185</v>
      </c>
      <c r="G247" s="12">
        <f t="shared" si="2"/>
        <v>1.7928474821501015E-3</v>
      </c>
      <c r="H247" s="15">
        <v>8437.4500000000007</v>
      </c>
      <c r="I247" s="12">
        <f t="shared" si="3"/>
        <v>1.4500682349687726E-2</v>
      </c>
      <c r="J247" s="15">
        <v>1551.9</v>
      </c>
      <c r="K247" s="12">
        <f t="shared" si="4"/>
        <v>-1.3194289892856006E-2</v>
      </c>
      <c r="L247" s="15">
        <v>18450.650000000001</v>
      </c>
      <c r="M247" s="12">
        <f t="shared" si="5"/>
        <v>-2.1608694384125694E-2</v>
      </c>
      <c r="N247" s="13"/>
      <c r="O247" s="13"/>
      <c r="P247" s="13"/>
      <c r="Q247" s="13"/>
      <c r="R247" s="13"/>
      <c r="S247" s="13"/>
      <c r="T247" s="13"/>
      <c r="U247" s="13"/>
      <c r="V247" s="13"/>
      <c r="W247" s="13"/>
      <c r="X247" s="13"/>
      <c r="Y247" s="13"/>
      <c r="Z247" s="13"/>
    </row>
    <row r="248" spans="1:26" ht="15.75" customHeight="1" x14ac:dyDescent="0.3">
      <c r="A248" s="14">
        <v>44998</v>
      </c>
      <c r="B248" s="11">
        <v>17154.300781000002</v>
      </c>
      <c r="C248" s="12">
        <f t="shared" si="0"/>
        <v>6.5128229224085295E-3</v>
      </c>
      <c r="D248" s="15">
        <v>2237.0500000000002</v>
      </c>
      <c r="E248" s="12">
        <f t="shared" si="1"/>
        <v>5.0092097578507975E-3</v>
      </c>
      <c r="F248" s="15">
        <v>3198.9</v>
      </c>
      <c r="G248" s="12">
        <f t="shared" si="2"/>
        <v>4.3642072213501068E-3</v>
      </c>
      <c r="H248" s="15">
        <v>8474.9500000000007</v>
      </c>
      <c r="I248" s="12">
        <f t="shared" si="3"/>
        <v>4.4444707820490781E-3</v>
      </c>
      <c r="J248" s="15">
        <v>1541.9</v>
      </c>
      <c r="K248" s="12">
        <f t="shared" si="4"/>
        <v>-6.4437141568400025E-3</v>
      </c>
      <c r="L248" s="15">
        <v>17993.349999999999</v>
      </c>
      <c r="M248" s="12">
        <f t="shared" si="5"/>
        <v>-2.4785034673575342E-2</v>
      </c>
      <c r="N248" s="13"/>
      <c r="O248" s="13"/>
      <c r="P248" s="13"/>
      <c r="Q248" s="13"/>
      <c r="R248" s="13"/>
      <c r="S248" s="13"/>
      <c r="T248" s="13"/>
      <c r="U248" s="13"/>
      <c r="V248" s="13"/>
      <c r="W248" s="13"/>
      <c r="X248" s="13"/>
      <c r="Y248" s="13"/>
      <c r="Z248" s="13"/>
    </row>
    <row r="249" spans="1:26" ht="15.75" customHeight="1" x14ac:dyDescent="0.3">
      <c r="A249" s="16"/>
      <c r="B249" s="16"/>
      <c r="C249" s="16">
        <f t="array" ref="C249">GEOMEAN(1+C3:C248)^246-1</f>
        <v>-0.23135029399348073</v>
      </c>
      <c r="D249" s="16"/>
      <c r="E249" s="17">
        <f t="array" ref="E249">GEOMEAN(1+E3:E248)^246-1</f>
        <v>-0.24189640273142643</v>
      </c>
      <c r="F249" s="16"/>
      <c r="G249" s="16">
        <f t="array" ref="G249">GEOMEAN(1+G3:G248)^246-1</f>
        <v>-0.23694913232751269</v>
      </c>
      <c r="H249" s="16"/>
      <c r="I249" s="16">
        <f t="array" ref="I249">GEOMEAN(1+I3:I248)^246-1</f>
        <v>-0.26368170010166192</v>
      </c>
      <c r="J249" s="16"/>
      <c r="K249" s="16">
        <f t="array" ref="K249">GEOMEAN(1+K3:K248)^246-1</f>
        <v>5.6421499777314033E-2</v>
      </c>
      <c r="L249" s="16"/>
      <c r="M249" s="16">
        <f t="array" ref="M249">GEOMEAN(1+M3:M248)^246-1</f>
        <v>5.9468370557691967</v>
      </c>
      <c r="N249" s="16"/>
      <c r="O249" s="16"/>
      <c r="P249" s="16"/>
      <c r="Q249" s="16"/>
      <c r="R249" s="16"/>
      <c r="S249" s="16"/>
      <c r="T249" s="16"/>
      <c r="U249" s="16"/>
      <c r="V249" s="16"/>
      <c r="W249" s="16"/>
      <c r="X249" s="16"/>
      <c r="Y249" s="16"/>
      <c r="Z249" s="16"/>
    </row>
    <row r="250" spans="1:26" ht="15.75" customHeight="1" x14ac:dyDescent="0.3">
      <c r="A250" s="13"/>
      <c r="B250" s="13"/>
      <c r="C250" s="13"/>
      <c r="D250" s="18"/>
      <c r="E250" s="19"/>
      <c r="F250" s="18"/>
      <c r="G250" s="19"/>
      <c r="H250" s="18"/>
      <c r="I250" s="19"/>
      <c r="J250" s="13"/>
      <c r="K250" s="19"/>
      <c r="L250" s="13"/>
      <c r="M250" s="19"/>
      <c r="N250" s="13"/>
      <c r="O250" s="13"/>
      <c r="P250" s="13"/>
      <c r="Q250" s="13"/>
      <c r="R250" s="13"/>
      <c r="S250" s="13"/>
      <c r="T250" s="13"/>
      <c r="U250" s="13"/>
      <c r="V250" s="13"/>
      <c r="W250" s="13"/>
      <c r="X250" s="13"/>
      <c r="Y250" s="13"/>
      <c r="Z250" s="13"/>
    </row>
    <row r="251" spans="1:26" ht="15.75" customHeight="1" x14ac:dyDescent="0.3">
      <c r="A251" s="13"/>
      <c r="B251" s="13"/>
      <c r="C251" s="13"/>
      <c r="D251" s="13"/>
      <c r="E251" s="19"/>
      <c r="F251" s="13"/>
      <c r="G251" s="19"/>
      <c r="H251" s="13"/>
      <c r="I251" s="19"/>
      <c r="J251" s="13"/>
      <c r="K251" s="19"/>
      <c r="L251" s="13"/>
      <c r="M251" s="19"/>
      <c r="N251" s="13"/>
      <c r="O251" s="13"/>
      <c r="P251" s="13"/>
      <c r="Q251" s="13"/>
      <c r="R251" s="13"/>
      <c r="S251" s="13"/>
      <c r="T251" s="13"/>
      <c r="U251" s="13"/>
      <c r="V251" s="13"/>
      <c r="W251" s="13"/>
      <c r="X251" s="13"/>
      <c r="Y251" s="13"/>
      <c r="Z251" s="13"/>
    </row>
    <row r="252" spans="1:26" ht="15.75" customHeight="1" x14ac:dyDescent="0.3">
      <c r="A252" s="13"/>
      <c r="B252" s="13"/>
      <c r="C252" s="13"/>
      <c r="D252" s="13"/>
      <c r="E252" s="19"/>
      <c r="F252" s="13"/>
      <c r="G252" s="19"/>
      <c r="H252" s="13"/>
      <c r="I252" s="19"/>
      <c r="J252" s="13"/>
      <c r="K252" s="19"/>
      <c r="L252" s="13"/>
      <c r="M252" s="19"/>
      <c r="N252" s="13"/>
      <c r="O252" s="13"/>
      <c r="P252" s="13"/>
      <c r="Q252" s="13"/>
      <c r="R252" s="13"/>
      <c r="S252" s="13"/>
      <c r="T252" s="13"/>
      <c r="U252" s="13"/>
      <c r="V252" s="13"/>
      <c r="W252" s="13"/>
      <c r="X252" s="13"/>
      <c r="Y252" s="13"/>
      <c r="Z252" s="13"/>
    </row>
    <row r="253" spans="1:26" ht="15.75" customHeight="1" x14ac:dyDescent="0.3">
      <c r="A253" s="13"/>
      <c r="B253" s="13"/>
      <c r="C253" s="13"/>
      <c r="D253" s="13"/>
      <c r="E253" s="19"/>
      <c r="F253" s="13"/>
      <c r="G253" s="19"/>
      <c r="H253" s="13"/>
      <c r="I253" s="19"/>
      <c r="J253" s="13"/>
      <c r="K253" s="19"/>
      <c r="L253" s="13"/>
      <c r="M253" s="19"/>
      <c r="N253" s="13"/>
      <c r="O253" s="13"/>
      <c r="P253" s="13"/>
      <c r="Q253" s="13"/>
      <c r="R253" s="13"/>
      <c r="S253" s="13"/>
      <c r="T253" s="13"/>
      <c r="U253" s="13"/>
      <c r="V253" s="13"/>
      <c r="W253" s="13"/>
      <c r="X253" s="13"/>
      <c r="Y253" s="13"/>
      <c r="Z253" s="13"/>
    </row>
    <row r="254" spans="1:26" ht="15.75" customHeight="1" x14ac:dyDescent="0.3">
      <c r="A254" s="13"/>
      <c r="B254" s="13"/>
      <c r="C254" s="13"/>
      <c r="D254" s="13"/>
      <c r="E254" s="19"/>
      <c r="F254" s="13"/>
      <c r="G254" s="19"/>
      <c r="H254" s="13"/>
      <c r="I254" s="19"/>
      <c r="J254" s="13"/>
      <c r="K254" s="19"/>
      <c r="L254" s="13"/>
      <c r="M254" s="19"/>
      <c r="N254" s="13"/>
      <c r="O254" s="13"/>
      <c r="P254" s="13"/>
      <c r="Q254" s="13"/>
      <c r="R254" s="13"/>
      <c r="S254" s="13"/>
      <c r="T254" s="13"/>
      <c r="U254" s="13"/>
      <c r="V254" s="13"/>
      <c r="W254" s="13"/>
      <c r="X254" s="13"/>
      <c r="Y254" s="13"/>
      <c r="Z254" s="13"/>
    </row>
    <row r="255" spans="1:26" ht="15.75" customHeight="1" x14ac:dyDescent="0.3">
      <c r="A255" s="13"/>
      <c r="B255" s="13"/>
      <c r="C255" s="13"/>
      <c r="D255" s="13"/>
      <c r="E255" s="19"/>
      <c r="F255" s="13"/>
      <c r="G255" s="19"/>
      <c r="H255" s="13"/>
      <c r="I255" s="19"/>
      <c r="J255" s="13"/>
      <c r="K255" s="19"/>
      <c r="L255" s="13"/>
      <c r="M255" s="19"/>
      <c r="N255" s="13"/>
      <c r="O255" s="13"/>
      <c r="P255" s="13"/>
      <c r="Q255" s="13"/>
      <c r="R255" s="13"/>
      <c r="S255" s="13"/>
      <c r="T255" s="13"/>
      <c r="U255" s="13"/>
      <c r="V255" s="13"/>
      <c r="W255" s="13"/>
      <c r="X255" s="13"/>
      <c r="Y255" s="13"/>
      <c r="Z255" s="13"/>
    </row>
    <row r="256" spans="1:26" ht="15.75" customHeight="1" x14ac:dyDescent="0.3">
      <c r="A256" s="13"/>
      <c r="B256" s="13"/>
      <c r="C256" s="13"/>
      <c r="D256" s="13"/>
      <c r="E256" s="19"/>
      <c r="F256" s="13"/>
      <c r="G256" s="19"/>
      <c r="H256" s="13"/>
      <c r="I256" s="19"/>
      <c r="J256" s="13"/>
      <c r="K256" s="19"/>
      <c r="L256" s="13"/>
      <c r="M256" s="19"/>
      <c r="N256" s="13"/>
      <c r="O256" s="13"/>
      <c r="P256" s="13"/>
      <c r="Q256" s="13"/>
      <c r="R256" s="13"/>
      <c r="S256" s="13"/>
      <c r="T256" s="13"/>
      <c r="U256" s="13"/>
      <c r="V256" s="13"/>
      <c r="W256" s="13"/>
      <c r="X256" s="13"/>
      <c r="Y256" s="13"/>
      <c r="Z256" s="13"/>
    </row>
    <row r="257" spans="1:26" ht="15.75" customHeight="1" x14ac:dyDescent="0.3">
      <c r="A257" s="13"/>
      <c r="B257" s="13"/>
      <c r="C257" s="13"/>
      <c r="D257" s="13"/>
      <c r="E257" s="19"/>
      <c r="F257" s="13"/>
      <c r="G257" s="19"/>
      <c r="H257" s="13"/>
      <c r="I257" s="19"/>
      <c r="J257" s="13"/>
      <c r="K257" s="19"/>
      <c r="L257" s="13"/>
      <c r="M257" s="19"/>
      <c r="N257" s="13"/>
      <c r="O257" s="13"/>
      <c r="P257" s="13"/>
      <c r="Q257" s="13"/>
      <c r="R257" s="13"/>
      <c r="S257" s="13"/>
      <c r="T257" s="13"/>
      <c r="U257" s="13"/>
      <c r="V257" s="13"/>
      <c r="W257" s="13"/>
      <c r="X257" s="13"/>
      <c r="Y257" s="13"/>
      <c r="Z257" s="13"/>
    </row>
    <row r="258" spans="1:26" ht="15.75" customHeight="1" x14ac:dyDescent="0.3">
      <c r="A258" s="13"/>
      <c r="B258" s="13"/>
      <c r="C258" s="13"/>
      <c r="D258" s="13"/>
      <c r="E258" s="19"/>
      <c r="F258" s="13"/>
      <c r="G258" s="19"/>
      <c r="H258" s="13"/>
      <c r="I258" s="19"/>
      <c r="J258" s="13"/>
      <c r="K258" s="19"/>
      <c r="L258" s="13"/>
      <c r="M258" s="19"/>
      <c r="N258" s="13"/>
      <c r="O258" s="13"/>
      <c r="P258" s="13"/>
      <c r="Q258" s="13"/>
      <c r="R258" s="13"/>
      <c r="S258" s="13"/>
      <c r="T258" s="13"/>
      <c r="U258" s="13"/>
      <c r="V258" s="13"/>
      <c r="W258" s="13"/>
      <c r="X258" s="13"/>
      <c r="Y258" s="13"/>
      <c r="Z258" s="13"/>
    </row>
    <row r="259" spans="1:26" ht="15.75" customHeight="1" x14ac:dyDescent="0.3">
      <c r="A259" s="13"/>
      <c r="B259" s="13"/>
      <c r="C259" s="13"/>
      <c r="D259" s="13"/>
      <c r="E259" s="19"/>
      <c r="F259" s="13"/>
      <c r="G259" s="19"/>
      <c r="H259" s="13"/>
      <c r="I259" s="19"/>
      <c r="J259" s="13"/>
      <c r="K259" s="19"/>
      <c r="L259" s="13"/>
      <c r="M259" s="19"/>
      <c r="N259" s="13"/>
      <c r="O259" s="13"/>
      <c r="P259" s="13"/>
      <c r="Q259" s="13"/>
      <c r="R259" s="13"/>
      <c r="S259" s="13"/>
      <c r="T259" s="13"/>
      <c r="U259" s="13"/>
      <c r="V259" s="13"/>
      <c r="W259" s="13"/>
      <c r="X259" s="13"/>
      <c r="Y259" s="13"/>
      <c r="Z259" s="13"/>
    </row>
    <row r="260" spans="1:26" ht="15.75" customHeight="1" x14ac:dyDescent="0.3">
      <c r="A260" s="13"/>
      <c r="B260" s="13"/>
      <c r="C260" s="13"/>
      <c r="D260" s="13"/>
      <c r="E260" s="19"/>
      <c r="F260" s="13"/>
      <c r="G260" s="19"/>
      <c r="H260" s="13"/>
      <c r="I260" s="19"/>
      <c r="J260" s="13"/>
      <c r="K260" s="19"/>
      <c r="L260" s="13"/>
      <c r="M260" s="19"/>
      <c r="N260" s="13"/>
      <c r="O260" s="13"/>
      <c r="P260" s="13"/>
      <c r="Q260" s="13"/>
      <c r="R260" s="13"/>
      <c r="S260" s="13"/>
      <c r="T260" s="13"/>
      <c r="U260" s="13"/>
      <c r="V260" s="13"/>
      <c r="W260" s="13"/>
      <c r="X260" s="13"/>
      <c r="Y260" s="13"/>
      <c r="Z260" s="13"/>
    </row>
    <row r="261" spans="1:26" ht="15.75" customHeight="1" x14ac:dyDescent="0.3">
      <c r="A261" s="13"/>
      <c r="B261" s="13"/>
      <c r="C261" s="13"/>
      <c r="D261" s="13"/>
      <c r="E261" s="19"/>
      <c r="F261" s="13"/>
      <c r="G261" s="19"/>
      <c r="H261" s="13"/>
      <c r="I261" s="19"/>
      <c r="J261" s="13"/>
      <c r="K261" s="19"/>
      <c r="L261" s="13"/>
      <c r="M261" s="19"/>
      <c r="N261" s="13"/>
      <c r="O261" s="13"/>
      <c r="P261" s="13"/>
      <c r="Q261" s="13"/>
      <c r="R261" s="13"/>
      <c r="S261" s="13"/>
      <c r="T261" s="13"/>
      <c r="U261" s="13"/>
      <c r="V261" s="13"/>
      <c r="W261" s="13"/>
      <c r="X261" s="13"/>
      <c r="Y261" s="13"/>
      <c r="Z261" s="13"/>
    </row>
    <row r="262" spans="1:26" ht="15.75" customHeight="1" x14ac:dyDescent="0.3">
      <c r="A262" s="13"/>
      <c r="B262" s="13"/>
      <c r="C262" s="13"/>
      <c r="D262" s="13"/>
      <c r="E262" s="19"/>
      <c r="F262" s="13"/>
      <c r="G262" s="19"/>
      <c r="H262" s="13"/>
      <c r="I262" s="19"/>
      <c r="J262" s="13"/>
      <c r="K262" s="19"/>
      <c r="L262" s="13"/>
      <c r="M262" s="19"/>
      <c r="N262" s="13"/>
      <c r="O262" s="13"/>
      <c r="P262" s="13"/>
      <c r="Q262" s="13"/>
      <c r="R262" s="13"/>
      <c r="S262" s="13"/>
      <c r="T262" s="13"/>
      <c r="U262" s="13"/>
      <c r="V262" s="13"/>
      <c r="W262" s="13"/>
      <c r="X262" s="13"/>
      <c r="Y262" s="13"/>
      <c r="Z262" s="13"/>
    </row>
    <row r="263" spans="1:26" ht="15.75" customHeight="1" x14ac:dyDescent="0.3">
      <c r="A263" s="13"/>
      <c r="B263" s="13"/>
      <c r="C263" s="13"/>
      <c r="D263" s="13"/>
      <c r="E263" s="19"/>
      <c r="F263" s="13"/>
      <c r="G263" s="19"/>
      <c r="H263" s="13"/>
      <c r="I263" s="19"/>
      <c r="J263" s="13"/>
      <c r="K263" s="19"/>
      <c r="L263" s="13"/>
      <c r="M263" s="19"/>
      <c r="N263" s="13"/>
      <c r="O263" s="13"/>
      <c r="P263" s="13"/>
      <c r="Q263" s="13"/>
      <c r="R263" s="13"/>
      <c r="S263" s="13"/>
      <c r="T263" s="13"/>
      <c r="U263" s="13"/>
      <c r="V263" s="13"/>
      <c r="W263" s="13"/>
      <c r="X263" s="13"/>
      <c r="Y263" s="13"/>
      <c r="Z263" s="13"/>
    </row>
    <row r="264" spans="1:26" ht="15.75" customHeight="1" x14ac:dyDescent="0.3">
      <c r="A264" s="13"/>
      <c r="B264" s="13"/>
      <c r="C264" s="13"/>
      <c r="D264" s="13"/>
      <c r="E264" s="19"/>
      <c r="F264" s="13"/>
      <c r="G264" s="19"/>
      <c r="H264" s="13"/>
      <c r="I264" s="19"/>
      <c r="J264" s="13"/>
      <c r="K264" s="19"/>
      <c r="L264" s="13"/>
      <c r="M264" s="19"/>
      <c r="N264" s="13"/>
      <c r="O264" s="13"/>
      <c r="P264" s="13"/>
      <c r="Q264" s="13"/>
      <c r="R264" s="13"/>
      <c r="S264" s="13"/>
      <c r="T264" s="13"/>
      <c r="U264" s="13"/>
      <c r="V264" s="13"/>
      <c r="W264" s="13"/>
      <c r="X264" s="13"/>
      <c r="Y264" s="13"/>
      <c r="Z264" s="13"/>
    </row>
    <row r="265" spans="1:26" ht="15.75" customHeight="1" x14ac:dyDescent="0.3">
      <c r="A265" s="13"/>
      <c r="B265" s="13"/>
      <c r="C265" s="13"/>
      <c r="D265" s="13"/>
      <c r="E265" s="19"/>
      <c r="F265" s="13"/>
      <c r="G265" s="19"/>
      <c r="H265" s="13"/>
      <c r="I265" s="19"/>
      <c r="J265" s="13"/>
      <c r="K265" s="19"/>
      <c r="L265" s="13"/>
      <c r="M265" s="19"/>
      <c r="N265" s="13"/>
      <c r="O265" s="13"/>
      <c r="P265" s="13"/>
      <c r="Q265" s="13"/>
      <c r="R265" s="13"/>
      <c r="S265" s="13"/>
      <c r="T265" s="13"/>
      <c r="U265" s="13"/>
      <c r="V265" s="13"/>
      <c r="W265" s="13"/>
      <c r="X265" s="13"/>
      <c r="Y265" s="13"/>
      <c r="Z265" s="13"/>
    </row>
    <row r="266" spans="1:26" ht="15.75" customHeight="1" x14ac:dyDescent="0.3">
      <c r="A266" s="13"/>
      <c r="B266" s="13"/>
      <c r="C266" s="13"/>
      <c r="D266" s="13"/>
      <c r="E266" s="19"/>
      <c r="F266" s="13"/>
      <c r="G266" s="19"/>
      <c r="H266" s="13"/>
      <c r="I266" s="19"/>
      <c r="J266" s="13"/>
      <c r="K266" s="19"/>
      <c r="L266" s="13"/>
      <c r="M266" s="19"/>
      <c r="N266" s="13"/>
      <c r="O266" s="13"/>
      <c r="P266" s="13"/>
      <c r="Q266" s="13"/>
      <c r="R266" s="13"/>
      <c r="S266" s="13"/>
      <c r="T266" s="13"/>
      <c r="U266" s="13"/>
      <c r="V266" s="13"/>
      <c r="W266" s="13"/>
      <c r="X266" s="13"/>
      <c r="Y266" s="13"/>
      <c r="Z266" s="13"/>
    </row>
    <row r="267" spans="1:26" ht="15.75" customHeight="1" x14ac:dyDescent="0.3">
      <c r="A267" s="13"/>
      <c r="B267" s="13"/>
      <c r="C267" s="13"/>
      <c r="D267" s="13"/>
      <c r="E267" s="19"/>
      <c r="F267" s="13"/>
      <c r="G267" s="19"/>
      <c r="H267" s="13"/>
      <c r="I267" s="19"/>
      <c r="J267" s="13"/>
      <c r="K267" s="19"/>
      <c r="L267" s="13"/>
      <c r="M267" s="19"/>
      <c r="N267" s="13"/>
      <c r="O267" s="13"/>
      <c r="P267" s="13"/>
      <c r="Q267" s="13"/>
      <c r="R267" s="13"/>
      <c r="S267" s="13"/>
      <c r="T267" s="13"/>
      <c r="U267" s="13"/>
      <c r="V267" s="13"/>
      <c r="W267" s="13"/>
      <c r="X267" s="13"/>
      <c r="Y267" s="13"/>
      <c r="Z267" s="13"/>
    </row>
    <row r="268" spans="1:26" ht="15.75" customHeight="1" x14ac:dyDescent="0.3">
      <c r="A268" s="13"/>
      <c r="B268" s="13"/>
      <c r="C268" s="13"/>
      <c r="D268" s="13"/>
      <c r="E268" s="19"/>
      <c r="F268" s="13"/>
      <c r="G268" s="19"/>
      <c r="H268" s="13"/>
      <c r="I268" s="19"/>
      <c r="J268" s="13"/>
      <c r="K268" s="19"/>
      <c r="L268" s="13"/>
      <c r="M268" s="19"/>
      <c r="N268" s="13"/>
      <c r="O268" s="13"/>
      <c r="P268" s="13"/>
      <c r="Q268" s="13"/>
      <c r="R268" s="13"/>
      <c r="S268" s="13"/>
      <c r="T268" s="13"/>
      <c r="U268" s="13"/>
      <c r="V268" s="13"/>
      <c r="W268" s="13"/>
      <c r="X268" s="13"/>
      <c r="Y268" s="13"/>
      <c r="Z268" s="13"/>
    </row>
    <row r="269" spans="1:26" ht="15.75" customHeight="1" x14ac:dyDescent="0.3">
      <c r="A269" s="13"/>
      <c r="B269" s="13"/>
      <c r="C269" s="13"/>
      <c r="D269" s="13"/>
      <c r="E269" s="19"/>
      <c r="F269" s="13"/>
      <c r="G269" s="19"/>
      <c r="H269" s="13"/>
      <c r="I269" s="19"/>
      <c r="J269" s="13"/>
      <c r="K269" s="19"/>
      <c r="L269" s="13"/>
      <c r="M269" s="19"/>
      <c r="N269" s="13"/>
      <c r="O269" s="13"/>
      <c r="P269" s="13"/>
      <c r="Q269" s="13"/>
      <c r="R269" s="13"/>
      <c r="S269" s="13"/>
      <c r="T269" s="13"/>
      <c r="U269" s="13"/>
      <c r="V269" s="13"/>
      <c r="W269" s="13"/>
      <c r="X269" s="13"/>
      <c r="Y269" s="13"/>
      <c r="Z269" s="13"/>
    </row>
    <row r="270" spans="1:26" ht="15.75" customHeight="1" x14ac:dyDescent="0.3">
      <c r="A270" s="13"/>
      <c r="B270" s="13"/>
      <c r="C270" s="13"/>
      <c r="D270" s="13"/>
      <c r="E270" s="19"/>
      <c r="F270" s="13"/>
      <c r="G270" s="19"/>
      <c r="H270" s="13"/>
      <c r="I270" s="19"/>
      <c r="J270" s="13"/>
      <c r="K270" s="19"/>
      <c r="L270" s="13"/>
      <c r="M270" s="19"/>
      <c r="N270" s="13"/>
      <c r="O270" s="13"/>
      <c r="P270" s="13"/>
      <c r="Q270" s="13"/>
      <c r="R270" s="13"/>
      <c r="S270" s="13"/>
      <c r="T270" s="13"/>
      <c r="U270" s="13"/>
      <c r="V270" s="13"/>
      <c r="W270" s="13"/>
      <c r="X270" s="13"/>
      <c r="Y270" s="13"/>
      <c r="Z270" s="13"/>
    </row>
    <row r="271" spans="1:26" ht="15.75" customHeight="1" x14ac:dyDescent="0.3">
      <c r="A271" s="13"/>
      <c r="B271" s="13"/>
      <c r="C271" s="13"/>
      <c r="D271" s="13"/>
      <c r="E271" s="19"/>
      <c r="F271" s="13"/>
      <c r="G271" s="19"/>
      <c r="H271" s="13"/>
      <c r="I271" s="19"/>
      <c r="J271" s="13"/>
      <c r="K271" s="19"/>
      <c r="L271" s="13"/>
      <c r="M271" s="19"/>
      <c r="N271" s="13"/>
      <c r="O271" s="13"/>
      <c r="P271" s="13"/>
      <c r="Q271" s="13"/>
      <c r="R271" s="13"/>
      <c r="S271" s="13"/>
      <c r="T271" s="13"/>
      <c r="U271" s="13"/>
      <c r="V271" s="13"/>
      <c r="W271" s="13"/>
      <c r="X271" s="13"/>
      <c r="Y271" s="13"/>
      <c r="Z271" s="13"/>
    </row>
    <row r="272" spans="1:26" ht="15.75" customHeight="1" x14ac:dyDescent="0.3">
      <c r="A272" s="13"/>
      <c r="B272" s="13"/>
      <c r="C272" s="13"/>
      <c r="D272" s="13"/>
      <c r="E272" s="19"/>
      <c r="F272" s="13"/>
      <c r="G272" s="19"/>
      <c r="H272" s="13"/>
      <c r="I272" s="19"/>
      <c r="J272" s="13"/>
      <c r="K272" s="19"/>
      <c r="L272" s="13"/>
      <c r="M272" s="19"/>
      <c r="N272" s="13"/>
      <c r="O272" s="13"/>
      <c r="P272" s="13"/>
      <c r="Q272" s="13"/>
      <c r="R272" s="13"/>
      <c r="S272" s="13"/>
      <c r="T272" s="13"/>
      <c r="U272" s="13"/>
      <c r="V272" s="13"/>
      <c r="W272" s="13"/>
      <c r="X272" s="13"/>
      <c r="Y272" s="13"/>
      <c r="Z272" s="13"/>
    </row>
    <row r="273" spans="1:26" ht="15.75" customHeight="1" x14ac:dyDescent="0.3">
      <c r="A273" s="13"/>
      <c r="B273" s="13"/>
      <c r="C273" s="13"/>
      <c r="D273" s="13"/>
      <c r="E273" s="19"/>
      <c r="F273" s="13"/>
      <c r="G273" s="19"/>
      <c r="H273" s="13"/>
      <c r="I273" s="19"/>
      <c r="J273" s="13"/>
      <c r="K273" s="19"/>
      <c r="L273" s="13"/>
      <c r="M273" s="19"/>
      <c r="N273" s="13"/>
      <c r="O273" s="13"/>
      <c r="P273" s="13"/>
      <c r="Q273" s="13"/>
      <c r="R273" s="13"/>
      <c r="S273" s="13"/>
      <c r="T273" s="13"/>
      <c r="U273" s="13"/>
      <c r="V273" s="13"/>
      <c r="W273" s="13"/>
      <c r="X273" s="13"/>
      <c r="Y273" s="13"/>
      <c r="Z273" s="13"/>
    </row>
    <row r="274" spans="1:26" ht="15.75" customHeight="1" x14ac:dyDescent="0.3">
      <c r="A274" s="13"/>
      <c r="B274" s="13"/>
      <c r="C274" s="13"/>
      <c r="D274" s="13"/>
      <c r="E274" s="19"/>
      <c r="F274" s="13"/>
      <c r="G274" s="19"/>
      <c r="H274" s="13"/>
      <c r="I274" s="19"/>
      <c r="J274" s="13"/>
      <c r="K274" s="19"/>
      <c r="L274" s="13"/>
      <c r="M274" s="19"/>
      <c r="N274" s="13"/>
      <c r="O274" s="13"/>
      <c r="P274" s="13"/>
      <c r="Q274" s="13"/>
      <c r="R274" s="13"/>
      <c r="S274" s="13"/>
      <c r="T274" s="13"/>
      <c r="U274" s="13"/>
      <c r="V274" s="13"/>
      <c r="W274" s="13"/>
      <c r="X274" s="13"/>
      <c r="Y274" s="13"/>
      <c r="Z274" s="13"/>
    </row>
    <row r="275" spans="1:26" ht="15.75" customHeight="1" x14ac:dyDescent="0.3">
      <c r="A275" s="13"/>
      <c r="B275" s="13"/>
      <c r="C275" s="13"/>
      <c r="D275" s="13"/>
      <c r="E275" s="19"/>
      <c r="F275" s="13"/>
      <c r="G275" s="19"/>
      <c r="H275" s="13"/>
      <c r="I275" s="19"/>
      <c r="J275" s="13"/>
      <c r="K275" s="19"/>
      <c r="L275" s="13"/>
      <c r="M275" s="19"/>
      <c r="N275" s="13"/>
      <c r="O275" s="13"/>
      <c r="P275" s="13"/>
      <c r="Q275" s="13"/>
      <c r="R275" s="13"/>
      <c r="S275" s="13"/>
      <c r="T275" s="13"/>
      <c r="U275" s="13"/>
      <c r="V275" s="13"/>
      <c r="W275" s="13"/>
      <c r="X275" s="13"/>
      <c r="Y275" s="13"/>
      <c r="Z275" s="13"/>
    </row>
    <row r="276" spans="1:26" ht="15.75" customHeight="1" x14ac:dyDescent="0.3">
      <c r="A276" s="13"/>
      <c r="B276" s="13"/>
      <c r="C276" s="13"/>
      <c r="D276" s="13"/>
      <c r="E276" s="19"/>
      <c r="F276" s="13"/>
      <c r="G276" s="19"/>
      <c r="H276" s="13"/>
      <c r="I276" s="19"/>
      <c r="J276" s="13"/>
      <c r="K276" s="19"/>
      <c r="L276" s="13"/>
      <c r="M276" s="19"/>
      <c r="N276" s="13"/>
      <c r="O276" s="13"/>
      <c r="P276" s="13"/>
      <c r="Q276" s="13"/>
      <c r="R276" s="13"/>
      <c r="S276" s="13"/>
      <c r="T276" s="13"/>
      <c r="U276" s="13"/>
      <c r="V276" s="13"/>
      <c r="W276" s="13"/>
      <c r="X276" s="13"/>
      <c r="Y276" s="13"/>
      <c r="Z276" s="13"/>
    </row>
    <row r="277" spans="1:26" ht="15.75" customHeight="1" x14ac:dyDescent="0.3">
      <c r="A277" s="13"/>
      <c r="B277" s="13"/>
      <c r="C277" s="13"/>
      <c r="D277" s="13"/>
      <c r="E277" s="19"/>
      <c r="F277" s="13"/>
      <c r="G277" s="19"/>
      <c r="H277" s="13"/>
      <c r="I277" s="19"/>
      <c r="J277" s="13"/>
      <c r="K277" s="19"/>
      <c r="L277" s="13"/>
      <c r="M277" s="19"/>
      <c r="N277" s="13"/>
      <c r="O277" s="13"/>
      <c r="P277" s="13"/>
      <c r="Q277" s="13"/>
      <c r="R277" s="13"/>
      <c r="S277" s="13"/>
      <c r="T277" s="13"/>
      <c r="U277" s="13"/>
      <c r="V277" s="13"/>
      <c r="W277" s="13"/>
      <c r="X277" s="13"/>
      <c r="Y277" s="13"/>
      <c r="Z277" s="13"/>
    </row>
    <row r="278" spans="1:26" ht="15.75" customHeight="1" x14ac:dyDescent="0.3">
      <c r="A278" s="13"/>
      <c r="B278" s="13"/>
      <c r="C278" s="13"/>
      <c r="D278" s="13"/>
      <c r="E278" s="19"/>
      <c r="F278" s="13"/>
      <c r="G278" s="19"/>
      <c r="H278" s="13"/>
      <c r="I278" s="19"/>
      <c r="J278" s="13"/>
      <c r="K278" s="19"/>
      <c r="L278" s="13"/>
      <c r="M278" s="19"/>
      <c r="N278" s="13"/>
      <c r="O278" s="13"/>
      <c r="P278" s="13"/>
      <c r="Q278" s="13"/>
      <c r="R278" s="13"/>
      <c r="S278" s="13"/>
      <c r="T278" s="13"/>
      <c r="U278" s="13"/>
      <c r="V278" s="13"/>
      <c r="W278" s="13"/>
      <c r="X278" s="13"/>
      <c r="Y278" s="13"/>
      <c r="Z278" s="13"/>
    </row>
    <row r="279" spans="1:26" ht="15.75" customHeight="1" x14ac:dyDescent="0.3">
      <c r="A279" s="13"/>
      <c r="B279" s="13"/>
      <c r="C279" s="13"/>
      <c r="D279" s="13"/>
      <c r="E279" s="19"/>
      <c r="F279" s="13"/>
      <c r="G279" s="19"/>
      <c r="H279" s="13"/>
      <c r="I279" s="19"/>
      <c r="J279" s="13"/>
      <c r="K279" s="19"/>
      <c r="L279" s="13"/>
      <c r="M279" s="19"/>
      <c r="N279" s="13"/>
      <c r="O279" s="13"/>
      <c r="P279" s="13"/>
      <c r="Q279" s="13"/>
      <c r="R279" s="13"/>
      <c r="S279" s="13"/>
      <c r="T279" s="13"/>
      <c r="U279" s="13"/>
      <c r="V279" s="13"/>
      <c r="W279" s="13"/>
      <c r="X279" s="13"/>
      <c r="Y279" s="13"/>
      <c r="Z279" s="13"/>
    </row>
    <row r="280" spans="1:26" ht="15.75" customHeight="1" x14ac:dyDescent="0.3">
      <c r="A280" s="13"/>
      <c r="B280" s="13"/>
      <c r="C280" s="13"/>
      <c r="D280" s="13"/>
      <c r="E280" s="19"/>
      <c r="F280" s="13"/>
      <c r="G280" s="19"/>
      <c r="H280" s="13"/>
      <c r="I280" s="19"/>
      <c r="J280" s="13"/>
      <c r="K280" s="19"/>
      <c r="L280" s="13"/>
      <c r="M280" s="19"/>
      <c r="N280" s="13"/>
      <c r="O280" s="13"/>
      <c r="P280" s="13"/>
      <c r="Q280" s="13"/>
      <c r="R280" s="13"/>
      <c r="S280" s="13"/>
      <c r="T280" s="13"/>
      <c r="U280" s="13"/>
      <c r="V280" s="13"/>
      <c r="W280" s="13"/>
      <c r="X280" s="13"/>
      <c r="Y280" s="13"/>
      <c r="Z280" s="13"/>
    </row>
    <row r="281" spans="1:26" ht="15.75" customHeight="1" x14ac:dyDescent="0.3">
      <c r="A281" s="13"/>
      <c r="B281" s="13"/>
      <c r="C281" s="13"/>
      <c r="D281" s="13"/>
      <c r="E281" s="19"/>
      <c r="F281" s="13"/>
      <c r="G281" s="19"/>
      <c r="H281" s="13"/>
      <c r="I281" s="19"/>
      <c r="J281" s="13"/>
      <c r="K281" s="19"/>
      <c r="L281" s="13"/>
      <c r="M281" s="19"/>
      <c r="N281" s="13"/>
      <c r="O281" s="13"/>
      <c r="P281" s="13"/>
      <c r="Q281" s="13"/>
      <c r="R281" s="13"/>
      <c r="S281" s="13"/>
      <c r="T281" s="13"/>
      <c r="U281" s="13"/>
      <c r="V281" s="13"/>
      <c r="W281" s="13"/>
      <c r="X281" s="13"/>
      <c r="Y281" s="13"/>
      <c r="Z281" s="13"/>
    </row>
    <row r="282" spans="1:26" ht="15.75" customHeight="1" x14ac:dyDescent="0.3">
      <c r="A282" s="13"/>
      <c r="B282" s="13"/>
      <c r="C282" s="13"/>
      <c r="D282" s="13"/>
      <c r="E282" s="19"/>
      <c r="F282" s="13"/>
      <c r="G282" s="19"/>
      <c r="H282" s="13"/>
      <c r="I282" s="19"/>
      <c r="J282" s="13"/>
      <c r="K282" s="19"/>
      <c r="L282" s="13"/>
      <c r="M282" s="19"/>
      <c r="N282" s="13"/>
      <c r="O282" s="13"/>
      <c r="P282" s="13"/>
      <c r="Q282" s="13"/>
      <c r="R282" s="13"/>
      <c r="S282" s="13"/>
      <c r="T282" s="13"/>
      <c r="U282" s="13"/>
      <c r="V282" s="13"/>
      <c r="W282" s="13"/>
      <c r="X282" s="13"/>
      <c r="Y282" s="13"/>
      <c r="Z282" s="13"/>
    </row>
    <row r="283" spans="1:26" ht="15.75" customHeight="1" x14ac:dyDescent="0.3">
      <c r="A283" s="13"/>
      <c r="B283" s="13"/>
      <c r="C283" s="13"/>
      <c r="D283" s="13"/>
      <c r="E283" s="19"/>
      <c r="F283" s="13"/>
      <c r="G283" s="19"/>
      <c r="H283" s="13"/>
      <c r="I283" s="19"/>
      <c r="J283" s="13"/>
      <c r="K283" s="19"/>
      <c r="L283" s="13"/>
      <c r="M283" s="19"/>
      <c r="N283" s="13"/>
      <c r="O283" s="13"/>
      <c r="P283" s="13"/>
      <c r="Q283" s="13"/>
      <c r="R283" s="13"/>
      <c r="S283" s="13"/>
      <c r="T283" s="13"/>
      <c r="U283" s="13"/>
      <c r="V283" s="13"/>
      <c r="W283" s="13"/>
      <c r="X283" s="13"/>
      <c r="Y283" s="13"/>
      <c r="Z283" s="13"/>
    </row>
    <row r="284" spans="1:26" ht="15.75" customHeight="1" x14ac:dyDescent="0.3">
      <c r="A284" s="13"/>
      <c r="B284" s="13"/>
      <c r="C284" s="13"/>
      <c r="D284" s="13"/>
      <c r="E284" s="19"/>
      <c r="F284" s="13"/>
      <c r="G284" s="19"/>
      <c r="H284" s="13"/>
      <c r="I284" s="19"/>
      <c r="J284" s="13"/>
      <c r="K284" s="19"/>
      <c r="L284" s="13"/>
      <c r="M284" s="19"/>
      <c r="N284" s="13"/>
      <c r="O284" s="13"/>
      <c r="P284" s="13"/>
      <c r="Q284" s="13"/>
      <c r="R284" s="13"/>
      <c r="S284" s="13"/>
      <c r="T284" s="13"/>
      <c r="U284" s="13"/>
      <c r="V284" s="13"/>
      <c r="W284" s="13"/>
      <c r="X284" s="13"/>
      <c r="Y284" s="13"/>
      <c r="Z284" s="13"/>
    </row>
    <row r="285" spans="1:26" ht="15.75" customHeight="1" x14ac:dyDescent="0.3">
      <c r="A285" s="13"/>
      <c r="B285" s="13"/>
      <c r="C285" s="13"/>
      <c r="D285" s="13"/>
      <c r="E285" s="19"/>
      <c r="F285" s="13"/>
      <c r="G285" s="19"/>
      <c r="H285" s="13"/>
      <c r="I285" s="19"/>
      <c r="J285" s="13"/>
      <c r="K285" s="19"/>
      <c r="L285" s="13"/>
      <c r="M285" s="19"/>
      <c r="N285" s="13"/>
      <c r="O285" s="13"/>
      <c r="P285" s="13"/>
      <c r="Q285" s="13"/>
      <c r="R285" s="13"/>
      <c r="S285" s="13"/>
      <c r="T285" s="13"/>
      <c r="U285" s="13"/>
      <c r="V285" s="13"/>
      <c r="W285" s="13"/>
      <c r="X285" s="13"/>
      <c r="Y285" s="13"/>
      <c r="Z285" s="13"/>
    </row>
    <row r="286" spans="1:26" ht="15.75" customHeight="1" x14ac:dyDescent="0.3">
      <c r="A286" s="13"/>
      <c r="B286" s="13"/>
      <c r="C286" s="13"/>
      <c r="D286" s="13"/>
      <c r="E286" s="19"/>
      <c r="F286" s="13"/>
      <c r="G286" s="19"/>
      <c r="H286" s="13"/>
      <c r="I286" s="19"/>
      <c r="J286" s="13"/>
      <c r="K286" s="19"/>
      <c r="L286" s="13"/>
      <c r="M286" s="19"/>
      <c r="N286" s="13"/>
      <c r="O286" s="13"/>
      <c r="P286" s="13"/>
      <c r="Q286" s="13"/>
      <c r="R286" s="13"/>
      <c r="S286" s="13"/>
      <c r="T286" s="13"/>
      <c r="U286" s="13"/>
      <c r="V286" s="13"/>
      <c r="W286" s="13"/>
      <c r="X286" s="13"/>
      <c r="Y286" s="13"/>
      <c r="Z286" s="13"/>
    </row>
    <row r="287" spans="1:26" ht="15.75" customHeight="1" x14ac:dyDescent="0.3">
      <c r="A287" s="13"/>
      <c r="B287" s="13"/>
      <c r="C287" s="13"/>
      <c r="D287" s="13"/>
      <c r="E287" s="19"/>
      <c r="F287" s="13"/>
      <c r="G287" s="19"/>
      <c r="H287" s="13"/>
      <c r="I287" s="19"/>
      <c r="J287" s="13"/>
      <c r="K287" s="19"/>
      <c r="L287" s="13"/>
      <c r="M287" s="19"/>
      <c r="N287" s="13"/>
      <c r="O287" s="13"/>
      <c r="P287" s="13"/>
      <c r="Q287" s="13"/>
      <c r="R287" s="13"/>
      <c r="S287" s="13"/>
      <c r="T287" s="13"/>
      <c r="U287" s="13"/>
      <c r="V287" s="13"/>
      <c r="W287" s="13"/>
      <c r="X287" s="13"/>
      <c r="Y287" s="13"/>
      <c r="Z287" s="13"/>
    </row>
    <row r="288" spans="1:26" ht="15.75" customHeight="1" x14ac:dyDescent="0.3">
      <c r="A288" s="13"/>
      <c r="B288" s="13"/>
      <c r="C288" s="13"/>
      <c r="D288" s="13"/>
      <c r="E288" s="19"/>
      <c r="F288" s="13"/>
      <c r="G288" s="19"/>
      <c r="H288" s="13"/>
      <c r="I288" s="19"/>
      <c r="J288" s="13"/>
      <c r="K288" s="19"/>
      <c r="L288" s="13"/>
      <c r="M288" s="19"/>
      <c r="N288" s="13"/>
      <c r="O288" s="13"/>
      <c r="P288" s="13"/>
      <c r="Q288" s="13"/>
      <c r="R288" s="13"/>
      <c r="S288" s="13"/>
      <c r="T288" s="13"/>
      <c r="U288" s="13"/>
      <c r="V288" s="13"/>
      <c r="W288" s="13"/>
      <c r="X288" s="13"/>
      <c r="Y288" s="13"/>
      <c r="Z288" s="13"/>
    </row>
    <row r="289" spans="1:26" ht="15.75" customHeight="1" x14ac:dyDescent="0.3">
      <c r="A289" s="13"/>
      <c r="B289" s="13"/>
      <c r="C289" s="13"/>
      <c r="D289" s="13"/>
      <c r="E289" s="19"/>
      <c r="F289" s="13"/>
      <c r="G289" s="19"/>
      <c r="H289" s="13"/>
      <c r="I289" s="19"/>
      <c r="J289" s="13"/>
      <c r="K289" s="19"/>
      <c r="L289" s="13"/>
      <c r="M289" s="19"/>
      <c r="N289" s="13"/>
      <c r="O289" s="13"/>
      <c r="P289" s="13"/>
      <c r="Q289" s="13"/>
      <c r="R289" s="13"/>
      <c r="S289" s="13"/>
      <c r="T289" s="13"/>
      <c r="U289" s="13"/>
      <c r="V289" s="13"/>
      <c r="W289" s="13"/>
      <c r="X289" s="13"/>
      <c r="Y289" s="13"/>
      <c r="Z289" s="13"/>
    </row>
    <row r="290" spans="1:26" ht="15.75" customHeight="1" x14ac:dyDescent="0.3">
      <c r="A290" s="13"/>
      <c r="B290" s="13"/>
      <c r="C290" s="13"/>
      <c r="D290" s="13"/>
      <c r="E290" s="19"/>
      <c r="F290" s="13"/>
      <c r="G290" s="19"/>
      <c r="H290" s="13"/>
      <c r="I290" s="19"/>
      <c r="J290" s="13"/>
      <c r="K290" s="19"/>
      <c r="L290" s="13"/>
      <c r="M290" s="19"/>
      <c r="N290" s="13"/>
      <c r="O290" s="13"/>
      <c r="P290" s="13"/>
      <c r="Q290" s="13"/>
      <c r="R290" s="13"/>
      <c r="S290" s="13"/>
      <c r="T290" s="13"/>
      <c r="U290" s="13"/>
      <c r="V290" s="13"/>
      <c r="W290" s="13"/>
      <c r="X290" s="13"/>
      <c r="Y290" s="13"/>
      <c r="Z290" s="13"/>
    </row>
    <row r="291" spans="1:26" ht="15.75" customHeight="1" x14ac:dyDescent="0.3">
      <c r="A291" s="13"/>
      <c r="B291" s="13"/>
      <c r="C291" s="13"/>
      <c r="D291" s="13"/>
      <c r="E291" s="19"/>
      <c r="F291" s="13"/>
      <c r="G291" s="19"/>
      <c r="H291" s="13"/>
      <c r="I291" s="19"/>
      <c r="J291" s="13"/>
      <c r="K291" s="19"/>
      <c r="L291" s="13"/>
      <c r="M291" s="19"/>
      <c r="N291" s="13"/>
      <c r="O291" s="13"/>
      <c r="P291" s="13"/>
      <c r="Q291" s="13"/>
      <c r="R291" s="13"/>
      <c r="S291" s="13"/>
      <c r="T291" s="13"/>
      <c r="U291" s="13"/>
      <c r="V291" s="13"/>
      <c r="W291" s="13"/>
      <c r="X291" s="13"/>
      <c r="Y291" s="13"/>
      <c r="Z291" s="13"/>
    </row>
    <row r="292" spans="1:26" ht="15.75" customHeight="1" x14ac:dyDescent="0.3">
      <c r="A292" s="13"/>
      <c r="B292" s="13"/>
      <c r="C292" s="13"/>
      <c r="D292" s="13"/>
      <c r="E292" s="19"/>
      <c r="F292" s="13"/>
      <c r="G292" s="19"/>
      <c r="H292" s="13"/>
      <c r="I292" s="19"/>
      <c r="J292" s="13"/>
      <c r="K292" s="19"/>
      <c r="L292" s="13"/>
      <c r="M292" s="19"/>
      <c r="N292" s="13"/>
      <c r="O292" s="13"/>
      <c r="P292" s="13"/>
      <c r="Q292" s="13"/>
      <c r="R292" s="13"/>
      <c r="S292" s="13"/>
      <c r="T292" s="13"/>
      <c r="U292" s="13"/>
      <c r="V292" s="13"/>
      <c r="W292" s="13"/>
      <c r="X292" s="13"/>
      <c r="Y292" s="13"/>
      <c r="Z292" s="13"/>
    </row>
    <row r="293" spans="1:26" ht="15.75" customHeight="1" x14ac:dyDescent="0.3">
      <c r="A293" s="13"/>
      <c r="B293" s="13"/>
      <c r="C293" s="13"/>
      <c r="D293" s="13"/>
      <c r="E293" s="19"/>
      <c r="F293" s="13"/>
      <c r="G293" s="19"/>
      <c r="H293" s="13"/>
      <c r="I293" s="19"/>
      <c r="J293" s="13"/>
      <c r="K293" s="19"/>
      <c r="L293" s="13"/>
      <c r="M293" s="19"/>
      <c r="N293" s="13"/>
      <c r="O293" s="13"/>
      <c r="P293" s="13"/>
      <c r="Q293" s="13"/>
      <c r="R293" s="13"/>
      <c r="S293" s="13"/>
      <c r="T293" s="13"/>
      <c r="U293" s="13"/>
      <c r="V293" s="13"/>
      <c r="W293" s="13"/>
      <c r="X293" s="13"/>
      <c r="Y293" s="13"/>
      <c r="Z293" s="13"/>
    </row>
    <row r="294" spans="1:26" ht="15.75" customHeight="1" x14ac:dyDescent="0.3">
      <c r="A294" s="13"/>
      <c r="B294" s="13"/>
      <c r="C294" s="13"/>
      <c r="D294" s="13"/>
      <c r="E294" s="19"/>
      <c r="F294" s="13"/>
      <c r="G294" s="19"/>
      <c r="H294" s="13"/>
      <c r="I294" s="19"/>
      <c r="J294" s="13"/>
      <c r="K294" s="19"/>
      <c r="L294" s="13"/>
      <c r="M294" s="19"/>
      <c r="N294" s="13"/>
      <c r="O294" s="13"/>
      <c r="P294" s="13"/>
      <c r="Q294" s="13"/>
      <c r="R294" s="13"/>
      <c r="S294" s="13"/>
      <c r="T294" s="13"/>
      <c r="U294" s="13"/>
      <c r="V294" s="13"/>
      <c r="W294" s="13"/>
      <c r="X294" s="13"/>
      <c r="Y294" s="13"/>
      <c r="Z294" s="13"/>
    </row>
    <row r="295" spans="1:26" ht="15.75" customHeight="1" x14ac:dyDescent="0.3">
      <c r="A295" s="13"/>
      <c r="B295" s="13"/>
      <c r="C295" s="13"/>
      <c r="D295" s="13"/>
      <c r="E295" s="19"/>
      <c r="F295" s="13"/>
      <c r="G295" s="19"/>
      <c r="H295" s="13"/>
      <c r="I295" s="19"/>
      <c r="J295" s="13"/>
      <c r="K295" s="19"/>
      <c r="L295" s="13"/>
      <c r="M295" s="19"/>
      <c r="N295" s="13"/>
      <c r="O295" s="13"/>
      <c r="P295" s="13"/>
      <c r="Q295" s="13"/>
      <c r="R295" s="13"/>
      <c r="S295" s="13"/>
      <c r="T295" s="13"/>
      <c r="U295" s="13"/>
      <c r="V295" s="13"/>
      <c r="W295" s="13"/>
      <c r="X295" s="13"/>
      <c r="Y295" s="13"/>
      <c r="Z295" s="13"/>
    </row>
    <row r="296" spans="1:26" ht="15.75" customHeight="1" x14ac:dyDescent="0.3">
      <c r="A296" s="13"/>
      <c r="B296" s="13"/>
      <c r="C296" s="13"/>
      <c r="D296" s="13"/>
      <c r="E296" s="19"/>
      <c r="F296" s="13"/>
      <c r="G296" s="19"/>
      <c r="H296" s="13"/>
      <c r="I296" s="19"/>
      <c r="J296" s="13"/>
      <c r="K296" s="19"/>
      <c r="L296" s="13"/>
      <c r="M296" s="19"/>
      <c r="N296" s="13"/>
      <c r="O296" s="13"/>
      <c r="P296" s="13"/>
      <c r="Q296" s="13"/>
      <c r="R296" s="13"/>
      <c r="S296" s="13"/>
      <c r="T296" s="13"/>
      <c r="U296" s="13"/>
      <c r="V296" s="13"/>
      <c r="W296" s="13"/>
      <c r="X296" s="13"/>
      <c r="Y296" s="13"/>
      <c r="Z296" s="13"/>
    </row>
    <row r="297" spans="1:26" ht="15.75" customHeight="1" x14ac:dyDescent="0.3">
      <c r="A297" s="13"/>
      <c r="B297" s="13"/>
      <c r="C297" s="13"/>
      <c r="D297" s="13"/>
      <c r="E297" s="19"/>
      <c r="F297" s="13"/>
      <c r="G297" s="19"/>
      <c r="H297" s="13"/>
      <c r="I297" s="19"/>
      <c r="J297" s="13"/>
      <c r="K297" s="19"/>
      <c r="L297" s="13"/>
      <c r="M297" s="19"/>
      <c r="N297" s="13"/>
      <c r="O297" s="13"/>
      <c r="P297" s="13"/>
      <c r="Q297" s="13"/>
      <c r="R297" s="13"/>
      <c r="S297" s="13"/>
      <c r="T297" s="13"/>
      <c r="U297" s="13"/>
      <c r="V297" s="13"/>
      <c r="W297" s="13"/>
      <c r="X297" s="13"/>
      <c r="Y297" s="13"/>
      <c r="Z297" s="13"/>
    </row>
    <row r="298" spans="1:26" ht="15.75" customHeight="1" x14ac:dyDescent="0.3">
      <c r="A298" s="13"/>
      <c r="B298" s="13"/>
      <c r="C298" s="13"/>
      <c r="D298" s="13"/>
      <c r="E298" s="19"/>
      <c r="F298" s="13"/>
      <c r="G298" s="19"/>
      <c r="H298" s="13"/>
      <c r="I298" s="19"/>
      <c r="J298" s="13"/>
      <c r="K298" s="19"/>
      <c r="L298" s="13"/>
      <c r="M298" s="19"/>
      <c r="N298" s="13"/>
      <c r="O298" s="13"/>
      <c r="P298" s="13"/>
      <c r="Q298" s="13"/>
      <c r="R298" s="13"/>
      <c r="S298" s="13"/>
      <c r="T298" s="13"/>
      <c r="U298" s="13"/>
      <c r="V298" s="13"/>
      <c r="W298" s="13"/>
      <c r="X298" s="13"/>
      <c r="Y298" s="13"/>
      <c r="Z298" s="13"/>
    </row>
    <row r="299" spans="1:26" ht="15.75" customHeight="1" x14ac:dyDescent="0.3">
      <c r="A299" s="13"/>
      <c r="B299" s="13"/>
      <c r="C299" s="13"/>
      <c r="D299" s="13"/>
      <c r="E299" s="19"/>
      <c r="F299" s="13"/>
      <c r="G299" s="19"/>
      <c r="H299" s="13"/>
      <c r="I299" s="19"/>
      <c r="J299" s="13"/>
      <c r="K299" s="19"/>
      <c r="L299" s="13"/>
      <c r="M299" s="19"/>
      <c r="N299" s="13"/>
      <c r="O299" s="13"/>
      <c r="P299" s="13"/>
      <c r="Q299" s="13"/>
      <c r="R299" s="13"/>
      <c r="S299" s="13"/>
      <c r="T299" s="13"/>
      <c r="U299" s="13"/>
      <c r="V299" s="13"/>
      <c r="W299" s="13"/>
      <c r="X299" s="13"/>
      <c r="Y299" s="13"/>
      <c r="Z299" s="13"/>
    </row>
    <row r="300" spans="1:26" ht="15.75" customHeight="1" x14ac:dyDescent="0.3">
      <c r="A300" s="13"/>
      <c r="B300" s="13"/>
      <c r="C300" s="13"/>
      <c r="D300" s="13"/>
      <c r="E300" s="19"/>
      <c r="F300" s="13"/>
      <c r="G300" s="19"/>
      <c r="H300" s="13"/>
      <c r="I300" s="19"/>
      <c r="J300" s="13"/>
      <c r="K300" s="19"/>
      <c r="L300" s="13"/>
      <c r="M300" s="19"/>
      <c r="N300" s="13"/>
      <c r="O300" s="13"/>
      <c r="P300" s="13"/>
      <c r="Q300" s="13"/>
      <c r="R300" s="13"/>
      <c r="S300" s="13"/>
      <c r="T300" s="13"/>
      <c r="U300" s="13"/>
      <c r="V300" s="13"/>
      <c r="W300" s="13"/>
      <c r="X300" s="13"/>
      <c r="Y300" s="13"/>
      <c r="Z300" s="13"/>
    </row>
    <row r="301" spans="1:26" ht="15.75" customHeight="1" x14ac:dyDescent="0.3">
      <c r="A301" s="13"/>
      <c r="B301" s="13"/>
      <c r="C301" s="13"/>
      <c r="D301" s="13"/>
      <c r="E301" s="19"/>
      <c r="F301" s="13"/>
      <c r="G301" s="19"/>
      <c r="H301" s="13"/>
      <c r="I301" s="19"/>
      <c r="J301" s="13"/>
      <c r="K301" s="19"/>
      <c r="L301" s="13"/>
      <c r="M301" s="19"/>
      <c r="N301" s="13"/>
      <c r="O301" s="13"/>
      <c r="P301" s="13"/>
      <c r="Q301" s="13"/>
      <c r="R301" s="13"/>
      <c r="S301" s="13"/>
      <c r="T301" s="13"/>
      <c r="U301" s="13"/>
      <c r="V301" s="13"/>
      <c r="W301" s="13"/>
      <c r="X301" s="13"/>
      <c r="Y301" s="13"/>
      <c r="Z301" s="13"/>
    </row>
    <row r="302" spans="1:26" ht="15.75" customHeight="1" x14ac:dyDescent="0.3">
      <c r="A302" s="13"/>
      <c r="B302" s="13"/>
      <c r="C302" s="13"/>
      <c r="D302" s="13"/>
      <c r="E302" s="19"/>
      <c r="F302" s="13"/>
      <c r="G302" s="19"/>
      <c r="H302" s="13"/>
      <c r="I302" s="19"/>
      <c r="J302" s="13"/>
      <c r="K302" s="19"/>
      <c r="L302" s="13"/>
      <c r="M302" s="19"/>
      <c r="N302" s="13"/>
      <c r="O302" s="13"/>
      <c r="P302" s="13"/>
      <c r="Q302" s="13"/>
      <c r="R302" s="13"/>
      <c r="S302" s="13"/>
      <c r="T302" s="13"/>
      <c r="U302" s="13"/>
      <c r="V302" s="13"/>
      <c r="W302" s="13"/>
      <c r="X302" s="13"/>
      <c r="Y302" s="13"/>
      <c r="Z302" s="13"/>
    </row>
    <row r="303" spans="1:26" ht="15.75" customHeight="1" x14ac:dyDescent="0.3">
      <c r="A303" s="13"/>
      <c r="B303" s="13"/>
      <c r="C303" s="13"/>
      <c r="D303" s="13"/>
      <c r="E303" s="19"/>
      <c r="F303" s="13"/>
      <c r="G303" s="19"/>
      <c r="H303" s="13"/>
      <c r="I303" s="19"/>
      <c r="J303" s="13"/>
      <c r="K303" s="19"/>
      <c r="L303" s="13"/>
      <c r="M303" s="19"/>
      <c r="N303" s="13"/>
      <c r="O303" s="13"/>
      <c r="P303" s="13"/>
      <c r="Q303" s="13"/>
      <c r="R303" s="13"/>
      <c r="S303" s="13"/>
      <c r="T303" s="13"/>
      <c r="U303" s="13"/>
      <c r="V303" s="13"/>
      <c r="W303" s="13"/>
      <c r="X303" s="13"/>
      <c r="Y303" s="13"/>
      <c r="Z303" s="13"/>
    </row>
    <row r="304" spans="1:26" ht="15.75" customHeight="1" x14ac:dyDescent="0.3">
      <c r="A304" s="13"/>
      <c r="B304" s="13"/>
      <c r="C304" s="13"/>
      <c r="D304" s="13"/>
      <c r="E304" s="19"/>
      <c r="F304" s="13"/>
      <c r="G304" s="19"/>
      <c r="H304" s="13"/>
      <c r="I304" s="19"/>
      <c r="J304" s="13"/>
      <c r="K304" s="19"/>
      <c r="L304" s="13"/>
      <c r="M304" s="19"/>
      <c r="N304" s="13"/>
      <c r="O304" s="13"/>
      <c r="P304" s="13"/>
      <c r="Q304" s="13"/>
      <c r="R304" s="13"/>
      <c r="S304" s="13"/>
      <c r="T304" s="13"/>
      <c r="U304" s="13"/>
      <c r="V304" s="13"/>
      <c r="W304" s="13"/>
      <c r="X304" s="13"/>
      <c r="Y304" s="13"/>
      <c r="Z304" s="13"/>
    </row>
    <row r="305" spans="1:26" ht="15.75" customHeight="1" x14ac:dyDescent="0.3">
      <c r="A305" s="13"/>
      <c r="B305" s="13"/>
      <c r="C305" s="13"/>
      <c r="D305" s="13"/>
      <c r="E305" s="19"/>
      <c r="F305" s="13"/>
      <c r="G305" s="19"/>
      <c r="H305" s="13"/>
      <c r="I305" s="19"/>
      <c r="J305" s="13"/>
      <c r="K305" s="19"/>
      <c r="L305" s="13"/>
      <c r="M305" s="19"/>
      <c r="N305" s="13"/>
      <c r="O305" s="13"/>
      <c r="P305" s="13"/>
      <c r="Q305" s="13"/>
      <c r="R305" s="13"/>
      <c r="S305" s="13"/>
      <c r="T305" s="13"/>
      <c r="U305" s="13"/>
      <c r="V305" s="13"/>
      <c r="W305" s="13"/>
      <c r="X305" s="13"/>
      <c r="Y305" s="13"/>
      <c r="Z305" s="13"/>
    </row>
    <row r="306" spans="1:26" ht="15.75" customHeight="1" x14ac:dyDescent="0.3">
      <c r="A306" s="13"/>
      <c r="B306" s="13"/>
      <c r="C306" s="13"/>
      <c r="D306" s="13"/>
      <c r="E306" s="19"/>
      <c r="F306" s="13"/>
      <c r="G306" s="19"/>
      <c r="H306" s="13"/>
      <c r="I306" s="19"/>
      <c r="J306" s="13"/>
      <c r="K306" s="19"/>
      <c r="L306" s="13"/>
      <c r="M306" s="19"/>
      <c r="N306" s="13"/>
      <c r="O306" s="13"/>
      <c r="P306" s="13"/>
      <c r="Q306" s="13"/>
      <c r="R306" s="13"/>
      <c r="S306" s="13"/>
      <c r="T306" s="13"/>
      <c r="U306" s="13"/>
      <c r="V306" s="13"/>
      <c r="W306" s="13"/>
      <c r="X306" s="13"/>
      <c r="Y306" s="13"/>
      <c r="Z306" s="13"/>
    </row>
    <row r="307" spans="1:26" ht="15.75" customHeight="1" x14ac:dyDescent="0.3">
      <c r="A307" s="13"/>
      <c r="B307" s="13"/>
      <c r="C307" s="13"/>
      <c r="D307" s="13"/>
      <c r="E307" s="19"/>
      <c r="F307" s="13"/>
      <c r="G307" s="19"/>
      <c r="H307" s="13"/>
      <c r="I307" s="19"/>
      <c r="J307" s="13"/>
      <c r="K307" s="19"/>
      <c r="L307" s="13"/>
      <c r="M307" s="19"/>
      <c r="N307" s="13"/>
      <c r="O307" s="13"/>
      <c r="P307" s="13"/>
      <c r="Q307" s="13"/>
      <c r="R307" s="13"/>
      <c r="S307" s="13"/>
      <c r="T307" s="13"/>
      <c r="U307" s="13"/>
      <c r="V307" s="13"/>
      <c r="W307" s="13"/>
      <c r="X307" s="13"/>
      <c r="Y307" s="13"/>
      <c r="Z307" s="13"/>
    </row>
    <row r="308" spans="1:26" ht="15.75" customHeight="1" x14ac:dyDescent="0.3">
      <c r="A308" s="13"/>
      <c r="B308" s="13"/>
      <c r="C308" s="13"/>
      <c r="D308" s="13"/>
      <c r="E308" s="19"/>
      <c r="F308" s="13"/>
      <c r="G308" s="19"/>
      <c r="H308" s="13"/>
      <c r="I308" s="19"/>
      <c r="J308" s="13"/>
      <c r="K308" s="19"/>
      <c r="L308" s="13"/>
      <c r="M308" s="19"/>
      <c r="N308" s="13"/>
      <c r="O308" s="13"/>
      <c r="P308" s="13"/>
      <c r="Q308" s="13"/>
      <c r="R308" s="13"/>
      <c r="S308" s="13"/>
      <c r="T308" s="13"/>
      <c r="U308" s="13"/>
      <c r="V308" s="13"/>
      <c r="W308" s="13"/>
      <c r="X308" s="13"/>
      <c r="Y308" s="13"/>
      <c r="Z308" s="13"/>
    </row>
    <row r="309" spans="1:26" ht="15.75" customHeight="1" x14ac:dyDescent="0.3">
      <c r="A309" s="13"/>
      <c r="B309" s="13"/>
      <c r="C309" s="13"/>
      <c r="D309" s="13"/>
      <c r="E309" s="19"/>
      <c r="F309" s="13"/>
      <c r="G309" s="19"/>
      <c r="H309" s="13"/>
      <c r="I309" s="19"/>
      <c r="J309" s="13"/>
      <c r="K309" s="19"/>
      <c r="L309" s="13"/>
      <c r="M309" s="19"/>
      <c r="N309" s="13"/>
      <c r="O309" s="13"/>
      <c r="P309" s="13"/>
      <c r="Q309" s="13"/>
      <c r="R309" s="13"/>
      <c r="S309" s="13"/>
      <c r="T309" s="13"/>
      <c r="U309" s="13"/>
      <c r="V309" s="13"/>
      <c r="W309" s="13"/>
      <c r="X309" s="13"/>
      <c r="Y309" s="13"/>
      <c r="Z309" s="13"/>
    </row>
    <row r="310" spans="1:26" ht="15.75" customHeight="1" x14ac:dyDescent="0.3">
      <c r="A310" s="13"/>
      <c r="B310" s="13"/>
      <c r="C310" s="13"/>
      <c r="D310" s="13"/>
      <c r="E310" s="19"/>
      <c r="F310" s="13"/>
      <c r="G310" s="19"/>
      <c r="H310" s="13"/>
      <c r="I310" s="19"/>
      <c r="J310" s="13"/>
      <c r="K310" s="19"/>
      <c r="L310" s="13"/>
      <c r="M310" s="19"/>
      <c r="N310" s="13"/>
      <c r="O310" s="13"/>
      <c r="P310" s="13"/>
      <c r="Q310" s="13"/>
      <c r="R310" s="13"/>
      <c r="S310" s="13"/>
      <c r="T310" s="13"/>
      <c r="U310" s="13"/>
      <c r="V310" s="13"/>
      <c r="W310" s="13"/>
      <c r="X310" s="13"/>
      <c r="Y310" s="13"/>
      <c r="Z310" s="13"/>
    </row>
    <row r="311" spans="1:26" ht="15.75" customHeight="1" x14ac:dyDescent="0.3">
      <c r="A311" s="13"/>
      <c r="B311" s="13"/>
      <c r="C311" s="13"/>
      <c r="D311" s="13"/>
      <c r="E311" s="19"/>
      <c r="F311" s="13"/>
      <c r="G311" s="19"/>
      <c r="H311" s="13"/>
      <c r="I311" s="19"/>
      <c r="J311" s="13"/>
      <c r="K311" s="19"/>
      <c r="L311" s="13"/>
      <c r="M311" s="19"/>
      <c r="N311" s="13"/>
      <c r="O311" s="13"/>
      <c r="P311" s="13"/>
      <c r="Q311" s="13"/>
      <c r="R311" s="13"/>
      <c r="S311" s="13"/>
      <c r="T311" s="13"/>
      <c r="U311" s="13"/>
      <c r="V311" s="13"/>
      <c r="W311" s="13"/>
      <c r="X311" s="13"/>
      <c r="Y311" s="13"/>
      <c r="Z311" s="13"/>
    </row>
    <row r="312" spans="1:26" ht="15.75" customHeight="1" x14ac:dyDescent="0.3">
      <c r="A312" s="13"/>
      <c r="B312" s="13"/>
      <c r="C312" s="13"/>
      <c r="D312" s="13"/>
      <c r="E312" s="19"/>
      <c r="F312" s="13"/>
      <c r="G312" s="19"/>
      <c r="H312" s="13"/>
      <c r="I312" s="19"/>
      <c r="J312" s="13"/>
      <c r="K312" s="19"/>
      <c r="L312" s="13"/>
      <c r="M312" s="19"/>
      <c r="N312" s="13"/>
      <c r="O312" s="13"/>
      <c r="P312" s="13"/>
      <c r="Q312" s="13"/>
      <c r="R312" s="13"/>
      <c r="S312" s="13"/>
      <c r="T312" s="13"/>
      <c r="U312" s="13"/>
      <c r="V312" s="13"/>
      <c r="W312" s="13"/>
      <c r="X312" s="13"/>
      <c r="Y312" s="13"/>
      <c r="Z312" s="13"/>
    </row>
    <row r="313" spans="1:26" ht="15.75" customHeight="1" x14ac:dyDescent="0.3">
      <c r="A313" s="13"/>
      <c r="B313" s="13"/>
      <c r="C313" s="13"/>
      <c r="D313" s="13"/>
      <c r="E313" s="19"/>
      <c r="F313" s="13"/>
      <c r="G313" s="19"/>
      <c r="H313" s="13"/>
      <c r="I313" s="19"/>
      <c r="J313" s="13"/>
      <c r="K313" s="19"/>
      <c r="L313" s="13"/>
      <c r="M313" s="19"/>
      <c r="N313" s="13"/>
      <c r="O313" s="13"/>
      <c r="P313" s="13"/>
      <c r="Q313" s="13"/>
      <c r="R313" s="13"/>
      <c r="S313" s="13"/>
      <c r="T313" s="13"/>
      <c r="U313" s="13"/>
      <c r="V313" s="13"/>
      <c r="W313" s="13"/>
      <c r="X313" s="13"/>
      <c r="Y313" s="13"/>
      <c r="Z313" s="13"/>
    </row>
    <row r="314" spans="1:26" ht="15.75" customHeight="1" x14ac:dyDescent="0.3">
      <c r="A314" s="13"/>
      <c r="B314" s="13"/>
      <c r="C314" s="13"/>
      <c r="D314" s="13"/>
      <c r="E314" s="19"/>
      <c r="F314" s="13"/>
      <c r="G314" s="19"/>
      <c r="H314" s="13"/>
      <c r="I314" s="19"/>
      <c r="J314" s="13"/>
      <c r="K314" s="19"/>
      <c r="L314" s="13"/>
      <c r="M314" s="19"/>
      <c r="N314" s="13"/>
      <c r="O314" s="13"/>
      <c r="P314" s="13"/>
      <c r="Q314" s="13"/>
      <c r="R314" s="13"/>
      <c r="S314" s="13"/>
      <c r="T314" s="13"/>
      <c r="U314" s="13"/>
      <c r="V314" s="13"/>
      <c r="W314" s="13"/>
      <c r="X314" s="13"/>
      <c r="Y314" s="13"/>
      <c r="Z314" s="13"/>
    </row>
    <row r="315" spans="1:26" ht="15.75" customHeight="1" x14ac:dyDescent="0.3">
      <c r="A315" s="13"/>
      <c r="B315" s="13"/>
      <c r="C315" s="13"/>
      <c r="D315" s="13"/>
      <c r="E315" s="19"/>
      <c r="F315" s="13"/>
      <c r="G315" s="19"/>
      <c r="H315" s="13"/>
      <c r="I315" s="19"/>
      <c r="J315" s="13"/>
      <c r="K315" s="19"/>
      <c r="L315" s="13"/>
      <c r="M315" s="19"/>
      <c r="N315" s="13"/>
      <c r="O315" s="13"/>
      <c r="P315" s="13"/>
      <c r="Q315" s="13"/>
      <c r="R315" s="13"/>
      <c r="S315" s="13"/>
      <c r="T315" s="13"/>
      <c r="U315" s="13"/>
      <c r="V315" s="13"/>
      <c r="W315" s="13"/>
      <c r="X315" s="13"/>
      <c r="Y315" s="13"/>
      <c r="Z315" s="13"/>
    </row>
    <row r="316" spans="1:26" ht="15.75" customHeight="1" x14ac:dyDescent="0.3">
      <c r="A316" s="13"/>
      <c r="B316" s="13"/>
      <c r="C316" s="13"/>
      <c r="D316" s="13"/>
      <c r="E316" s="19"/>
      <c r="F316" s="13"/>
      <c r="G316" s="19"/>
      <c r="H316" s="13"/>
      <c r="I316" s="19"/>
      <c r="J316" s="13"/>
      <c r="K316" s="19"/>
      <c r="L316" s="13"/>
      <c r="M316" s="19"/>
      <c r="N316" s="13"/>
      <c r="O316" s="13"/>
      <c r="P316" s="13"/>
      <c r="Q316" s="13"/>
      <c r="R316" s="13"/>
      <c r="S316" s="13"/>
      <c r="T316" s="13"/>
      <c r="U316" s="13"/>
      <c r="V316" s="13"/>
      <c r="W316" s="13"/>
      <c r="X316" s="13"/>
      <c r="Y316" s="13"/>
      <c r="Z316" s="13"/>
    </row>
    <row r="317" spans="1:26" ht="15.75" customHeight="1" x14ac:dyDescent="0.3">
      <c r="A317" s="13"/>
      <c r="B317" s="13"/>
      <c r="C317" s="13"/>
      <c r="D317" s="13"/>
      <c r="E317" s="19"/>
      <c r="F317" s="13"/>
      <c r="G317" s="19"/>
      <c r="H317" s="13"/>
      <c r="I317" s="19"/>
      <c r="J317" s="13"/>
      <c r="K317" s="19"/>
      <c r="L317" s="13"/>
      <c r="M317" s="19"/>
      <c r="N317" s="13"/>
      <c r="O317" s="13"/>
      <c r="P317" s="13"/>
      <c r="Q317" s="13"/>
      <c r="R317" s="13"/>
      <c r="S317" s="13"/>
      <c r="T317" s="13"/>
      <c r="U317" s="13"/>
      <c r="V317" s="13"/>
      <c r="W317" s="13"/>
      <c r="X317" s="13"/>
      <c r="Y317" s="13"/>
      <c r="Z317" s="13"/>
    </row>
    <row r="318" spans="1:26" ht="15.75" customHeight="1" x14ac:dyDescent="0.3">
      <c r="A318" s="13"/>
      <c r="B318" s="13"/>
      <c r="C318" s="13"/>
      <c r="D318" s="13"/>
      <c r="E318" s="19"/>
      <c r="F318" s="13"/>
      <c r="G318" s="19"/>
      <c r="H318" s="13"/>
      <c r="I318" s="19"/>
      <c r="J318" s="13"/>
      <c r="K318" s="19"/>
      <c r="L318" s="13"/>
      <c r="M318" s="19"/>
      <c r="N318" s="13"/>
      <c r="O318" s="13"/>
      <c r="P318" s="13"/>
      <c r="Q318" s="13"/>
      <c r="R318" s="13"/>
      <c r="S318" s="13"/>
      <c r="T318" s="13"/>
      <c r="U318" s="13"/>
      <c r="V318" s="13"/>
      <c r="W318" s="13"/>
      <c r="X318" s="13"/>
      <c r="Y318" s="13"/>
      <c r="Z318" s="13"/>
    </row>
    <row r="319" spans="1:26" ht="15.75" customHeight="1" x14ac:dyDescent="0.3">
      <c r="A319" s="13"/>
      <c r="B319" s="13"/>
      <c r="C319" s="13"/>
      <c r="D319" s="13"/>
      <c r="E319" s="19"/>
      <c r="F319" s="13"/>
      <c r="G319" s="19"/>
      <c r="H319" s="13"/>
      <c r="I319" s="19"/>
      <c r="J319" s="13"/>
      <c r="K319" s="19"/>
      <c r="L319" s="13"/>
      <c r="M319" s="19"/>
      <c r="N319" s="13"/>
      <c r="O319" s="13"/>
      <c r="P319" s="13"/>
      <c r="Q319" s="13"/>
      <c r="R319" s="13"/>
      <c r="S319" s="13"/>
      <c r="T319" s="13"/>
      <c r="U319" s="13"/>
      <c r="V319" s="13"/>
      <c r="W319" s="13"/>
      <c r="X319" s="13"/>
      <c r="Y319" s="13"/>
      <c r="Z319" s="13"/>
    </row>
    <row r="320" spans="1:26" ht="15.75" customHeight="1" x14ac:dyDescent="0.3">
      <c r="A320" s="13"/>
      <c r="B320" s="13"/>
      <c r="C320" s="13"/>
      <c r="D320" s="13"/>
      <c r="E320" s="19"/>
      <c r="F320" s="13"/>
      <c r="G320" s="19"/>
      <c r="H320" s="13"/>
      <c r="I320" s="19"/>
      <c r="J320" s="13"/>
      <c r="K320" s="19"/>
      <c r="L320" s="13"/>
      <c r="M320" s="19"/>
      <c r="N320" s="13"/>
      <c r="O320" s="13"/>
      <c r="P320" s="13"/>
      <c r="Q320" s="13"/>
      <c r="R320" s="13"/>
      <c r="S320" s="13"/>
      <c r="T320" s="13"/>
      <c r="U320" s="13"/>
      <c r="V320" s="13"/>
      <c r="W320" s="13"/>
      <c r="X320" s="13"/>
      <c r="Y320" s="13"/>
      <c r="Z320" s="13"/>
    </row>
    <row r="321" spans="1:26" ht="15.75" customHeight="1" x14ac:dyDescent="0.3">
      <c r="A321" s="13"/>
      <c r="B321" s="13"/>
      <c r="C321" s="13"/>
      <c r="D321" s="13"/>
      <c r="E321" s="19"/>
      <c r="F321" s="13"/>
      <c r="G321" s="19"/>
      <c r="H321" s="13"/>
      <c r="I321" s="19"/>
      <c r="J321" s="13"/>
      <c r="K321" s="19"/>
      <c r="L321" s="13"/>
      <c r="M321" s="19"/>
      <c r="N321" s="13"/>
      <c r="O321" s="13"/>
      <c r="P321" s="13"/>
      <c r="Q321" s="13"/>
      <c r="R321" s="13"/>
      <c r="S321" s="13"/>
      <c r="T321" s="13"/>
      <c r="U321" s="13"/>
      <c r="V321" s="13"/>
      <c r="W321" s="13"/>
      <c r="X321" s="13"/>
      <c r="Y321" s="13"/>
      <c r="Z321" s="13"/>
    </row>
    <row r="322" spans="1:26" ht="15.75" customHeight="1" x14ac:dyDescent="0.3">
      <c r="A322" s="13"/>
      <c r="B322" s="13"/>
      <c r="C322" s="13"/>
      <c r="D322" s="13"/>
      <c r="E322" s="19"/>
      <c r="F322" s="13"/>
      <c r="G322" s="19"/>
      <c r="H322" s="13"/>
      <c r="I322" s="19"/>
      <c r="J322" s="13"/>
      <c r="K322" s="19"/>
      <c r="L322" s="13"/>
      <c r="M322" s="19"/>
      <c r="N322" s="13"/>
      <c r="O322" s="13"/>
      <c r="P322" s="13"/>
      <c r="Q322" s="13"/>
      <c r="R322" s="13"/>
      <c r="S322" s="13"/>
      <c r="T322" s="13"/>
      <c r="U322" s="13"/>
      <c r="V322" s="13"/>
      <c r="W322" s="13"/>
      <c r="X322" s="13"/>
      <c r="Y322" s="13"/>
      <c r="Z322" s="13"/>
    </row>
    <row r="323" spans="1:26" ht="15.75" customHeight="1" x14ac:dyDescent="0.3">
      <c r="A323" s="13"/>
      <c r="B323" s="13"/>
      <c r="C323" s="13"/>
      <c r="D323" s="13"/>
      <c r="E323" s="19"/>
      <c r="F323" s="13"/>
      <c r="G323" s="19"/>
      <c r="H323" s="13"/>
      <c r="I323" s="19"/>
      <c r="J323" s="13"/>
      <c r="K323" s="19"/>
      <c r="L323" s="13"/>
      <c r="M323" s="19"/>
      <c r="N323" s="13"/>
      <c r="O323" s="13"/>
      <c r="P323" s="13"/>
      <c r="Q323" s="13"/>
      <c r="R323" s="13"/>
      <c r="S323" s="13"/>
      <c r="T323" s="13"/>
      <c r="U323" s="13"/>
      <c r="V323" s="13"/>
      <c r="W323" s="13"/>
      <c r="X323" s="13"/>
      <c r="Y323" s="13"/>
      <c r="Z323" s="13"/>
    </row>
    <row r="324" spans="1:26" ht="15.75" customHeight="1" x14ac:dyDescent="0.3">
      <c r="A324" s="13"/>
      <c r="B324" s="13"/>
      <c r="C324" s="13"/>
      <c r="D324" s="13"/>
      <c r="E324" s="19"/>
      <c r="F324" s="13"/>
      <c r="G324" s="19"/>
      <c r="H324" s="13"/>
      <c r="I324" s="19"/>
      <c r="J324" s="13"/>
      <c r="K324" s="19"/>
      <c r="L324" s="13"/>
      <c r="M324" s="19"/>
      <c r="N324" s="13"/>
      <c r="O324" s="13"/>
      <c r="P324" s="13"/>
      <c r="Q324" s="13"/>
      <c r="R324" s="13"/>
      <c r="S324" s="13"/>
      <c r="T324" s="13"/>
      <c r="U324" s="13"/>
      <c r="V324" s="13"/>
      <c r="W324" s="13"/>
      <c r="X324" s="13"/>
      <c r="Y324" s="13"/>
      <c r="Z324" s="13"/>
    </row>
    <row r="325" spans="1:26" ht="15.75" customHeight="1" x14ac:dyDescent="0.3">
      <c r="A325" s="13"/>
      <c r="B325" s="13"/>
      <c r="C325" s="13"/>
      <c r="D325" s="13"/>
      <c r="E325" s="19"/>
      <c r="F325" s="13"/>
      <c r="G325" s="19"/>
      <c r="H325" s="13"/>
      <c r="I325" s="19"/>
      <c r="J325" s="13"/>
      <c r="K325" s="19"/>
      <c r="L325" s="13"/>
      <c r="M325" s="19"/>
      <c r="N325" s="13"/>
      <c r="O325" s="13"/>
      <c r="P325" s="13"/>
      <c r="Q325" s="13"/>
      <c r="R325" s="13"/>
      <c r="S325" s="13"/>
      <c r="T325" s="13"/>
      <c r="U325" s="13"/>
      <c r="V325" s="13"/>
      <c r="W325" s="13"/>
      <c r="X325" s="13"/>
      <c r="Y325" s="13"/>
      <c r="Z325" s="13"/>
    </row>
    <row r="326" spans="1:26" ht="15.75" customHeight="1" x14ac:dyDescent="0.3">
      <c r="A326" s="13"/>
      <c r="B326" s="13"/>
      <c r="C326" s="13"/>
      <c r="D326" s="13"/>
      <c r="E326" s="19"/>
      <c r="F326" s="13"/>
      <c r="G326" s="19"/>
      <c r="H326" s="13"/>
      <c r="I326" s="19"/>
      <c r="J326" s="13"/>
      <c r="K326" s="19"/>
      <c r="L326" s="13"/>
      <c r="M326" s="19"/>
      <c r="N326" s="13"/>
      <c r="O326" s="13"/>
      <c r="P326" s="13"/>
      <c r="Q326" s="13"/>
      <c r="R326" s="13"/>
      <c r="S326" s="13"/>
      <c r="T326" s="13"/>
      <c r="U326" s="13"/>
      <c r="V326" s="13"/>
      <c r="W326" s="13"/>
      <c r="X326" s="13"/>
      <c r="Y326" s="13"/>
      <c r="Z326" s="13"/>
    </row>
    <row r="327" spans="1:26" ht="15.75" customHeight="1" x14ac:dyDescent="0.3">
      <c r="A327" s="13"/>
      <c r="B327" s="13"/>
      <c r="C327" s="13"/>
      <c r="D327" s="13"/>
      <c r="E327" s="19"/>
      <c r="F327" s="13"/>
      <c r="G327" s="19"/>
      <c r="H327" s="13"/>
      <c r="I327" s="19"/>
      <c r="J327" s="13"/>
      <c r="K327" s="19"/>
      <c r="L327" s="13"/>
      <c r="M327" s="19"/>
      <c r="N327" s="13"/>
      <c r="O327" s="13"/>
      <c r="P327" s="13"/>
      <c r="Q327" s="13"/>
      <c r="R327" s="13"/>
      <c r="S327" s="13"/>
      <c r="T327" s="13"/>
      <c r="U327" s="13"/>
      <c r="V327" s="13"/>
      <c r="W327" s="13"/>
      <c r="X327" s="13"/>
      <c r="Y327" s="13"/>
      <c r="Z327" s="13"/>
    </row>
    <row r="328" spans="1:26" ht="15.75" customHeight="1" x14ac:dyDescent="0.3">
      <c r="A328" s="13"/>
      <c r="B328" s="13"/>
      <c r="C328" s="13"/>
      <c r="D328" s="13"/>
      <c r="E328" s="19"/>
      <c r="F328" s="13"/>
      <c r="G328" s="19"/>
      <c r="H328" s="13"/>
      <c r="I328" s="19"/>
      <c r="J328" s="13"/>
      <c r="K328" s="19"/>
      <c r="L328" s="13"/>
      <c r="M328" s="19"/>
      <c r="N328" s="13"/>
      <c r="O328" s="13"/>
      <c r="P328" s="13"/>
      <c r="Q328" s="13"/>
      <c r="R328" s="13"/>
      <c r="S328" s="13"/>
      <c r="T328" s="13"/>
      <c r="U328" s="13"/>
      <c r="V328" s="13"/>
      <c r="W328" s="13"/>
      <c r="X328" s="13"/>
      <c r="Y328" s="13"/>
      <c r="Z328" s="13"/>
    </row>
    <row r="329" spans="1:26" ht="15.75" customHeight="1" x14ac:dyDescent="0.3">
      <c r="A329" s="13"/>
      <c r="B329" s="13"/>
      <c r="C329" s="13"/>
      <c r="D329" s="13"/>
      <c r="E329" s="19"/>
      <c r="F329" s="13"/>
      <c r="G329" s="19"/>
      <c r="H329" s="13"/>
      <c r="I329" s="19"/>
      <c r="J329" s="13"/>
      <c r="K329" s="19"/>
      <c r="L329" s="13"/>
      <c r="M329" s="19"/>
      <c r="N329" s="13"/>
      <c r="O329" s="13"/>
      <c r="P329" s="13"/>
      <c r="Q329" s="13"/>
      <c r="R329" s="13"/>
      <c r="S329" s="13"/>
      <c r="T329" s="13"/>
      <c r="U329" s="13"/>
      <c r="V329" s="13"/>
      <c r="W329" s="13"/>
      <c r="X329" s="13"/>
      <c r="Y329" s="13"/>
      <c r="Z329" s="13"/>
    </row>
    <row r="330" spans="1:26" ht="15.75" customHeight="1" x14ac:dyDescent="0.3">
      <c r="A330" s="13"/>
      <c r="B330" s="13"/>
      <c r="C330" s="13"/>
      <c r="D330" s="13"/>
      <c r="E330" s="19"/>
      <c r="F330" s="13"/>
      <c r="G330" s="19"/>
      <c r="H330" s="13"/>
      <c r="I330" s="19"/>
      <c r="J330" s="13"/>
      <c r="K330" s="19"/>
      <c r="L330" s="13"/>
      <c r="M330" s="19"/>
      <c r="N330" s="13"/>
      <c r="O330" s="13"/>
      <c r="P330" s="13"/>
      <c r="Q330" s="13"/>
      <c r="R330" s="13"/>
      <c r="S330" s="13"/>
      <c r="T330" s="13"/>
      <c r="U330" s="13"/>
      <c r="V330" s="13"/>
      <c r="W330" s="13"/>
      <c r="X330" s="13"/>
      <c r="Y330" s="13"/>
      <c r="Z330" s="13"/>
    </row>
    <row r="331" spans="1:26" ht="15.75" customHeight="1" x14ac:dyDescent="0.3">
      <c r="A331" s="13"/>
      <c r="B331" s="13"/>
      <c r="C331" s="13"/>
      <c r="D331" s="13"/>
      <c r="E331" s="19"/>
      <c r="F331" s="13"/>
      <c r="G331" s="19"/>
      <c r="H331" s="13"/>
      <c r="I331" s="19"/>
      <c r="J331" s="13"/>
      <c r="K331" s="19"/>
      <c r="L331" s="13"/>
      <c r="M331" s="19"/>
      <c r="N331" s="13"/>
      <c r="O331" s="13"/>
      <c r="P331" s="13"/>
      <c r="Q331" s="13"/>
      <c r="R331" s="13"/>
      <c r="S331" s="13"/>
      <c r="T331" s="13"/>
      <c r="U331" s="13"/>
      <c r="V331" s="13"/>
      <c r="W331" s="13"/>
      <c r="X331" s="13"/>
      <c r="Y331" s="13"/>
      <c r="Z331" s="13"/>
    </row>
    <row r="332" spans="1:26" ht="15.75" customHeight="1" x14ac:dyDescent="0.3">
      <c r="A332" s="13"/>
      <c r="B332" s="13"/>
      <c r="C332" s="13"/>
      <c r="D332" s="13"/>
      <c r="E332" s="19"/>
      <c r="F332" s="13"/>
      <c r="G332" s="19"/>
      <c r="H332" s="13"/>
      <c r="I332" s="19"/>
      <c r="J332" s="13"/>
      <c r="K332" s="19"/>
      <c r="L332" s="13"/>
      <c r="M332" s="19"/>
      <c r="N332" s="13"/>
      <c r="O332" s="13"/>
      <c r="P332" s="13"/>
      <c r="Q332" s="13"/>
      <c r="R332" s="13"/>
      <c r="S332" s="13"/>
      <c r="T332" s="13"/>
      <c r="U332" s="13"/>
      <c r="V332" s="13"/>
      <c r="W332" s="13"/>
      <c r="X332" s="13"/>
      <c r="Y332" s="13"/>
      <c r="Z332" s="13"/>
    </row>
    <row r="333" spans="1:26" ht="15.75" customHeight="1" x14ac:dyDescent="0.3">
      <c r="A333" s="13"/>
      <c r="B333" s="13"/>
      <c r="C333" s="13"/>
      <c r="D333" s="13"/>
      <c r="E333" s="19"/>
      <c r="F333" s="13"/>
      <c r="G333" s="19"/>
      <c r="H333" s="13"/>
      <c r="I333" s="19"/>
      <c r="J333" s="13"/>
      <c r="K333" s="19"/>
      <c r="L333" s="13"/>
      <c r="M333" s="19"/>
      <c r="N333" s="13"/>
      <c r="O333" s="13"/>
      <c r="P333" s="13"/>
      <c r="Q333" s="13"/>
      <c r="R333" s="13"/>
      <c r="S333" s="13"/>
      <c r="T333" s="13"/>
      <c r="U333" s="13"/>
      <c r="V333" s="13"/>
      <c r="W333" s="13"/>
      <c r="X333" s="13"/>
      <c r="Y333" s="13"/>
      <c r="Z333" s="13"/>
    </row>
    <row r="334" spans="1:26" ht="15.75" customHeight="1" x14ac:dyDescent="0.3">
      <c r="A334" s="13"/>
      <c r="B334" s="13"/>
      <c r="C334" s="13"/>
      <c r="D334" s="13"/>
      <c r="E334" s="19"/>
      <c r="F334" s="13"/>
      <c r="G334" s="19"/>
      <c r="H334" s="13"/>
      <c r="I334" s="19"/>
      <c r="J334" s="13"/>
      <c r="K334" s="19"/>
      <c r="L334" s="13"/>
      <c r="M334" s="19"/>
      <c r="N334" s="13"/>
      <c r="O334" s="13"/>
      <c r="P334" s="13"/>
      <c r="Q334" s="13"/>
      <c r="R334" s="13"/>
      <c r="S334" s="13"/>
      <c r="T334" s="13"/>
      <c r="U334" s="13"/>
      <c r="V334" s="13"/>
      <c r="W334" s="13"/>
      <c r="X334" s="13"/>
      <c r="Y334" s="13"/>
      <c r="Z334" s="13"/>
    </row>
    <row r="335" spans="1:26" ht="15.75" customHeight="1" x14ac:dyDescent="0.3">
      <c r="A335" s="13"/>
      <c r="B335" s="13"/>
      <c r="C335" s="13"/>
      <c r="D335" s="13"/>
      <c r="E335" s="19"/>
      <c r="F335" s="13"/>
      <c r="G335" s="19"/>
      <c r="H335" s="13"/>
      <c r="I335" s="19"/>
      <c r="J335" s="13"/>
      <c r="K335" s="19"/>
      <c r="L335" s="13"/>
      <c r="M335" s="19"/>
      <c r="N335" s="13"/>
      <c r="O335" s="13"/>
      <c r="P335" s="13"/>
      <c r="Q335" s="13"/>
      <c r="R335" s="13"/>
      <c r="S335" s="13"/>
      <c r="T335" s="13"/>
      <c r="U335" s="13"/>
      <c r="V335" s="13"/>
      <c r="W335" s="13"/>
      <c r="X335" s="13"/>
      <c r="Y335" s="13"/>
      <c r="Z335" s="13"/>
    </row>
    <row r="336" spans="1:26" ht="15.75" customHeight="1" x14ac:dyDescent="0.3">
      <c r="A336" s="13"/>
      <c r="B336" s="13"/>
      <c r="C336" s="13"/>
      <c r="D336" s="13"/>
      <c r="E336" s="19"/>
      <c r="F336" s="13"/>
      <c r="G336" s="19"/>
      <c r="H336" s="13"/>
      <c r="I336" s="19"/>
      <c r="J336" s="13"/>
      <c r="K336" s="19"/>
      <c r="L336" s="13"/>
      <c r="M336" s="19"/>
      <c r="N336" s="13"/>
      <c r="O336" s="13"/>
      <c r="P336" s="13"/>
      <c r="Q336" s="13"/>
      <c r="R336" s="13"/>
      <c r="S336" s="13"/>
      <c r="T336" s="13"/>
      <c r="U336" s="13"/>
      <c r="V336" s="13"/>
      <c r="W336" s="13"/>
      <c r="X336" s="13"/>
      <c r="Y336" s="13"/>
      <c r="Z336" s="13"/>
    </row>
    <row r="337" spans="1:26" ht="15.75" customHeight="1" x14ac:dyDescent="0.3">
      <c r="A337" s="13"/>
      <c r="B337" s="13"/>
      <c r="C337" s="13"/>
      <c r="D337" s="13"/>
      <c r="E337" s="19"/>
      <c r="F337" s="13"/>
      <c r="G337" s="19"/>
      <c r="H337" s="13"/>
      <c r="I337" s="19"/>
      <c r="J337" s="13"/>
      <c r="K337" s="19"/>
      <c r="L337" s="13"/>
      <c r="M337" s="19"/>
      <c r="N337" s="13"/>
      <c r="O337" s="13"/>
      <c r="P337" s="13"/>
      <c r="Q337" s="13"/>
      <c r="R337" s="13"/>
      <c r="S337" s="13"/>
      <c r="T337" s="13"/>
      <c r="U337" s="13"/>
      <c r="V337" s="13"/>
      <c r="W337" s="13"/>
      <c r="X337" s="13"/>
      <c r="Y337" s="13"/>
      <c r="Z337" s="13"/>
    </row>
    <row r="338" spans="1:26" ht="15.75" customHeight="1" x14ac:dyDescent="0.3">
      <c r="A338" s="13"/>
      <c r="B338" s="13"/>
      <c r="C338" s="13"/>
      <c r="D338" s="13"/>
      <c r="E338" s="19"/>
      <c r="F338" s="13"/>
      <c r="G338" s="19"/>
      <c r="H338" s="13"/>
      <c r="I338" s="19"/>
      <c r="J338" s="13"/>
      <c r="K338" s="19"/>
      <c r="L338" s="13"/>
      <c r="M338" s="19"/>
      <c r="N338" s="13"/>
      <c r="O338" s="13"/>
      <c r="P338" s="13"/>
      <c r="Q338" s="13"/>
      <c r="R338" s="13"/>
      <c r="S338" s="13"/>
      <c r="T338" s="13"/>
      <c r="U338" s="13"/>
      <c r="V338" s="13"/>
      <c r="W338" s="13"/>
      <c r="X338" s="13"/>
      <c r="Y338" s="13"/>
      <c r="Z338" s="13"/>
    </row>
    <row r="339" spans="1:26" ht="15.75" customHeight="1" x14ac:dyDescent="0.3">
      <c r="A339" s="13"/>
      <c r="B339" s="13"/>
      <c r="C339" s="13"/>
      <c r="D339" s="13"/>
      <c r="E339" s="19"/>
      <c r="F339" s="13"/>
      <c r="G339" s="19"/>
      <c r="H339" s="13"/>
      <c r="I339" s="19"/>
      <c r="J339" s="13"/>
      <c r="K339" s="19"/>
      <c r="L339" s="13"/>
      <c r="M339" s="19"/>
      <c r="N339" s="13"/>
      <c r="O339" s="13"/>
      <c r="P339" s="13"/>
      <c r="Q339" s="13"/>
      <c r="R339" s="13"/>
      <c r="S339" s="13"/>
      <c r="T339" s="13"/>
      <c r="U339" s="13"/>
      <c r="V339" s="13"/>
      <c r="W339" s="13"/>
      <c r="X339" s="13"/>
      <c r="Y339" s="13"/>
      <c r="Z339" s="13"/>
    </row>
    <row r="340" spans="1:26" ht="15.75" customHeight="1" x14ac:dyDescent="0.3">
      <c r="A340" s="13"/>
      <c r="B340" s="13"/>
      <c r="C340" s="13"/>
      <c r="D340" s="13"/>
      <c r="E340" s="19"/>
      <c r="F340" s="13"/>
      <c r="G340" s="19"/>
      <c r="H340" s="13"/>
      <c r="I340" s="19"/>
      <c r="J340" s="13"/>
      <c r="K340" s="19"/>
      <c r="L340" s="13"/>
      <c r="M340" s="19"/>
      <c r="N340" s="13"/>
      <c r="O340" s="13"/>
      <c r="P340" s="13"/>
      <c r="Q340" s="13"/>
      <c r="R340" s="13"/>
      <c r="S340" s="13"/>
      <c r="T340" s="13"/>
      <c r="U340" s="13"/>
      <c r="V340" s="13"/>
      <c r="W340" s="13"/>
      <c r="X340" s="13"/>
      <c r="Y340" s="13"/>
      <c r="Z340" s="13"/>
    </row>
    <row r="341" spans="1:26" ht="15.75" customHeight="1" x14ac:dyDescent="0.3">
      <c r="A341" s="13"/>
      <c r="B341" s="13"/>
      <c r="C341" s="13"/>
      <c r="D341" s="13"/>
      <c r="E341" s="19"/>
      <c r="F341" s="13"/>
      <c r="G341" s="19"/>
      <c r="H341" s="13"/>
      <c r="I341" s="19"/>
      <c r="J341" s="13"/>
      <c r="K341" s="19"/>
      <c r="L341" s="13"/>
      <c r="M341" s="19"/>
      <c r="N341" s="13"/>
      <c r="O341" s="13"/>
      <c r="P341" s="13"/>
      <c r="Q341" s="13"/>
      <c r="R341" s="13"/>
      <c r="S341" s="13"/>
      <c r="T341" s="13"/>
      <c r="U341" s="13"/>
      <c r="V341" s="13"/>
      <c r="W341" s="13"/>
      <c r="X341" s="13"/>
      <c r="Y341" s="13"/>
      <c r="Z341" s="13"/>
    </row>
    <row r="342" spans="1:26" ht="15.75" customHeight="1" x14ac:dyDescent="0.3">
      <c r="A342" s="13"/>
      <c r="B342" s="13"/>
      <c r="C342" s="13"/>
      <c r="D342" s="13"/>
      <c r="E342" s="19"/>
      <c r="F342" s="13"/>
      <c r="G342" s="19"/>
      <c r="H342" s="13"/>
      <c r="I342" s="19"/>
      <c r="J342" s="13"/>
      <c r="K342" s="19"/>
      <c r="L342" s="13"/>
      <c r="M342" s="19"/>
      <c r="N342" s="13"/>
      <c r="O342" s="13"/>
      <c r="P342" s="13"/>
      <c r="Q342" s="13"/>
      <c r="R342" s="13"/>
      <c r="S342" s="13"/>
      <c r="T342" s="13"/>
      <c r="U342" s="13"/>
      <c r="V342" s="13"/>
      <c r="W342" s="13"/>
      <c r="X342" s="13"/>
      <c r="Y342" s="13"/>
      <c r="Z342" s="13"/>
    </row>
    <row r="343" spans="1:26" ht="15.75" customHeight="1" x14ac:dyDescent="0.3">
      <c r="A343" s="13"/>
      <c r="B343" s="13"/>
      <c r="C343" s="13"/>
      <c r="D343" s="13"/>
      <c r="E343" s="19"/>
      <c r="F343" s="13"/>
      <c r="G343" s="19"/>
      <c r="H343" s="13"/>
      <c r="I343" s="19"/>
      <c r="J343" s="13"/>
      <c r="K343" s="19"/>
      <c r="L343" s="13"/>
      <c r="M343" s="19"/>
      <c r="N343" s="13"/>
      <c r="O343" s="13"/>
      <c r="P343" s="13"/>
      <c r="Q343" s="13"/>
      <c r="R343" s="13"/>
      <c r="S343" s="13"/>
      <c r="T343" s="13"/>
      <c r="U343" s="13"/>
      <c r="V343" s="13"/>
      <c r="W343" s="13"/>
      <c r="X343" s="13"/>
      <c r="Y343" s="13"/>
      <c r="Z343" s="13"/>
    </row>
    <row r="344" spans="1:26" ht="15.75" customHeight="1" x14ac:dyDescent="0.3">
      <c r="A344" s="13"/>
      <c r="B344" s="13"/>
      <c r="C344" s="13"/>
      <c r="D344" s="13"/>
      <c r="E344" s="19"/>
      <c r="F344" s="13"/>
      <c r="G344" s="19"/>
      <c r="H344" s="13"/>
      <c r="I344" s="19"/>
      <c r="J344" s="13"/>
      <c r="K344" s="19"/>
      <c r="L344" s="13"/>
      <c r="M344" s="19"/>
      <c r="N344" s="13"/>
      <c r="O344" s="13"/>
      <c r="P344" s="13"/>
      <c r="Q344" s="13"/>
      <c r="R344" s="13"/>
      <c r="S344" s="13"/>
      <c r="T344" s="13"/>
      <c r="U344" s="13"/>
      <c r="V344" s="13"/>
      <c r="W344" s="13"/>
      <c r="X344" s="13"/>
      <c r="Y344" s="13"/>
      <c r="Z344" s="13"/>
    </row>
    <row r="345" spans="1:26" ht="15.75" customHeight="1" x14ac:dyDescent="0.3">
      <c r="A345" s="13"/>
      <c r="B345" s="13"/>
      <c r="C345" s="13"/>
      <c r="D345" s="13"/>
      <c r="E345" s="19"/>
      <c r="F345" s="13"/>
      <c r="G345" s="19"/>
      <c r="H345" s="13"/>
      <c r="I345" s="19"/>
      <c r="J345" s="13"/>
      <c r="K345" s="19"/>
      <c r="L345" s="13"/>
      <c r="M345" s="19"/>
      <c r="N345" s="13"/>
      <c r="O345" s="13"/>
      <c r="P345" s="13"/>
      <c r="Q345" s="13"/>
      <c r="R345" s="13"/>
      <c r="S345" s="13"/>
      <c r="T345" s="13"/>
      <c r="U345" s="13"/>
      <c r="V345" s="13"/>
      <c r="W345" s="13"/>
      <c r="X345" s="13"/>
      <c r="Y345" s="13"/>
      <c r="Z345" s="13"/>
    </row>
    <row r="346" spans="1:26" ht="15.75" customHeight="1" x14ac:dyDescent="0.3">
      <c r="A346" s="13"/>
      <c r="B346" s="13"/>
      <c r="C346" s="13"/>
      <c r="D346" s="13"/>
      <c r="E346" s="19"/>
      <c r="F346" s="13"/>
      <c r="G346" s="19"/>
      <c r="H346" s="13"/>
      <c r="I346" s="19"/>
      <c r="J346" s="13"/>
      <c r="K346" s="19"/>
      <c r="L346" s="13"/>
      <c r="M346" s="19"/>
      <c r="N346" s="13"/>
      <c r="O346" s="13"/>
      <c r="P346" s="13"/>
      <c r="Q346" s="13"/>
      <c r="R346" s="13"/>
      <c r="S346" s="13"/>
      <c r="T346" s="13"/>
      <c r="U346" s="13"/>
      <c r="V346" s="13"/>
      <c r="W346" s="13"/>
      <c r="X346" s="13"/>
      <c r="Y346" s="13"/>
      <c r="Z346" s="13"/>
    </row>
    <row r="347" spans="1:26" ht="15.75" customHeight="1" x14ac:dyDescent="0.3">
      <c r="A347" s="13"/>
      <c r="B347" s="13"/>
      <c r="C347" s="13"/>
      <c r="D347" s="13"/>
      <c r="E347" s="19"/>
      <c r="F347" s="13"/>
      <c r="G347" s="19"/>
      <c r="H347" s="13"/>
      <c r="I347" s="19"/>
      <c r="J347" s="13"/>
      <c r="K347" s="19"/>
      <c r="L347" s="13"/>
      <c r="M347" s="19"/>
      <c r="N347" s="13"/>
      <c r="O347" s="13"/>
      <c r="P347" s="13"/>
      <c r="Q347" s="13"/>
      <c r="R347" s="13"/>
      <c r="S347" s="13"/>
      <c r="T347" s="13"/>
      <c r="U347" s="13"/>
      <c r="V347" s="13"/>
      <c r="W347" s="13"/>
      <c r="X347" s="13"/>
      <c r="Y347" s="13"/>
      <c r="Z347" s="13"/>
    </row>
    <row r="348" spans="1:26" ht="15.75" customHeight="1" x14ac:dyDescent="0.3">
      <c r="A348" s="13"/>
      <c r="B348" s="13"/>
      <c r="C348" s="13"/>
      <c r="D348" s="13"/>
      <c r="E348" s="19"/>
      <c r="F348" s="13"/>
      <c r="G348" s="19"/>
      <c r="H348" s="13"/>
      <c r="I348" s="19"/>
      <c r="J348" s="13"/>
      <c r="K348" s="19"/>
      <c r="L348" s="13"/>
      <c r="M348" s="19"/>
      <c r="N348" s="13"/>
      <c r="O348" s="13"/>
      <c r="P348" s="13"/>
      <c r="Q348" s="13"/>
      <c r="R348" s="13"/>
      <c r="S348" s="13"/>
      <c r="T348" s="13"/>
      <c r="U348" s="13"/>
      <c r="V348" s="13"/>
      <c r="W348" s="13"/>
      <c r="X348" s="13"/>
      <c r="Y348" s="13"/>
      <c r="Z348" s="13"/>
    </row>
    <row r="349" spans="1:26" ht="15.75" customHeight="1" x14ac:dyDescent="0.3">
      <c r="A349" s="13"/>
      <c r="B349" s="13"/>
      <c r="C349" s="13"/>
      <c r="D349" s="13"/>
      <c r="E349" s="19"/>
      <c r="F349" s="13"/>
      <c r="G349" s="19"/>
      <c r="H349" s="13"/>
      <c r="I349" s="19"/>
      <c r="J349" s="13"/>
      <c r="K349" s="19"/>
      <c r="L349" s="13"/>
      <c r="M349" s="19"/>
      <c r="N349" s="13"/>
      <c r="O349" s="13"/>
      <c r="P349" s="13"/>
      <c r="Q349" s="13"/>
      <c r="R349" s="13"/>
      <c r="S349" s="13"/>
      <c r="T349" s="13"/>
      <c r="U349" s="13"/>
      <c r="V349" s="13"/>
      <c r="W349" s="13"/>
      <c r="X349" s="13"/>
      <c r="Y349" s="13"/>
      <c r="Z349" s="13"/>
    </row>
    <row r="350" spans="1:26" ht="15.75" customHeight="1" x14ac:dyDescent="0.3">
      <c r="A350" s="13"/>
      <c r="B350" s="13"/>
      <c r="C350" s="13"/>
      <c r="D350" s="13"/>
      <c r="E350" s="19"/>
      <c r="F350" s="13"/>
      <c r="G350" s="19"/>
      <c r="H350" s="13"/>
      <c r="I350" s="19"/>
      <c r="J350" s="13"/>
      <c r="K350" s="19"/>
      <c r="L350" s="13"/>
      <c r="M350" s="19"/>
      <c r="N350" s="13"/>
      <c r="O350" s="13"/>
      <c r="P350" s="13"/>
      <c r="Q350" s="13"/>
      <c r="R350" s="13"/>
      <c r="S350" s="13"/>
      <c r="T350" s="13"/>
      <c r="U350" s="13"/>
      <c r="V350" s="13"/>
      <c r="W350" s="13"/>
      <c r="X350" s="13"/>
      <c r="Y350" s="13"/>
      <c r="Z350" s="13"/>
    </row>
    <row r="351" spans="1:26" ht="15.75" customHeight="1" x14ac:dyDescent="0.3">
      <c r="A351" s="13"/>
      <c r="B351" s="13"/>
      <c r="C351" s="13"/>
      <c r="D351" s="13"/>
      <c r="E351" s="19"/>
      <c r="F351" s="13"/>
      <c r="G351" s="19"/>
      <c r="H351" s="13"/>
      <c r="I351" s="19"/>
      <c r="J351" s="13"/>
      <c r="K351" s="19"/>
      <c r="L351" s="13"/>
      <c r="M351" s="19"/>
      <c r="N351" s="13"/>
      <c r="O351" s="13"/>
      <c r="P351" s="13"/>
      <c r="Q351" s="13"/>
      <c r="R351" s="13"/>
      <c r="S351" s="13"/>
      <c r="T351" s="13"/>
      <c r="U351" s="13"/>
      <c r="V351" s="13"/>
      <c r="W351" s="13"/>
      <c r="X351" s="13"/>
      <c r="Y351" s="13"/>
      <c r="Z351" s="13"/>
    </row>
    <row r="352" spans="1:26" ht="15.75" customHeight="1" x14ac:dyDescent="0.3">
      <c r="A352" s="13"/>
      <c r="B352" s="13"/>
      <c r="C352" s="13"/>
      <c r="D352" s="13"/>
      <c r="E352" s="19"/>
      <c r="F352" s="13"/>
      <c r="G352" s="19"/>
      <c r="H352" s="13"/>
      <c r="I352" s="19"/>
      <c r="J352" s="13"/>
      <c r="K352" s="19"/>
      <c r="L352" s="13"/>
      <c r="M352" s="19"/>
      <c r="N352" s="13"/>
      <c r="O352" s="13"/>
      <c r="P352" s="13"/>
      <c r="Q352" s="13"/>
      <c r="R352" s="13"/>
      <c r="S352" s="13"/>
      <c r="T352" s="13"/>
      <c r="U352" s="13"/>
      <c r="V352" s="13"/>
      <c r="W352" s="13"/>
      <c r="X352" s="13"/>
      <c r="Y352" s="13"/>
      <c r="Z352" s="13"/>
    </row>
    <row r="353" spans="1:26" ht="15.75" customHeight="1" x14ac:dyDescent="0.3">
      <c r="A353" s="13"/>
      <c r="B353" s="13"/>
      <c r="C353" s="13"/>
      <c r="D353" s="13"/>
      <c r="E353" s="19"/>
      <c r="F353" s="13"/>
      <c r="G353" s="19"/>
      <c r="H353" s="13"/>
      <c r="I353" s="19"/>
      <c r="J353" s="13"/>
      <c r="K353" s="19"/>
      <c r="L353" s="13"/>
      <c r="M353" s="19"/>
      <c r="N353" s="13"/>
      <c r="O353" s="13"/>
      <c r="P353" s="13"/>
      <c r="Q353" s="13"/>
      <c r="R353" s="13"/>
      <c r="S353" s="13"/>
      <c r="T353" s="13"/>
      <c r="U353" s="13"/>
      <c r="V353" s="13"/>
      <c r="W353" s="13"/>
      <c r="X353" s="13"/>
      <c r="Y353" s="13"/>
      <c r="Z353" s="13"/>
    </row>
    <row r="354" spans="1:26" ht="15.75" customHeight="1" x14ac:dyDescent="0.3">
      <c r="A354" s="13"/>
      <c r="B354" s="13"/>
      <c r="C354" s="13"/>
      <c r="D354" s="13"/>
      <c r="E354" s="19"/>
      <c r="F354" s="13"/>
      <c r="G354" s="19"/>
      <c r="H354" s="13"/>
      <c r="I354" s="19"/>
      <c r="J354" s="13"/>
      <c r="K354" s="19"/>
      <c r="L354" s="13"/>
      <c r="M354" s="19"/>
      <c r="N354" s="13"/>
      <c r="O354" s="13"/>
      <c r="P354" s="13"/>
      <c r="Q354" s="13"/>
      <c r="R354" s="13"/>
      <c r="S354" s="13"/>
      <c r="T354" s="13"/>
      <c r="U354" s="13"/>
      <c r="V354" s="13"/>
      <c r="W354" s="13"/>
      <c r="X354" s="13"/>
      <c r="Y354" s="13"/>
      <c r="Z354" s="13"/>
    </row>
    <row r="355" spans="1:26" ht="15.75" customHeight="1" x14ac:dyDescent="0.3">
      <c r="A355" s="13"/>
      <c r="B355" s="13"/>
      <c r="C355" s="13"/>
      <c r="D355" s="13"/>
      <c r="E355" s="19"/>
      <c r="F355" s="13"/>
      <c r="G355" s="19"/>
      <c r="H355" s="13"/>
      <c r="I355" s="19"/>
      <c r="J355" s="13"/>
      <c r="K355" s="19"/>
      <c r="L355" s="13"/>
      <c r="M355" s="19"/>
      <c r="N355" s="13"/>
      <c r="O355" s="13"/>
      <c r="P355" s="13"/>
      <c r="Q355" s="13"/>
      <c r="R355" s="13"/>
      <c r="S355" s="13"/>
      <c r="T355" s="13"/>
      <c r="U355" s="13"/>
      <c r="V355" s="13"/>
      <c r="W355" s="13"/>
      <c r="X355" s="13"/>
      <c r="Y355" s="13"/>
      <c r="Z355" s="13"/>
    </row>
    <row r="356" spans="1:26" ht="15.75" customHeight="1" x14ac:dyDescent="0.3">
      <c r="A356" s="13"/>
      <c r="B356" s="13"/>
      <c r="C356" s="13"/>
      <c r="D356" s="13"/>
      <c r="E356" s="19"/>
      <c r="F356" s="13"/>
      <c r="G356" s="19"/>
      <c r="H356" s="13"/>
      <c r="I356" s="19"/>
      <c r="J356" s="13"/>
      <c r="K356" s="19"/>
      <c r="L356" s="13"/>
      <c r="M356" s="19"/>
      <c r="N356" s="13"/>
      <c r="O356" s="13"/>
      <c r="P356" s="13"/>
      <c r="Q356" s="13"/>
      <c r="R356" s="13"/>
      <c r="S356" s="13"/>
      <c r="T356" s="13"/>
      <c r="U356" s="13"/>
      <c r="V356" s="13"/>
      <c r="W356" s="13"/>
      <c r="X356" s="13"/>
      <c r="Y356" s="13"/>
      <c r="Z356" s="13"/>
    </row>
    <row r="357" spans="1:26" ht="15.75" customHeight="1" x14ac:dyDescent="0.3">
      <c r="A357" s="13"/>
      <c r="B357" s="13"/>
      <c r="C357" s="13"/>
      <c r="D357" s="13"/>
      <c r="E357" s="19"/>
      <c r="F357" s="13"/>
      <c r="G357" s="19"/>
      <c r="H357" s="13"/>
      <c r="I357" s="19"/>
      <c r="J357" s="13"/>
      <c r="K357" s="19"/>
      <c r="L357" s="13"/>
      <c r="M357" s="19"/>
      <c r="N357" s="13"/>
      <c r="O357" s="13"/>
      <c r="P357" s="13"/>
      <c r="Q357" s="13"/>
      <c r="R357" s="13"/>
      <c r="S357" s="13"/>
      <c r="T357" s="13"/>
      <c r="U357" s="13"/>
      <c r="V357" s="13"/>
      <c r="W357" s="13"/>
      <c r="X357" s="13"/>
      <c r="Y357" s="13"/>
      <c r="Z357" s="13"/>
    </row>
    <row r="358" spans="1:26" ht="15.75" customHeight="1" x14ac:dyDescent="0.3">
      <c r="A358" s="13"/>
      <c r="B358" s="13"/>
      <c r="C358" s="13"/>
      <c r="D358" s="13"/>
      <c r="E358" s="19"/>
      <c r="F358" s="13"/>
      <c r="G358" s="19"/>
      <c r="H358" s="13"/>
      <c r="I358" s="19"/>
      <c r="J358" s="13"/>
      <c r="K358" s="19"/>
      <c r="L358" s="13"/>
      <c r="M358" s="19"/>
      <c r="N358" s="13"/>
      <c r="O358" s="13"/>
      <c r="P358" s="13"/>
      <c r="Q358" s="13"/>
      <c r="R358" s="13"/>
      <c r="S358" s="13"/>
      <c r="T358" s="13"/>
      <c r="U358" s="13"/>
      <c r="V358" s="13"/>
      <c r="W358" s="13"/>
      <c r="X358" s="13"/>
      <c r="Y358" s="13"/>
      <c r="Z358" s="13"/>
    </row>
    <row r="359" spans="1:26" ht="15.75" customHeight="1" x14ac:dyDescent="0.3">
      <c r="A359" s="13"/>
      <c r="B359" s="13"/>
      <c r="C359" s="13"/>
      <c r="D359" s="13"/>
      <c r="E359" s="19"/>
      <c r="F359" s="13"/>
      <c r="G359" s="19"/>
      <c r="H359" s="13"/>
      <c r="I359" s="19"/>
      <c r="J359" s="13"/>
      <c r="K359" s="19"/>
      <c r="L359" s="13"/>
      <c r="M359" s="19"/>
      <c r="N359" s="13"/>
      <c r="O359" s="13"/>
      <c r="P359" s="13"/>
      <c r="Q359" s="13"/>
      <c r="R359" s="13"/>
      <c r="S359" s="13"/>
      <c r="T359" s="13"/>
      <c r="U359" s="13"/>
      <c r="V359" s="13"/>
      <c r="W359" s="13"/>
      <c r="X359" s="13"/>
      <c r="Y359" s="13"/>
      <c r="Z359" s="13"/>
    </row>
    <row r="360" spans="1:26" ht="15.75" customHeight="1" x14ac:dyDescent="0.3">
      <c r="A360" s="13"/>
      <c r="B360" s="13"/>
      <c r="C360" s="13"/>
      <c r="D360" s="13"/>
      <c r="E360" s="19"/>
      <c r="F360" s="13"/>
      <c r="G360" s="19"/>
      <c r="H360" s="13"/>
      <c r="I360" s="19"/>
      <c r="J360" s="13"/>
      <c r="K360" s="19"/>
      <c r="L360" s="13"/>
      <c r="M360" s="19"/>
      <c r="N360" s="13"/>
      <c r="O360" s="13"/>
      <c r="P360" s="13"/>
      <c r="Q360" s="13"/>
      <c r="R360" s="13"/>
      <c r="S360" s="13"/>
      <c r="T360" s="13"/>
      <c r="U360" s="13"/>
      <c r="V360" s="13"/>
      <c r="W360" s="13"/>
      <c r="X360" s="13"/>
      <c r="Y360" s="13"/>
      <c r="Z360" s="13"/>
    </row>
    <row r="361" spans="1:26" ht="15.75" customHeight="1" x14ac:dyDescent="0.3">
      <c r="A361" s="13"/>
      <c r="B361" s="13"/>
      <c r="C361" s="13"/>
      <c r="D361" s="13"/>
      <c r="E361" s="19"/>
      <c r="F361" s="13"/>
      <c r="G361" s="19"/>
      <c r="H361" s="13"/>
      <c r="I361" s="19"/>
      <c r="J361" s="13"/>
      <c r="K361" s="19"/>
      <c r="L361" s="13"/>
      <c r="M361" s="19"/>
      <c r="N361" s="13"/>
      <c r="O361" s="13"/>
      <c r="P361" s="13"/>
      <c r="Q361" s="13"/>
      <c r="R361" s="13"/>
      <c r="S361" s="13"/>
      <c r="T361" s="13"/>
      <c r="U361" s="13"/>
      <c r="V361" s="13"/>
      <c r="W361" s="13"/>
      <c r="X361" s="13"/>
      <c r="Y361" s="13"/>
      <c r="Z361" s="13"/>
    </row>
    <row r="362" spans="1:26" ht="15.75" customHeight="1" x14ac:dyDescent="0.3">
      <c r="A362" s="13"/>
      <c r="B362" s="13"/>
      <c r="C362" s="13"/>
      <c r="D362" s="13"/>
      <c r="E362" s="19"/>
      <c r="F362" s="13"/>
      <c r="G362" s="19"/>
      <c r="H362" s="13"/>
      <c r="I362" s="19"/>
      <c r="J362" s="13"/>
      <c r="K362" s="19"/>
      <c r="L362" s="13"/>
      <c r="M362" s="19"/>
      <c r="N362" s="13"/>
      <c r="O362" s="13"/>
      <c r="P362" s="13"/>
      <c r="Q362" s="13"/>
      <c r="R362" s="13"/>
      <c r="S362" s="13"/>
      <c r="T362" s="13"/>
      <c r="U362" s="13"/>
      <c r="V362" s="13"/>
      <c r="W362" s="13"/>
      <c r="X362" s="13"/>
      <c r="Y362" s="13"/>
      <c r="Z362" s="13"/>
    </row>
    <row r="363" spans="1:26" ht="15.75" customHeight="1" x14ac:dyDescent="0.3">
      <c r="A363" s="13"/>
      <c r="B363" s="13"/>
      <c r="C363" s="13"/>
      <c r="D363" s="13"/>
      <c r="E363" s="19"/>
      <c r="F363" s="13"/>
      <c r="G363" s="19"/>
      <c r="H363" s="13"/>
      <c r="I363" s="19"/>
      <c r="J363" s="13"/>
      <c r="K363" s="19"/>
      <c r="L363" s="13"/>
      <c r="M363" s="19"/>
      <c r="N363" s="13"/>
      <c r="O363" s="13"/>
      <c r="P363" s="13"/>
      <c r="Q363" s="13"/>
      <c r="R363" s="13"/>
      <c r="S363" s="13"/>
      <c r="T363" s="13"/>
      <c r="U363" s="13"/>
      <c r="V363" s="13"/>
      <c r="W363" s="13"/>
      <c r="X363" s="13"/>
      <c r="Y363" s="13"/>
      <c r="Z363" s="13"/>
    </row>
    <row r="364" spans="1:26" ht="15.75" customHeight="1" x14ac:dyDescent="0.3">
      <c r="A364" s="13"/>
      <c r="B364" s="13"/>
      <c r="C364" s="13"/>
      <c r="D364" s="13"/>
      <c r="E364" s="19"/>
      <c r="F364" s="13"/>
      <c r="G364" s="19"/>
      <c r="H364" s="13"/>
      <c r="I364" s="19"/>
      <c r="J364" s="13"/>
      <c r="K364" s="19"/>
      <c r="L364" s="13"/>
      <c r="M364" s="19"/>
      <c r="N364" s="13"/>
      <c r="O364" s="13"/>
      <c r="P364" s="13"/>
      <c r="Q364" s="13"/>
      <c r="R364" s="13"/>
      <c r="S364" s="13"/>
      <c r="T364" s="13"/>
      <c r="U364" s="13"/>
      <c r="V364" s="13"/>
      <c r="W364" s="13"/>
      <c r="X364" s="13"/>
      <c r="Y364" s="13"/>
      <c r="Z364" s="13"/>
    </row>
    <row r="365" spans="1:26" ht="15.75" customHeight="1" x14ac:dyDescent="0.3">
      <c r="A365" s="13"/>
      <c r="B365" s="13"/>
      <c r="C365" s="13"/>
      <c r="D365" s="13"/>
      <c r="E365" s="19"/>
      <c r="F365" s="13"/>
      <c r="G365" s="19"/>
      <c r="H365" s="13"/>
      <c r="I365" s="19"/>
      <c r="J365" s="13"/>
      <c r="K365" s="19"/>
      <c r="L365" s="13"/>
      <c r="M365" s="19"/>
      <c r="N365" s="13"/>
      <c r="O365" s="13"/>
      <c r="P365" s="13"/>
      <c r="Q365" s="13"/>
      <c r="R365" s="13"/>
      <c r="S365" s="13"/>
      <c r="T365" s="13"/>
      <c r="U365" s="13"/>
      <c r="V365" s="13"/>
      <c r="W365" s="13"/>
      <c r="X365" s="13"/>
      <c r="Y365" s="13"/>
      <c r="Z365" s="13"/>
    </row>
    <row r="366" spans="1:26" ht="15.75" customHeight="1" x14ac:dyDescent="0.3">
      <c r="A366" s="13"/>
      <c r="B366" s="13"/>
      <c r="C366" s="13"/>
      <c r="D366" s="13"/>
      <c r="E366" s="19"/>
      <c r="F366" s="13"/>
      <c r="G366" s="19"/>
      <c r="H366" s="13"/>
      <c r="I366" s="19"/>
      <c r="J366" s="13"/>
      <c r="K366" s="19"/>
      <c r="L366" s="13"/>
      <c r="M366" s="19"/>
      <c r="N366" s="13"/>
      <c r="O366" s="13"/>
      <c r="P366" s="13"/>
      <c r="Q366" s="13"/>
      <c r="R366" s="13"/>
      <c r="S366" s="13"/>
      <c r="T366" s="13"/>
      <c r="U366" s="13"/>
      <c r="V366" s="13"/>
      <c r="W366" s="13"/>
      <c r="X366" s="13"/>
      <c r="Y366" s="13"/>
      <c r="Z366" s="13"/>
    </row>
    <row r="367" spans="1:26" ht="15.75" customHeight="1" x14ac:dyDescent="0.3">
      <c r="A367" s="13"/>
      <c r="B367" s="13"/>
      <c r="C367" s="13"/>
      <c r="D367" s="13"/>
      <c r="E367" s="19"/>
      <c r="F367" s="13"/>
      <c r="G367" s="19"/>
      <c r="H367" s="13"/>
      <c r="I367" s="19"/>
      <c r="J367" s="13"/>
      <c r="K367" s="19"/>
      <c r="L367" s="13"/>
      <c r="M367" s="19"/>
      <c r="N367" s="13"/>
      <c r="O367" s="13"/>
      <c r="P367" s="13"/>
      <c r="Q367" s="13"/>
      <c r="R367" s="13"/>
      <c r="S367" s="13"/>
      <c r="T367" s="13"/>
      <c r="U367" s="13"/>
      <c r="V367" s="13"/>
      <c r="W367" s="13"/>
      <c r="X367" s="13"/>
      <c r="Y367" s="13"/>
      <c r="Z367" s="13"/>
    </row>
    <row r="368" spans="1:26" ht="15.75" customHeight="1" x14ac:dyDescent="0.3">
      <c r="A368" s="13"/>
      <c r="B368" s="13"/>
      <c r="C368" s="13"/>
      <c r="D368" s="13"/>
      <c r="E368" s="19"/>
      <c r="F368" s="13"/>
      <c r="G368" s="19"/>
      <c r="H368" s="13"/>
      <c r="I368" s="19"/>
      <c r="J368" s="13"/>
      <c r="K368" s="19"/>
      <c r="L368" s="13"/>
      <c r="M368" s="19"/>
      <c r="N368" s="13"/>
      <c r="O368" s="13"/>
      <c r="P368" s="13"/>
      <c r="Q368" s="13"/>
      <c r="R368" s="13"/>
      <c r="S368" s="13"/>
      <c r="T368" s="13"/>
      <c r="U368" s="13"/>
      <c r="V368" s="13"/>
      <c r="W368" s="13"/>
      <c r="X368" s="13"/>
      <c r="Y368" s="13"/>
      <c r="Z368" s="13"/>
    </row>
    <row r="369" spans="1:26" ht="15.75" customHeight="1" x14ac:dyDescent="0.3">
      <c r="A369" s="13"/>
      <c r="B369" s="13"/>
      <c r="C369" s="13"/>
      <c r="D369" s="13"/>
      <c r="E369" s="19"/>
      <c r="F369" s="13"/>
      <c r="G369" s="19"/>
      <c r="H369" s="13"/>
      <c r="I369" s="19"/>
      <c r="J369" s="13"/>
      <c r="K369" s="19"/>
      <c r="L369" s="13"/>
      <c r="M369" s="19"/>
      <c r="N369" s="13"/>
      <c r="O369" s="13"/>
      <c r="P369" s="13"/>
      <c r="Q369" s="13"/>
      <c r="R369" s="13"/>
      <c r="S369" s="13"/>
      <c r="T369" s="13"/>
      <c r="U369" s="13"/>
      <c r="V369" s="13"/>
      <c r="W369" s="13"/>
      <c r="X369" s="13"/>
      <c r="Y369" s="13"/>
      <c r="Z369" s="13"/>
    </row>
    <row r="370" spans="1:26" ht="15.75" customHeight="1" x14ac:dyDescent="0.3">
      <c r="A370" s="13"/>
      <c r="B370" s="13"/>
      <c r="C370" s="13"/>
      <c r="D370" s="13"/>
      <c r="E370" s="19"/>
      <c r="F370" s="13"/>
      <c r="G370" s="19"/>
      <c r="H370" s="13"/>
      <c r="I370" s="19"/>
      <c r="J370" s="13"/>
      <c r="K370" s="19"/>
      <c r="L370" s="13"/>
      <c r="M370" s="19"/>
      <c r="N370" s="13"/>
      <c r="O370" s="13"/>
      <c r="P370" s="13"/>
      <c r="Q370" s="13"/>
      <c r="R370" s="13"/>
      <c r="S370" s="13"/>
      <c r="T370" s="13"/>
      <c r="U370" s="13"/>
      <c r="V370" s="13"/>
      <c r="W370" s="13"/>
      <c r="X370" s="13"/>
      <c r="Y370" s="13"/>
      <c r="Z370" s="13"/>
    </row>
    <row r="371" spans="1:26" ht="15.75" customHeight="1" x14ac:dyDescent="0.3">
      <c r="A371" s="13"/>
      <c r="B371" s="13"/>
      <c r="C371" s="13"/>
      <c r="D371" s="13"/>
      <c r="E371" s="19"/>
      <c r="F371" s="13"/>
      <c r="G371" s="19"/>
      <c r="H371" s="13"/>
      <c r="I371" s="19"/>
      <c r="J371" s="13"/>
      <c r="K371" s="19"/>
      <c r="L371" s="13"/>
      <c r="M371" s="19"/>
      <c r="N371" s="13"/>
      <c r="O371" s="13"/>
      <c r="P371" s="13"/>
      <c r="Q371" s="13"/>
      <c r="R371" s="13"/>
      <c r="S371" s="13"/>
      <c r="T371" s="13"/>
      <c r="U371" s="13"/>
      <c r="V371" s="13"/>
      <c r="W371" s="13"/>
      <c r="X371" s="13"/>
      <c r="Y371" s="13"/>
      <c r="Z371" s="13"/>
    </row>
    <row r="372" spans="1:26" ht="15.75" customHeight="1" x14ac:dyDescent="0.3">
      <c r="A372" s="13"/>
      <c r="B372" s="13"/>
      <c r="C372" s="13"/>
      <c r="D372" s="13"/>
      <c r="E372" s="19"/>
      <c r="F372" s="13"/>
      <c r="G372" s="19"/>
      <c r="H372" s="13"/>
      <c r="I372" s="19"/>
      <c r="J372" s="13"/>
      <c r="K372" s="19"/>
      <c r="L372" s="13"/>
      <c r="M372" s="19"/>
      <c r="N372" s="13"/>
      <c r="O372" s="13"/>
      <c r="P372" s="13"/>
      <c r="Q372" s="13"/>
      <c r="R372" s="13"/>
      <c r="S372" s="13"/>
      <c r="T372" s="13"/>
      <c r="U372" s="13"/>
      <c r="V372" s="13"/>
      <c r="W372" s="13"/>
      <c r="X372" s="13"/>
      <c r="Y372" s="13"/>
      <c r="Z372" s="13"/>
    </row>
    <row r="373" spans="1:26" ht="15.75" customHeight="1" x14ac:dyDescent="0.3">
      <c r="A373" s="13"/>
      <c r="B373" s="13"/>
      <c r="C373" s="13"/>
      <c r="D373" s="13"/>
      <c r="E373" s="19"/>
      <c r="F373" s="13"/>
      <c r="G373" s="19"/>
      <c r="H373" s="13"/>
      <c r="I373" s="19"/>
      <c r="J373" s="13"/>
      <c r="K373" s="19"/>
      <c r="L373" s="13"/>
      <c r="M373" s="19"/>
      <c r="N373" s="13"/>
      <c r="O373" s="13"/>
      <c r="P373" s="13"/>
      <c r="Q373" s="13"/>
      <c r="R373" s="13"/>
      <c r="S373" s="13"/>
      <c r="T373" s="13"/>
      <c r="U373" s="13"/>
      <c r="V373" s="13"/>
      <c r="W373" s="13"/>
      <c r="X373" s="13"/>
      <c r="Y373" s="13"/>
      <c r="Z373" s="13"/>
    </row>
    <row r="374" spans="1:26" ht="15.75" customHeight="1" x14ac:dyDescent="0.3">
      <c r="A374" s="13"/>
      <c r="B374" s="13"/>
      <c r="C374" s="13"/>
      <c r="D374" s="13"/>
      <c r="E374" s="19"/>
      <c r="F374" s="13"/>
      <c r="G374" s="19"/>
      <c r="H374" s="13"/>
      <c r="I374" s="19"/>
      <c r="J374" s="13"/>
      <c r="K374" s="19"/>
      <c r="L374" s="13"/>
      <c r="M374" s="19"/>
      <c r="N374" s="13"/>
      <c r="O374" s="13"/>
      <c r="P374" s="13"/>
      <c r="Q374" s="13"/>
      <c r="R374" s="13"/>
      <c r="S374" s="13"/>
      <c r="T374" s="13"/>
      <c r="U374" s="13"/>
      <c r="V374" s="13"/>
      <c r="W374" s="13"/>
      <c r="X374" s="13"/>
      <c r="Y374" s="13"/>
      <c r="Z374" s="13"/>
    </row>
    <row r="375" spans="1:26" ht="15.75" customHeight="1" x14ac:dyDescent="0.3">
      <c r="A375" s="13"/>
      <c r="B375" s="13"/>
      <c r="C375" s="13"/>
      <c r="D375" s="13"/>
      <c r="E375" s="19"/>
      <c r="F375" s="13"/>
      <c r="G375" s="19"/>
      <c r="H375" s="13"/>
      <c r="I375" s="19"/>
      <c r="J375" s="13"/>
      <c r="K375" s="19"/>
      <c r="L375" s="13"/>
      <c r="M375" s="19"/>
      <c r="N375" s="13"/>
      <c r="O375" s="13"/>
      <c r="P375" s="13"/>
      <c r="Q375" s="13"/>
      <c r="R375" s="13"/>
      <c r="S375" s="13"/>
      <c r="T375" s="13"/>
      <c r="U375" s="13"/>
      <c r="V375" s="13"/>
      <c r="W375" s="13"/>
      <c r="X375" s="13"/>
      <c r="Y375" s="13"/>
      <c r="Z375" s="13"/>
    </row>
    <row r="376" spans="1:26" ht="15.75" customHeight="1" x14ac:dyDescent="0.3">
      <c r="A376" s="13"/>
      <c r="B376" s="13"/>
      <c r="C376" s="13"/>
      <c r="D376" s="13"/>
      <c r="E376" s="19"/>
      <c r="F376" s="13"/>
      <c r="G376" s="19"/>
      <c r="H376" s="13"/>
      <c r="I376" s="19"/>
      <c r="J376" s="13"/>
      <c r="K376" s="19"/>
      <c r="L376" s="13"/>
      <c r="M376" s="19"/>
      <c r="N376" s="13"/>
      <c r="O376" s="13"/>
      <c r="P376" s="13"/>
      <c r="Q376" s="13"/>
      <c r="R376" s="13"/>
      <c r="S376" s="13"/>
      <c r="T376" s="13"/>
      <c r="U376" s="13"/>
      <c r="V376" s="13"/>
      <c r="W376" s="13"/>
      <c r="X376" s="13"/>
      <c r="Y376" s="13"/>
      <c r="Z376" s="13"/>
    </row>
    <row r="377" spans="1:26" ht="15.75" customHeight="1" x14ac:dyDescent="0.3">
      <c r="A377" s="13"/>
      <c r="B377" s="13"/>
      <c r="C377" s="13"/>
      <c r="D377" s="13"/>
      <c r="E377" s="19"/>
      <c r="F377" s="13"/>
      <c r="G377" s="19"/>
      <c r="H377" s="13"/>
      <c r="I377" s="19"/>
      <c r="J377" s="13"/>
      <c r="K377" s="19"/>
      <c r="L377" s="13"/>
      <c r="M377" s="19"/>
      <c r="N377" s="13"/>
      <c r="O377" s="13"/>
      <c r="P377" s="13"/>
      <c r="Q377" s="13"/>
      <c r="R377" s="13"/>
      <c r="S377" s="13"/>
      <c r="T377" s="13"/>
      <c r="U377" s="13"/>
      <c r="V377" s="13"/>
      <c r="W377" s="13"/>
      <c r="X377" s="13"/>
      <c r="Y377" s="13"/>
      <c r="Z377" s="13"/>
    </row>
    <row r="378" spans="1:26" ht="15.75" customHeight="1" x14ac:dyDescent="0.3">
      <c r="A378" s="13"/>
      <c r="B378" s="13"/>
      <c r="C378" s="13"/>
      <c r="D378" s="13"/>
      <c r="E378" s="19"/>
      <c r="F378" s="13"/>
      <c r="G378" s="19"/>
      <c r="H378" s="13"/>
      <c r="I378" s="19"/>
      <c r="J378" s="13"/>
      <c r="K378" s="19"/>
      <c r="L378" s="13"/>
      <c r="M378" s="19"/>
      <c r="N378" s="13"/>
      <c r="O378" s="13"/>
      <c r="P378" s="13"/>
      <c r="Q378" s="13"/>
      <c r="R378" s="13"/>
      <c r="S378" s="13"/>
      <c r="T378" s="13"/>
      <c r="U378" s="13"/>
      <c r="V378" s="13"/>
      <c r="W378" s="13"/>
      <c r="X378" s="13"/>
      <c r="Y378" s="13"/>
      <c r="Z378" s="13"/>
    </row>
    <row r="379" spans="1:26" ht="15.75" customHeight="1" x14ac:dyDescent="0.3">
      <c r="A379" s="13"/>
      <c r="B379" s="13"/>
      <c r="C379" s="13"/>
      <c r="D379" s="13"/>
      <c r="E379" s="19"/>
      <c r="F379" s="13"/>
      <c r="G379" s="19"/>
      <c r="H379" s="13"/>
      <c r="I379" s="19"/>
      <c r="J379" s="13"/>
      <c r="K379" s="19"/>
      <c r="L379" s="13"/>
      <c r="M379" s="19"/>
      <c r="N379" s="13"/>
      <c r="O379" s="13"/>
      <c r="P379" s="13"/>
      <c r="Q379" s="13"/>
      <c r="R379" s="13"/>
      <c r="S379" s="13"/>
      <c r="T379" s="13"/>
      <c r="U379" s="13"/>
      <c r="V379" s="13"/>
      <c r="W379" s="13"/>
      <c r="X379" s="13"/>
      <c r="Y379" s="13"/>
      <c r="Z379" s="13"/>
    </row>
    <row r="380" spans="1:26" ht="15.75" customHeight="1" x14ac:dyDescent="0.3">
      <c r="A380" s="13"/>
      <c r="B380" s="13"/>
      <c r="C380" s="13"/>
      <c r="D380" s="13"/>
      <c r="E380" s="19"/>
      <c r="F380" s="13"/>
      <c r="G380" s="19"/>
      <c r="H380" s="13"/>
      <c r="I380" s="19"/>
      <c r="J380" s="13"/>
      <c r="K380" s="19"/>
      <c r="L380" s="13"/>
      <c r="M380" s="19"/>
      <c r="N380" s="13"/>
      <c r="O380" s="13"/>
      <c r="P380" s="13"/>
      <c r="Q380" s="13"/>
      <c r="R380" s="13"/>
      <c r="S380" s="13"/>
      <c r="T380" s="13"/>
      <c r="U380" s="13"/>
      <c r="V380" s="13"/>
      <c r="W380" s="13"/>
      <c r="X380" s="13"/>
      <c r="Y380" s="13"/>
      <c r="Z380" s="13"/>
    </row>
    <row r="381" spans="1:26" ht="15.75" customHeight="1" x14ac:dyDescent="0.3">
      <c r="A381" s="13"/>
      <c r="B381" s="13"/>
      <c r="C381" s="13"/>
      <c r="D381" s="13"/>
      <c r="E381" s="19"/>
      <c r="F381" s="13"/>
      <c r="G381" s="19"/>
      <c r="H381" s="13"/>
      <c r="I381" s="19"/>
      <c r="J381" s="13"/>
      <c r="K381" s="19"/>
      <c r="L381" s="13"/>
      <c r="M381" s="19"/>
      <c r="N381" s="13"/>
      <c r="O381" s="13"/>
      <c r="P381" s="13"/>
      <c r="Q381" s="13"/>
      <c r="R381" s="13"/>
      <c r="S381" s="13"/>
      <c r="T381" s="13"/>
      <c r="U381" s="13"/>
      <c r="V381" s="13"/>
      <c r="W381" s="13"/>
      <c r="X381" s="13"/>
      <c r="Y381" s="13"/>
      <c r="Z381" s="13"/>
    </row>
    <row r="382" spans="1:26" ht="15.75" customHeight="1" x14ac:dyDescent="0.3">
      <c r="A382" s="13"/>
      <c r="B382" s="13"/>
      <c r="C382" s="13"/>
      <c r="D382" s="13"/>
      <c r="E382" s="19"/>
      <c r="F382" s="13"/>
      <c r="G382" s="19"/>
      <c r="H382" s="13"/>
      <c r="I382" s="19"/>
      <c r="J382" s="13"/>
      <c r="K382" s="19"/>
      <c r="L382" s="13"/>
      <c r="M382" s="19"/>
      <c r="N382" s="13"/>
      <c r="O382" s="13"/>
      <c r="P382" s="13"/>
      <c r="Q382" s="13"/>
      <c r="R382" s="13"/>
      <c r="S382" s="13"/>
      <c r="T382" s="13"/>
      <c r="U382" s="13"/>
      <c r="V382" s="13"/>
      <c r="W382" s="13"/>
      <c r="X382" s="13"/>
      <c r="Y382" s="13"/>
      <c r="Z382" s="13"/>
    </row>
    <row r="383" spans="1:26" ht="15.75" customHeight="1" x14ac:dyDescent="0.3">
      <c r="A383" s="13"/>
      <c r="B383" s="13"/>
      <c r="C383" s="13"/>
      <c r="D383" s="13"/>
      <c r="E383" s="19"/>
      <c r="F383" s="13"/>
      <c r="G383" s="19"/>
      <c r="H383" s="13"/>
      <c r="I383" s="19"/>
      <c r="J383" s="13"/>
      <c r="K383" s="19"/>
      <c r="L383" s="13"/>
      <c r="M383" s="19"/>
      <c r="N383" s="13"/>
      <c r="O383" s="13"/>
      <c r="P383" s="13"/>
      <c r="Q383" s="13"/>
      <c r="R383" s="13"/>
      <c r="S383" s="13"/>
      <c r="T383" s="13"/>
      <c r="U383" s="13"/>
      <c r="V383" s="13"/>
      <c r="W383" s="13"/>
      <c r="X383" s="13"/>
      <c r="Y383" s="13"/>
      <c r="Z383" s="13"/>
    </row>
    <row r="384" spans="1:26" ht="15.75" customHeight="1" x14ac:dyDescent="0.3">
      <c r="A384" s="13"/>
      <c r="B384" s="13"/>
      <c r="C384" s="13"/>
      <c r="D384" s="13"/>
      <c r="E384" s="19"/>
      <c r="F384" s="13"/>
      <c r="G384" s="19"/>
      <c r="H384" s="13"/>
      <c r="I384" s="19"/>
      <c r="J384" s="13"/>
      <c r="K384" s="19"/>
      <c r="L384" s="13"/>
      <c r="M384" s="19"/>
      <c r="N384" s="13"/>
      <c r="O384" s="13"/>
      <c r="P384" s="13"/>
      <c r="Q384" s="13"/>
      <c r="R384" s="13"/>
      <c r="S384" s="13"/>
      <c r="T384" s="13"/>
      <c r="U384" s="13"/>
      <c r="V384" s="13"/>
      <c r="W384" s="13"/>
      <c r="X384" s="13"/>
      <c r="Y384" s="13"/>
      <c r="Z384" s="13"/>
    </row>
    <row r="385" spans="1:26" ht="15.75" customHeight="1" x14ac:dyDescent="0.3">
      <c r="A385" s="13"/>
      <c r="B385" s="13"/>
      <c r="C385" s="13"/>
      <c r="D385" s="13"/>
      <c r="E385" s="19"/>
      <c r="F385" s="13"/>
      <c r="G385" s="19"/>
      <c r="H385" s="13"/>
      <c r="I385" s="19"/>
      <c r="J385" s="13"/>
      <c r="K385" s="19"/>
      <c r="L385" s="13"/>
      <c r="M385" s="19"/>
      <c r="N385" s="13"/>
      <c r="O385" s="13"/>
      <c r="P385" s="13"/>
      <c r="Q385" s="13"/>
      <c r="R385" s="13"/>
      <c r="S385" s="13"/>
      <c r="T385" s="13"/>
      <c r="U385" s="13"/>
      <c r="V385" s="13"/>
      <c r="W385" s="13"/>
      <c r="X385" s="13"/>
      <c r="Y385" s="13"/>
      <c r="Z385" s="13"/>
    </row>
    <row r="386" spans="1:26" ht="15.75" customHeight="1" x14ac:dyDescent="0.3">
      <c r="A386" s="13"/>
      <c r="B386" s="13"/>
      <c r="C386" s="13"/>
      <c r="D386" s="13"/>
      <c r="E386" s="19"/>
      <c r="F386" s="13"/>
      <c r="G386" s="19"/>
      <c r="H386" s="13"/>
      <c r="I386" s="19"/>
      <c r="J386" s="13"/>
      <c r="K386" s="19"/>
      <c r="L386" s="13"/>
      <c r="M386" s="19"/>
      <c r="N386" s="13"/>
      <c r="O386" s="13"/>
      <c r="P386" s="13"/>
      <c r="Q386" s="13"/>
      <c r="R386" s="13"/>
      <c r="S386" s="13"/>
      <c r="T386" s="13"/>
      <c r="U386" s="13"/>
      <c r="V386" s="13"/>
      <c r="W386" s="13"/>
      <c r="X386" s="13"/>
      <c r="Y386" s="13"/>
      <c r="Z386" s="13"/>
    </row>
    <row r="387" spans="1:26" ht="15.75" customHeight="1" x14ac:dyDescent="0.3">
      <c r="A387" s="13"/>
      <c r="B387" s="13"/>
      <c r="C387" s="13"/>
      <c r="D387" s="13"/>
      <c r="E387" s="19"/>
      <c r="F387" s="13"/>
      <c r="G387" s="19"/>
      <c r="H387" s="13"/>
      <c r="I387" s="19"/>
      <c r="J387" s="13"/>
      <c r="K387" s="19"/>
      <c r="L387" s="13"/>
      <c r="M387" s="19"/>
      <c r="N387" s="13"/>
      <c r="O387" s="13"/>
      <c r="P387" s="13"/>
      <c r="Q387" s="13"/>
      <c r="R387" s="13"/>
      <c r="S387" s="13"/>
      <c r="T387" s="13"/>
      <c r="U387" s="13"/>
      <c r="V387" s="13"/>
      <c r="W387" s="13"/>
      <c r="X387" s="13"/>
      <c r="Y387" s="13"/>
      <c r="Z387" s="13"/>
    </row>
    <row r="388" spans="1:26" ht="15.75" customHeight="1" x14ac:dyDescent="0.3">
      <c r="A388" s="13"/>
      <c r="B388" s="13"/>
      <c r="C388" s="13"/>
      <c r="D388" s="13"/>
      <c r="E388" s="19"/>
      <c r="F388" s="13"/>
      <c r="G388" s="19"/>
      <c r="H388" s="13"/>
      <c r="I388" s="19"/>
      <c r="J388" s="13"/>
      <c r="K388" s="19"/>
      <c r="L388" s="13"/>
      <c r="M388" s="19"/>
      <c r="N388" s="13"/>
      <c r="O388" s="13"/>
      <c r="P388" s="13"/>
      <c r="Q388" s="13"/>
      <c r="R388" s="13"/>
      <c r="S388" s="13"/>
      <c r="T388" s="13"/>
      <c r="U388" s="13"/>
      <c r="V388" s="13"/>
      <c r="W388" s="13"/>
      <c r="X388" s="13"/>
      <c r="Y388" s="13"/>
      <c r="Z388" s="13"/>
    </row>
    <row r="389" spans="1:26" ht="15.75" customHeight="1" x14ac:dyDescent="0.3">
      <c r="A389" s="13"/>
      <c r="B389" s="13"/>
      <c r="C389" s="13"/>
      <c r="D389" s="13"/>
      <c r="E389" s="19"/>
      <c r="F389" s="13"/>
      <c r="G389" s="19"/>
      <c r="H389" s="13"/>
      <c r="I389" s="19"/>
      <c r="J389" s="13"/>
      <c r="K389" s="19"/>
      <c r="L389" s="13"/>
      <c r="M389" s="19"/>
      <c r="N389" s="13"/>
      <c r="O389" s="13"/>
      <c r="P389" s="13"/>
      <c r="Q389" s="13"/>
      <c r="R389" s="13"/>
      <c r="S389" s="13"/>
      <c r="T389" s="13"/>
      <c r="U389" s="13"/>
      <c r="V389" s="13"/>
      <c r="W389" s="13"/>
      <c r="X389" s="13"/>
      <c r="Y389" s="13"/>
      <c r="Z389" s="13"/>
    </row>
    <row r="390" spans="1:26" ht="15.75" customHeight="1" x14ac:dyDescent="0.3">
      <c r="A390" s="13"/>
      <c r="B390" s="13"/>
      <c r="C390" s="13"/>
      <c r="D390" s="13"/>
      <c r="E390" s="19"/>
      <c r="F390" s="13"/>
      <c r="G390" s="19"/>
      <c r="H390" s="13"/>
      <c r="I390" s="19"/>
      <c r="J390" s="13"/>
      <c r="K390" s="19"/>
      <c r="L390" s="13"/>
      <c r="M390" s="19"/>
      <c r="N390" s="13"/>
      <c r="O390" s="13"/>
      <c r="P390" s="13"/>
      <c r="Q390" s="13"/>
      <c r="R390" s="13"/>
      <c r="S390" s="13"/>
      <c r="T390" s="13"/>
      <c r="U390" s="13"/>
      <c r="V390" s="13"/>
      <c r="W390" s="13"/>
      <c r="X390" s="13"/>
      <c r="Y390" s="13"/>
      <c r="Z390" s="13"/>
    </row>
    <row r="391" spans="1:26" ht="15.75" customHeight="1" x14ac:dyDescent="0.3">
      <c r="A391" s="13"/>
      <c r="B391" s="13"/>
      <c r="C391" s="13"/>
      <c r="D391" s="13"/>
      <c r="E391" s="19"/>
      <c r="F391" s="13"/>
      <c r="G391" s="19"/>
      <c r="H391" s="13"/>
      <c r="I391" s="19"/>
      <c r="J391" s="13"/>
      <c r="K391" s="19"/>
      <c r="L391" s="13"/>
      <c r="M391" s="19"/>
      <c r="N391" s="13"/>
      <c r="O391" s="13"/>
      <c r="P391" s="13"/>
      <c r="Q391" s="13"/>
      <c r="R391" s="13"/>
      <c r="S391" s="13"/>
      <c r="T391" s="13"/>
      <c r="U391" s="13"/>
      <c r="V391" s="13"/>
      <c r="W391" s="13"/>
      <c r="X391" s="13"/>
      <c r="Y391" s="13"/>
      <c r="Z391" s="13"/>
    </row>
    <row r="392" spans="1:26" ht="15.75" customHeight="1" x14ac:dyDescent="0.3">
      <c r="A392" s="13"/>
      <c r="B392" s="13"/>
      <c r="C392" s="13"/>
      <c r="D392" s="13"/>
      <c r="E392" s="19"/>
      <c r="F392" s="13"/>
      <c r="G392" s="19"/>
      <c r="H392" s="13"/>
      <c r="I392" s="19"/>
      <c r="J392" s="13"/>
      <c r="K392" s="19"/>
      <c r="L392" s="13"/>
      <c r="M392" s="19"/>
      <c r="N392" s="13"/>
      <c r="O392" s="13"/>
      <c r="P392" s="13"/>
      <c r="Q392" s="13"/>
      <c r="R392" s="13"/>
      <c r="S392" s="13"/>
      <c r="T392" s="13"/>
      <c r="U392" s="13"/>
      <c r="V392" s="13"/>
      <c r="W392" s="13"/>
      <c r="X392" s="13"/>
      <c r="Y392" s="13"/>
      <c r="Z392" s="13"/>
    </row>
    <row r="393" spans="1:26" ht="15.75" customHeight="1" x14ac:dyDescent="0.3">
      <c r="A393" s="13"/>
      <c r="B393" s="13"/>
      <c r="C393" s="13"/>
      <c r="D393" s="13"/>
      <c r="E393" s="19"/>
      <c r="F393" s="13"/>
      <c r="G393" s="19"/>
      <c r="H393" s="13"/>
      <c r="I393" s="19"/>
      <c r="J393" s="13"/>
      <c r="K393" s="19"/>
      <c r="L393" s="13"/>
      <c r="M393" s="19"/>
      <c r="N393" s="13"/>
      <c r="O393" s="13"/>
      <c r="P393" s="13"/>
      <c r="Q393" s="13"/>
      <c r="R393" s="13"/>
      <c r="S393" s="13"/>
      <c r="T393" s="13"/>
      <c r="U393" s="13"/>
      <c r="V393" s="13"/>
      <c r="W393" s="13"/>
      <c r="X393" s="13"/>
      <c r="Y393" s="13"/>
      <c r="Z393" s="13"/>
    </row>
    <row r="394" spans="1:26" ht="15.75" customHeight="1" x14ac:dyDescent="0.3">
      <c r="A394" s="13"/>
      <c r="B394" s="13"/>
      <c r="C394" s="13"/>
      <c r="D394" s="13"/>
      <c r="E394" s="19"/>
      <c r="F394" s="13"/>
      <c r="G394" s="19"/>
      <c r="H394" s="13"/>
      <c r="I394" s="19"/>
      <c r="J394" s="13"/>
      <c r="K394" s="19"/>
      <c r="L394" s="13"/>
      <c r="M394" s="19"/>
      <c r="N394" s="13"/>
      <c r="O394" s="13"/>
      <c r="P394" s="13"/>
      <c r="Q394" s="13"/>
      <c r="R394" s="13"/>
      <c r="S394" s="13"/>
      <c r="T394" s="13"/>
      <c r="U394" s="13"/>
      <c r="V394" s="13"/>
      <c r="W394" s="13"/>
      <c r="X394" s="13"/>
      <c r="Y394" s="13"/>
      <c r="Z394" s="13"/>
    </row>
    <row r="395" spans="1:26" ht="15.75" customHeight="1" x14ac:dyDescent="0.3">
      <c r="A395" s="13"/>
      <c r="B395" s="13"/>
      <c r="C395" s="13"/>
      <c r="D395" s="13"/>
      <c r="E395" s="19"/>
      <c r="F395" s="13"/>
      <c r="G395" s="19"/>
      <c r="H395" s="13"/>
      <c r="I395" s="19"/>
      <c r="J395" s="13"/>
      <c r="K395" s="19"/>
      <c r="L395" s="13"/>
      <c r="M395" s="19"/>
      <c r="N395" s="13"/>
      <c r="O395" s="13"/>
      <c r="P395" s="13"/>
      <c r="Q395" s="13"/>
      <c r="R395" s="13"/>
      <c r="S395" s="13"/>
      <c r="T395" s="13"/>
      <c r="U395" s="13"/>
      <c r="V395" s="13"/>
      <c r="W395" s="13"/>
      <c r="X395" s="13"/>
      <c r="Y395" s="13"/>
      <c r="Z395" s="13"/>
    </row>
    <row r="396" spans="1:26" ht="15.75" customHeight="1" x14ac:dyDescent="0.3">
      <c r="A396" s="13"/>
      <c r="B396" s="13"/>
      <c r="C396" s="13"/>
      <c r="D396" s="13"/>
      <c r="E396" s="19"/>
      <c r="F396" s="13"/>
      <c r="G396" s="19"/>
      <c r="H396" s="13"/>
      <c r="I396" s="19"/>
      <c r="J396" s="13"/>
      <c r="K396" s="19"/>
      <c r="L396" s="13"/>
      <c r="M396" s="19"/>
      <c r="N396" s="13"/>
      <c r="O396" s="13"/>
      <c r="P396" s="13"/>
      <c r="Q396" s="13"/>
      <c r="R396" s="13"/>
      <c r="S396" s="13"/>
      <c r="T396" s="13"/>
      <c r="U396" s="13"/>
      <c r="V396" s="13"/>
      <c r="W396" s="13"/>
      <c r="X396" s="13"/>
      <c r="Y396" s="13"/>
      <c r="Z396" s="13"/>
    </row>
    <row r="397" spans="1:26" ht="15.75" customHeight="1" x14ac:dyDescent="0.3">
      <c r="A397" s="13"/>
      <c r="B397" s="13"/>
      <c r="C397" s="13"/>
      <c r="D397" s="13"/>
      <c r="E397" s="19"/>
      <c r="F397" s="13"/>
      <c r="G397" s="19"/>
      <c r="H397" s="13"/>
      <c r="I397" s="19"/>
      <c r="J397" s="13"/>
      <c r="K397" s="19"/>
      <c r="L397" s="13"/>
      <c r="M397" s="19"/>
      <c r="N397" s="13"/>
      <c r="O397" s="13"/>
      <c r="P397" s="13"/>
      <c r="Q397" s="13"/>
      <c r="R397" s="13"/>
      <c r="S397" s="13"/>
      <c r="T397" s="13"/>
      <c r="U397" s="13"/>
      <c r="V397" s="13"/>
      <c r="W397" s="13"/>
      <c r="X397" s="13"/>
      <c r="Y397" s="13"/>
      <c r="Z397" s="13"/>
    </row>
    <row r="398" spans="1:26" ht="15.75" customHeight="1" x14ac:dyDescent="0.3">
      <c r="A398" s="13"/>
      <c r="B398" s="13"/>
      <c r="C398" s="13"/>
      <c r="D398" s="13"/>
      <c r="E398" s="19"/>
      <c r="F398" s="13"/>
      <c r="G398" s="19"/>
      <c r="H398" s="13"/>
      <c r="I398" s="19"/>
      <c r="J398" s="13"/>
      <c r="K398" s="19"/>
      <c r="L398" s="13"/>
      <c r="M398" s="19"/>
      <c r="N398" s="13"/>
      <c r="O398" s="13"/>
      <c r="P398" s="13"/>
      <c r="Q398" s="13"/>
      <c r="R398" s="13"/>
      <c r="S398" s="13"/>
      <c r="T398" s="13"/>
      <c r="U398" s="13"/>
      <c r="V398" s="13"/>
      <c r="W398" s="13"/>
      <c r="X398" s="13"/>
      <c r="Y398" s="13"/>
      <c r="Z398" s="13"/>
    </row>
    <row r="399" spans="1:26" ht="15.75" customHeight="1" x14ac:dyDescent="0.3">
      <c r="A399" s="13"/>
      <c r="B399" s="13"/>
      <c r="C399" s="13"/>
      <c r="D399" s="13"/>
      <c r="E399" s="19"/>
      <c r="F399" s="13"/>
      <c r="G399" s="19"/>
      <c r="H399" s="13"/>
      <c r="I399" s="19"/>
      <c r="J399" s="13"/>
      <c r="K399" s="19"/>
      <c r="L399" s="13"/>
      <c r="M399" s="19"/>
      <c r="N399" s="13"/>
      <c r="O399" s="13"/>
      <c r="P399" s="13"/>
      <c r="Q399" s="13"/>
      <c r="R399" s="13"/>
      <c r="S399" s="13"/>
      <c r="T399" s="13"/>
      <c r="U399" s="13"/>
      <c r="V399" s="13"/>
      <c r="W399" s="13"/>
      <c r="X399" s="13"/>
      <c r="Y399" s="13"/>
      <c r="Z399" s="13"/>
    </row>
    <row r="400" spans="1:26" ht="15.75" customHeight="1" x14ac:dyDescent="0.3">
      <c r="A400" s="13"/>
      <c r="B400" s="13"/>
      <c r="C400" s="13"/>
      <c r="D400" s="13"/>
      <c r="E400" s="19"/>
      <c r="F400" s="13"/>
      <c r="G400" s="19"/>
      <c r="H400" s="13"/>
      <c r="I400" s="19"/>
      <c r="J400" s="13"/>
      <c r="K400" s="19"/>
      <c r="L400" s="13"/>
      <c r="M400" s="19"/>
      <c r="N400" s="13"/>
      <c r="O400" s="13"/>
      <c r="P400" s="13"/>
      <c r="Q400" s="13"/>
      <c r="R400" s="13"/>
      <c r="S400" s="13"/>
      <c r="T400" s="13"/>
      <c r="U400" s="13"/>
      <c r="V400" s="13"/>
      <c r="W400" s="13"/>
      <c r="X400" s="13"/>
      <c r="Y400" s="13"/>
      <c r="Z400" s="13"/>
    </row>
    <row r="401" spans="1:26" ht="15.75" customHeight="1" x14ac:dyDescent="0.3">
      <c r="A401" s="13"/>
      <c r="B401" s="13"/>
      <c r="C401" s="13"/>
      <c r="D401" s="13"/>
      <c r="E401" s="19"/>
      <c r="F401" s="13"/>
      <c r="G401" s="19"/>
      <c r="H401" s="13"/>
      <c r="I401" s="19"/>
      <c r="J401" s="13"/>
      <c r="K401" s="19"/>
      <c r="L401" s="13"/>
      <c r="M401" s="19"/>
      <c r="N401" s="13"/>
      <c r="O401" s="13"/>
      <c r="P401" s="13"/>
      <c r="Q401" s="13"/>
      <c r="R401" s="13"/>
      <c r="S401" s="13"/>
      <c r="T401" s="13"/>
      <c r="U401" s="13"/>
      <c r="V401" s="13"/>
      <c r="W401" s="13"/>
      <c r="X401" s="13"/>
      <c r="Y401" s="13"/>
      <c r="Z401" s="13"/>
    </row>
    <row r="402" spans="1:26" ht="15.75" customHeight="1" x14ac:dyDescent="0.3">
      <c r="A402" s="13"/>
      <c r="B402" s="13"/>
      <c r="C402" s="13"/>
      <c r="D402" s="13"/>
      <c r="E402" s="19"/>
      <c r="F402" s="13"/>
      <c r="G402" s="19"/>
      <c r="H402" s="13"/>
      <c r="I402" s="19"/>
      <c r="J402" s="13"/>
      <c r="K402" s="19"/>
      <c r="L402" s="13"/>
      <c r="M402" s="19"/>
      <c r="N402" s="13"/>
      <c r="O402" s="13"/>
      <c r="P402" s="13"/>
      <c r="Q402" s="13"/>
      <c r="R402" s="13"/>
      <c r="S402" s="13"/>
      <c r="T402" s="13"/>
      <c r="U402" s="13"/>
      <c r="V402" s="13"/>
      <c r="W402" s="13"/>
      <c r="X402" s="13"/>
      <c r="Y402" s="13"/>
      <c r="Z402" s="13"/>
    </row>
    <row r="403" spans="1:26" ht="15.75" customHeight="1" x14ac:dyDescent="0.3">
      <c r="A403" s="13"/>
      <c r="B403" s="13"/>
      <c r="C403" s="13"/>
      <c r="D403" s="13"/>
      <c r="E403" s="19"/>
      <c r="F403" s="13"/>
      <c r="G403" s="19"/>
      <c r="H403" s="13"/>
      <c r="I403" s="19"/>
      <c r="J403" s="13"/>
      <c r="K403" s="19"/>
      <c r="L403" s="13"/>
      <c r="M403" s="19"/>
      <c r="N403" s="13"/>
      <c r="O403" s="13"/>
      <c r="P403" s="13"/>
      <c r="Q403" s="13"/>
      <c r="R403" s="13"/>
      <c r="S403" s="13"/>
      <c r="T403" s="13"/>
      <c r="U403" s="13"/>
      <c r="V403" s="13"/>
      <c r="W403" s="13"/>
      <c r="X403" s="13"/>
      <c r="Y403" s="13"/>
      <c r="Z403" s="13"/>
    </row>
    <row r="404" spans="1:26" ht="15.75" customHeight="1" x14ac:dyDescent="0.3">
      <c r="A404" s="13"/>
      <c r="B404" s="13"/>
      <c r="C404" s="13"/>
      <c r="D404" s="13"/>
      <c r="E404" s="19"/>
      <c r="F404" s="13"/>
      <c r="G404" s="19"/>
      <c r="H404" s="13"/>
      <c r="I404" s="19"/>
      <c r="J404" s="13"/>
      <c r="K404" s="19"/>
      <c r="L404" s="13"/>
      <c r="M404" s="19"/>
      <c r="N404" s="13"/>
      <c r="O404" s="13"/>
      <c r="P404" s="13"/>
      <c r="Q404" s="13"/>
      <c r="R404" s="13"/>
      <c r="S404" s="13"/>
      <c r="T404" s="13"/>
      <c r="U404" s="13"/>
      <c r="V404" s="13"/>
      <c r="W404" s="13"/>
      <c r="X404" s="13"/>
      <c r="Y404" s="13"/>
      <c r="Z404" s="13"/>
    </row>
    <row r="405" spans="1:26" ht="15.75" customHeight="1" x14ac:dyDescent="0.3">
      <c r="A405" s="13"/>
      <c r="B405" s="13"/>
      <c r="C405" s="13"/>
      <c r="D405" s="13"/>
      <c r="E405" s="19"/>
      <c r="F405" s="13"/>
      <c r="G405" s="19"/>
      <c r="H405" s="13"/>
      <c r="I405" s="19"/>
      <c r="J405" s="13"/>
      <c r="K405" s="19"/>
      <c r="L405" s="13"/>
      <c r="M405" s="19"/>
      <c r="N405" s="13"/>
      <c r="O405" s="13"/>
      <c r="P405" s="13"/>
      <c r="Q405" s="13"/>
      <c r="R405" s="13"/>
      <c r="S405" s="13"/>
      <c r="T405" s="13"/>
      <c r="U405" s="13"/>
      <c r="V405" s="13"/>
      <c r="W405" s="13"/>
      <c r="X405" s="13"/>
      <c r="Y405" s="13"/>
      <c r="Z405" s="13"/>
    </row>
    <row r="406" spans="1:26" ht="15.75" customHeight="1" x14ac:dyDescent="0.3">
      <c r="A406" s="13"/>
      <c r="B406" s="13"/>
      <c r="C406" s="13"/>
      <c r="D406" s="13"/>
      <c r="E406" s="19"/>
      <c r="F406" s="13"/>
      <c r="G406" s="19"/>
      <c r="H406" s="13"/>
      <c r="I406" s="19"/>
      <c r="J406" s="13"/>
      <c r="K406" s="19"/>
      <c r="L406" s="13"/>
      <c r="M406" s="19"/>
      <c r="N406" s="13"/>
      <c r="O406" s="13"/>
      <c r="P406" s="13"/>
      <c r="Q406" s="13"/>
      <c r="R406" s="13"/>
      <c r="S406" s="13"/>
      <c r="T406" s="13"/>
      <c r="U406" s="13"/>
      <c r="V406" s="13"/>
      <c r="W406" s="13"/>
      <c r="X406" s="13"/>
      <c r="Y406" s="13"/>
      <c r="Z406" s="13"/>
    </row>
    <row r="407" spans="1:26" ht="15.75" customHeight="1" x14ac:dyDescent="0.3">
      <c r="A407" s="13"/>
      <c r="B407" s="13"/>
      <c r="C407" s="13"/>
      <c r="D407" s="13"/>
      <c r="E407" s="19"/>
      <c r="F407" s="13"/>
      <c r="G407" s="19"/>
      <c r="H407" s="13"/>
      <c r="I407" s="19"/>
      <c r="J407" s="13"/>
      <c r="K407" s="19"/>
      <c r="L407" s="13"/>
      <c r="M407" s="19"/>
      <c r="N407" s="13"/>
      <c r="O407" s="13"/>
      <c r="P407" s="13"/>
      <c r="Q407" s="13"/>
      <c r="R407" s="13"/>
      <c r="S407" s="13"/>
      <c r="T407" s="13"/>
      <c r="U407" s="13"/>
      <c r="V407" s="13"/>
      <c r="W407" s="13"/>
      <c r="X407" s="13"/>
      <c r="Y407" s="13"/>
      <c r="Z407" s="13"/>
    </row>
    <row r="408" spans="1:26" ht="15.75" customHeight="1" x14ac:dyDescent="0.3">
      <c r="A408" s="13"/>
      <c r="B408" s="13"/>
      <c r="C408" s="13"/>
      <c r="D408" s="13"/>
      <c r="E408" s="19"/>
      <c r="F408" s="13"/>
      <c r="G408" s="19"/>
      <c r="H408" s="13"/>
      <c r="I408" s="19"/>
      <c r="J408" s="13"/>
      <c r="K408" s="19"/>
      <c r="L408" s="13"/>
      <c r="M408" s="19"/>
      <c r="N408" s="13"/>
      <c r="O408" s="13"/>
      <c r="P408" s="13"/>
      <c r="Q408" s="13"/>
      <c r="R408" s="13"/>
      <c r="S408" s="13"/>
      <c r="T408" s="13"/>
      <c r="U408" s="13"/>
      <c r="V408" s="13"/>
      <c r="W408" s="13"/>
      <c r="X408" s="13"/>
      <c r="Y408" s="13"/>
      <c r="Z408" s="13"/>
    </row>
    <row r="409" spans="1:26" ht="15.75" customHeight="1" x14ac:dyDescent="0.3">
      <c r="A409" s="13"/>
      <c r="B409" s="13"/>
      <c r="C409" s="13"/>
      <c r="D409" s="13"/>
      <c r="E409" s="19"/>
      <c r="F409" s="13"/>
      <c r="G409" s="19"/>
      <c r="H409" s="13"/>
      <c r="I409" s="19"/>
      <c r="J409" s="13"/>
      <c r="K409" s="19"/>
      <c r="L409" s="13"/>
      <c r="M409" s="19"/>
      <c r="N409" s="13"/>
      <c r="O409" s="13"/>
      <c r="P409" s="13"/>
      <c r="Q409" s="13"/>
      <c r="R409" s="13"/>
      <c r="S409" s="13"/>
      <c r="T409" s="13"/>
      <c r="U409" s="13"/>
      <c r="V409" s="13"/>
      <c r="W409" s="13"/>
      <c r="X409" s="13"/>
      <c r="Y409" s="13"/>
      <c r="Z409" s="13"/>
    </row>
    <row r="410" spans="1:26" ht="15.75" customHeight="1" x14ac:dyDescent="0.3">
      <c r="A410" s="13"/>
      <c r="B410" s="13"/>
      <c r="C410" s="13"/>
      <c r="D410" s="13"/>
      <c r="E410" s="19"/>
      <c r="F410" s="13"/>
      <c r="G410" s="19"/>
      <c r="H410" s="13"/>
      <c r="I410" s="19"/>
      <c r="J410" s="13"/>
      <c r="K410" s="19"/>
      <c r="L410" s="13"/>
      <c r="M410" s="19"/>
      <c r="N410" s="13"/>
      <c r="O410" s="13"/>
      <c r="P410" s="13"/>
      <c r="Q410" s="13"/>
      <c r="R410" s="13"/>
      <c r="S410" s="13"/>
      <c r="T410" s="13"/>
      <c r="U410" s="13"/>
      <c r="V410" s="13"/>
      <c r="W410" s="13"/>
      <c r="X410" s="13"/>
      <c r="Y410" s="13"/>
      <c r="Z410" s="13"/>
    </row>
    <row r="411" spans="1:26" ht="15.75" customHeight="1" x14ac:dyDescent="0.3">
      <c r="A411" s="13"/>
      <c r="B411" s="13"/>
      <c r="C411" s="13"/>
      <c r="D411" s="13"/>
      <c r="E411" s="19"/>
      <c r="F411" s="13"/>
      <c r="G411" s="19"/>
      <c r="H411" s="13"/>
      <c r="I411" s="19"/>
      <c r="J411" s="13"/>
      <c r="K411" s="19"/>
      <c r="L411" s="13"/>
      <c r="M411" s="19"/>
      <c r="N411" s="13"/>
      <c r="O411" s="13"/>
      <c r="P411" s="13"/>
      <c r="Q411" s="13"/>
      <c r="R411" s="13"/>
      <c r="S411" s="13"/>
      <c r="T411" s="13"/>
      <c r="U411" s="13"/>
      <c r="V411" s="13"/>
      <c r="W411" s="13"/>
      <c r="X411" s="13"/>
      <c r="Y411" s="13"/>
      <c r="Z411" s="13"/>
    </row>
    <row r="412" spans="1:26" ht="15.75" customHeight="1" x14ac:dyDescent="0.3">
      <c r="A412" s="13"/>
      <c r="B412" s="13"/>
      <c r="C412" s="13"/>
      <c r="D412" s="13"/>
      <c r="E412" s="19"/>
      <c r="F412" s="13"/>
      <c r="G412" s="19"/>
      <c r="H412" s="13"/>
      <c r="I412" s="19"/>
      <c r="J412" s="13"/>
      <c r="K412" s="19"/>
      <c r="L412" s="13"/>
      <c r="M412" s="19"/>
      <c r="N412" s="13"/>
      <c r="O412" s="13"/>
      <c r="P412" s="13"/>
      <c r="Q412" s="13"/>
      <c r="R412" s="13"/>
      <c r="S412" s="13"/>
      <c r="T412" s="13"/>
      <c r="U412" s="13"/>
      <c r="V412" s="13"/>
      <c r="W412" s="13"/>
      <c r="X412" s="13"/>
      <c r="Y412" s="13"/>
      <c r="Z412" s="13"/>
    </row>
    <row r="413" spans="1:26" ht="15.75" customHeight="1" x14ac:dyDescent="0.3">
      <c r="A413" s="13"/>
      <c r="B413" s="13"/>
      <c r="C413" s="13"/>
      <c r="D413" s="13"/>
      <c r="E413" s="19"/>
      <c r="F413" s="13"/>
      <c r="G413" s="19"/>
      <c r="H413" s="13"/>
      <c r="I413" s="19"/>
      <c r="J413" s="13"/>
      <c r="K413" s="19"/>
      <c r="L413" s="13"/>
      <c r="M413" s="19"/>
      <c r="N413" s="13"/>
      <c r="O413" s="13"/>
      <c r="P413" s="13"/>
      <c r="Q413" s="13"/>
      <c r="R413" s="13"/>
      <c r="S413" s="13"/>
      <c r="T413" s="13"/>
      <c r="U413" s="13"/>
      <c r="V413" s="13"/>
      <c r="W413" s="13"/>
      <c r="X413" s="13"/>
      <c r="Y413" s="13"/>
      <c r="Z413" s="13"/>
    </row>
    <row r="414" spans="1:26" ht="15.75" customHeight="1" x14ac:dyDescent="0.3">
      <c r="A414" s="13"/>
      <c r="B414" s="13"/>
      <c r="C414" s="13"/>
      <c r="D414" s="13"/>
      <c r="E414" s="19"/>
      <c r="F414" s="13"/>
      <c r="G414" s="19"/>
      <c r="H414" s="13"/>
      <c r="I414" s="19"/>
      <c r="J414" s="13"/>
      <c r="K414" s="19"/>
      <c r="L414" s="13"/>
      <c r="M414" s="19"/>
      <c r="N414" s="13"/>
      <c r="O414" s="13"/>
      <c r="P414" s="13"/>
      <c r="Q414" s="13"/>
      <c r="R414" s="13"/>
      <c r="S414" s="13"/>
      <c r="T414" s="13"/>
      <c r="U414" s="13"/>
      <c r="V414" s="13"/>
      <c r="W414" s="13"/>
      <c r="X414" s="13"/>
      <c r="Y414" s="13"/>
      <c r="Z414" s="13"/>
    </row>
    <row r="415" spans="1:26" ht="15.75" customHeight="1" x14ac:dyDescent="0.3">
      <c r="A415" s="13"/>
      <c r="B415" s="13"/>
      <c r="C415" s="13"/>
      <c r="D415" s="13"/>
      <c r="E415" s="19"/>
      <c r="F415" s="13"/>
      <c r="G415" s="19"/>
      <c r="H415" s="13"/>
      <c r="I415" s="19"/>
      <c r="J415" s="13"/>
      <c r="K415" s="19"/>
      <c r="L415" s="13"/>
      <c r="M415" s="19"/>
      <c r="N415" s="13"/>
      <c r="O415" s="13"/>
      <c r="P415" s="13"/>
      <c r="Q415" s="13"/>
      <c r="R415" s="13"/>
      <c r="S415" s="13"/>
      <c r="T415" s="13"/>
      <c r="U415" s="13"/>
      <c r="V415" s="13"/>
      <c r="W415" s="13"/>
      <c r="X415" s="13"/>
      <c r="Y415" s="13"/>
      <c r="Z415" s="13"/>
    </row>
    <row r="416" spans="1:26" ht="15.75" customHeight="1" x14ac:dyDescent="0.3">
      <c r="A416" s="13"/>
      <c r="B416" s="13"/>
      <c r="C416" s="13"/>
      <c r="D416" s="13"/>
      <c r="E416" s="19"/>
      <c r="F416" s="13"/>
      <c r="G416" s="19"/>
      <c r="H416" s="13"/>
      <c r="I416" s="19"/>
      <c r="J416" s="13"/>
      <c r="K416" s="19"/>
      <c r="L416" s="13"/>
      <c r="M416" s="19"/>
      <c r="N416" s="13"/>
      <c r="O416" s="13"/>
      <c r="P416" s="13"/>
      <c r="Q416" s="13"/>
      <c r="R416" s="13"/>
      <c r="S416" s="13"/>
      <c r="T416" s="13"/>
      <c r="U416" s="13"/>
      <c r="V416" s="13"/>
      <c r="W416" s="13"/>
      <c r="X416" s="13"/>
      <c r="Y416" s="13"/>
      <c r="Z416" s="13"/>
    </row>
    <row r="417" spans="1:26" ht="15.75" customHeight="1" x14ac:dyDescent="0.3">
      <c r="A417" s="13"/>
      <c r="B417" s="13"/>
      <c r="C417" s="13"/>
      <c r="D417" s="13"/>
      <c r="E417" s="19"/>
      <c r="F417" s="13"/>
      <c r="G417" s="19"/>
      <c r="H417" s="13"/>
      <c r="I417" s="19"/>
      <c r="J417" s="13"/>
      <c r="K417" s="19"/>
      <c r="L417" s="13"/>
      <c r="M417" s="19"/>
      <c r="N417" s="13"/>
      <c r="O417" s="13"/>
      <c r="P417" s="13"/>
      <c r="Q417" s="13"/>
      <c r="R417" s="13"/>
      <c r="S417" s="13"/>
      <c r="T417" s="13"/>
      <c r="U417" s="13"/>
      <c r="V417" s="13"/>
      <c r="W417" s="13"/>
      <c r="X417" s="13"/>
      <c r="Y417" s="13"/>
      <c r="Z417" s="13"/>
    </row>
    <row r="418" spans="1:26" ht="15.75" customHeight="1" x14ac:dyDescent="0.3">
      <c r="A418" s="13"/>
      <c r="B418" s="13"/>
      <c r="C418" s="13"/>
      <c r="D418" s="13"/>
      <c r="E418" s="19"/>
      <c r="F418" s="13"/>
      <c r="G418" s="19"/>
      <c r="H418" s="13"/>
      <c r="I418" s="19"/>
      <c r="J418" s="13"/>
      <c r="K418" s="19"/>
      <c r="L418" s="13"/>
      <c r="M418" s="19"/>
      <c r="N418" s="13"/>
      <c r="O418" s="13"/>
      <c r="P418" s="13"/>
      <c r="Q418" s="13"/>
      <c r="R418" s="13"/>
      <c r="S418" s="13"/>
      <c r="T418" s="13"/>
      <c r="U418" s="13"/>
      <c r="V418" s="13"/>
      <c r="W418" s="13"/>
      <c r="X418" s="13"/>
      <c r="Y418" s="13"/>
      <c r="Z418" s="13"/>
    </row>
    <row r="419" spans="1:26" ht="15.75" customHeight="1" x14ac:dyDescent="0.3">
      <c r="A419" s="13"/>
      <c r="B419" s="13"/>
      <c r="C419" s="13"/>
      <c r="D419" s="13"/>
      <c r="E419" s="19"/>
      <c r="F419" s="13"/>
      <c r="G419" s="19"/>
      <c r="H419" s="13"/>
      <c r="I419" s="19"/>
      <c r="J419" s="13"/>
      <c r="K419" s="19"/>
      <c r="L419" s="13"/>
      <c r="M419" s="19"/>
      <c r="N419" s="13"/>
      <c r="O419" s="13"/>
      <c r="P419" s="13"/>
      <c r="Q419" s="13"/>
      <c r="R419" s="13"/>
      <c r="S419" s="13"/>
      <c r="T419" s="13"/>
      <c r="U419" s="13"/>
      <c r="V419" s="13"/>
      <c r="W419" s="13"/>
      <c r="X419" s="13"/>
      <c r="Y419" s="13"/>
      <c r="Z419" s="13"/>
    </row>
    <row r="420" spans="1:26" ht="15.75" customHeight="1" x14ac:dyDescent="0.3">
      <c r="A420" s="13"/>
      <c r="B420" s="13"/>
      <c r="C420" s="13"/>
      <c r="D420" s="13"/>
      <c r="E420" s="19"/>
      <c r="F420" s="13"/>
      <c r="G420" s="19"/>
      <c r="H420" s="13"/>
      <c r="I420" s="19"/>
      <c r="J420" s="13"/>
      <c r="K420" s="19"/>
      <c r="L420" s="13"/>
      <c r="M420" s="19"/>
      <c r="N420" s="13"/>
      <c r="O420" s="13"/>
      <c r="P420" s="13"/>
      <c r="Q420" s="13"/>
      <c r="R420" s="13"/>
      <c r="S420" s="13"/>
      <c r="T420" s="13"/>
      <c r="U420" s="13"/>
      <c r="V420" s="13"/>
      <c r="W420" s="13"/>
      <c r="X420" s="13"/>
      <c r="Y420" s="13"/>
      <c r="Z420" s="13"/>
    </row>
    <row r="421" spans="1:26" ht="15.75" customHeight="1" x14ac:dyDescent="0.3">
      <c r="A421" s="13"/>
      <c r="B421" s="13"/>
      <c r="C421" s="13"/>
      <c r="D421" s="13"/>
      <c r="E421" s="19"/>
      <c r="F421" s="13"/>
      <c r="G421" s="19"/>
      <c r="H421" s="13"/>
      <c r="I421" s="19"/>
      <c r="J421" s="13"/>
      <c r="K421" s="19"/>
      <c r="L421" s="13"/>
      <c r="M421" s="19"/>
      <c r="N421" s="13"/>
      <c r="O421" s="13"/>
      <c r="P421" s="13"/>
      <c r="Q421" s="13"/>
      <c r="R421" s="13"/>
      <c r="S421" s="13"/>
      <c r="T421" s="13"/>
      <c r="U421" s="13"/>
      <c r="V421" s="13"/>
      <c r="W421" s="13"/>
      <c r="X421" s="13"/>
      <c r="Y421" s="13"/>
      <c r="Z421" s="13"/>
    </row>
    <row r="422" spans="1:26" ht="15.75" customHeight="1" x14ac:dyDescent="0.3">
      <c r="A422" s="13"/>
      <c r="B422" s="13"/>
      <c r="C422" s="13"/>
      <c r="D422" s="13"/>
      <c r="E422" s="19"/>
      <c r="F422" s="13"/>
      <c r="G422" s="19"/>
      <c r="H422" s="13"/>
      <c r="I422" s="19"/>
      <c r="J422" s="13"/>
      <c r="K422" s="19"/>
      <c r="L422" s="13"/>
      <c r="M422" s="19"/>
      <c r="N422" s="13"/>
      <c r="O422" s="13"/>
      <c r="P422" s="13"/>
      <c r="Q422" s="13"/>
      <c r="R422" s="13"/>
      <c r="S422" s="13"/>
      <c r="T422" s="13"/>
      <c r="U422" s="13"/>
      <c r="V422" s="13"/>
      <c r="W422" s="13"/>
      <c r="X422" s="13"/>
      <c r="Y422" s="13"/>
      <c r="Z422" s="13"/>
    </row>
    <row r="423" spans="1:26" ht="15.75" customHeight="1" x14ac:dyDescent="0.3">
      <c r="A423" s="13"/>
      <c r="B423" s="13"/>
      <c r="C423" s="13"/>
      <c r="D423" s="13"/>
      <c r="E423" s="19"/>
      <c r="F423" s="13"/>
      <c r="G423" s="19"/>
      <c r="H423" s="13"/>
      <c r="I423" s="19"/>
      <c r="J423" s="13"/>
      <c r="K423" s="19"/>
      <c r="L423" s="13"/>
      <c r="M423" s="19"/>
      <c r="N423" s="13"/>
      <c r="O423" s="13"/>
      <c r="P423" s="13"/>
      <c r="Q423" s="13"/>
      <c r="R423" s="13"/>
      <c r="S423" s="13"/>
      <c r="T423" s="13"/>
      <c r="U423" s="13"/>
      <c r="V423" s="13"/>
      <c r="W423" s="13"/>
      <c r="X423" s="13"/>
      <c r="Y423" s="13"/>
      <c r="Z423" s="13"/>
    </row>
    <row r="424" spans="1:26" ht="15.75" customHeight="1" x14ac:dyDescent="0.3">
      <c r="A424" s="13"/>
      <c r="B424" s="13"/>
      <c r="C424" s="13"/>
      <c r="D424" s="13"/>
      <c r="E424" s="19"/>
      <c r="F424" s="13"/>
      <c r="G424" s="19"/>
      <c r="H424" s="13"/>
      <c r="I424" s="19"/>
      <c r="J424" s="13"/>
      <c r="K424" s="19"/>
      <c r="L424" s="13"/>
      <c r="M424" s="19"/>
      <c r="N424" s="13"/>
      <c r="O424" s="13"/>
      <c r="P424" s="13"/>
      <c r="Q424" s="13"/>
      <c r="R424" s="13"/>
      <c r="S424" s="13"/>
      <c r="T424" s="13"/>
      <c r="U424" s="13"/>
      <c r="V424" s="13"/>
      <c r="W424" s="13"/>
      <c r="X424" s="13"/>
      <c r="Y424" s="13"/>
      <c r="Z424" s="13"/>
    </row>
    <row r="425" spans="1:26" ht="15.75" customHeight="1" x14ac:dyDescent="0.3">
      <c r="A425" s="13"/>
      <c r="B425" s="13"/>
      <c r="C425" s="13"/>
      <c r="D425" s="13"/>
      <c r="E425" s="19"/>
      <c r="F425" s="13"/>
      <c r="G425" s="19"/>
      <c r="H425" s="13"/>
      <c r="I425" s="19"/>
      <c r="J425" s="13"/>
      <c r="K425" s="19"/>
      <c r="L425" s="13"/>
      <c r="M425" s="19"/>
      <c r="N425" s="13"/>
      <c r="O425" s="13"/>
      <c r="P425" s="13"/>
      <c r="Q425" s="13"/>
      <c r="R425" s="13"/>
      <c r="S425" s="13"/>
      <c r="T425" s="13"/>
      <c r="U425" s="13"/>
      <c r="V425" s="13"/>
      <c r="W425" s="13"/>
      <c r="X425" s="13"/>
      <c r="Y425" s="13"/>
      <c r="Z425" s="13"/>
    </row>
    <row r="426" spans="1:26" ht="15.75" customHeight="1" x14ac:dyDescent="0.3">
      <c r="A426" s="13"/>
      <c r="B426" s="13"/>
      <c r="C426" s="13"/>
      <c r="D426" s="13"/>
      <c r="E426" s="19"/>
      <c r="F426" s="13"/>
      <c r="G426" s="19"/>
      <c r="H426" s="13"/>
      <c r="I426" s="19"/>
      <c r="J426" s="13"/>
      <c r="K426" s="19"/>
      <c r="L426" s="13"/>
      <c r="M426" s="19"/>
      <c r="N426" s="13"/>
      <c r="O426" s="13"/>
      <c r="P426" s="13"/>
      <c r="Q426" s="13"/>
      <c r="R426" s="13"/>
      <c r="S426" s="13"/>
      <c r="T426" s="13"/>
      <c r="U426" s="13"/>
      <c r="V426" s="13"/>
      <c r="W426" s="13"/>
      <c r="X426" s="13"/>
      <c r="Y426" s="13"/>
      <c r="Z426" s="13"/>
    </row>
    <row r="427" spans="1:26" ht="15.75" customHeight="1" x14ac:dyDescent="0.3">
      <c r="A427" s="13"/>
      <c r="B427" s="13"/>
      <c r="C427" s="13"/>
      <c r="D427" s="13"/>
      <c r="E427" s="19"/>
      <c r="F427" s="13"/>
      <c r="G427" s="19"/>
      <c r="H427" s="13"/>
      <c r="I427" s="19"/>
      <c r="J427" s="13"/>
      <c r="K427" s="19"/>
      <c r="L427" s="13"/>
      <c r="M427" s="19"/>
      <c r="N427" s="13"/>
      <c r="O427" s="13"/>
      <c r="P427" s="13"/>
      <c r="Q427" s="13"/>
      <c r="R427" s="13"/>
      <c r="S427" s="13"/>
      <c r="T427" s="13"/>
      <c r="U427" s="13"/>
      <c r="V427" s="13"/>
      <c r="W427" s="13"/>
      <c r="X427" s="13"/>
      <c r="Y427" s="13"/>
      <c r="Z427" s="13"/>
    </row>
    <row r="428" spans="1:26" ht="15.75" customHeight="1" x14ac:dyDescent="0.3">
      <c r="A428" s="13"/>
      <c r="B428" s="13"/>
      <c r="C428" s="13"/>
      <c r="D428" s="13"/>
      <c r="E428" s="19"/>
      <c r="F428" s="13"/>
      <c r="G428" s="19"/>
      <c r="H428" s="13"/>
      <c r="I428" s="19"/>
      <c r="J428" s="13"/>
      <c r="K428" s="19"/>
      <c r="L428" s="13"/>
      <c r="M428" s="19"/>
      <c r="N428" s="13"/>
      <c r="O428" s="13"/>
      <c r="P428" s="13"/>
      <c r="Q428" s="13"/>
      <c r="R428" s="13"/>
      <c r="S428" s="13"/>
      <c r="T428" s="13"/>
      <c r="U428" s="13"/>
      <c r="V428" s="13"/>
      <c r="W428" s="13"/>
      <c r="X428" s="13"/>
      <c r="Y428" s="13"/>
      <c r="Z428" s="13"/>
    </row>
    <row r="429" spans="1:26" ht="15.75" customHeight="1" x14ac:dyDescent="0.3">
      <c r="A429" s="13"/>
      <c r="B429" s="13"/>
      <c r="C429" s="13"/>
      <c r="D429" s="13"/>
      <c r="E429" s="19"/>
      <c r="F429" s="13"/>
      <c r="G429" s="19"/>
      <c r="H429" s="13"/>
      <c r="I429" s="19"/>
      <c r="J429" s="13"/>
      <c r="K429" s="19"/>
      <c r="L429" s="13"/>
      <c r="M429" s="19"/>
      <c r="N429" s="13"/>
      <c r="O429" s="13"/>
      <c r="P429" s="13"/>
      <c r="Q429" s="13"/>
      <c r="R429" s="13"/>
      <c r="S429" s="13"/>
      <c r="T429" s="13"/>
      <c r="U429" s="13"/>
      <c r="V429" s="13"/>
      <c r="W429" s="13"/>
      <c r="X429" s="13"/>
      <c r="Y429" s="13"/>
      <c r="Z429" s="13"/>
    </row>
    <row r="430" spans="1:26" ht="15.75" customHeight="1" x14ac:dyDescent="0.3">
      <c r="A430" s="13"/>
      <c r="B430" s="13"/>
      <c r="C430" s="13"/>
      <c r="D430" s="13"/>
      <c r="E430" s="19"/>
      <c r="F430" s="13"/>
      <c r="G430" s="19"/>
      <c r="H430" s="13"/>
      <c r="I430" s="19"/>
      <c r="J430" s="13"/>
      <c r="K430" s="19"/>
      <c r="L430" s="13"/>
      <c r="M430" s="19"/>
      <c r="N430" s="13"/>
      <c r="O430" s="13"/>
      <c r="P430" s="13"/>
      <c r="Q430" s="13"/>
      <c r="R430" s="13"/>
      <c r="S430" s="13"/>
      <c r="T430" s="13"/>
      <c r="U430" s="13"/>
      <c r="V430" s="13"/>
      <c r="W430" s="13"/>
      <c r="X430" s="13"/>
      <c r="Y430" s="13"/>
      <c r="Z430" s="13"/>
    </row>
    <row r="431" spans="1:26" ht="15.75" customHeight="1" x14ac:dyDescent="0.3">
      <c r="A431" s="13"/>
      <c r="B431" s="13"/>
      <c r="C431" s="13"/>
      <c r="D431" s="13"/>
      <c r="E431" s="19"/>
      <c r="F431" s="13"/>
      <c r="G431" s="19"/>
      <c r="H431" s="13"/>
      <c r="I431" s="19"/>
      <c r="J431" s="13"/>
      <c r="K431" s="19"/>
      <c r="L431" s="13"/>
      <c r="M431" s="19"/>
      <c r="N431" s="13"/>
      <c r="O431" s="13"/>
      <c r="P431" s="13"/>
      <c r="Q431" s="13"/>
      <c r="R431" s="13"/>
      <c r="S431" s="13"/>
      <c r="T431" s="13"/>
      <c r="U431" s="13"/>
      <c r="V431" s="13"/>
      <c r="W431" s="13"/>
      <c r="X431" s="13"/>
      <c r="Y431" s="13"/>
      <c r="Z431" s="13"/>
    </row>
    <row r="432" spans="1:26" ht="15.75" customHeight="1" x14ac:dyDescent="0.3">
      <c r="A432" s="13"/>
      <c r="B432" s="13"/>
      <c r="C432" s="13"/>
      <c r="D432" s="13"/>
      <c r="E432" s="19"/>
      <c r="F432" s="13"/>
      <c r="G432" s="19"/>
      <c r="H432" s="13"/>
      <c r="I432" s="19"/>
      <c r="J432" s="13"/>
      <c r="K432" s="19"/>
      <c r="L432" s="13"/>
      <c r="M432" s="19"/>
      <c r="N432" s="13"/>
      <c r="O432" s="13"/>
      <c r="P432" s="13"/>
      <c r="Q432" s="13"/>
      <c r="R432" s="13"/>
      <c r="S432" s="13"/>
      <c r="T432" s="13"/>
      <c r="U432" s="13"/>
      <c r="V432" s="13"/>
      <c r="W432" s="13"/>
      <c r="X432" s="13"/>
      <c r="Y432" s="13"/>
      <c r="Z432" s="13"/>
    </row>
    <row r="433" spans="1:26" ht="15.75" customHeight="1" x14ac:dyDescent="0.3">
      <c r="A433" s="13"/>
      <c r="B433" s="13"/>
      <c r="C433" s="13"/>
      <c r="D433" s="13"/>
      <c r="E433" s="19"/>
      <c r="F433" s="13"/>
      <c r="G433" s="19"/>
      <c r="H433" s="13"/>
      <c r="I433" s="19"/>
      <c r="J433" s="13"/>
      <c r="K433" s="19"/>
      <c r="L433" s="13"/>
      <c r="M433" s="19"/>
      <c r="N433" s="13"/>
      <c r="O433" s="13"/>
      <c r="P433" s="13"/>
      <c r="Q433" s="13"/>
      <c r="R433" s="13"/>
      <c r="S433" s="13"/>
      <c r="T433" s="13"/>
      <c r="U433" s="13"/>
      <c r="V433" s="13"/>
      <c r="W433" s="13"/>
      <c r="X433" s="13"/>
      <c r="Y433" s="13"/>
      <c r="Z433" s="13"/>
    </row>
    <row r="434" spans="1:26" ht="15.75" customHeight="1" x14ac:dyDescent="0.3">
      <c r="A434" s="13"/>
      <c r="B434" s="13"/>
      <c r="C434" s="13"/>
      <c r="D434" s="13"/>
      <c r="E434" s="19"/>
      <c r="F434" s="13"/>
      <c r="G434" s="19"/>
      <c r="H434" s="13"/>
      <c r="I434" s="19"/>
      <c r="J434" s="13"/>
      <c r="K434" s="19"/>
      <c r="L434" s="13"/>
      <c r="M434" s="19"/>
      <c r="N434" s="13"/>
      <c r="O434" s="13"/>
      <c r="P434" s="13"/>
      <c r="Q434" s="13"/>
      <c r="R434" s="13"/>
      <c r="S434" s="13"/>
      <c r="T434" s="13"/>
      <c r="U434" s="13"/>
      <c r="V434" s="13"/>
      <c r="W434" s="13"/>
      <c r="X434" s="13"/>
      <c r="Y434" s="13"/>
      <c r="Z434" s="13"/>
    </row>
    <row r="435" spans="1:26" ht="15.75" customHeight="1" x14ac:dyDescent="0.3">
      <c r="A435" s="13"/>
      <c r="B435" s="13"/>
      <c r="C435" s="13"/>
      <c r="D435" s="13"/>
      <c r="E435" s="19"/>
      <c r="F435" s="13"/>
      <c r="G435" s="19"/>
      <c r="H435" s="13"/>
      <c r="I435" s="19"/>
      <c r="J435" s="13"/>
      <c r="K435" s="19"/>
      <c r="L435" s="13"/>
      <c r="M435" s="19"/>
      <c r="N435" s="13"/>
      <c r="O435" s="13"/>
      <c r="P435" s="13"/>
      <c r="Q435" s="13"/>
      <c r="R435" s="13"/>
      <c r="S435" s="13"/>
      <c r="T435" s="13"/>
      <c r="U435" s="13"/>
      <c r="V435" s="13"/>
      <c r="W435" s="13"/>
      <c r="X435" s="13"/>
      <c r="Y435" s="13"/>
      <c r="Z435" s="13"/>
    </row>
    <row r="436" spans="1:26" ht="15.75" customHeight="1" x14ac:dyDescent="0.3">
      <c r="A436" s="13"/>
      <c r="B436" s="13"/>
      <c r="C436" s="13"/>
      <c r="D436" s="13"/>
      <c r="E436" s="19"/>
      <c r="F436" s="13"/>
      <c r="G436" s="19"/>
      <c r="H436" s="13"/>
      <c r="I436" s="19"/>
      <c r="J436" s="13"/>
      <c r="K436" s="19"/>
      <c r="L436" s="13"/>
      <c r="M436" s="19"/>
      <c r="N436" s="13"/>
      <c r="O436" s="13"/>
      <c r="P436" s="13"/>
      <c r="Q436" s="13"/>
      <c r="R436" s="13"/>
      <c r="S436" s="13"/>
      <c r="T436" s="13"/>
      <c r="U436" s="13"/>
      <c r="V436" s="13"/>
      <c r="W436" s="13"/>
      <c r="X436" s="13"/>
      <c r="Y436" s="13"/>
      <c r="Z436" s="13"/>
    </row>
    <row r="437" spans="1:26" ht="15.75" customHeight="1" x14ac:dyDescent="0.3">
      <c r="A437" s="13"/>
      <c r="B437" s="13"/>
      <c r="C437" s="13"/>
      <c r="D437" s="13"/>
      <c r="E437" s="19"/>
      <c r="F437" s="13"/>
      <c r="G437" s="19"/>
      <c r="H437" s="13"/>
      <c r="I437" s="19"/>
      <c r="J437" s="13"/>
      <c r="K437" s="19"/>
      <c r="L437" s="13"/>
      <c r="M437" s="19"/>
      <c r="N437" s="13"/>
      <c r="O437" s="13"/>
      <c r="P437" s="13"/>
      <c r="Q437" s="13"/>
      <c r="R437" s="13"/>
      <c r="S437" s="13"/>
      <c r="T437" s="13"/>
      <c r="U437" s="13"/>
      <c r="V437" s="13"/>
      <c r="W437" s="13"/>
      <c r="X437" s="13"/>
      <c r="Y437" s="13"/>
      <c r="Z437" s="13"/>
    </row>
    <row r="438" spans="1:26" ht="15.75" customHeight="1" x14ac:dyDescent="0.3">
      <c r="A438" s="13"/>
      <c r="B438" s="13"/>
      <c r="C438" s="13"/>
      <c r="D438" s="13"/>
      <c r="E438" s="19"/>
      <c r="F438" s="13"/>
      <c r="G438" s="19"/>
      <c r="H438" s="13"/>
      <c r="I438" s="19"/>
      <c r="J438" s="13"/>
      <c r="K438" s="19"/>
      <c r="L438" s="13"/>
      <c r="M438" s="19"/>
      <c r="N438" s="13"/>
      <c r="O438" s="13"/>
      <c r="P438" s="13"/>
      <c r="Q438" s="13"/>
      <c r="R438" s="13"/>
      <c r="S438" s="13"/>
      <c r="T438" s="13"/>
      <c r="U438" s="13"/>
      <c r="V438" s="13"/>
      <c r="W438" s="13"/>
      <c r="X438" s="13"/>
      <c r="Y438" s="13"/>
      <c r="Z438" s="13"/>
    </row>
    <row r="439" spans="1:26" ht="15.75" customHeight="1" x14ac:dyDescent="0.3">
      <c r="A439" s="13"/>
      <c r="B439" s="13"/>
      <c r="C439" s="13"/>
      <c r="D439" s="13"/>
      <c r="E439" s="19"/>
      <c r="F439" s="13"/>
      <c r="G439" s="19"/>
      <c r="H439" s="13"/>
      <c r="I439" s="19"/>
      <c r="J439" s="13"/>
      <c r="K439" s="19"/>
      <c r="L439" s="13"/>
      <c r="M439" s="19"/>
      <c r="N439" s="13"/>
      <c r="O439" s="13"/>
      <c r="P439" s="13"/>
      <c r="Q439" s="13"/>
      <c r="R439" s="13"/>
      <c r="S439" s="13"/>
      <c r="T439" s="13"/>
      <c r="U439" s="13"/>
      <c r="V439" s="13"/>
      <c r="W439" s="13"/>
      <c r="X439" s="13"/>
      <c r="Y439" s="13"/>
      <c r="Z439" s="13"/>
    </row>
    <row r="440" spans="1:26" ht="15.75" customHeight="1" x14ac:dyDescent="0.3">
      <c r="A440" s="13"/>
      <c r="B440" s="13"/>
      <c r="C440" s="13"/>
      <c r="D440" s="13"/>
      <c r="E440" s="19"/>
      <c r="F440" s="13"/>
      <c r="G440" s="19"/>
      <c r="H440" s="13"/>
      <c r="I440" s="19"/>
      <c r="J440" s="13"/>
      <c r="K440" s="19"/>
      <c r="L440" s="13"/>
      <c r="M440" s="19"/>
      <c r="N440" s="13"/>
      <c r="O440" s="13"/>
      <c r="P440" s="13"/>
      <c r="Q440" s="13"/>
      <c r="R440" s="13"/>
      <c r="S440" s="13"/>
      <c r="T440" s="13"/>
      <c r="U440" s="13"/>
      <c r="V440" s="13"/>
      <c r="W440" s="13"/>
      <c r="X440" s="13"/>
      <c r="Y440" s="13"/>
      <c r="Z440" s="13"/>
    </row>
    <row r="441" spans="1:26" ht="15.75" customHeight="1" x14ac:dyDescent="0.3">
      <c r="A441" s="13"/>
      <c r="B441" s="13"/>
      <c r="C441" s="13"/>
      <c r="D441" s="13"/>
      <c r="E441" s="19"/>
      <c r="F441" s="13"/>
      <c r="G441" s="19"/>
      <c r="H441" s="13"/>
      <c r="I441" s="19"/>
      <c r="J441" s="13"/>
      <c r="K441" s="19"/>
      <c r="L441" s="13"/>
      <c r="M441" s="19"/>
      <c r="N441" s="13"/>
      <c r="O441" s="13"/>
      <c r="P441" s="13"/>
      <c r="Q441" s="13"/>
      <c r="R441" s="13"/>
      <c r="S441" s="13"/>
      <c r="T441" s="13"/>
      <c r="U441" s="13"/>
      <c r="V441" s="13"/>
      <c r="W441" s="13"/>
      <c r="X441" s="13"/>
      <c r="Y441" s="13"/>
      <c r="Z441" s="13"/>
    </row>
    <row r="442" spans="1:26" ht="15.75" customHeight="1" x14ac:dyDescent="0.3">
      <c r="A442" s="13"/>
      <c r="B442" s="13"/>
      <c r="C442" s="13"/>
      <c r="D442" s="13"/>
      <c r="E442" s="19"/>
      <c r="F442" s="13"/>
      <c r="G442" s="19"/>
      <c r="H442" s="13"/>
      <c r="I442" s="19"/>
      <c r="J442" s="13"/>
      <c r="K442" s="19"/>
      <c r="L442" s="13"/>
      <c r="M442" s="19"/>
      <c r="N442" s="13"/>
      <c r="O442" s="13"/>
      <c r="P442" s="13"/>
      <c r="Q442" s="13"/>
      <c r="R442" s="13"/>
      <c r="S442" s="13"/>
      <c r="T442" s="13"/>
      <c r="U442" s="13"/>
      <c r="V442" s="13"/>
      <c r="W442" s="13"/>
      <c r="X442" s="13"/>
      <c r="Y442" s="13"/>
      <c r="Z442" s="13"/>
    </row>
    <row r="443" spans="1:26" ht="15.75" customHeight="1" x14ac:dyDescent="0.3">
      <c r="A443" s="13"/>
      <c r="B443" s="13"/>
      <c r="C443" s="13"/>
      <c r="D443" s="13"/>
      <c r="E443" s="19"/>
      <c r="F443" s="13"/>
      <c r="G443" s="19"/>
      <c r="H443" s="13"/>
      <c r="I443" s="19"/>
      <c r="J443" s="13"/>
      <c r="K443" s="19"/>
      <c r="L443" s="13"/>
      <c r="M443" s="19"/>
      <c r="N443" s="13"/>
      <c r="O443" s="13"/>
      <c r="P443" s="13"/>
      <c r="Q443" s="13"/>
      <c r="R443" s="13"/>
      <c r="S443" s="13"/>
      <c r="T443" s="13"/>
      <c r="U443" s="13"/>
      <c r="V443" s="13"/>
      <c r="W443" s="13"/>
      <c r="X443" s="13"/>
      <c r="Y443" s="13"/>
      <c r="Z443" s="13"/>
    </row>
    <row r="444" spans="1:26" ht="15.75" customHeight="1" x14ac:dyDescent="0.3">
      <c r="A444" s="13"/>
      <c r="B444" s="13"/>
      <c r="C444" s="13"/>
      <c r="D444" s="13"/>
      <c r="E444" s="19"/>
      <c r="F444" s="13"/>
      <c r="G444" s="19"/>
      <c r="H444" s="13"/>
      <c r="I444" s="19"/>
      <c r="J444" s="13"/>
      <c r="K444" s="19"/>
      <c r="L444" s="13"/>
      <c r="M444" s="19"/>
      <c r="N444" s="13"/>
      <c r="O444" s="13"/>
      <c r="P444" s="13"/>
      <c r="Q444" s="13"/>
      <c r="R444" s="13"/>
      <c r="S444" s="13"/>
      <c r="T444" s="13"/>
      <c r="U444" s="13"/>
      <c r="V444" s="13"/>
      <c r="W444" s="13"/>
      <c r="X444" s="13"/>
      <c r="Y444" s="13"/>
      <c r="Z444" s="13"/>
    </row>
    <row r="445" spans="1:26" ht="15.75" customHeight="1" x14ac:dyDescent="0.3">
      <c r="A445" s="13"/>
      <c r="B445" s="13"/>
      <c r="C445" s="13"/>
      <c r="D445" s="13"/>
      <c r="E445" s="19"/>
      <c r="F445" s="13"/>
      <c r="G445" s="19"/>
      <c r="H445" s="13"/>
      <c r="I445" s="19"/>
      <c r="J445" s="13"/>
      <c r="K445" s="19"/>
      <c r="L445" s="13"/>
      <c r="M445" s="19"/>
      <c r="N445" s="13"/>
      <c r="O445" s="13"/>
      <c r="P445" s="13"/>
      <c r="Q445" s="13"/>
      <c r="R445" s="13"/>
      <c r="S445" s="13"/>
      <c r="T445" s="13"/>
      <c r="U445" s="13"/>
      <c r="V445" s="13"/>
      <c r="W445" s="13"/>
      <c r="X445" s="13"/>
      <c r="Y445" s="13"/>
      <c r="Z445" s="13"/>
    </row>
    <row r="446" spans="1:26" ht="15.75" customHeight="1" x14ac:dyDescent="0.3">
      <c r="A446" s="13"/>
      <c r="B446" s="13"/>
      <c r="C446" s="13"/>
      <c r="D446" s="13"/>
      <c r="E446" s="19"/>
      <c r="F446" s="13"/>
      <c r="G446" s="19"/>
      <c r="H446" s="13"/>
      <c r="I446" s="19"/>
      <c r="J446" s="13"/>
      <c r="K446" s="19"/>
      <c r="L446" s="13"/>
      <c r="M446" s="19"/>
      <c r="N446" s="13"/>
      <c r="O446" s="13"/>
      <c r="P446" s="13"/>
      <c r="Q446" s="13"/>
      <c r="R446" s="13"/>
      <c r="S446" s="13"/>
      <c r="T446" s="13"/>
      <c r="U446" s="13"/>
      <c r="V446" s="13"/>
      <c r="W446" s="13"/>
      <c r="X446" s="13"/>
      <c r="Y446" s="13"/>
      <c r="Z446" s="13"/>
    </row>
    <row r="447" spans="1:26" ht="15.75" customHeight="1" x14ac:dyDescent="0.3">
      <c r="A447" s="13"/>
      <c r="B447" s="13"/>
      <c r="C447" s="13"/>
      <c r="D447" s="13"/>
      <c r="E447" s="19"/>
      <c r="F447" s="13"/>
      <c r="G447" s="19"/>
      <c r="H447" s="13"/>
      <c r="I447" s="19"/>
      <c r="J447" s="13"/>
      <c r="K447" s="19"/>
      <c r="L447" s="13"/>
      <c r="M447" s="19"/>
      <c r="N447" s="13"/>
      <c r="O447" s="13"/>
      <c r="P447" s="13"/>
      <c r="Q447" s="13"/>
      <c r="R447" s="13"/>
      <c r="S447" s="13"/>
      <c r="T447" s="13"/>
      <c r="U447" s="13"/>
      <c r="V447" s="13"/>
      <c r="W447" s="13"/>
      <c r="X447" s="13"/>
      <c r="Y447" s="13"/>
      <c r="Z447" s="13"/>
    </row>
    <row r="448" spans="1:26" ht="15.75" customHeight="1" x14ac:dyDescent="0.3">
      <c r="A448" s="13"/>
      <c r="B448" s="13"/>
      <c r="C448" s="13"/>
      <c r="D448" s="13"/>
      <c r="E448" s="19"/>
      <c r="F448" s="13"/>
      <c r="G448" s="19"/>
      <c r="H448" s="13"/>
      <c r="I448" s="19"/>
      <c r="J448" s="13"/>
      <c r="K448" s="19"/>
      <c r="L448" s="13"/>
      <c r="M448" s="19"/>
      <c r="N448" s="13"/>
      <c r="O448" s="13"/>
      <c r="P448" s="13"/>
      <c r="Q448" s="13"/>
      <c r="R448" s="13"/>
      <c r="S448" s="13"/>
      <c r="T448" s="13"/>
      <c r="U448" s="13"/>
      <c r="V448" s="13"/>
      <c r="W448" s="13"/>
      <c r="X448" s="13"/>
      <c r="Y448" s="13"/>
      <c r="Z448" s="13"/>
    </row>
    <row r="449" spans="1:26" ht="15.75" customHeight="1" x14ac:dyDescent="0.3">
      <c r="A449" s="13"/>
      <c r="B449" s="13"/>
      <c r="C449" s="13"/>
      <c r="D449" s="13"/>
      <c r="E449" s="19"/>
      <c r="F449" s="13"/>
      <c r="G449" s="19"/>
      <c r="H449" s="13"/>
      <c r="I449" s="19"/>
      <c r="J449" s="13"/>
      <c r="K449" s="19"/>
      <c r="L449" s="13"/>
      <c r="M449" s="19"/>
      <c r="N449" s="13"/>
      <c r="O449" s="13"/>
      <c r="P449" s="13"/>
      <c r="Q449" s="13"/>
      <c r="R449" s="13"/>
      <c r="S449" s="13"/>
      <c r="T449" s="13"/>
      <c r="U449" s="13"/>
      <c r="V449" s="13"/>
      <c r="W449" s="13"/>
      <c r="X449" s="13"/>
      <c r="Y449" s="13"/>
      <c r="Z449" s="13"/>
    </row>
    <row r="450" spans="1:26" ht="15.75" customHeight="1" x14ac:dyDescent="0.25"/>
    <row r="451" spans="1:26" ht="15.75" customHeight="1" x14ac:dyDescent="0.25"/>
    <row r="452" spans="1:26" ht="15.75" customHeight="1" x14ac:dyDescent="0.25"/>
    <row r="453" spans="1:26" ht="15.75" customHeight="1" x14ac:dyDescent="0.25"/>
    <row r="454" spans="1:26" ht="15.75" customHeight="1" x14ac:dyDescent="0.25"/>
    <row r="455" spans="1:26" ht="15.75" customHeight="1" x14ac:dyDescent="0.25"/>
    <row r="456" spans="1:26" ht="15.75" customHeight="1" x14ac:dyDescent="0.25"/>
    <row r="457" spans="1:26" ht="15.75" customHeight="1" x14ac:dyDescent="0.25"/>
    <row r="458" spans="1:26" ht="15.75" customHeight="1" x14ac:dyDescent="0.25"/>
    <row r="459" spans="1:26" ht="15.75" customHeight="1" x14ac:dyDescent="0.25"/>
    <row r="460" spans="1:26" ht="15.75" customHeight="1" x14ac:dyDescent="0.25"/>
    <row r="461" spans="1:26" ht="15.75" customHeight="1" x14ac:dyDescent="0.25"/>
    <row r="462" spans="1:26" ht="15.75" customHeight="1" x14ac:dyDescent="0.25"/>
    <row r="463" spans="1:26" ht="15.75" customHeight="1" x14ac:dyDescent="0.25"/>
    <row r="464" spans="1:26"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J10" sqref="J10"/>
    </sheetView>
  </sheetViews>
  <sheetFormatPr defaultColWidth="12.6640625" defaultRowHeight="15" customHeight="1" x14ac:dyDescent="0.25"/>
  <cols>
    <col min="1" max="1" width="12.6640625" customWidth="1"/>
    <col min="2" max="2" width="25.33203125" customWidth="1"/>
    <col min="3" max="4" width="12.6640625" customWidth="1"/>
    <col min="5" max="5" width="19.6640625" customWidth="1"/>
    <col min="6" max="6" width="12.6640625" customWidth="1"/>
    <col min="11" max="11" width="16.33203125" customWidth="1"/>
    <col min="15" max="15" width="17.109375" customWidth="1"/>
    <col min="17" max="17" width="13.88671875" customWidth="1"/>
    <col min="18" max="18" width="15.44140625" customWidth="1"/>
  </cols>
  <sheetData>
    <row r="1" spans="1:26" ht="15.75" customHeight="1" x14ac:dyDescent="0.25"/>
    <row r="2" spans="1:26" ht="15.75" customHeight="1" x14ac:dyDescent="0.25"/>
    <row r="3" spans="1:26" ht="15.75" customHeight="1" x14ac:dyDescent="0.3">
      <c r="A3" s="13"/>
      <c r="B3" s="13"/>
      <c r="C3" s="20"/>
      <c r="D3" s="20"/>
      <c r="E3" s="20"/>
      <c r="F3" s="20"/>
      <c r="G3" s="20"/>
      <c r="H3" s="20"/>
      <c r="I3" s="20"/>
      <c r="J3" s="20"/>
      <c r="K3" s="20"/>
      <c r="L3" s="20"/>
      <c r="M3" s="20"/>
      <c r="N3" s="20"/>
      <c r="O3" s="20"/>
      <c r="P3" s="20"/>
      <c r="Q3" s="20"/>
      <c r="R3" s="20"/>
      <c r="S3" s="20"/>
      <c r="T3" s="20"/>
      <c r="U3" s="20"/>
      <c r="V3" s="20"/>
      <c r="W3" s="20"/>
      <c r="X3" s="20"/>
      <c r="Y3" s="20"/>
      <c r="Z3" s="20"/>
    </row>
    <row r="4" spans="1:26" ht="15.75" customHeight="1" x14ac:dyDescent="0.3">
      <c r="A4" s="13"/>
      <c r="B4" s="13"/>
      <c r="C4" s="20"/>
      <c r="D4" s="20"/>
      <c r="E4" s="20"/>
      <c r="F4" s="20"/>
      <c r="G4" s="20"/>
      <c r="H4" s="20"/>
      <c r="I4" s="20"/>
      <c r="J4" s="20"/>
      <c r="K4" s="20"/>
      <c r="L4" s="20"/>
      <c r="M4" s="20"/>
      <c r="N4" s="20"/>
      <c r="O4" s="20"/>
      <c r="P4" s="20"/>
      <c r="Q4" s="20"/>
      <c r="R4" s="20"/>
      <c r="S4" s="20"/>
      <c r="T4" s="20"/>
      <c r="U4" s="20"/>
      <c r="V4" s="20"/>
      <c r="W4" s="20"/>
      <c r="X4" s="20"/>
      <c r="Y4" s="20"/>
      <c r="Z4" s="20"/>
    </row>
    <row r="5" spans="1:26" ht="15.75" customHeight="1" x14ac:dyDescent="0.3">
      <c r="A5" s="21" t="s">
        <v>16</v>
      </c>
      <c r="B5" s="21" t="s">
        <v>17</v>
      </c>
      <c r="C5" s="20"/>
      <c r="D5" s="20"/>
      <c r="E5" s="20"/>
      <c r="F5" s="20"/>
      <c r="G5" s="20"/>
      <c r="H5" s="20"/>
      <c r="I5" s="20"/>
      <c r="J5" s="20"/>
      <c r="K5" s="20"/>
      <c r="L5" s="20"/>
      <c r="M5" s="20"/>
      <c r="N5" s="20"/>
      <c r="O5" s="20"/>
      <c r="P5" s="20"/>
      <c r="Q5" s="20"/>
      <c r="R5" s="20"/>
      <c r="S5" s="20"/>
      <c r="T5" s="20"/>
      <c r="U5" s="20"/>
      <c r="V5" s="20"/>
      <c r="W5" s="20"/>
      <c r="X5" s="20"/>
      <c r="Y5" s="20"/>
      <c r="Z5" s="20"/>
    </row>
    <row r="6" spans="1:26" ht="15.75" customHeight="1" x14ac:dyDescent="0.3">
      <c r="A6" s="21" t="s">
        <v>18</v>
      </c>
      <c r="B6" s="21" t="s">
        <v>19</v>
      </c>
      <c r="C6" s="20"/>
      <c r="D6" s="20"/>
      <c r="E6" s="20"/>
      <c r="F6" s="20"/>
      <c r="G6" s="20"/>
      <c r="H6" s="20"/>
      <c r="I6" s="20"/>
      <c r="J6" s="20"/>
      <c r="K6" s="57" t="s">
        <v>20</v>
      </c>
      <c r="L6" s="48"/>
      <c r="M6" s="20"/>
      <c r="N6" s="20"/>
      <c r="O6" s="20"/>
      <c r="P6" s="20"/>
      <c r="Q6" s="20"/>
      <c r="R6" s="20"/>
      <c r="S6" s="20"/>
      <c r="T6" s="20"/>
      <c r="U6" s="20"/>
      <c r="V6" s="20"/>
      <c r="W6" s="20"/>
      <c r="X6" s="20"/>
      <c r="Y6" s="20"/>
      <c r="Z6" s="20"/>
    </row>
    <row r="7" spans="1:26" ht="15.75" customHeight="1" x14ac:dyDescent="0.3">
      <c r="A7" s="20"/>
      <c r="B7" s="20"/>
      <c r="C7" s="20"/>
      <c r="D7" s="20"/>
      <c r="E7" s="20"/>
      <c r="F7" s="20"/>
      <c r="G7" s="20"/>
      <c r="H7" s="20"/>
      <c r="I7" s="20"/>
      <c r="J7" s="20"/>
      <c r="K7" s="49"/>
      <c r="L7" s="51"/>
      <c r="M7" s="20"/>
      <c r="N7" s="20"/>
      <c r="O7" s="20"/>
      <c r="P7" s="20"/>
      <c r="Q7" s="20"/>
      <c r="R7" s="20"/>
      <c r="S7" s="20"/>
      <c r="T7" s="20"/>
      <c r="U7" s="20"/>
      <c r="V7" s="20"/>
      <c r="W7" s="20"/>
      <c r="X7" s="20"/>
      <c r="Y7" s="20"/>
      <c r="Z7" s="20"/>
    </row>
    <row r="8" spans="1:26" ht="15.75" customHeight="1" x14ac:dyDescent="0.3">
      <c r="A8" s="21" t="s">
        <v>21</v>
      </c>
      <c r="B8" s="22" t="s">
        <v>22</v>
      </c>
      <c r="C8" s="22" t="s">
        <v>23</v>
      </c>
      <c r="D8" s="22" t="s">
        <v>24</v>
      </c>
      <c r="E8" s="22" t="s">
        <v>25</v>
      </c>
      <c r="F8" s="22" t="s">
        <v>26</v>
      </c>
      <c r="G8" s="22" t="s">
        <v>27</v>
      </c>
      <c r="H8" s="22" t="s">
        <v>28</v>
      </c>
      <c r="I8" s="22" t="s">
        <v>29</v>
      </c>
      <c r="J8" s="22" t="s">
        <v>30</v>
      </c>
      <c r="K8" s="13"/>
      <c r="L8" s="13"/>
      <c r="M8" s="13"/>
      <c r="N8" s="58" t="s">
        <v>31</v>
      </c>
      <c r="O8" s="59"/>
      <c r="P8" s="59"/>
      <c r="Q8" s="59"/>
      <c r="R8" s="59"/>
      <c r="S8" s="60"/>
      <c r="T8" s="13"/>
      <c r="U8" s="20"/>
      <c r="V8" s="20"/>
      <c r="W8" s="20"/>
      <c r="X8" s="20"/>
      <c r="Y8" s="20"/>
      <c r="Z8" s="20"/>
    </row>
    <row r="9" spans="1:26" ht="15.75" customHeight="1" x14ac:dyDescent="0.3">
      <c r="A9" s="21">
        <v>1</v>
      </c>
      <c r="B9" s="11" t="s">
        <v>6</v>
      </c>
      <c r="C9" s="23">
        <v>1</v>
      </c>
      <c r="D9" s="11">
        <v>3000.55</v>
      </c>
      <c r="E9" s="23">
        <f t="shared" ref="E9:E13" si="0">C9*D9</f>
        <v>3000.55</v>
      </c>
      <c r="F9" s="12">
        <f>SLOPE('INDEX&amp;COMPANY'!E3:E248,'INDEX&amp;COMPANY'!C3:C248)</f>
        <v>0.26804307203031236</v>
      </c>
      <c r="G9" s="11">
        <f t="shared" ref="G9:G14" si="1">E9/$E$14</f>
        <v>1.2276878961278376E-3</v>
      </c>
      <c r="H9" s="24">
        <f t="shared" ref="H9:H13" si="2">F9*G9</f>
        <v>3.2907323517253659E-4</v>
      </c>
      <c r="I9" s="25">
        <f>'INDEX&amp;COMPANY'!E249</f>
        <v>-0.24189640273142643</v>
      </c>
      <c r="J9" s="26">
        <f>_xlfn.STDEV.P('INDEX&amp;COMPANY'!E3:E248)</f>
        <v>1.2609491486283099E-2</v>
      </c>
      <c r="K9" s="27" t="s">
        <v>32</v>
      </c>
      <c r="L9" s="20">
        <v>7.09</v>
      </c>
      <c r="M9" s="13"/>
      <c r="N9" s="28"/>
      <c r="O9" s="13"/>
      <c r="P9" s="13"/>
      <c r="Q9" s="29"/>
      <c r="R9" s="29"/>
      <c r="S9" s="30"/>
      <c r="T9" s="13"/>
      <c r="U9" s="20"/>
      <c r="V9" s="20"/>
      <c r="W9" s="20"/>
      <c r="X9" s="20"/>
      <c r="Y9" s="20"/>
      <c r="Z9" s="20"/>
    </row>
    <row r="10" spans="1:26" ht="15.75" customHeight="1" x14ac:dyDescent="0.3">
      <c r="A10" s="21">
        <v>2</v>
      </c>
      <c r="B10" s="11" t="s">
        <v>8</v>
      </c>
      <c r="C10" s="23">
        <v>11</v>
      </c>
      <c r="D10" s="11">
        <v>4205</v>
      </c>
      <c r="E10" s="11">
        <f t="shared" si="0"/>
        <v>46255</v>
      </c>
      <c r="F10" s="12">
        <f>SLOPE('INDEX&amp;COMPANY'!G3:G248,'INDEX&amp;COMPANY'!C3:C248)</f>
        <v>6.2280969837146649E-2</v>
      </c>
      <c r="G10" s="11">
        <f t="shared" si="1"/>
        <v>1.8925431549346994E-2</v>
      </c>
      <c r="H10" s="24">
        <f t="shared" si="2"/>
        <v>1.1786942314798638E-3</v>
      </c>
      <c r="I10" s="25">
        <f>'INDEX&amp;COMPANY'!G249</f>
        <v>-0.23694913232751269</v>
      </c>
      <c r="J10" s="26">
        <f>_xlfn.STDEV.P('INDEX&amp;COMPANY'!G3:G248)</f>
        <v>1.1585023418837182E-2</v>
      </c>
      <c r="K10" s="20"/>
      <c r="L10" s="20"/>
      <c r="M10" s="13"/>
      <c r="N10" s="31" t="s">
        <v>33</v>
      </c>
      <c r="O10" s="32" t="s">
        <v>34</v>
      </c>
      <c r="P10" s="13"/>
      <c r="Q10" s="33" t="s">
        <v>35</v>
      </c>
      <c r="R10" s="29" t="s">
        <v>36</v>
      </c>
      <c r="S10" s="34">
        <f>(I14-L9)/J14</f>
        <v>-2.4466123256434078</v>
      </c>
      <c r="T10" s="13"/>
      <c r="U10" s="20"/>
      <c r="V10" s="20"/>
      <c r="W10" s="20"/>
      <c r="X10" s="20"/>
      <c r="Y10" s="20"/>
      <c r="Z10" s="20"/>
    </row>
    <row r="11" spans="1:26" ht="15.75" customHeight="1" x14ac:dyDescent="0.3">
      <c r="A11" s="21">
        <v>3</v>
      </c>
      <c r="B11" s="11" t="s">
        <v>10</v>
      </c>
      <c r="C11" s="23">
        <v>1</v>
      </c>
      <c r="D11" s="15">
        <v>11524.55</v>
      </c>
      <c r="E11" s="11">
        <f t="shared" si="0"/>
        <v>11524.55</v>
      </c>
      <c r="F11" s="12">
        <f>SLOPE('INDEX&amp;COMPANY'!I3:I248,'INDEX&amp;COMPANY'!C3:C248)</f>
        <v>0.40834688102955646</v>
      </c>
      <c r="G11" s="11">
        <f t="shared" si="1"/>
        <v>4.7153190392828217E-3</v>
      </c>
      <c r="H11" s="24">
        <f t="shared" si="2"/>
        <v>1.9254858227504249E-3</v>
      </c>
      <c r="I11" s="25">
        <f>'INDEX&amp;COMPANY'!I249</f>
        <v>-0.26368170010166192</v>
      </c>
      <c r="J11" s="35">
        <f>_xlfn.STDEV.P('INDEX&amp;COMPANY'!I3:I248)</f>
        <v>1.0926521293539406E-2</v>
      </c>
      <c r="K11" s="20"/>
      <c r="L11" s="20"/>
      <c r="M11" s="13"/>
      <c r="N11" s="31"/>
      <c r="O11" s="32"/>
      <c r="P11" s="13"/>
      <c r="Q11" s="33"/>
      <c r="R11" s="29"/>
      <c r="S11" s="34"/>
      <c r="T11" s="13"/>
      <c r="U11" s="20"/>
      <c r="V11" s="20"/>
      <c r="W11" s="20"/>
      <c r="X11" s="20"/>
      <c r="Y11" s="20"/>
      <c r="Z11" s="20"/>
    </row>
    <row r="12" spans="1:26" ht="15.75" customHeight="1" x14ac:dyDescent="0.3">
      <c r="A12" s="21">
        <v>4</v>
      </c>
      <c r="B12" s="11" t="s">
        <v>37</v>
      </c>
      <c r="C12" s="23">
        <v>22</v>
      </c>
      <c r="D12" s="15">
        <v>1464.35</v>
      </c>
      <c r="E12" s="11">
        <f t="shared" si="0"/>
        <v>32215.699999999997</v>
      </c>
      <c r="F12" s="12">
        <f>SLOPE('INDEX&amp;COMPANY'!K3:K248,'INDEX&amp;COMPANY'!C3:C248)</f>
        <v>0.42172038944063517</v>
      </c>
      <c r="G12" s="11">
        <f t="shared" si="1"/>
        <v>1.3181191766604646E-2</v>
      </c>
      <c r="H12" s="24">
        <f t="shared" si="2"/>
        <v>5.5587773251042048E-3</v>
      </c>
      <c r="I12" s="25">
        <f>'INDEX&amp;COMPANY'!K249</f>
        <v>5.6421499777314033E-2</v>
      </c>
      <c r="J12" s="35">
        <f>_xlfn.STDEV.P('INDEX&amp;COMPANY'!K3:K248)</f>
        <v>1.2364308998737427E-2</v>
      </c>
      <c r="K12" s="20"/>
      <c r="L12" s="20"/>
      <c r="M12" s="13"/>
      <c r="N12" s="31" t="s">
        <v>38</v>
      </c>
      <c r="O12" s="32" t="s">
        <v>39</v>
      </c>
      <c r="P12" s="13"/>
      <c r="Q12" s="33" t="s">
        <v>40</v>
      </c>
      <c r="R12" s="29" t="s">
        <v>41</v>
      </c>
      <c r="S12" s="34">
        <f>(I14-L9)/H14</f>
        <v>0.27717509732438889</v>
      </c>
      <c r="T12" s="13"/>
      <c r="U12" s="20"/>
      <c r="V12" s="20"/>
      <c r="W12" s="20"/>
      <c r="X12" s="20"/>
      <c r="Y12" s="20"/>
      <c r="Z12" s="20"/>
    </row>
    <row r="13" spans="1:26" ht="15.75" customHeight="1" x14ac:dyDescent="0.3">
      <c r="A13" s="21">
        <v>5</v>
      </c>
      <c r="B13" s="11" t="s">
        <v>14</v>
      </c>
      <c r="C13" s="23">
        <v>900</v>
      </c>
      <c r="D13" s="15">
        <v>2612.3000000000002</v>
      </c>
      <c r="E13" s="11">
        <f t="shared" si="0"/>
        <v>2351070</v>
      </c>
      <c r="F13" s="12">
        <f>SLOPE('INDEX&amp;COMPANY'!M3:M248,'INDEX&amp;COMPANY'!C3:C248)</f>
        <v>-5.1652778048258741</v>
      </c>
      <c r="G13" s="11">
        <f t="shared" si="1"/>
        <v>0.96195036974863779</v>
      </c>
      <c r="H13" s="24">
        <f t="shared" si="2"/>
        <v>-4.9687408942066815</v>
      </c>
      <c r="I13" s="25">
        <f>'INDEX&amp;COMPANY'!M249</f>
        <v>5.9468370557691967</v>
      </c>
      <c r="J13" s="35">
        <f>_xlfn.STDEV.P('INDEX&amp;COMPANY'!M3:M248)</f>
        <v>0.58364492182543659</v>
      </c>
      <c r="K13" s="20"/>
      <c r="L13" s="20"/>
      <c r="M13" s="13"/>
      <c r="N13" s="31"/>
      <c r="O13" s="32"/>
      <c r="P13" s="13"/>
      <c r="Q13" s="33"/>
      <c r="R13" s="29"/>
      <c r="S13" s="34"/>
      <c r="T13" s="13"/>
      <c r="U13" s="20"/>
      <c r="V13" s="20"/>
      <c r="W13" s="20"/>
      <c r="X13" s="20"/>
      <c r="Y13" s="20"/>
      <c r="Z13" s="20"/>
    </row>
    <row r="14" spans="1:26" ht="15.75" customHeight="1" x14ac:dyDescent="0.3">
      <c r="A14" s="22"/>
      <c r="B14" s="11"/>
      <c r="C14" s="11"/>
      <c r="D14" s="11" t="s">
        <v>42</v>
      </c>
      <c r="E14" s="36">
        <f>SUM(E9:E13)</f>
        <v>2444065.7999999998</v>
      </c>
      <c r="F14" s="12">
        <f>(F9+F10+F11+F12+F13)/5</f>
        <v>-0.80097729849764465</v>
      </c>
      <c r="G14" s="37">
        <f t="shared" si="1"/>
        <v>1</v>
      </c>
      <c r="H14" s="12">
        <f>SUM(H9:H13)</f>
        <v>-4.9597488635921749</v>
      </c>
      <c r="I14" s="38">
        <f>SUMPRODUCT(G9:G13,I9:I13)</f>
        <v>5.7152811260293115</v>
      </c>
      <c r="J14" s="38">
        <f>SUMPRODUCT(G9:G13,J9:J13)</f>
        <v>0.56188667880154086</v>
      </c>
      <c r="K14" s="20"/>
      <c r="L14" s="20"/>
      <c r="M14" s="13"/>
      <c r="N14" s="31" t="s">
        <v>43</v>
      </c>
      <c r="O14" s="32" t="s">
        <v>44</v>
      </c>
      <c r="P14" s="13"/>
      <c r="Q14" s="33" t="s">
        <v>45</v>
      </c>
      <c r="R14" s="29" t="s">
        <v>46</v>
      </c>
      <c r="S14" s="34">
        <f>I14-(L9+H14*('INDEX&amp;COMPANY'!M249-L9))</f>
        <v>-7.0445199875200997</v>
      </c>
      <c r="T14" s="13"/>
      <c r="U14" s="20"/>
      <c r="V14" s="20"/>
      <c r="W14" s="20"/>
      <c r="X14" s="20"/>
      <c r="Y14" s="20"/>
      <c r="Z14" s="20"/>
    </row>
    <row r="15" spans="1:26" ht="15.75" customHeight="1" x14ac:dyDescent="0.3">
      <c r="A15" s="13"/>
      <c r="B15" s="13"/>
      <c r="C15" s="13"/>
      <c r="D15" s="13"/>
      <c r="E15" s="13"/>
      <c r="F15" s="13"/>
      <c r="G15" s="13"/>
      <c r="H15" s="13"/>
      <c r="I15" s="13"/>
      <c r="J15" s="13"/>
      <c r="K15" s="20"/>
      <c r="L15" s="20"/>
      <c r="M15" s="13"/>
      <c r="N15" s="39"/>
      <c r="O15" s="40"/>
      <c r="P15" s="40"/>
      <c r="Q15" s="41"/>
      <c r="R15" s="41"/>
      <c r="S15" s="42"/>
      <c r="T15" s="13"/>
      <c r="U15" s="20"/>
      <c r="V15" s="20"/>
      <c r="W15" s="20"/>
      <c r="X15" s="20"/>
      <c r="Y15" s="20"/>
      <c r="Z15" s="20"/>
    </row>
    <row r="16" spans="1:26" ht="15.75" customHeight="1" x14ac:dyDescent="0.3">
      <c r="A16" s="13"/>
      <c r="B16" s="13"/>
      <c r="C16" s="13"/>
      <c r="D16" s="13"/>
      <c r="E16" s="43" t="s">
        <v>47</v>
      </c>
      <c r="F16" s="44">
        <f>J14</f>
        <v>0.56188667880154086</v>
      </c>
      <c r="G16" s="13"/>
      <c r="H16" s="13"/>
      <c r="I16" s="45" t="s">
        <v>48</v>
      </c>
      <c r="J16" s="13"/>
      <c r="K16" s="20"/>
      <c r="L16" s="20"/>
      <c r="M16" s="13"/>
      <c r="N16" s="13"/>
      <c r="O16" s="13"/>
      <c r="P16" s="13"/>
      <c r="Q16" s="13"/>
      <c r="R16" s="13"/>
      <c r="S16" s="13"/>
      <c r="T16" s="13"/>
      <c r="U16" s="20"/>
      <c r="V16" s="20"/>
      <c r="W16" s="20"/>
      <c r="X16" s="20"/>
      <c r="Y16" s="20"/>
      <c r="Z16" s="20"/>
    </row>
    <row r="17" spans="1:26" ht="15.75" customHeight="1" x14ac:dyDescent="0.3">
      <c r="A17" s="13"/>
      <c r="B17" s="13"/>
      <c r="C17" s="13"/>
      <c r="D17" s="13"/>
      <c r="E17" s="13"/>
      <c r="F17" s="13"/>
      <c r="G17" s="13"/>
      <c r="H17" s="13"/>
      <c r="I17" s="13"/>
      <c r="J17" s="13"/>
      <c r="K17" s="20"/>
      <c r="L17" s="20"/>
      <c r="M17" s="20"/>
      <c r="N17" s="20"/>
      <c r="O17" s="20"/>
      <c r="P17" s="13"/>
      <c r="Q17" s="13"/>
      <c r="R17" s="13"/>
      <c r="S17" s="13"/>
      <c r="T17" s="13"/>
      <c r="U17" s="20"/>
      <c r="V17" s="20"/>
      <c r="W17" s="20"/>
      <c r="X17" s="20"/>
      <c r="Y17" s="20"/>
      <c r="Z17" s="20"/>
    </row>
    <row r="18" spans="1:26" ht="15.75" customHeight="1" x14ac:dyDescent="0.3">
      <c r="A18" s="13"/>
      <c r="B18" s="13"/>
      <c r="C18" s="13"/>
      <c r="D18" s="13"/>
      <c r="E18" s="13"/>
      <c r="F18" s="13"/>
      <c r="G18" s="13"/>
      <c r="H18" s="13"/>
      <c r="I18" s="13"/>
      <c r="J18" s="13"/>
      <c r="K18" s="20"/>
      <c r="L18" s="20"/>
      <c r="M18" s="20"/>
      <c r="N18" s="61" t="s">
        <v>49</v>
      </c>
      <c r="O18" s="47"/>
      <c r="P18" s="47"/>
      <c r="Q18" s="47"/>
      <c r="R18" s="47"/>
      <c r="S18" s="48"/>
      <c r="T18" s="13"/>
      <c r="U18" s="20"/>
      <c r="V18" s="20"/>
      <c r="W18" s="20"/>
      <c r="X18" s="20"/>
      <c r="Y18" s="20"/>
      <c r="Z18" s="20"/>
    </row>
    <row r="19" spans="1:26" ht="15.75" customHeight="1" x14ac:dyDescent="0.3">
      <c r="A19" s="20"/>
      <c r="B19" s="20"/>
      <c r="C19" s="20"/>
      <c r="D19" s="20"/>
      <c r="E19" s="62" t="s">
        <v>50</v>
      </c>
      <c r="F19" s="47"/>
      <c r="G19" s="47"/>
      <c r="H19" s="47"/>
      <c r="I19" s="48"/>
      <c r="J19" s="20"/>
      <c r="K19" s="20"/>
      <c r="L19" s="20"/>
      <c r="M19" s="20"/>
      <c r="N19" s="54"/>
      <c r="O19" s="55"/>
      <c r="P19" s="55"/>
      <c r="Q19" s="55"/>
      <c r="R19" s="55"/>
      <c r="S19" s="56"/>
      <c r="T19" s="20"/>
      <c r="U19" s="20"/>
      <c r="V19" s="20"/>
      <c r="W19" s="20"/>
      <c r="X19" s="20"/>
      <c r="Y19" s="20"/>
      <c r="Z19" s="20"/>
    </row>
    <row r="20" spans="1:26" ht="15.75" customHeight="1" x14ac:dyDescent="0.3">
      <c r="A20" s="20"/>
      <c r="B20" s="20"/>
      <c r="C20" s="20"/>
      <c r="D20" s="20"/>
      <c r="E20" s="54"/>
      <c r="F20" s="55"/>
      <c r="G20" s="55"/>
      <c r="H20" s="55"/>
      <c r="I20" s="56"/>
      <c r="J20" s="20"/>
      <c r="K20" s="20"/>
      <c r="L20" s="20"/>
      <c r="M20" s="20"/>
      <c r="N20" s="54"/>
      <c r="O20" s="55"/>
      <c r="P20" s="55"/>
      <c r="Q20" s="55"/>
      <c r="R20" s="55"/>
      <c r="S20" s="56"/>
      <c r="T20" s="20"/>
      <c r="U20" s="20"/>
      <c r="V20" s="20"/>
      <c r="W20" s="20"/>
      <c r="X20" s="20"/>
      <c r="Y20" s="20"/>
      <c r="Z20" s="20"/>
    </row>
    <row r="21" spans="1:26" ht="15.75" customHeight="1" x14ac:dyDescent="0.3">
      <c r="A21" s="20"/>
      <c r="B21" s="20"/>
      <c r="C21" s="20"/>
      <c r="D21" s="20"/>
      <c r="E21" s="54"/>
      <c r="F21" s="55"/>
      <c r="G21" s="55"/>
      <c r="H21" s="55"/>
      <c r="I21" s="56"/>
      <c r="J21" s="20"/>
      <c r="K21" s="20"/>
      <c r="L21" s="20"/>
      <c r="M21" s="20"/>
      <c r="N21" s="54"/>
      <c r="O21" s="55"/>
      <c r="P21" s="55"/>
      <c r="Q21" s="55"/>
      <c r="R21" s="55"/>
      <c r="S21" s="56"/>
      <c r="T21" s="20"/>
      <c r="U21" s="20"/>
      <c r="V21" s="20"/>
      <c r="W21" s="20"/>
      <c r="X21" s="20"/>
      <c r="Y21" s="20"/>
      <c r="Z21" s="20"/>
    </row>
    <row r="22" spans="1:26" ht="15.75" customHeight="1" x14ac:dyDescent="0.3">
      <c r="A22" s="20"/>
      <c r="B22" s="20"/>
      <c r="C22" s="20"/>
      <c r="D22" s="20"/>
      <c r="E22" s="54"/>
      <c r="F22" s="55"/>
      <c r="G22" s="55"/>
      <c r="H22" s="55"/>
      <c r="I22" s="56"/>
      <c r="J22" s="20"/>
      <c r="K22" s="20"/>
      <c r="L22" s="20"/>
      <c r="M22" s="20"/>
      <c r="N22" s="54"/>
      <c r="O22" s="55"/>
      <c r="P22" s="55"/>
      <c r="Q22" s="55"/>
      <c r="R22" s="55"/>
      <c r="S22" s="56"/>
      <c r="T22" s="20"/>
      <c r="U22" s="20"/>
      <c r="V22" s="20"/>
      <c r="W22" s="20"/>
      <c r="X22" s="20"/>
      <c r="Y22" s="20"/>
      <c r="Z22" s="20"/>
    </row>
    <row r="23" spans="1:26" ht="15.75" customHeight="1" x14ac:dyDescent="0.3">
      <c r="A23" s="20"/>
      <c r="B23" s="20"/>
      <c r="C23" s="20"/>
      <c r="D23" s="20"/>
      <c r="E23" s="49"/>
      <c r="F23" s="50"/>
      <c r="G23" s="50"/>
      <c r="H23" s="50"/>
      <c r="I23" s="51"/>
      <c r="J23" s="20"/>
      <c r="K23" s="20"/>
      <c r="L23" s="20"/>
      <c r="M23" s="20"/>
      <c r="N23" s="54"/>
      <c r="O23" s="55"/>
      <c r="P23" s="55"/>
      <c r="Q23" s="55"/>
      <c r="R23" s="55"/>
      <c r="S23" s="56"/>
      <c r="T23" s="20"/>
      <c r="U23" s="20"/>
      <c r="V23" s="20"/>
      <c r="W23" s="20"/>
      <c r="X23" s="20"/>
      <c r="Y23" s="20"/>
      <c r="Z23" s="20"/>
    </row>
    <row r="24" spans="1:26" ht="15.75" customHeight="1" x14ac:dyDescent="0.3">
      <c r="A24" s="20"/>
      <c r="B24" s="20"/>
      <c r="C24" s="20"/>
      <c r="D24" s="20"/>
      <c r="E24" s="20"/>
      <c r="F24" s="20"/>
      <c r="G24" s="20"/>
      <c r="H24" s="20"/>
      <c r="I24" s="20"/>
      <c r="J24" s="20"/>
      <c r="K24" s="20"/>
      <c r="L24" s="20"/>
      <c r="M24" s="20"/>
      <c r="N24" s="54"/>
      <c r="O24" s="55"/>
      <c r="P24" s="55"/>
      <c r="Q24" s="55"/>
      <c r="R24" s="55"/>
      <c r="S24" s="56"/>
      <c r="T24" s="20"/>
      <c r="U24" s="20"/>
      <c r="V24" s="20"/>
      <c r="W24" s="20"/>
      <c r="X24" s="20"/>
      <c r="Y24" s="20"/>
      <c r="Z24" s="20"/>
    </row>
    <row r="25" spans="1:26" ht="15.75" customHeight="1" x14ac:dyDescent="0.3">
      <c r="A25" s="20"/>
      <c r="B25" s="20"/>
      <c r="C25" s="20"/>
      <c r="D25" s="20"/>
      <c r="E25" s="20"/>
      <c r="F25" s="20"/>
      <c r="G25" s="20"/>
      <c r="H25" s="20"/>
      <c r="I25" s="20"/>
      <c r="J25" s="20"/>
      <c r="K25" s="20"/>
      <c r="L25" s="20"/>
      <c r="M25" s="20"/>
      <c r="N25" s="54"/>
      <c r="O25" s="55"/>
      <c r="P25" s="55"/>
      <c r="Q25" s="55"/>
      <c r="R25" s="55"/>
      <c r="S25" s="56"/>
      <c r="T25" s="20"/>
      <c r="U25" s="20"/>
      <c r="V25" s="20"/>
      <c r="W25" s="20"/>
      <c r="X25" s="20"/>
      <c r="Y25" s="20"/>
      <c r="Z25" s="20"/>
    </row>
    <row r="26" spans="1:26" ht="15.75" customHeight="1" x14ac:dyDescent="0.3">
      <c r="A26" s="20"/>
      <c r="B26" s="20"/>
      <c r="C26" s="20"/>
      <c r="D26" s="20"/>
      <c r="E26" s="20"/>
      <c r="F26" s="20"/>
      <c r="G26" s="20"/>
      <c r="H26" s="20"/>
      <c r="I26" s="20"/>
      <c r="J26" s="20"/>
      <c r="K26" s="20"/>
      <c r="L26" s="20"/>
      <c r="M26" s="20"/>
      <c r="N26" s="54"/>
      <c r="O26" s="55"/>
      <c r="P26" s="55"/>
      <c r="Q26" s="55"/>
      <c r="R26" s="55"/>
      <c r="S26" s="56"/>
      <c r="T26" s="20"/>
      <c r="U26" s="20"/>
      <c r="V26" s="20"/>
      <c r="W26" s="20"/>
      <c r="X26" s="20"/>
      <c r="Y26" s="20"/>
      <c r="Z26" s="20"/>
    </row>
    <row r="27" spans="1:26" ht="15.75" customHeight="1" x14ac:dyDescent="0.3">
      <c r="A27" s="20"/>
      <c r="B27" s="20"/>
      <c r="C27" s="20"/>
      <c r="D27" s="20"/>
      <c r="E27" s="20"/>
      <c r="F27" s="20"/>
      <c r="G27" s="20"/>
      <c r="H27" s="20"/>
      <c r="I27" s="20"/>
      <c r="J27" s="20"/>
      <c r="K27" s="20"/>
      <c r="L27" s="20"/>
      <c r="M27" s="20"/>
      <c r="N27" s="54"/>
      <c r="O27" s="55"/>
      <c r="P27" s="55"/>
      <c r="Q27" s="55"/>
      <c r="R27" s="55"/>
      <c r="S27" s="56"/>
      <c r="T27" s="20"/>
      <c r="U27" s="20"/>
      <c r="V27" s="20"/>
      <c r="W27" s="20"/>
      <c r="X27" s="20"/>
      <c r="Y27" s="20"/>
      <c r="Z27" s="20"/>
    </row>
    <row r="28" spans="1:26" ht="15.75" customHeight="1" x14ac:dyDescent="0.3">
      <c r="A28" s="20"/>
      <c r="B28" s="20"/>
      <c r="C28" s="20"/>
      <c r="D28" s="20"/>
      <c r="E28" s="20"/>
      <c r="F28" s="20"/>
      <c r="G28" s="20"/>
      <c r="H28" s="20"/>
      <c r="I28" s="20"/>
      <c r="J28" s="20"/>
      <c r="K28" s="20"/>
      <c r="L28" s="20"/>
      <c r="M28" s="20"/>
      <c r="N28" s="54"/>
      <c r="O28" s="55"/>
      <c r="P28" s="55"/>
      <c r="Q28" s="55"/>
      <c r="R28" s="55"/>
      <c r="S28" s="56"/>
      <c r="T28" s="20"/>
      <c r="U28" s="20"/>
      <c r="V28" s="20"/>
      <c r="W28" s="20"/>
      <c r="X28" s="20"/>
      <c r="Y28" s="20"/>
      <c r="Z28" s="20"/>
    </row>
    <row r="29" spans="1:26" ht="15.75" customHeight="1" x14ac:dyDescent="0.3">
      <c r="A29" s="20"/>
      <c r="B29" s="20"/>
      <c r="C29" s="20"/>
      <c r="D29" s="20"/>
      <c r="E29" s="20"/>
      <c r="F29" s="20"/>
      <c r="G29" s="20"/>
      <c r="H29" s="20"/>
      <c r="I29" s="20"/>
      <c r="J29" s="20"/>
      <c r="K29" s="20"/>
      <c r="L29" s="20"/>
      <c r="M29" s="20"/>
      <c r="N29" s="54"/>
      <c r="O29" s="55"/>
      <c r="P29" s="55"/>
      <c r="Q29" s="55"/>
      <c r="R29" s="55"/>
      <c r="S29" s="56"/>
      <c r="T29" s="20"/>
      <c r="U29" s="20"/>
      <c r="V29" s="20"/>
      <c r="W29" s="20"/>
      <c r="X29" s="20"/>
      <c r="Y29" s="20"/>
      <c r="Z29" s="20"/>
    </row>
    <row r="30" spans="1:26" ht="15.75" customHeight="1" x14ac:dyDescent="0.3">
      <c r="A30" s="20"/>
      <c r="B30" s="20"/>
      <c r="C30" s="20"/>
      <c r="D30" s="20"/>
      <c r="E30" s="20"/>
      <c r="F30" s="20"/>
      <c r="G30" s="20"/>
      <c r="H30" s="20"/>
      <c r="I30" s="20"/>
      <c r="J30" s="20"/>
      <c r="K30" s="20"/>
      <c r="L30" s="20"/>
      <c r="M30" s="20"/>
      <c r="N30" s="54"/>
      <c r="O30" s="55"/>
      <c r="P30" s="55"/>
      <c r="Q30" s="55"/>
      <c r="R30" s="55"/>
      <c r="S30" s="56"/>
      <c r="T30" s="20"/>
      <c r="U30" s="20"/>
      <c r="V30" s="20"/>
      <c r="W30" s="20"/>
      <c r="X30" s="20"/>
      <c r="Y30" s="20"/>
      <c r="Z30" s="20"/>
    </row>
    <row r="31" spans="1:26" ht="15.75" customHeight="1" x14ac:dyDescent="0.3">
      <c r="A31" s="20"/>
      <c r="B31" s="20"/>
      <c r="C31" s="20"/>
      <c r="D31" s="20"/>
      <c r="E31" s="20"/>
      <c r="F31" s="20"/>
      <c r="G31" s="20"/>
      <c r="H31" s="20"/>
      <c r="I31" s="20"/>
      <c r="J31" s="20"/>
      <c r="K31" s="20"/>
      <c r="L31" s="20"/>
      <c r="M31" s="20"/>
      <c r="N31" s="54"/>
      <c r="O31" s="55"/>
      <c r="P31" s="55"/>
      <c r="Q31" s="55"/>
      <c r="R31" s="55"/>
      <c r="S31" s="56"/>
      <c r="T31" s="20"/>
      <c r="U31" s="20"/>
      <c r="V31" s="20"/>
      <c r="W31" s="20"/>
      <c r="X31" s="20"/>
      <c r="Y31" s="20"/>
      <c r="Z31" s="20"/>
    </row>
    <row r="32" spans="1:26" ht="15.75" customHeight="1" x14ac:dyDescent="0.3">
      <c r="A32" s="20"/>
      <c r="B32" s="20"/>
      <c r="C32" s="20"/>
      <c r="D32" s="20"/>
      <c r="E32" s="20"/>
      <c r="F32" s="20"/>
      <c r="G32" s="20"/>
      <c r="H32" s="20"/>
      <c r="I32" s="20"/>
      <c r="J32" s="20"/>
      <c r="K32" s="20"/>
      <c r="L32" s="20"/>
      <c r="M32" s="20"/>
      <c r="N32" s="54"/>
      <c r="O32" s="55"/>
      <c r="P32" s="55"/>
      <c r="Q32" s="55"/>
      <c r="R32" s="55"/>
      <c r="S32" s="56"/>
      <c r="T32" s="20"/>
      <c r="U32" s="20"/>
      <c r="V32" s="20"/>
      <c r="W32" s="20"/>
      <c r="X32" s="20"/>
      <c r="Y32" s="20"/>
      <c r="Z32" s="20"/>
    </row>
    <row r="33" spans="1:26" ht="15.75" customHeight="1" x14ac:dyDescent="0.3">
      <c r="A33" s="20"/>
      <c r="B33" s="20"/>
      <c r="C33" s="20"/>
      <c r="D33" s="20"/>
      <c r="E33" s="20"/>
      <c r="F33" s="20"/>
      <c r="G33" s="20"/>
      <c r="H33" s="20"/>
      <c r="I33" s="20"/>
      <c r="J33" s="20"/>
      <c r="K33" s="20"/>
      <c r="L33" s="20"/>
      <c r="M33" s="20"/>
      <c r="N33" s="54"/>
      <c r="O33" s="55"/>
      <c r="P33" s="55"/>
      <c r="Q33" s="55"/>
      <c r="R33" s="55"/>
      <c r="S33" s="56"/>
      <c r="T33" s="20"/>
      <c r="U33" s="20"/>
      <c r="V33" s="20"/>
      <c r="W33" s="20"/>
      <c r="X33" s="20"/>
      <c r="Y33" s="20"/>
      <c r="Z33" s="20"/>
    </row>
    <row r="34" spans="1:26" ht="15.75" customHeight="1" x14ac:dyDescent="0.3">
      <c r="A34" s="20"/>
      <c r="B34" s="20"/>
      <c r="C34" s="20"/>
      <c r="D34" s="20"/>
      <c r="E34" s="20"/>
      <c r="F34" s="20"/>
      <c r="G34" s="20"/>
      <c r="H34" s="20"/>
      <c r="I34" s="20"/>
      <c r="J34" s="20"/>
      <c r="K34" s="20"/>
      <c r="L34" s="20"/>
      <c r="M34" s="20"/>
      <c r="N34" s="54"/>
      <c r="O34" s="55"/>
      <c r="P34" s="55"/>
      <c r="Q34" s="55"/>
      <c r="R34" s="55"/>
      <c r="S34" s="56"/>
      <c r="T34" s="20"/>
      <c r="U34" s="20"/>
      <c r="V34" s="20"/>
      <c r="W34" s="20"/>
      <c r="X34" s="20"/>
      <c r="Y34" s="20"/>
      <c r="Z34" s="20"/>
    </row>
    <row r="35" spans="1:26" ht="15.75" customHeight="1" x14ac:dyDescent="0.3">
      <c r="A35" s="20"/>
      <c r="B35" s="20"/>
      <c r="C35" s="20"/>
      <c r="D35" s="20"/>
      <c r="E35" s="20"/>
      <c r="F35" s="20"/>
      <c r="G35" s="20"/>
      <c r="H35" s="20"/>
      <c r="I35" s="20"/>
      <c r="J35" s="20"/>
      <c r="K35" s="20"/>
      <c r="L35" s="20"/>
      <c r="M35" s="20"/>
      <c r="N35" s="54"/>
      <c r="O35" s="55"/>
      <c r="P35" s="55"/>
      <c r="Q35" s="55"/>
      <c r="R35" s="55"/>
      <c r="S35" s="56"/>
      <c r="T35" s="20"/>
      <c r="U35" s="20"/>
      <c r="V35" s="20"/>
      <c r="W35" s="20"/>
      <c r="X35" s="20"/>
      <c r="Y35" s="20"/>
      <c r="Z35" s="20"/>
    </row>
    <row r="36" spans="1:26" ht="15.75" customHeight="1" x14ac:dyDescent="0.3">
      <c r="A36" s="20"/>
      <c r="B36" s="20"/>
      <c r="C36" s="20"/>
      <c r="D36" s="20"/>
      <c r="E36" s="20"/>
      <c r="F36" s="20"/>
      <c r="G36" s="20"/>
      <c r="H36" s="20"/>
      <c r="I36" s="20"/>
      <c r="J36" s="20"/>
      <c r="K36" s="20"/>
      <c r="L36" s="20"/>
      <c r="M36" s="20"/>
      <c r="N36" s="54"/>
      <c r="O36" s="55"/>
      <c r="P36" s="55"/>
      <c r="Q36" s="55"/>
      <c r="R36" s="55"/>
      <c r="S36" s="56"/>
      <c r="T36" s="20"/>
      <c r="U36" s="20"/>
      <c r="V36" s="20"/>
      <c r="W36" s="20"/>
      <c r="X36" s="20"/>
      <c r="Y36" s="20"/>
      <c r="Z36" s="20"/>
    </row>
    <row r="37" spans="1:26" ht="15.75" customHeight="1" x14ac:dyDescent="0.3">
      <c r="A37" s="20"/>
      <c r="B37" s="20"/>
      <c r="C37" s="20"/>
      <c r="D37" s="20"/>
      <c r="E37" s="20"/>
      <c r="F37" s="20"/>
      <c r="G37" s="20"/>
      <c r="H37" s="20"/>
      <c r="I37" s="20"/>
      <c r="J37" s="20"/>
      <c r="K37" s="20"/>
      <c r="L37" s="20"/>
      <c r="M37" s="20"/>
      <c r="N37" s="54"/>
      <c r="O37" s="55"/>
      <c r="P37" s="55"/>
      <c r="Q37" s="55"/>
      <c r="R37" s="55"/>
      <c r="S37" s="56"/>
      <c r="T37" s="20"/>
      <c r="U37" s="20"/>
      <c r="V37" s="20"/>
      <c r="W37" s="20"/>
      <c r="X37" s="20"/>
      <c r="Y37" s="20"/>
      <c r="Z37" s="20"/>
    </row>
    <row r="38" spans="1:26" ht="15.75" customHeight="1" x14ac:dyDescent="0.3">
      <c r="A38" s="20"/>
      <c r="B38" s="20"/>
      <c r="C38" s="20"/>
      <c r="D38" s="20"/>
      <c r="E38" s="20"/>
      <c r="F38" s="20"/>
      <c r="G38" s="20"/>
      <c r="H38" s="20"/>
      <c r="I38" s="20"/>
      <c r="J38" s="20"/>
      <c r="K38" s="20"/>
      <c r="L38" s="20"/>
      <c r="M38" s="20"/>
      <c r="N38" s="54"/>
      <c r="O38" s="55"/>
      <c r="P38" s="55"/>
      <c r="Q38" s="55"/>
      <c r="R38" s="55"/>
      <c r="S38" s="56"/>
      <c r="T38" s="20"/>
      <c r="U38" s="20"/>
      <c r="V38" s="20"/>
      <c r="W38" s="20"/>
      <c r="X38" s="20"/>
      <c r="Y38" s="20"/>
      <c r="Z38" s="20"/>
    </row>
    <row r="39" spans="1:26" ht="15.75" customHeight="1" x14ac:dyDescent="0.3">
      <c r="A39" s="20"/>
      <c r="B39" s="20"/>
      <c r="C39" s="20"/>
      <c r="D39" s="20"/>
      <c r="E39" s="20"/>
      <c r="F39" s="20"/>
      <c r="G39" s="20"/>
      <c r="H39" s="20"/>
      <c r="I39" s="20"/>
      <c r="J39" s="20"/>
      <c r="K39" s="20"/>
      <c r="L39" s="20"/>
      <c r="M39" s="20"/>
      <c r="N39" s="54"/>
      <c r="O39" s="55"/>
      <c r="P39" s="55"/>
      <c r="Q39" s="55"/>
      <c r="R39" s="55"/>
      <c r="S39" s="56"/>
      <c r="T39" s="20"/>
      <c r="U39" s="20"/>
      <c r="V39" s="20"/>
      <c r="W39" s="20"/>
      <c r="X39" s="20"/>
      <c r="Y39" s="20"/>
      <c r="Z39" s="20"/>
    </row>
    <row r="40" spans="1:26" ht="15.75" customHeight="1" x14ac:dyDescent="0.3">
      <c r="A40" s="20"/>
      <c r="B40" s="20"/>
      <c r="C40" s="20"/>
      <c r="D40" s="20"/>
      <c r="E40" s="20"/>
      <c r="F40" s="20"/>
      <c r="G40" s="20"/>
      <c r="H40" s="20"/>
      <c r="I40" s="20"/>
      <c r="J40" s="20"/>
      <c r="K40" s="20"/>
      <c r="L40" s="20"/>
      <c r="M40" s="20"/>
      <c r="N40" s="54"/>
      <c r="O40" s="55"/>
      <c r="P40" s="55"/>
      <c r="Q40" s="55"/>
      <c r="R40" s="55"/>
      <c r="S40" s="56"/>
      <c r="T40" s="20"/>
      <c r="U40" s="20"/>
      <c r="V40" s="20"/>
      <c r="W40" s="20"/>
      <c r="X40" s="20"/>
      <c r="Y40" s="20"/>
      <c r="Z40" s="20"/>
    </row>
    <row r="41" spans="1:26" ht="15.75" customHeight="1" x14ac:dyDescent="0.3">
      <c r="A41" s="20"/>
      <c r="B41" s="20"/>
      <c r="C41" s="20"/>
      <c r="D41" s="20"/>
      <c r="E41" s="20"/>
      <c r="F41" s="20"/>
      <c r="G41" s="20"/>
      <c r="H41" s="20"/>
      <c r="I41" s="20"/>
      <c r="J41" s="20"/>
      <c r="K41" s="20"/>
      <c r="L41" s="20"/>
      <c r="M41" s="20"/>
      <c r="N41" s="54"/>
      <c r="O41" s="55"/>
      <c r="P41" s="55"/>
      <c r="Q41" s="55"/>
      <c r="R41" s="55"/>
      <c r="S41" s="56"/>
      <c r="T41" s="20"/>
      <c r="U41" s="20"/>
      <c r="V41" s="20"/>
      <c r="W41" s="20"/>
      <c r="X41" s="20"/>
      <c r="Y41" s="20"/>
      <c r="Z41" s="20"/>
    </row>
    <row r="42" spans="1:26" ht="15.75" customHeight="1" x14ac:dyDescent="0.3">
      <c r="A42" s="20"/>
      <c r="B42" s="20"/>
      <c r="C42" s="20"/>
      <c r="D42" s="20"/>
      <c r="E42" s="20"/>
      <c r="F42" s="20"/>
      <c r="G42" s="20"/>
      <c r="H42" s="20"/>
      <c r="I42" s="20"/>
      <c r="J42" s="20"/>
      <c r="K42" s="20"/>
      <c r="L42" s="20"/>
      <c r="M42" s="20"/>
      <c r="N42" s="54"/>
      <c r="O42" s="55"/>
      <c r="P42" s="55"/>
      <c r="Q42" s="55"/>
      <c r="R42" s="55"/>
      <c r="S42" s="56"/>
      <c r="T42" s="20"/>
      <c r="U42" s="20"/>
      <c r="V42" s="20"/>
      <c r="W42" s="20"/>
      <c r="X42" s="20"/>
      <c r="Y42" s="20"/>
      <c r="Z42" s="20"/>
    </row>
    <row r="43" spans="1:26" ht="15.75" customHeight="1" x14ac:dyDescent="0.3">
      <c r="A43" s="20"/>
      <c r="B43" s="20"/>
      <c r="C43" s="20"/>
      <c r="D43" s="20"/>
      <c r="E43" s="20"/>
      <c r="F43" s="20"/>
      <c r="G43" s="20"/>
      <c r="H43" s="20"/>
      <c r="I43" s="20"/>
      <c r="J43" s="20"/>
      <c r="K43" s="20"/>
      <c r="L43" s="20"/>
      <c r="M43" s="20"/>
      <c r="N43" s="49"/>
      <c r="O43" s="50"/>
      <c r="P43" s="50"/>
      <c r="Q43" s="50"/>
      <c r="R43" s="50"/>
      <c r="S43" s="51"/>
      <c r="T43" s="20"/>
      <c r="U43" s="20"/>
      <c r="V43" s="20"/>
      <c r="W43" s="20"/>
      <c r="X43" s="20"/>
      <c r="Y43" s="20"/>
      <c r="Z43" s="20"/>
    </row>
    <row r="44" spans="1:26" ht="15.75" customHeight="1" x14ac:dyDescent="0.3">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x14ac:dyDescent="0.3">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75" customHeight="1" x14ac:dyDescent="0.3">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x14ac:dyDescent="0.3">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75" customHeight="1" x14ac:dyDescent="0.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75" customHeight="1" x14ac:dyDescent="0.3">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75" customHeight="1" x14ac:dyDescent="0.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75" customHeight="1" x14ac:dyDescent="0.3">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75" customHeight="1" x14ac:dyDescent="0.3">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x14ac:dyDescent="0.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x14ac:dyDescent="0.3">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x14ac:dyDescent="0.3">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x14ac:dyDescent="0.3">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x14ac:dyDescent="0.3">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x14ac:dyDescent="0.3">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x14ac:dyDescent="0.3">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x14ac:dyDescent="0.3">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x14ac:dyDescent="0.3">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x14ac:dyDescent="0.3">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x14ac:dyDescent="0.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x14ac:dyDescent="0.3">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x14ac:dyDescent="0.3">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x14ac:dyDescent="0.3">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x14ac:dyDescent="0.3">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x14ac:dyDescent="0.3">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x14ac:dyDescent="0.3">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x14ac:dyDescent="0.3">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x14ac:dyDescent="0.3">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x14ac:dyDescent="0.3">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x14ac:dyDescent="0.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x14ac:dyDescent="0.3">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x14ac:dyDescent="0.3">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x14ac:dyDescent="0.3">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x14ac:dyDescent="0.3">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x14ac:dyDescent="0.3">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x14ac:dyDescent="0.3">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x14ac:dyDescent="0.3">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x14ac:dyDescent="0.3">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x14ac:dyDescent="0.3">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x14ac:dyDescent="0.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x14ac:dyDescent="0.3">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x14ac:dyDescent="0.3">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x14ac:dyDescent="0.3">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x14ac:dyDescent="0.3">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x14ac:dyDescent="0.3">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x14ac:dyDescent="0.3">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x14ac:dyDescent="0.3">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x14ac:dyDescent="0.3">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x14ac:dyDescent="0.3">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x14ac:dyDescent="0.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x14ac:dyDescent="0.3">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x14ac:dyDescent="0.3">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x14ac:dyDescent="0.3">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x14ac:dyDescent="0.3">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x14ac:dyDescent="0.3">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x14ac:dyDescent="0.3">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x14ac:dyDescent="0.3">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x14ac:dyDescent="0.3">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x14ac:dyDescent="0.3">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x14ac:dyDescent="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x14ac:dyDescent="0.3">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x14ac:dyDescent="0.3">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x14ac:dyDescent="0.3">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x14ac:dyDescent="0.3">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x14ac:dyDescent="0.3">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x14ac:dyDescent="0.3">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x14ac:dyDescent="0.3">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x14ac:dyDescent="0.3">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x14ac:dyDescent="0.3">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x14ac:dyDescent="0.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x14ac:dyDescent="0.3">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x14ac:dyDescent="0.3">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x14ac:dyDescent="0.3">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x14ac:dyDescent="0.3">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x14ac:dyDescent="0.3">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x14ac:dyDescent="0.3">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x14ac:dyDescent="0.3">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x14ac:dyDescent="0.3">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x14ac:dyDescent="0.3">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x14ac:dyDescent="0.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x14ac:dyDescent="0.3">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x14ac:dyDescent="0.3">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x14ac:dyDescent="0.3">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x14ac:dyDescent="0.3">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x14ac:dyDescent="0.3">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x14ac:dyDescent="0.3">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x14ac:dyDescent="0.3">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x14ac:dyDescent="0.3">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x14ac:dyDescent="0.3">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x14ac:dyDescent="0.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x14ac:dyDescent="0.3">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x14ac:dyDescent="0.3">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x14ac:dyDescent="0.3">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x14ac:dyDescent="0.3">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x14ac:dyDescent="0.3">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x14ac:dyDescent="0.3">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x14ac:dyDescent="0.3">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x14ac:dyDescent="0.3">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x14ac:dyDescent="0.3">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x14ac:dyDescent="0.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x14ac:dyDescent="0.3">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x14ac:dyDescent="0.3">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x14ac:dyDescent="0.3">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x14ac:dyDescent="0.3">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x14ac:dyDescent="0.3">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x14ac:dyDescent="0.3">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x14ac:dyDescent="0.3">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x14ac:dyDescent="0.3">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x14ac:dyDescent="0.3">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x14ac:dyDescent="0.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x14ac:dyDescent="0.3">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x14ac:dyDescent="0.3">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x14ac:dyDescent="0.3">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x14ac:dyDescent="0.3">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x14ac:dyDescent="0.3">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x14ac:dyDescent="0.3">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x14ac:dyDescent="0.3">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x14ac:dyDescent="0.3">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x14ac:dyDescent="0.3">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x14ac:dyDescent="0.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x14ac:dyDescent="0.3">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x14ac:dyDescent="0.3">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x14ac:dyDescent="0.3">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x14ac:dyDescent="0.3">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x14ac:dyDescent="0.3">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x14ac:dyDescent="0.3">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x14ac:dyDescent="0.3">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x14ac:dyDescent="0.3">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x14ac:dyDescent="0.3">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x14ac:dyDescent="0.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x14ac:dyDescent="0.3">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x14ac:dyDescent="0.3">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x14ac:dyDescent="0.3">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x14ac:dyDescent="0.3">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x14ac:dyDescent="0.3">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x14ac:dyDescent="0.3">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x14ac:dyDescent="0.3">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x14ac:dyDescent="0.3">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x14ac:dyDescent="0.3">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x14ac:dyDescent="0.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x14ac:dyDescent="0.3">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x14ac:dyDescent="0.3">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x14ac:dyDescent="0.3">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x14ac:dyDescent="0.3">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x14ac:dyDescent="0.3">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x14ac:dyDescent="0.3">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x14ac:dyDescent="0.3">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x14ac:dyDescent="0.3">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x14ac:dyDescent="0.3">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x14ac:dyDescent="0.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x14ac:dyDescent="0.3">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x14ac:dyDescent="0.3">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x14ac:dyDescent="0.3">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x14ac:dyDescent="0.3">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x14ac:dyDescent="0.3">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x14ac:dyDescent="0.3">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x14ac:dyDescent="0.3">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x14ac:dyDescent="0.3">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x14ac:dyDescent="0.3">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x14ac:dyDescent="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x14ac:dyDescent="0.3">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x14ac:dyDescent="0.3">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x14ac:dyDescent="0.3">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x14ac:dyDescent="0.3">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x14ac:dyDescent="0.3">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x14ac:dyDescent="0.3">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x14ac:dyDescent="0.3">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x14ac:dyDescent="0.3">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x14ac:dyDescent="0.3">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x14ac:dyDescent="0.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x14ac:dyDescent="0.3">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x14ac:dyDescent="0.3">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x14ac:dyDescent="0.3">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3">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x14ac:dyDescent="0.3">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x14ac:dyDescent="0.3">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x14ac:dyDescent="0.3">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K6:L7"/>
    <mergeCell ref="N8:S8"/>
    <mergeCell ref="N18:S43"/>
    <mergeCell ref="E19:I2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MENU</vt:lpstr>
      <vt:lpstr>INDEX&amp;COMPANY</vt:lpstr>
      <vt:lpstr>PORTFOLIO CONS.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2120343 Joel Jomon</cp:lastModifiedBy>
  <dcterms:modified xsi:type="dcterms:W3CDTF">2025-05-12T16:12:19Z</dcterms:modified>
</cp:coreProperties>
</file>