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activeX/activeX4.bin" ContentType="application/vnd.ms-office.activeX"/>
  <Override PartName="/xl/activeX/activeX9.xml" ContentType="application/vnd.ms-office.activeX+xml"/>
  <Override PartName="/xl/activeX/activeX25.bin" ContentType="application/vnd.ms-office.activeX"/>
  <Override PartName="/xl/activeX/activeX43.bin" ContentType="application/vnd.ms-office.activeX"/>
  <Override PartName="/xl/activeX/activeX54.bin" ContentType="application/vnd.ms-office.activeX"/>
  <Override PartName="/xl/activeX/activeX59.xml" ContentType="application/vnd.ms-office.activeX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14.bin" ContentType="application/vnd.ms-office.activeX"/>
  <Override PartName="/xl/activeX/activeX19.xml" ContentType="application/vnd.ms-office.activeX+xml"/>
  <Override PartName="/xl/activeX/activeX32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activeX/activeX5.xml" ContentType="application/vnd.ms-office.activeX+xml"/>
  <Override PartName="/xl/activeX/activeX21.bin" ContentType="application/vnd.ms-office.activeX"/>
  <Override PartName="/xl/activeX/activeX37.xml" ContentType="application/vnd.ms-office.activeX+xml"/>
  <Override PartName="/xl/activeX/activeX50.bin" ContentType="application/vnd.ms-office.activeX"/>
  <Override PartName="/xl/activeX/activeX55.xml" ContentType="application/vnd.ms-office.activeX+xml"/>
  <Override PartName="/xl/vbaProject.bin" ContentType="application/vnd.ms-office.vbaProject"/>
  <Default Extension="xml" ContentType="application/xml"/>
  <Override PartName="/xl/activeX/activeX10.bin" ContentType="application/vnd.ms-office.activeX"/>
  <Override PartName="/xl/activeX/activeX15.xml" ContentType="application/vnd.ms-office.activeX+xml"/>
  <Override PartName="/xl/activeX/activeX26.xml" ContentType="application/vnd.ms-office.activeX+xml"/>
  <Override PartName="/xl/activeX/activeX44.xml" ContentType="application/vnd.ms-office.activeX+xml"/>
  <Override PartName="/xl/activeX/activeX62.xml" ContentType="application/vnd.ms-office.activeX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22.xml" ContentType="application/vnd.ms-office.activeX+xml"/>
  <Override PartName="/xl/activeX/activeX33.xml" ContentType="application/vnd.ms-office.activeX+xml"/>
  <Override PartName="/xl/activeX/activeX51.xml" ContentType="application/vnd.ms-office.activeX+xml"/>
  <Override PartName="/xl/drawings/drawing13.xml" ContentType="application/vnd.openxmlformats-officedocument.drawing+xml"/>
  <Override PartName="/xl/activeX/activeX9.bin" ContentType="application/vnd.ms-office.activeX"/>
  <Override PartName="/xl/activeX/activeX11.xml" ContentType="application/vnd.ms-office.activeX+xml"/>
  <Override PartName="/xl/activeX/activeX40.xml" ContentType="application/vnd.ms-office.activeX+xml"/>
  <Override PartName="/xl/activeX/activeX59.bin" ContentType="application/vnd.ms-office.activeX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48.bin" ContentType="application/vnd.ms-office.activeX"/>
  <Override PartName="/xl/worksheets/sheet18.xml" ContentType="application/vnd.openxmlformats-officedocument.spreadsheetml.worksheet+xml"/>
  <Override PartName="/xl/activeX/activeX5.bin" ContentType="application/vnd.ms-office.activeX"/>
  <Override PartName="/xl/activeX/activeX37.bin" ContentType="application/vnd.ms-office.activeX"/>
  <Override PartName="/xl/activeX/activeX55.bin" ContentType="application/vnd.ms-office.activeX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activeX/activeX15.bin" ContentType="application/vnd.ms-office.activeX"/>
  <Override PartName="/xl/activeX/activeX26.bin" ContentType="application/vnd.ms-office.activeX"/>
  <Override PartName="/xl/activeX/activeX44.bin" ContentType="application/vnd.ms-office.activeX"/>
  <Override PartName="/xl/activeX/activeX62.bin" ContentType="application/vnd.ms-office.activeX"/>
  <Override PartName="/xl/worksheets/sheet14.xml" ContentType="application/vnd.openxmlformats-officedocument.spreadsheetml.worksheet+xml"/>
  <Override PartName="/xl/activeX/activeX1.bin" ContentType="application/vnd.ms-office.activeX"/>
  <Override PartName="/xl/activeX/activeX22.bin" ContentType="application/vnd.ms-office.activeX"/>
  <Override PartName="/xl/activeX/activeX33.bin" ContentType="application/vnd.ms-office.activeX"/>
  <Override PartName="/xl/activeX/activeX38.xml" ContentType="application/vnd.ms-office.activeX+xml"/>
  <Override PartName="/xl/activeX/activeX49.xml" ContentType="application/vnd.ms-office.activeX+xml"/>
  <Override PartName="/xl/activeX/activeX51.bin" ContentType="application/vnd.ms-office.activeX"/>
  <Override PartName="/xl/drawings/drawing7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Override PartName="/xl/activeX/activeX6.xml" ContentType="application/vnd.ms-office.activeX+xml"/>
  <Override PartName="/xl/activeX/activeX11.bin" ContentType="application/vnd.ms-office.activeX"/>
  <Override PartName="/xl/activeX/activeX27.xml" ContentType="application/vnd.ms-office.activeX+xml"/>
  <Override PartName="/xl/activeX/activeX40.bin" ContentType="application/vnd.ms-office.activeX"/>
  <Override PartName="/xl/activeX/activeX45.xml" ContentType="application/vnd.ms-office.activeX+xml"/>
  <Default Extension="emf" ContentType="image/x-emf"/>
  <Override PartName="/xl/activeX/activeX56.xml" ContentType="application/vnd.ms-office.activeX+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16.xml" ContentType="application/vnd.ms-office.activeX+xml"/>
  <Override PartName="/xl/activeX/activeX34.xml" ContentType="application/vnd.ms-office.activeX+xml"/>
  <Override PartName="/xl/drawings/drawing3.xml" ContentType="application/vnd.openxmlformats-officedocument.drawing+xml"/>
  <Override PartName="/xl/activeX/activeX63.xml" ContentType="application/vnd.ms-office.activeX+xml"/>
  <Override PartName="/docProps/app.xml" ContentType="application/vnd.openxmlformats-officedocument.extended-properties+xml"/>
  <Override PartName="/xl/activeX/activeX23.xml" ContentType="application/vnd.ms-office.activeX+xml"/>
  <Override PartName="/xl/activeX/activeX41.xml" ContentType="application/vnd.ms-office.activeX+xml"/>
  <Override PartName="/xl/activeX/activeX52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activeX/activeX30.xml" ContentType="application/vnd.ms-office.activeX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49.bin" ContentType="application/vnd.ms-office.activeX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activeX/activeX6.bin" ContentType="application/vnd.ms-office.activeX"/>
  <Override PartName="/xl/activeX/activeX18.bin" ContentType="application/vnd.ms-office.activeX"/>
  <Override PartName="/xl/activeX/activeX27.bin" ContentType="application/vnd.ms-office.activeX"/>
  <Override PartName="/xl/activeX/activeX36.bin" ContentType="application/vnd.ms-office.activeX"/>
  <Override PartName="/xl/activeX/activeX45.bin" ContentType="application/vnd.ms-office.activeX"/>
  <Override PartName="/xl/activeX/activeX47.bin" ContentType="application/vnd.ms-office.activeX"/>
  <Override PartName="/xl/activeX/activeX56.bin" ContentType="application/vnd.ms-office.activeX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activeX/activeX2.bin" ContentType="application/vnd.ms-office.activeX"/>
  <Override PartName="/xl/activeX/activeX16.bin" ContentType="application/vnd.ms-office.activeX"/>
  <Override PartName="/xl/activeX/activeX34.bin" ContentType="application/vnd.ms-office.activeX"/>
  <Override PartName="/xl/activeX/activeX63.bin" ContentType="application/vnd.ms-office.activeX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activeX/activeX7.xml" ContentType="application/vnd.ms-office.activeX+xml"/>
  <Override PartName="/xl/activeX/activeX23.bin" ContentType="application/vnd.ms-office.activeX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57.xml" ContentType="application/vnd.ms-office.activeX+xml"/>
  <Override PartName="/xl/drawings/drawing8.xml" ContentType="application/vnd.openxmlformats-officedocument.drawing+xml"/>
  <Override PartName="/xl/worksheets/sheet11.xml" ContentType="application/vnd.openxmlformats-officedocument.spreadsheetml.worksheet+xml"/>
  <Override PartName="/xl/activeX/activeX12.bin" ContentType="application/vnd.ms-office.activeX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46.xml" ContentType="application/vnd.ms-office.activeX+xml"/>
  <Override PartName="/xl/drawings/drawing4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24.xml" ContentType="application/vnd.ms-office.activeX+xml"/>
  <Override PartName="/xl/activeX/activeX35.xml" ContentType="application/vnd.ms-office.activeX+xml"/>
  <Override PartName="/xl/activeX/activeX53.xml" ContentType="application/vnd.ms-office.activeX+xml"/>
  <Override PartName="/xl/activeX/activeX13.xml" ContentType="application/vnd.ms-office.activeX+xml"/>
  <Override PartName="/xl/activeX/activeX42.xml" ContentType="application/vnd.ms-office.activeX+xml"/>
  <Override PartName="/xl/activeX/activeX60.xml" ContentType="application/vnd.ms-office.activeX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drawings/drawing11.xml" ContentType="application/vnd.openxmlformats-officedocument.drawing+xml"/>
  <Override PartName="/xl/activeX/activeX7.bin" ContentType="application/vnd.ms-office.activeX"/>
  <Override PartName="/xl/activeX/activeX39.bin" ContentType="application/vnd.ms-office.activeX"/>
  <Override PartName="/xl/activeX/activeX57.bin" ContentType="application/vnd.ms-office.activeX"/>
  <Override PartName="/xl/worksheets/sheet27.xml" ContentType="application/vnd.openxmlformats-officedocument.spreadsheetml.worksheet+xml"/>
  <Override PartName="/xl/activeX/activeX17.bin" ContentType="application/vnd.ms-office.activeX"/>
  <Override PartName="/xl/activeX/activeX28.bin" ContentType="application/vnd.ms-office.activeX"/>
  <Override PartName="/xl/activeX/activeX46.bin" ContentType="application/vnd.ms-office.activeX"/>
  <Override PartName="/xl/worksheets/sheet16.xml" ContentType="application/vnd.openxmlformats-officedocument.spreadsheetml.worksheet+xml"/>
  <Override PartName="/xl/activeX/activeX3.bin" ContentType="application/vnd.ms-office.activeX"/>
  <Override PartName="/xl/activeX/activeX35.bin" ContentType="application/vnd.ms-office.activeX"/>
  <Override PartName="/xl/activeX/activeX53.bin" ContentType="application/vnd.ms-office.activeX"/>
  <Override PartName="/xl/drawings/drawing9.xml" ContentType="application/vnd.openxmlformats-officedocument.drawing+xml"/>
  <Override PartName="/xl/worksheets/sheet23.xml" ContentType="application/vnd.openxmlformats-officedocument.spreadsheetml.worksheet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29.xml" ContentType="application/vnd.ms-office.activeX+xml"/>
  <Override PartName="/xl/activeX/activeX42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36.xml" ContentType="application/vnd.ms-office.activeX+xml"/>
  <Default Extension="jpeg" ContentType="image/jpeg"/>
  <Override PartName="/xl/drawings/drawing5.xml" ContentType="application/vnd.openxmlformats-officedocument.drawing+xml"/>
  <Override PartName="/xl/activeX/activeX4.xml" ContentType="application/vnd.ms-office.activeX+xml"/>
  <Override PartName="/xl/activeX/activeX25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worksheets/sheet2.xml" ContentType="application/vnd.openxmlformats-officedocument.spreadsheetml.worksheet+xml"/>
  <Override PartName="/xl/activeX/activeX14.xml" ContentType="application/vnd.ms-office.activeX+xml"/>
  <Override PartName="/xl/activeX/activeX32.xml" ContentType="application/vnd.ms-office.activeX+xml"/>
  <Override PartName="/xl/activeX/activeX61.xml" ContentType="application/vnd.ms-office.activeX+xml"/>
  <Override PartName="/xl/drawings/drawing1.xml" ContentType="application/vnd.openxmlformats-officedocument.drawing+xml"/>
  <Override PartName="/xl/activeX/activeX21.xml" ContentType="application/vnd.ms-office.activeX+xml"/>
  <Override PartName="/xl/activeX/activeX50.xml" ContentType="application/vnd.ms-office.activeX+xml"/>
  <Override PartName="/xl/drawings/drawing12.xml" ContentType="application/vnd.openxmlformats-officedocument.drawing+xml"/>
  <Override PartName="/xl/worksheets/sheet28.xml" ContentType="application/vnd.openxmlformats-officedocument.spreadsheetml.worksheet+xml"/>
  <Override PartName="/xl/activeX/activeX8.bin" ContentType="application/vnd.ms-office.activeX"/>
  <Override PartName="/xl/activeX/activeX10.xml" ContentType="application/vnd.ms-office.activeX+xml"/>
  <Override PartName="/xl/activeX/activeX29.bin" ContentType="application/vnd.ms-office.activeX"/>
  <Override PartName="/xl/activeX/activeX58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autoCompressPictures="0" defaultThemeVersion="124226"/>
  <bookViews>
    <workbookView xWindow="13620" yWindow="15" windowWidth="13215" windowHeight="12465" tabRatio="946"/>
  </bookViews>
  <sheets>
    <sheet name="Pre_Record" sheetId="1" r:id="rId1"/>
    <sheet name="Record Inputs" sheetId="43" r:id="rId2"/>
    <sheet name="syn rec_edit" sheetId="9" r:id="rId3"/>
    <sheet name="syn rec_edit_2" sheetId="35" r:id="rId4"/>
    <sheet name="Tracking Sheet" sheetId="33" r:id="rId5"/>
    <sheet name="Plate_Map_Matrix_1_H" sheetId="5" state="hidden" r:id="rId6"/>
    <sheet name="Plate_Map_Matrix_2_H" sheetId="13" state="hidden" r:id="rId7"/>
    <sheet name="Plate_Map_Matrix_3_H" sheetId="26" state="hidden" r:id="rId8"/>
    <sheet name="Plate_Map_Matrix_1_V" sheetId="30" state="hidden" r:id="rId9"/>
    <sheet name="Plate_Map_Matrix_2_V" sheetId="31" state="hidden" r:id="rId10"/>
    <sheet name="Plate_Map_Matrix_3_V" sheetId="32" state="hidden" r:id="rId11"/>
    <sheet name="Input_1" sheetId="17" state="hidden" r:id="rId12"/>
    <sheet name="Input_2" sheetId="21" state="hidden" r:id="rId13"/>
    <sheet name="Input_3" sheetId="22" state="hidden" r:id="rId14"/>
    <sheet name="Input_4" sheetId="23" state="hidden" r:id="rId15"/>
    <sheet name="Input_5" sheetId="25" state="hidden" r:id="rId16"/>
    <sheet name="Input_6" sheetId="27" state="hidden" r:id="rId17"/>
    <sheet name="Import Files" sheetId="16" state="hidden" r:id="rId18"/>
    <sheet name="Plate_Map_Matrix_4_V" sheetId="39" state="hidden" r:id="rId19"/>
    <sheet name="Plate_Map_Matrix_5_V" sheetId="40" state="hidden" r:id="rId20"/>
    <sheet name="Plate_Map_Matrix_6_V" sheetId="41" state="hidden" r:id="rId21"/>
    <sheet name="Plate_Map_Matrix_4_H" sheetId="36" state="hidden" r:id="rId22"/>
    <sheet name="Plate_Map_Matrix_5_H" sheetId="37" state="hidden" r:id="rId23"/>
    <sheet name="Plate_Map_Matrix_6_H" sheetId="38" state="hidden" r:id="rId24"/>
    <sheet name="Orders Racks" sheetId="47" r:id="rId25"/>
    <sheet name="Version Notes" sheetId="29" r:id="rId26"/>
    <sheet name="MM-192xPlateA" sheetId="44" state="hidden" r:id="rId27"/>
    <sheet name="MM-192xPlateB" sheetId="45" state="hidden" r:id="rId28"/>
  </sheets>
  <definedNames>
    <definedName name="_xlnm.Print_Area" localSheetId="24">'Orders Racks'!$A$1:$C$90</definedName>
    <definedName name="_xlnm.Print_Area" localSheetId="5">Plate_Map_Matrix_1_H!$A$3:$AW$43</definedName>
    <definedName name="_xlnm.Print_Area" localSheetId="0">Pre_Record!$A$1:$X$196,Pre_Record!$A$197:$K$244</definedName>
    <definedName name="_xlnm.Print_Area" localSheetId="4">'Tracking Sheet'!$A$1:$BK$86</definedName>
  </definedNames>
  <calcPr calcId="125725"/>
</workbook>
</file>

<file path=xl/calcChain.xml><?xml version="1.0" encoding="utf-8"?>
<calcChain xmlns="http://schemas.openxmlformats.org/spreadsheetml/2006/main">
  <c r="G196" i="35"/>
  <c r="E196"/>
  <c r="G195"/>
  <c r="E195"/>
  <c r="G194"/>
  <c r="E194"/>
  <c r="G193"/>
  <c r="E193"/>
  <c r="G192"/>
  <c r="E192"/>
  <c r="G191"/>
  <c r="E191"/>
  <c r="G190"/>
  <c r="E190"/>
  <c r="G189"/>
  <c r="E189"/>
  <c r="G188"/>
  <c r="E188"/>
  <c r="G187"/>
  <c r="E187"/>
  <c r="G186"/>
  <c r="E186"/>
  <c r="G185"/>
  <c r="E185"/>
  <c r="G184"/>
  <c r="E184"/>
  <c r="G183"/>
  <c r="E183"/>
  <c r="G182"/>
  <c r="E182"/>
  <c r="G181"/>
  <c r="E181"/>
  <c r="G180"/>
  <c r="E180"/>
  <c r="G179"/>
  <c r="E179"/>
  <c r="G178"/>
  <c r="E178"/>
  <c r="G177"/>
  <c r="E177"/>
  <c r="G176"/>
  <c r="E176"/>
  <c r="G175"/>
  <c r="E175"/>
  <c r="G174"/>
  <c r="E174"/>
  <c r="G173"/>
  <c r="E173"/>
  <c r="G172"/>
  <c r="E172"/>
  <c r="G171"/>
  <c r="E171"/>
  <c r="G170"/>
  <c r="E170"/>
  <c r="G169"/>
  <c r="E169"/>
  <c r="G168"/>
  <c r="E168"/>
  <c r="G167"/>
  <c r="E167"/>
  <c r="G166"/>
  <c r="E166"/>
  <c r="G165"/>
  <c r="E165"/>
  <c r="G164"/>
  <c r="E164"/>
  <c r="G163"/>
  <c r="E163"/>
  <c r="G162"/>
  <c r="E162"/>
  <c r="G161"/>
  <c r="E161"/>
  <c r="G160"/>
  <c r="E160"/>
  <c r="G159"/>
  <c r="E159"/>
  <c r="G158"/>
  <c r="E158"/>
  <c r="G157"/>
  <c r="E157"/>
  <c r="G156"/>
  <c r="E156"/>
  <c r="G155"/>
  <c r="E155"/>
  <c r="G154"/>
  <c r="E154"/>
  <c r="G153"/>
  <c r="E153"/>
  <c r="G152"/>
  <c r="E152"/>
  <c r="G151"/>
  <c r="E151"/>
  <c r="G150"/>
  <c r="E150"/>
  <c r="G149"/>
  <c r="E149"/>
  <c r="G148"/>
  <c r="E148"/>
  <c r="G147"/>
  <c r="E147"/>
  <c r="G146"/>
  <c r="E146"/>
  <c r="G145"/>
  <c r="E145"/>
  <c r="G144"/>
  <c r="E144"/>
  <c r="G143"/>
  <c r="E143"/>
  <c r="G142"/>
  <c r="E142"/>
  <c r="G141"/>
  <c r="E141"/>
  <c r="G140"/>
  <c r="E140"/>
  <c r="G139"/>
  <c r="E139"/>
  <c r="G138"/>
  <c r="E138"/>
  <c r="G137"/>
  <c r="E137"/>
  <c r="G136"/>
  <c r="E136"/>
  <c r="G135"/>
  <c r="E135"/>
  <c r="G134"/>
  <c r="E134"/>
  <c r="G133"/>
  <c r="E133"/>
  <c r="G132"/>
  <c r="E132"/>
  <c r="G131"/>
  <c r="E131"/>
  <c r="G130"/>
  <c r="E130"/>
  <c r="G129"/>
  <c r="E129"/>
  <c r="G128"/>
  <c r="E128"/>
  <c r="G127"/>
  <c r="E127"/>
  <c r="G126"/>
  <c r="E126"/>
  <c r="G125"/>
  <c r="E125"/>
  <c r="G124"/>
  <c r="E124"/>
  <c r="G123"/>
  <c r="E123"/>
  <c r="G122"/>
  <c r="E122"/>
  <c r="G121"/>
  <c r="E121"/>
  <c r="G120"/>
  <c r="E120"/>
  <c r="G119"/>
  <c r="E119"/>
  <c r="G118"/>
  <c r="E118"/>
  <c r="G117"/>
  <c r="E117"/>
  <c r="G116"/>
  <c r="E116"/>
  <c r="G115"/>
  <c r="E115"/>
  <c r="G114"/>
  <c r="E114"/>
  <c r="G113"/>
  <c r="E113"/>
  <c r="G112"/>
  <c r="E112"/>
  <c r="G111"/>
  <c r="E111"/>
  <c r="G110"/>
  <c r="E110"/>
  <c r="G109"/>
  <c r="E109"/>
  <c r="G108"/>
  <c r="E108"/>
  <c r="G107"/>
  <c r="E107"/>
  <c r="G106"/>
  <c r="E106"/>
  <c r="G105"/>
  <c r="E105"/>
  <c r="G104"/>
  <c r="E104"/>
  <c r="G103"/>
  <c r="E103"/>
  <c r="G102"/>
  <c r="E102"/>
  <c r="G101"/>
  <c r="E101"/>
  <c r="G100"/>
  <c r="E100"/>
  <c r="G99"/>
  <c r="E99"/>
  <c r="G98"/>
  <c r="E98"/>
  <c r="G97"/>
  <c r="E97"/>
  <c r="G96"/>
  <c r="E96"/>
  <c r="G95"/>
  <c r="E95"/>
  <c r="G94"/>
  <c r="E94"/>
  <c r="G93"/>
  <c r="E93"/>
  <c r="G92"/>
  <c r="E92"/>
  <c r="G91"/>
  <c r="E91"/>
  <c r="G90"/>
  <c r="E90"/>
  <c r="G89"/>
  <c r="E89"/>
  <c r="G88"/>
  <c r="E88"/>
  <c r="G87"/>
  <c r="E87"/>
  <c r="G86"/>
  <c r="E86"/>
  <c r="G85"/>
  <c r="E85"/>
  <c r="G84"/>
  <c r="E84"/>
  <c r="G83"/>
  <c r="E83"/>
  <c r="G82"/>
  <c r="E82"/>
  <c r="G81"/>
  <c r="E81"/>
  <c r="G80"/>
  <c r="E80"/>
  <c r="G79"/>
  <c r="E79"/>
  <c r="G78"/>
  <c r="E78"/>
  <c r="G77"/>
  <c r="E77"/>
  <c r="G76"/>
  <c r="E76"/>
  <c r="G75"/>
  <c r="E75"/>
  <c r="G74"/>
  <c r="E74"/>
  <c r="G73"/>
  <c r="E73"/>
  <c r="G72"/>
  <c r="E72"/>
  <c r="G71"/>
  <c r="E71"/>
  <c r="G70"/>
  <c r="E70"/>
  <c r="G69"/>
  <c r="E69"/>
  <c r="G68"/>
  <c r="E68"/>
  <c r="G67"/>
  <c r="E67"/>
  <c r="G66"/>
  <c r="E66"/>
  <c r="G65"/>
  <c r="E65"/>
  <c r="G64"/>
  <c r="E64"/>
  <c r="G63"/>
  <c r="E63"/>
  <c r="G62"/>
  <c r="E62"/>
  <c r="G61"/>
  <c r="E61"/>
  <c r="G60"/>
  <c r="E60"/>
  <c r="G59"/>
  <c r="E59"/>
  <c r="G58"/>
  <c r="E58"/>
  <c r="G57"/>
  <c r="E57"/>
  <c r="G56"/>
  <c r="E56"/>
  <c r="G55"/>
  <c r="E55"/>
  <c r="G54"/>
  <c r="E54"/>
  <c r="G53"/>
  <c r="E53"/>
  <c r="G52"/>
  <c r="E52"/>
  <c r="G51"/>
  <c r="E51"/>
  <c r="G50"/>
  <c r="E50"/>
  <c r="G49"/>
  <c r="E49"/>
  <c r="G48"/>
  <c r="E48"/>
  <c r="G47"/>
  <c r="E47"/>
  <c r="G46"/>
  <c r="E46"/>
  <c r="G45"/>
  <c r="E45"/>
  <c r="G44"/>
  <c r="E44"/>
  <c r="G43"/>
  <c r="E43"/>
  <c r="G42"/>
  <c r="E42"/>
  <c r="G41"/>
  <c r="E41"/>
  <c r="G40"/>
  <c r="E40"/>
  <c r="G39"/>
  <c r="E39"/>
  <c r="G38"/>
  <c r="E38"/>
  <c r="G37"/>
  <c r="E37"/>
  <c r="G36"/>
  <c r="E36"/>
  <c r="G35"/>
  <c r="E35"/>
  <c r="G34"/>
  <c r="E34"/>
  <c r="G33"/>
  <c r="E33"/>
  <c r="G32"/>
  <c r="E32"/>
  <c r="G31"/>
  <c r="E31"/>
  <c r="G30"/>
  <c r="E30"/>
  <c r="G29"/>
  <c r="E29"/>
  <c r="G28"/>
  <c r="E28"/>
  <c r="G27"/>
  <c r="E27"/>
  <c r="G26"/>
  <c r="E26"/>
  <c r="G25"/>
  <c r="E25"/>
  <c r="G24"/>
  <c r="E24"/>
  <c r="G23"/>
  <c r="E23"/>
  <c r="G22"/>
  <c r="E22"/>
  <c r="G21"/>
  <c r="E21"/>
  <c r="G20"/>
  <c r="E20"/>
  <c r="G19"/>
  <c r="E19"/>
  <c r="G18"/>
  <c r="E18"/>
  <c r="G17"/>
  <c r="E17"/>
  <c r="G16"/>
  <c r="E16"/>
  <c r="G15"/>
  <c r="E15"/>
  <c r="G14"/>
  <c r="E14"/>
  <c r="G13"/>
  <c r="E13"/>
  <c r="G12"/>
  <c r="E12"/>
  <c r="G11"/>
  <c r="E11"/>
  <c r="G10"/>
  <c r="E10"/>
  <c r="G9"/>
  <c r="E9"/>
  <c r="G8"/>
  <c r="E8"/>
  <c r="G7"/>
  <c r="E7"/>
  <c r="G6"/>
  <c r="E6"/>
  <c r="G5"/>
  <c r="E5"/>
  <c r="G196" i="9"/>
  <c r="E196"/>
  <c r="G195"/>
  <c r="E195"/>
  <c r="G194"/>
  <c r="E194"/>
  <c r="G193"/>
  <c r="E193"/>
  <c r="G192"/>
  <c r="E192"/>
  <c r="G191"/>
  <c r="E191"/>
  <c r="G190"/>
  <c r="E190"/>
  <c r="G189"/>
  <c r="E189"/>
  <c r="G188"/>
  <c r="E188"/>
  <c r="G187"/>
  <c r="E187"/>
  <c r="G186"/>
  <c r="E186"/>
  <c r="G185"/>
  <c r="E185"/>
  <c r="G184"/>
  <c r="E184"/>
  <c r="G183"/>
  <c r="E183"/>
  <c r="G182"/>
  <c r="E182"/>
  <c r="G181"/>
  <c r="E181"/>
  <c r="G180"/>
  <c r="E180"/>
  <c r="G179"/>
  <c r="E179"/>
  <c r="G178"/>
  <c r="E178"/>
  <c r="G177"/>
  <c r="E177"/>
  <c r="G176"/>
  <c r="E176"/>
  <c r="G175"/>
  <c r="E175"/>
  <c r="G174"/>
  <c r="E174"/>
  <c r="G173"/>
  <c r="E173"/>
  <c r="G172"/>
  <c r="E172"/>
  <c r="G171"/>
  <c r="E171"/>
  <c r="G170"/>
  <c r="E170"/>
  <c r="G169"/>
  <c r="E169"/>
  <c r="G168"/>
  <c r="E168"/>
  <c r="G167"/>
  <c r="E167"/>
  <c r="G166"/>
  <c r="E166"/>
  <c r="G165"/>
  <c r="E165"/>
  <c r="G164"/>
  <c r="E164"/>
  <c r="G163"/>
  <c r="E163"/>
  <c r="G162"/>
  <c r="E162"/>
  <c r="G161"/>
  <c r="E161"/>
  <c r="G160"/>
  <c r="E160"/>
  <c r="G159"/>
  <c r="E159"/>
  <c r="G158"/>
  <c r="E158"/>
  <c r="G157"/>
  <c r="E157"/>
  <c r="G156"/>
  <c r="E156"/>
  <c r="G155"/>
  <c r="E155"/>
  <c r="G154"/>
  <c r="E154"/>
  <c r="G153"/>
  <c r="E153"/>
  <c r="G152"/>
  <c r="E152"/>
  <c r="G151"/>
  <c r="E151"/>
  <c r="G150"/>
  <c r="E150"/>
  <c r="G149"/>
  <c r="E149"/>
  <c r="G148"/>
  <c r="E148"/>
  <c r="G147"/>
  <c r="E147"/>
  <c r="G146"/>
  <c r="E146"/>
  <c r="G145"/>
  <c r="E145"/>
  <c r="G144"/>
  <c r="E144"/>
  <c r="G143"/>
  <c r="E143"/>
  <c r="G142"/>
  <c r="E142"/>
  <c r="G141"/>
  <c r="E141"/>
  <c r="G140"/>
  <c r="E140"/>
  <c r="G139"/>
  <c r="E139"/>
  <c r="G138"/>
  <c r="E138"/>
  <c r="G137"/>
  <c r="E137"/>
  <c r="G136"/>
  <c r="E136"/>
  <c r="G135"/>
  <c r="E135"/>
  <c r="G134"/>
  <c r="E134"/>
  <c r="G133"/>
  <c r="E133"/>
  <c r="G132"/>
  <c r="E132"/>
  <c r="G131"/>
  <c r="E131"/>
  <c r="G130"/>
  <c r="E130"/>
  <c r="G129"/>
  <c r="E129"/>
  <c r="G128"/>
  <c r="E128"/>
  <c r="G127"/>
  <c r="E127"/>
  <c r="G126"/>
  <c r="E126"/>
  <c r="G125"/>
  <c r="E125"/>
  <c r="G124"/>
  <c r="E124"/>
  <c r="G123"/>
  <c r="E123"/>
  <c r="G122"/>
  <c r="E122"/>
  <c r="G121"/>
  <c r="E121"/>
  <c r="G120"/>
  <c r="E120"/>
  <c r="G119"/>
  <c r="E119"/>
  <c r="G118"/>
  <c r="E118"/>
  <c r="G117"/>
  <c r="E117"/>
  <c r="G116"/>
  <c r="E116"/>
  <c r="G115"/>
  <c r="E115"/>
  <c r="G114"/>
  <c r="E114"/>
  <c r="G113"/>
  <c r="E113"/>
  <c r="G112"/>
  <c r="E112"/>
  <c r="G111"/>
  <c r="E111"/>
  <c r="G110"/>
  <c r="E110"/>
  <c r="G109"/>
  <c r="E109"/>
  <c r="G108"/>
  <c r="E108"/>
  <c r="G107"/>
  <c r="E107"/>
  <c r="G106"/>
  <c r="E106"/>
  <c r="G105"/>
  <c r="E105"/>
  <c r="G104"/>
  <c r="E104"/>
  <c r="G103"/>
  <c r="E103"/>
  <c r="G102"/>
  <c r="E102"/>
  <c r="G101"/>
  <c r="E101"/>
  <c r="G100"/>
  <c r="E100"/>
  <c r="G99"/>
  <c r="E99"/>
  <c r="G98"/>
  <c r="E98"/>
  <c r="G97"/>
  <c r="E97"/>
  <c r="G96"/>
  <c r="E96"/>
  <c r="G95"/>
  <c r="E95"/>
  <c r="G94"/>
  <c r="E94"/>
  <c r="G93"/>
  <c r="E93"/>
  <c r="G92"/>
  <c r="E92"/>
  <c r="G91"/>
  <c r="E91"/>
  <c r="G90"/>
  <c r="E90"/>
  <c r="G89"/>
  <c r="E89"/>
  <c r="G88"/>
  <c r="E88"/>
  <c r="G87"/>
  <c r="E87"/>
  <c r="G86"/>
  <c r="E86"/>
  <c r="G85"/>
  <c r="E85"/>
  <c r="G84"/>
  <c r="E84"/>
  <c r="G83"/>
  <c r="E83"/>
  <c r="G82"/>
  <c r="E82"/>
  <c r="G81"/>
  <c r="E81"/>
  <c r="G80"/>
  <c r="E80"/>
  <c r="G79"/>
  <c r="E79"/>
  <c r="G78"/>
  <c r="E78"/>
  <c r="G77"/>
  <c r="E77"/>
  <c r="G76"/>
  <c r="E76"/>
  <c r="G75"/>
  <c r="E75"/>
  <c r="G74"/>
  <c r="E74"/>
  <c r="G73"/>
  <c r="E73"/>
  <c r="G72"/>
  <c r="E72"/>
  <c r="G71"/>
  <c r="E71"/>
  <c r="G70"/>
  <c r="E70"/>
  <c r="G69"/>
  <c r="E69"/>
  <c r="G68"/>
  <c r="E68"/>
  <c r="G67"/>
  <c r="E67"/>
  <c r="G66"/>
  <c r="E66"/>
  <c r="G65"/>
  <c r="E65"/>
  <c r="G64"/>
  <c r="E64"/>
  <c r="G63"/>
  <c r="E63"/>
  <c r="G62"/>
  <c r="E62"/>
  <c r="G61"/>
  <c r="E61"/>
  <c r="G60"/>
  <c r="E60"/>
  <c r="G59"/>
  <c r="E59"/>
  <c r="G58"/>
  <c r="E58"/>
  <c r="G57"/>
  <c r="E57"/>
  <c r="G56"/>
  <c r="E56"/>
  <c r="G55"/>
  <c r="E55"/>
  <c r="G54"/>
  <c r="E54"/>
  <c r="G53"/>
  <c r="E53"/>
  <c r="G52"/>
  <c r="E52"/>
  <c r="G51"/>
  <c r="E51"/>
  <c r="G50"/>
  <c r="E50"/>
  <c r="G49"/>
  <c r="E49"/>
  <c r="G48"/>
  <c r="E48"/>
  <c r="G47"/>
  <c r="E47"/>
  <c r="G46"/>
  <c r="E46"/>
  <c r="G45"/>
  <c r="E45"/>
  <c r="G44"/>
  <c r="E44"/>
  <c r="G43"/>
  <c r="E43"/>
  <c r="G42"/>
  <c r="E42"/>
  <c r="G41"/>
  <c r="E41"/>
  <c r="G40"/>
  <c r="E40"/>
  <c r="G39"/>
  <c r="E39"/>
  <c r="G38"/>
  <c r="E38"/>
  <c r="G37"/>
  <c r="E37"/>
  <c r="G36"/>
  <c r="E36"/>
  <c r="G35"/>
  <c r="E35"/>
  <c r="G34"/>
  <c r="E34"/>
  <c r="G33"/>
  <c r="E33"/>
  <c r="G32"/>
  <c r="E32"/>
  <c r="G31"/>
  <c r="E31"/>
  <c r="G30"/>
  <c r="E30"/>
  <c r="G29"/>
  <c r="E29"/>
  <c r="G28"/>
  <c r="E28"/>
  <c r="G27"/>
  <c r="E27"/>
  <c r="G26"/>
  <c r="E26"/>
  <c r="G25"/>
  <c r="E25"/>
  <c r="G24"/>
  <c r="E24"/>
  <c r="G23"/>
  <c r="E23"/>
  <c r="G22"/>
  <c r="E22"/>
  <c r="G21"/>
  <c r="E21"/>
  <c r="G20"/>
  <c r="E20"/>
  <c r="G19"/>
  <c r="E19"/>
  <c r="G18"/>
  <c r="E18"/>
  <c r="G17"/>
  <c r="E17"/>
  <c r="G16"/>
  <c r="E16"/>
  <c r="G15"/>
  <c r="E15"/>
  <c r="G14"/>
  <c r="E14"/>
  <c r="G13"/>
  <c r="E13"/>
  <c r="G12"/>
  <c r="E12"/>
  <c r="G11"/>
  <c r="E11"/>
  <c r="G10"/>
  <c r="E10"/>
  <c r="G9"/>
  <c r="E9"/>
  <c r="G8"/>
  <c r="E8"/>
  <c r="G7"/>
  <c r="E7"/>
  <c r="G6"/>
  <c r="E6"/>
  <c r="G5"/>
  <c r="E5"/>
  <c r="G6" i="1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5"/>
  <c r="G470"/>
  <c r="G471"/>
  <c r="G472"/>
  <c r="G473"/>
  <c r="G474"/>
  <c r="G475"/>
  <c r="G476"/>
  <c r="G477"/>
  <c r="G478"/>
  <c r="G479"/>
  <c r="G480"/>
  <c r="G481"/>
  <c r="G482"/>
  <c r="G483"/>
  <c r="G484"/>
  <c r="G461"/>
  <c r="G462"/>
  <c r="G463"/>
  <c r="G464"/>
  <c r="G465"/>
  <c r="G466"/>
  <c r="G467"/>
  <c r="G468"/>
  <c r="G46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09"/>
  <c r="G410"/>
  <c r="G411"/>
  <c r="G412"/>
  <c r="G413"/>
  <c r="G414"/>
  <c r="G415"/>
  <c r="G416"/>
  <c r="G417"/>
  <c r="G418"/>
  <c r="G419"/>
  <c r="G420"/>
  <c r="G421"/>
  <c r="G422"/>
  <c r="G400"/>
  <c r="G401"/>
  <c r="G402"/>
  <c r="G403"/>
  <c r="G404"/>
  <c r="G405"/>
  <c r="G406"/>
  <c r="G407"/>
  <c r="G408"/>
  <c r="G391"/>
  <c r="G392"/>
  <c r="G393"/>
  <c r="G394"/>
  <c r="G395"/>
  <c r="G396"/>
  <c r="G397"/>
  <c r="G398"/>
  <c r="G399"/>
  <c r="G390"/>
  <c r="G389"/>
  <c r="G388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293"/>
  <c r="AV77" i="33" l="1"/>
  <c r="AG61"/>
  <c r="AC61"/>
  <c r="Y61"/>
  <c r="U61"/>
  <c r="Q61"/>
  <c r="M61"/>
  <c r="AY51"/>
  <c r="AD51"/>
  <c r="I51"/>
  <c r="AY30"/>
  <c r="AD30"/>
  <c r="I30"/>
  <c r="F393" i="16"/>
  <c r="E393"/>
  <c r="D393"/>
  <c r="C393"/>
  <c r="B393"/>
  <c r="F295"/>
  <c r="E295"/>
  <c r="D295"/>
  <c r="C295"/>
  <c r="B295"/>
  <c r="F197"/>
  <c r="E197"/>
  <c r="D197"/>
  <c r="C197"/>
  <c r="B197"/>
  <c r="F99"/>
  <c r="E99"/>
  <c r="D99"/>
  <c r="C99"/>
  <c r="B99"/>
  <c r="A393"/>
  <c r="A295"/>
  <c r="A197"/>
  <c r="A99"/>
  <c r="B7" i="31"/>
  <c r="N7" i="26"/>
  <c r="AT35" i="38"/>
  <c r="AP35"/>
  <c r="AL35"/>
  <c r="AH35"/>
  <c r="AD35"/>
  <c r="Z35"/>
  <c r="V35"/>
  <c r="R35"/>
  <c r="N35"/>
  <c r="J35"/>
  <c r="F35"/>
  <c r="B35"/>
  <c r="AT31"/>
  <c r="AP31"/>
  <c r="AL31"/>
  <c r="AH31"/>
  <c r="AD31"/>
  <c r="Z31"/>
  <c r="V31"/>
  <c r="R31"/>
  <c r="N31"/>
  <c r="J31"/>
  <c r="F31"/>
  <c r="B31"/>
  <c r="AT27"/>
  <c r="AP27"/>
  <c r="AL27"/>
  <c r="AH27"/>
  <c r="AD27"/>
  <c r="Z27"/>
  <c r="V27"/>
  <c r="R27"/>
  <c r="N27"/>
  <c r="J27"/>
  <c r="F27"/>
  <c r="B27"/>
  <c r="AT23"/>
  <c r="AP23"/>
  <c r="AL23"/>
  <c r="AH23"/>
  <c r="AD23"/>
  <c r="Z23"/>
  <c r="V23"/>
  <c r="R23"/>
  <c r="N23"/>
  <c r="J23"/>
  <c r="F23"/>
  <c r="B23"/>
  <c r="AT19"/>
  <c r="AP19"/>
  <c r="AL19"/>
  <c r="AH19"/>
  <c r="AD19"/>
  <c r="Z19"/>
  <c r="V19"/>
  <c r="R19"/>
  <c r="N19"/>
  <c r="J19"/>
  <c r="F19"/>
  <c r="B19"/>
  <c r="AT15"/>
  <c r="AP15"/>
  <c r="AL15"/>
  <c r="AH15"/>
  <c r="AD15"/>
  <c r="Z15"/>
  <c r="V15"/>
  <c r="R15"/>
  <c r="N15"/>
  <c r="J15"/>
  <c r="F15"/>
  <c r="B15"/>
  <c r="AT11"/>
  <c r="AP11"/>
  <c r="AL11"/>
  <c r="AH11"/>
  <c r="AD11"/>
  <c r="Z11"/>
  <c r="V11"/>
  <c r="R11"/>
  <c r="N11"/>
  <c r="J11"/>
  <c r="F11"/>
  <c r="B11"/>
  <c r="AT7"/>
  <c r="AP7"/>
  <c r="AL7"/>
  <c r="AH7"/>
  <c r="AD7"/>
  <c r="Z7"/>
  <c r="V7"/>
  <c r="R7"/>
  <c r="N7"/>
  <c r="J7"/>
  <c r="F7"/>
  <c r="B7"/>
  <c r="AT35" i="37"/>
  <c r="AP35"/>
  <c r="AL35"/>
  <c r="AH35"/>
  <c r="AD35"/>
  <c r="Z35"/>
  <c r="V35"/>
  <c r="R35"/>
  <c r="N35"/>
  <c r="J35"/>
  <c r="F35"/>
  <c r="B35"/>
  <c r="AT31"/>
  <c r="AP31"/>
  <c r="AL31"/>
  <c r="AH31"/>
  <c r="AD31"/>
  <c r="Z31"/>
  <c r="V31"/>
  <c r="R31"/>
  <c r="N31"/>
  <c r="J31"/>
  <c r="F31"/>
  <c r="B31"/>
  <c r="AT27"/>
  <c r="AP27"/>
  <c r="AL27"/>
  <c r="AH27"/>
  <c r="AD27"/>
  <c r="Z27"/>
  <c r="V27"/>
  <c r="R27"/>
  <c r="N27"/>
  <c r="J27"/>
  <c r="F27"/>
  <c r="B27"/>
  <c r="AT23"/>
  <c r="AP23"/>
  <c r="AL23"/>
  <c r="AH23"/>
  <c r="AD23"/>
  <c r="Z23"/>
  <c r="V23"/>
  <c r="R23"/>
  <c r="N23"/>
  <c r="J23"/>
  <c r="F23"/>
  <c r="B23"/>
  <c r="AT19"/>
  <c r="AP19"/>
  <c r="AL19"/>
  <c r="AH19"/>
  <c r="AD19"/>
  <c r="Z19"/>
  <c r="V19"/>
  <c r="R19"/>
  <c r="N19"/>
  <c r="J19"/>
  <c r="F19"/>
  <c r="B19"/>
  <c r="AT15"/>
  <c r="AP15"/>
  <c r="AL15"/>
  <c r="AH15"/>
  <c r="AD15"/>
  <c r="Z15"/>
  <c r="V15"/>
  <c r="R15"/>
  <c r="N15"/>
  <c r="J15"/>
  <c r="F15"/>
  <c r="B15"/>
  <c r="AT11"/>
  <c r="AP11"/>
  <c r="AL11"/>
  <c r="AH11"/>
  <c r="AD11"/>
  <c r="Z11"/>
  <c r="V11"/>
  <c r="R11"/>
  <c r="N11"/>
  <c r="J11"/>
  <c r="F11"/>
  <c r="B11"/>
  <c r="AT7"/>
  <c r="AP7"/>
  <c r="AL7"/>
  <c r="AH7"/>
  <c r="AD7"/>
  <c r="Z7"/>
  <c r="V7"/>
  <c r="R7"/>
  <c r="N7"/>
  <c r="J7"/>
  <c r="F7"/>
  <c r="B7"/>
  <c r="AT35" i="36"/>
  <c r="AP35"/>
  <c r="AL35"/>
  <c r="AH35"/>
  <c r="AD35"/>
  <c r="Z35"/>
  <c r="V35"/>
  <c r="R35"/>
  <c r="N35"/>
  <c r="J35"/>
  <c r="F35"/>
  <c r="B35"/>
  <c r="AT31"/>
  <c r="AP31"/>
  <c r="AL31"/>
  <c r="AH31"/>
  <c r="AD31"/>
  <c r="Z31"/>
  <c r="V31"/>
  <c r="R31"/>
  <c r="N31"/>
  <c r="J31"/>
  <c r="F31"/>
  <c r="B31"/>
  <c r="AT27"/>
  <c r="AP27"/>
  <c r="AL27"/>
  <c r="AH27"/>
  <c r="AD27"/>
  <c r="Z27"/>
  <c r="V27"/>
  <c r="R27"/>
  <c r="N27"/>
  <c r="J27"/>
  <c r="F27"/>
  <c r="B27"/>
  <c r="AT23"/>
  <c r="AP23"/>
  <c r="AL23"/>
  <c r="AH23"/>
  <c r="AD23"/>
  <c r="Z23"/>
  <c r="V23"/>
  <c r="R23"/>
  <c r="N23"/>
  <c r="J23"/>
  <c r="F23"/>
  <c r="B23"/>
  <c r="AT19"/>
  <c r="AP19"/>
  <c r="AL19"/>
  <c r="AH19"/>
  <c r="AD19"/>
  <c r="Z19"/>
  <c r="V19"/>
  <c r="R19"/>
  <c r="N19"/>
  <c r="J19"/>
  <c r="F19"/>
  <c r="B19"/>
  <c r="AT15"/>
  <c r="AP15"/>
  <c r="AL15"/>
  <c r="AH15"/>
  <c r="AD15"/>
  <c r="Z15"/>
  <c r="V15"/>
  <c r="R15"/>
  <c r="N15"/>
  <c r="J15"/>
  <c r="F15"/>
  <c r="B15"/>
  <c r="AT11"/>
  <c r="AP11"/>
  <c r="AL11"/>
  <c r="AH11"/>
  <c r="AD11"/>
  <c r="Z11"/>
  <c r="V11"/>
  <c r="R11"/>
  <c r="N11"/>
  <c r="J11"/>
  <c r="F11"/>
  <c r="B11"/>
  <c r="AT7"/>
  <c r="AP7"/>
  <c r="AL7"/>
  <c r="AH7"/>
  <c r="AD7"/>
  <c r="Z7"/>
  <c r="V7"/>
  <c r="R7"/>
  <c r="N7"/>
  <c r="J7"/>
  <c r="F7"/>
  <c r="B7"/>
  <c r="AT35" i="41"/>
  <c r="AT31"/>
  <c r="AT27"/>
  <c r="AT23"/>
  <c r="AT19"/>
  <c r="AT15"/>
  <c r="AT11"/>
  <c r="AT7"/>
  <c r="AP35"/>
  <c r="AP31"/>
  <c r="AP27"/>
  <c r="AP23"/>
  <c r="AP19"/>
  <c r="AP15"/>
  <c r="AP11"/>
  <c r="AP7"/>
  <c r="AL35"/>
  <c r="AL31"/>
  <c r="AL27"/>
  <c r="AL23"/>
  <c r="AL19"/>
  <c r="AL15"/>
  <c r="AL11"/>
  <c r="AL7"/>
  <c r="AH35"/>
  <c r="AH31"/>
  <c r="AH27"/>
  <c r="AH23"/>
  <c r="AH19"/>
  <c r="AH15"/>
  <c r="AH11"/>
  <c r="AH7"/>
  <c r="AD35"/>
  <c r="AD31"/>
  <c r="AD27"/>
  <c r="AD23"/>
  <c r="AD19"/>
  <c r="AD15"/>
  <c r="AD11"/>
  <c r="AD7"/>
  <c r="Z35"/>
  <c r="Z31"/>
  <c r="Z27"/>
  <c r="Z23"/>
  <c r="Z19"/>
  <c r="Z15"/>
  <c r="Z11"/>
  <c r="Z7"/>
  <c r="V35"/>
  <c r="V31"/>
  <c r="V27"/>
  <c r="V23"/>
  <c r="V19"/>
  <c r="V15"/>
  <c r="V11"/>
  <c r="V7"/>
  <c r="R35"/>
  <c r="R31"/>
  <c r="R27"/>
  <c r="R23"/>
  <c r="R19"/>
  <c r="R15"/>
  <c r="R11"/>
  <c r="R7"/>
  <c r="N35"/>
  <c r="N31"/>
  <c r="N27"/>
  <c r="N23"/>
  <c r="N19"/>
  <c r="N15"/>
  <c r="N11"/>
  <c r="N7"/>
  <c r="J35"/>
  <c r="J31"/>
  <c r="J27"/>
  <c r="J23"/>
  <c r="J19"/>
  <c r="J15"/>
  <c r="J11"/>
  <c r="J7"/>
  <c r="F35"/>
  <c r="F31"/>
  <c r="F27"/>
  <c r="F23"/>
  <c r="F19"/>
  <c r="F15"/>
  <c r="F11"/>
  <c r="F7"/>
  <c r="B35"/>
  <c r="B31"/>
  <c r="B27"/>
  <c r="B23"/>
  <c r="B19"/>
  <c r="B15"/>
  <c r="B11"/>
  <c r="B7"/>
  <c r="AT35" i="40"/>
  <c r="AT31"/>
  <c r="AT27"/>
  <c r="AT23"/>
  <c r="AT19"/>
  <c r="AT15"/>
  <c r="AT11"/>
  <c r="AT7"/>
  <c r="AP35"/>
  <c r="AP31"/>
  <c r="AP27"/>
  <c r="AP23"/>
  <c r="AP19"/>
  <c r="AP15"/>
  <c r="AP11"/>
  <c r="AP7"/>
  <c r="AL35"/>
  <c r="AL31"/>
  <c r="AL27"/>
  <c r="AL23"/>
  <c r="AL19"/>
  <c r="AL15"/>
  <c r="AL11"/>
  <c r="AL7"/>
  <c r="AH35"/>
  <c r="AH31"/>
  <c r="AH27"/>
  <c r="AH23"/>
  <c r="AH19"/>
  <c r="AH15"/>
  <c r="AH11"/>
  <c r="AH7"/>
  <c r="AD35"/>
  <c r="AD31"/>
  <c r="AD27"/>
  <c r="AD23"/>
  <c r="AD19"/>
  <c r="AD15"/>
  <c r="AD11"/>
  <c r="AD7"/>
  <c r="Z35"/>
  <c r="Z31"/>
  <c r="Z27"/>
  <c r="Z23"/>
  <c r="Z19"/>
  <c r="Z15"/>
  <c r="Z11"/>
  <c r="Z7"/>
  <c r="V35"/>
  <c r="V31"/>
  <c r="V27"/>
  <c r="V23"/>
  <c r="V19"/>
  <c r="V15"/>
  <c r="V11"/>
  <c r="V7"/>
  <c r="R35"/>
  <c r="R31"/>
  <c r="R27"/>
  <c r="R23"/>
  <c r="R19"/>
  <c r="R15"/>
  <c r="R11"/>
  <c r="R7"/>
  <c r="N35"/>
  <c r="N31"/>
  <c r="N27"/>
  <c r="N23"/>
  <c r="N19"/>
  <c r="N15"/>
  <c r="N11"/>
  <c r="N7"/>
  <c r="J35"/>
  <c r="J31"/>
  <c r="J27"/>
  <c r="J23"/>
  <c r="J19"/>
  <c r="J15"/>
  <c r="J11"/>
  <c r="J7"/>
  <c r="F35"/>
  <c r="F31"/>
  <c r="F27"/>
  <c r="F23"/>
  <c r="F19"/>
  <c r="F15"/>
  <c r="F11"/>
  <c r="F7"/>
  <c r="B35"/>
  <c r="B31"/>
  <c r="B27"/>
  <c r="B23"/>
  <c r="B19"/>
  <c r="B15"/>
  <c r="B11"/>
  <c r="B7"/>
  <c r="AT35" i="39"/>
  <c r="AT31"/>
  <c r="AT27"/>
  <c r="AT23"/>
  <c r="AT19"/>
  <c r="AT15"/>
  <c r="AT11"/>
  <c r="AT7"/>
  <c r="AP35"/>
  <c r="AP31"/>
  <c r="AP27"/>
  <c r="AP23"/>
  <c r="AP19"/>
  <c r="AP15"/>
  <c r="AP11"/>
  <c r="AP7"/>
  <c r="AL35"/>
  <c r="AL31"/>
  <c r="AL27"/>
  <c r="AL23"/>
  <c r="AL19"/>
  <c r="AL15"/>
  <c r="AL11"/>
  <c r="AL7"/>
  <c r="AH35"/>
  <c r="AH31"/>
  <c r="AH27"/>
  <c r="AH23"/>
  <c r="AH19"/>
  <c r="AH15"/>
  <c r="AH11"/>
  <c r="AH7"/>
  <c r="AD35"/>
  <c r="AD31"/>
  <c r="AD27"/>
  <c r="AD23"/>
  <c r="AD19"/>
  <c r="AD15"/>
  <c r="AD11"/>
  <c r="AD7"/>
  <c r="Z35"/>
  <c r="Z31"/>
  <c r="Z27"/>
  <c r="Z23"/>
  <c r="Z19"/>
  <c r="Z15"/>
  <c r="Z11"/>
  <c r="Z7"/>
  <c r="V35"/>
  <c r="V31"/>
  <c r="V27"/>
  <c r="V23"/>
  <c r="V19"/>
  <c r="V15"/>
  <c r="V11"/>
  <c r="V7"/>
  <c r="R35"/>
  <c r="R31"/>
  <c r="R27"/>
  <c r="R23"/>
  <c r="R19"/>
  <c r="R15"/>
  <c r="R11"/>
  <c r="R7"/>
  <c r="N35"/>
  <c r="N31"/>
  <c r="N27"/>
  <c r="N23"/>
  <c r="N19"/>
  <c r="N15"/>
  <c r="N11"/>
  <c r="N7"/>
  <c r="J35"/>
  <c r="J31"/>
  <c r="J27"/>
  <c r="J23"/>
  <c r="J19"/>
  <c r="J15"/>
  <c r="J11"/>
  <c r="J7"/>
  <c r="F35"/>
  <c r="F31"/>
  <c r="F27"/>
  <c r="F23"/>
  <c r="F19"/>
  <c r="F15"/>
  <c r="F11"/>
  <c r="F7"/>
  <c r="B35"/>
  <c r="B31"/>
  <c r="B27"/>
  <c r="B23"/>
  <c r="B19"/>
  <c r="B15"/>
  <c r="B11"/>
  <c r="B7"/>
  <c r="AT35" i="32"/>
  <c r="AT31"/>
  <c r="AT27"/>
  <c r="AT23"/>
  <c r="AT19"/>
  <c r="AT15"/>
  <c r="AT11"/>
  <c r="AT7"/>
  <c r="AP35"/>
  <c r="AP31"/>
  <c r="AP27"/>
  <c r="AP23"/>
  <c r="AP19"/>
  <c r="AP15"/>
  <c r="AP11"/>
  <c r="AP7"/>
  <c r="AL35"/>
  <c r="AL31"/>
  <c r="AL27"/>
  <c r="AL23"/>
  <c r="AL19"/>
  <c r="AL15"/>
  <c r="AL11"/>
  <c r="AL7"/>
  <c r="AH35"/>
  <c r="AH31"/>
  <c r="AH27"/>
  <c r="AH23"/>
  <c r="AH19"/>
  <c r="AH15"/>
  <c r="AH11"/>
  <c r="AH7"/>
  <c r="AD35"/>
  <c r="AD31"/>
  <c r="AD27"/>
  <c r="AD23"/>
  <c r="AD19"/>
  <c r="AD15"/>
  <c r="AD11"/>
  <c r="AD7"/>
  <c r="Z35"/>
  <c r="Z31"/>
  <c r="Z27"/>
  <c r="Z23"/>
  <c r="Z19"/>
  <c r="Z15"/>
  <c r="Z11"/>
  <c r="Z7"/>
  <c r="V35"/>
  <c r="V31"/>
  <c r="V27"/>
  <c r="V23"/>
  <c r="V19"/>
  <c r="V15"/>
  <c r="V11"/>
  <c r="V7"/>
  <c r="R35"/>
  <c r="R31"/>
  <c r="R27"/>
  <c r="R23"/>
  <c r="R19"/>
  <c r="R15"/>
  <c r="R11"/>
  <c r="R7"/>
  <c r="N35"/>
  <c r="N31"/>
  <c r="N27"/>
  <c r="N23"/>
  <c r="N19"/>
  <c r="N15"/>
  <c r="N11"/>
  <c r="N7"/>
  <c r="J35"/>
  <c r="J31"/>
  <c r="J27"/>
  <c r="J23"/>
  <c r="J19"/>
  <c r="J15"/>
  <c r="J11"/>
  <c r="J7"/>
  <c r="F35"/>
  <c r="F31"/>
  <c r="F27"/>
  <c r="F23"/>
  <c r="F19"/>
  <c r="F15"/>
  <c r="F11"/>
  <c r="F7"/>
  <c r="B35"/>
  <c r="B31"/>
  <c r="B27"/>
  <c r="B23"/>
  <c r="B19"/>
  <c r="B15"/>
  <c r="B11"/>
  <c r="B7"/>
  <c r="AT35" i="31"/>
  <c r="AT31"/>
  <c r="AT27"/>
  <c r="AT23"/>
  <c r="AT19"/>
  <c r="AT15"/>
  <c r="AT11"/>
  <c r="AT7"/>
  <c r="AP35"/>
  <c r="AP31"/>
  <c r="AP27"/>
  <c r="AP23"/>
  <c r="AP19"/>
  <c r="AP15"/>
  <c r="AP11"/>
  <c r="AP7"/>
  <c r="AL35"/>
  <c r="AL31"/>
  <c r="AL27"/>
  <c r="AL23"/>
  <c r="AL19"/>
  <c r="AL15"/>
  <c r="AL11"/>
  <c r="AL7"/>
  <c r="AH35"/>
  <c r="AH31"/>
  <c r="AH27"/>
  <c r="AH23"/>
  <c r="AH19"/>
  <c r="AH15"/>
  <c r="AH11"/>
  <c r="AH7"/>
  <c r="AD35"/>
  <c r="AD31"/>
  <c r="AD27"/>
  <c r="AD23"/>
  <c r="AD19"/>
  <c r="AD15"/>
  <c r="AD11"/>
  <c r="AD7"/>
  <c r="Z35"/>
  <c r="Z31"/>
  <c r="Z27"/>
  <c r="Z23"/>
  <c r="Z19"/>
  <c r="Z15"/>
  <c r="Z11"/>
  <c r="Z7"/>
  <c r="V35"/>
  <c r="V31"/>
  <c r="V27"/>
  <c r="V23"/>
  <c r="V19"/>
  <c r="V15"/>
  <c r="V11"/>
  <c r="V7"/>
  <c r="R35"/>
  <c r="R31"/>
  <c r="R27"/>
  <c r="R23"/>
  <c r="R19"/>
  <c r="R15"/>
  <c r="R11"/>
  <c r="R7"/>
  <c r="N35"/>
  <c r="N31"/>
  <c r="N27"/>
  <c r="N23"/>
  <c r="N19"/>
  <c r="N15"/>
  <c r="N11"/>
  <c r="N7"/>
  <c r="J35"/>
  <c r="J31"/>
  <c r="J27"/>
  <c r="J23"/>
  <c r="J19"/>
  <c r="J15"/>
  <c r="J11"/>
  <c r="J7"/>
  <c r="F35"/>
  <c r="F31"/>
  <c r="F27"/>
  <c r="F23"/>
  <c r="F19"/>
  <c r="F15"/>
  <c r="F11"/>
  <c r="F7"/>
  <c r="B35"/>
  <c r="B31"/>
  <c r="B27"/>
  <c r="B23"/>
  <c r="B19"/>
  <c r="B15"/>
  <c r="B11"/>
  <c r="AT35" i="30"/>
  <c r="AT31"/>
  <c r="AT27"/>
  <c r="AT23"/>
  <c r="AT19"/>
  <c r="AT15"/>
  <c r="AT11"/>
  <c r="AT7"/>
  <c r="AP35"/>
  <c r="AP31"/>
  <c r="AP27"/>
  <c r="AP23"/>
  <c r="AP19"/>
  <c r="AP15"/>
  <c r="AP11"/>
  <c r="AP7"/>
  <c r="AL35"/>
  <c r="AL31"/>
  <c r="AL27"/>
  <c r="AL23"/>
  <c r="AL19"/>
  <c r="AL15"/>
  <c r="AL11"/>
  <c r="AL7"/>
  <c r="AH35"/>
  <c r="AH31"/>
  <c r="AH27"/>
  <c r="AH23"/>
  <c r="AH19"/>
  <c r="AH15"/>
  <c r="AH11"/>
  <c r="AH7"/>
  <c r="AD35"/>
  <c r="AD31"/>
  <c r="AD27"/>
  <c r="AD23"/>
  <c r="AD19"/>
  <c r="AD15"/>
  <c r="AD11"/>
  <c r="AD7"/>
  <c r="Z35"/>
  <c r="Z31"/>
  <c r="Z27"/>
  <c r="Z23"/>
  <c r="Z19"/>
  <c r="Z15"/>
  <c r="Z11"/>
  <c r="Z7"/>
  <c r="V35"/>
  <c r="V31"/>
  <c r="V27"/>
  <c r="V23"/>
  <c r="V19"/>
  <c r="V15"/>
  <c r="V11"/>
  <c r="V7"/>
  <c r="R35"/>
  <c r="R31"/>
  <c r="R27"/>
  <c r="R23"/>
  <c r="R19"/>
  <c r="R15"/>
  <c r="R11"/>
  <c r="R7"/>
  <c r="N35"/>
  <c r="N31"/>
  <c r="N27"/>
  <c r="N23"/>
  <c r="N19"/>
  <c r="N15"/>
  <c r="N11"/>
  <c r="N7"/>
  <c r="J35"/>
  <c r="J31"/>
  <c r="J27"/>
  <c r="J23"/>
  <c r="J19"/>
  <c r="J15"/>
  <c r="J11"/>
  <c r="J7"/>
  <c r="F35"/>
  <c r="F31"/>
  <c r="F27"/>
  <c r="F23"/>
  <c r="F19"/>
  <c r="F15"/>
  <c r="F11"/>
  <c r="F7"/>
  <c r="B35"/>
  <c r="B31"/>
  <c r="B27"/>
  <c r="B23"/>
  <c r="B19"/>
  <c r="B15"/>
  <c r="B11"/>
  <c r="B7"/>
  <c r="AT35" i="26"/>
  <c r="AP35"/>
  <c r="AL35"/>
  <c r="AH35"/>
  <c r="AD35"/>
  <c r="Z35"/>
  <c r="V35"/>
  <c r="R35"/>
  <c r="N35"/>
  <c r="J35"/>
  <c r="F35"/>
  <c r="B35"/>
  <c r="AT31"/>
  <c r="AP31"/>
  <c r="AL31"/>
  <c r="AH31"/>
  <c r="AD31"/>
  <c r="Z31"/>
  <c r="V31"/>
  <c r="R31"/>
  <c r="N31"/>
  <c r="J31"/>
  <c r="F31"/>
  <c r="B31"/>
  <c r="AT27"/>
  <c r="AP27"/>
  <c r="AL27"/>
  <c r="AH27"/>
  <c r="AD27"/>
  <c r="Z27"/>
  <c r="V27"/>
  <c r="R27"/>
  <c r="N27"/>
  <c r="J27"/>
  <c r="F27"/>
  <c r="B27"/>
  <c r="AT23"/>
  <c r="AP23"/>
  <c r="AL23"/>
  <c r="AH23"/>
  <c r="AD23"/>
  <c r="Z23"/>
  <c r="V23"/>
  <c r="R23"/>
  <c r="N23"/>
  <c r="J23"/>
  <c r="F23"/>
  <c r="B23"/>
  <c r="AT19"/>
  <c r="AP19"/>
  <c r="AL19"/>
  <c r="AH19"/>
  <c r="AD19"/>
  <c r="Z19"/>
  <c r="V19"/>
  <c r="R19"/>
  <c r="N19"/>
  <c r="J19"/>
  <c r="F19"/>
  <c r="B19"/>
  <c r="AT15"/>
  <c r="AP15"/>
  <c r="AL15"/>
  <c r="AH15"/>
  <c r="AD15"/>
  <c r="Z15"/>
  <c r="V15"/>
  <c r="R15"/>
  <c r="N15"/>
  <c r="J15"/>
  <c r="F15"/>
  <c r="B15"/>
  <c r="AT11"/>
  <c r="AP11"/>
  <c r="AL11"/>
  <c r="AH11"/>
  <c r="AD11"/>
  <c r="Z11"/>
  <c r="V11"/>
  <c r="R11"/>
  <c r="N11"/>
  <c r="J11"/>
  <c r="F11"/>
  <c r="B11"/>
  <c r="AT7"/>
  <c r="AP7"/>
  <c r="AL7"/>
  <c r="AH7"/>
  <c r="AD7"/>
  <c r="Z7"/>
  <c r="V7"/>
  <c r="R7"/>
  <c r="J7"/>
  <c r="F7"/>
  <c r="B7"/>
  <c r="AT35" i="13"/>
  <c r="AP35"/>
  <c r="AL35"/>
  <c r="AH35"/>
  <c r="AD35"/>
  <c r="Z35"/>
  <c r="V35"/>
  <c r="R35"/>
  <c r="N35"/>
  <c r="J35"/>
  <c r="F35"/>
  <c r="B35"/>
  <c r="AT31"/>
  <c r="AP31"/>
  <c r="AL31"/>
  <c r="AH31"/>
  <c r="AD31"/>
  <c r="Z31"/>
  <c r="V31"/>
  <c r="R31"/>
  <c r="N31"/>
  <c r="J31"/>
  <c r="F31"/>
  <c r="B31"/>
  <c r="AT27"/>
  <c r="AP27"/>
  <c r="AL27"/>
  <c r="AH27"/>
  <c r="AD27"/>
  <c r="Z27"/>
  <c r="V27"/>
  <c r="R27"/>
  <c r="N27"/>
  <c r="J27"/>
  <c r="F27"/>
  <c r="B27"/>
  <c r="AT23"/>
  <c r="AP23"/>
  <c r="AL23"/>
  <c r="AH23"/>
  <c r="AD23"/>
  <c r="Z23"/>
  <c r="V23"/>
  <c r="R23"/>
  <c r="N23"/>
  <c r="J23"/>
  <c r="F23"/>
  <c r="B23"/>
  <c r="AT19"/>
  <c r="AP19"/>
  <c r="AL19"/>
  <c r="AH19"/>
  <c r="AD19"/>
  <c r="Z19"/>
  <c r="V19"/>
  <c r="R19"/>
  <c r="N19"/>
  <c r="J19"/>
  <c r="F19"/>
  <c r="B19"/>
  <c r="AT15"/>
  <c r="AP15"/>
  <c r="AL15"/>
  <c r="AH15"/>
  <c r="AD15"/>
  <c r="Z15"/>
  <c r="V15"/>
  <c r="R15"/>
  <c r="N15"/>
  <c r="J15"/>
  <c r="F15"/>
  <c r="B15"/>
  <c r="AT11"/>
  <c r="AP11"/>
  <c r="AL11"/>
  <c r="AH11"/>
  <c r="AD11"/>
  <c r="Z11"/>
  <c r="V11"/>
  <c r="R11"/>
  <c r="N11"/>
  <c r="J11"/>
  <c r="F11"/>
  <c r="B11"/>
  <c r="AT7"/>
  <c r="AP7"/>
  <c r="AL7"/>
  <c r="AH7"/>
  <c r="AD7"/>
  <c r="Z7"/>
  <c r="V7"/>
  <c r="R7"/>
  <c r="N7"/>
  <c r="J7"/>
  <c r="F7"/>
  <c r="B7"/>
  <c r="AT35" i="5"/>
  <c r="AP35"/>
  <c r="AL35"/>
  <c r="AH35"/>
  <c r="AD35"/>
  <c r="Z35"/>
  <c r="V35"/>
  <c r="R35"/>
  <c r="N35"/>
  <c r="J35"/>
  <c r="F35"/>
  <c r="B35"/>
  <c r="AT31"/>
  <c r="AP31"/>
  <c r="AL31"/>
  <c r="AH31"/>
  <c r="AD31"/>
  <c r="Z31"/>
  <c r="V31"/>
  <c r="R31"/>
  <c r="N31"/>
  <c r="J31"/>
  <c r="F31"/>
  <c r="B31"/>
  <c r="AT27"/>
  <c r="AP27"/>
  <c r="AL27"/>
  <c r="AH27"/>
  <c r="AD27"/>
  <c r="Z27"/>
  <c r="V27"/>
  <c r="R27"/>
  <c r="N27"/>
  <c r="J27"/>
  <c r="F27"/>
  <c r="B27"/>
  <c r="AT23"/>
  <c r="AP23"/>
  <c r="AL23"/>
  <c r="AH23"/>
  <c r="AD23"/>
  <c r="Z23"/>
  <c r="V23"/>
  <c r="R23"/>
  <c r="N23"/>
  <c r="J23"/>
  <c r="F23"/>
  <c r="B23"/>
  <c r="AT19"/>
  <c r="AP19"/>
  <c r="AL19"/>
  <c r="AH19"/>
  <c r="AD19"/>
  <c r="Z19"/>
  <c r="V19"/>
  <c r="R19"/>
  <c r="N19"/>
  <c r="J19"/>
  <c r="F19"/>
  <c r="B19"/>
  <c r="AT15"/>
  <c r="AP15"/>
  <c r="AL15"/>
  <c r="AH15"/>
  <c r="AD15"/>
  <c r="Z15"/>
  <c r="V15"/>
  <c r="R15"/>
  <c r="N15"/>
  <c r="J15"/>
  <c r="F15"/>
  <c r="B15"/>
  <c r="AT11"/>
  <c r="AP11"/>
  <c r="AL11"/>
  <c r="AH11"/>
  <c r="AD11"/>
  <c r="Z11"/>
  <c r="V11"/>
  <c r="R11"/>
  <c r="N11"/>
  <c r="J11"/>
  <c r="F11"/>
  <c r="B11"/>
  <c r="AT7"/>
  <c r="AP7"/>
  <c r="AL7"/>
  <c r="AH7"/>
  <c r="AD7"/>
  <c r="Z7"/>
  <c r="V7"/>
  <c r="R7"/>
  <c r="N7"/>
  <c r="J7"/>
  <c r="F7"/>
  <c r="B7"/>
  <c r="BJ37" i="33"/>
  <c r="AR37"/>
  <c r="AO37"/>
  <c r="W37"/>
  <c r="T37"/>
  <c r="B37"/>
  <c r="BJ16"/>
  <c r="AR16"/>
  <c r="AO16"/>
  <c r="W16"/>
  <c r="T16"/>
  <c r="B16"/>
  <c r="B10" i="47" l="1"/>
  <c r="B19"/>
  <c r="B28"/>
  <c r="B37"/>
  <c r="B46"/>
  <c r="B55"/>
  <c r="B64"/>
  <c r="B73"/>
  <c r="B82"/>
  <c r="AG73" i="33"/>
  <c r="AC82"/>
  <c r="Y79"/>
  <c r="U76"/>
  <c r="Q73"/>
  <c r="M82"/>
  <c r="U82" l="1"/>
  <c r="U70"/>
  <c r="AG67"/>
  <c r="Q79"/>
  <c r="AC76"/>
  <c r="Q67"/>
  <c r="AC64"/>
  <c r="M76"/>
  <c r="M64"/>
  <c r="M67"/>
  <c r="M79"/>
  <c r="Q70"/>
  <c r="Q82"/>
  <c r="U73"/>
  <c r="Y64"/>
  <c r="Y76"/>
  <c r="AC67"/>
  <c r="AC79"/>
  <c r="AG70"/>
  <c r="AG82"/>
  <c r="Y73"/>
  <c r="AG79"/>
  <c r="M73"/>
  <c r="Q64"/>
  <c r="Q76"/>
  <c r="U67"/>
  <c r="U79"/>
  <c r="Y70"/>
  <c r="Y82"/>
  <c r="AC73"/>
  <c r="AG64"/>
  <c r="AG76"/>
  <c r="M70"/>
  <c r="U64"/>
  <c r="Y67"/>
  <c r="AC70"/>
  <c r="AN8" i="1"/>
  <c r="E8"/>
  <c r="AN5" i="9" l="1"/>
  <c r="AN6"/>
  <c r="AN7"/>
  <c r="AN8"/>
  <c r="AN9"/>
  <c r="AN10"/>
  <c r="AB5" i="41"/>
  <c r="AB5" i="38"/>
  <c r="B86" i="33"/>
  <c r="I10" i="9" l="1"/>
  <c r="J10"/>
  <c r="H10"/>
  <c r="I6"/>
  <c r="J6"/>
  <c r="H6"/>
  <c r="H8"/>
  <c r="I8"/>
  <c r="J8"/>
  <c r="J9"/>
  <c r="H9"/>
  <c r="I9"/>
  <c r="J5"/>
  <c r="H5"/>
  <c r="I5"/>
  <c r="H7"/>
  <c r="I7"/>
  <c r="J7"/>
  <c r="AT5" i="41"/>
  <c r="AQ5"/>
  <c r="AT5" i="40"/>
  <c r="AQ5"/>
  <c r="AT5" i="39"/>
  <c r="AQ5"/>
  <c r="AT5" i="32"/>
  <c r="AQ5"/>
  <c r="AT5" i="31"/>
  <c r="AQ5"/>
  <c r="AT5" i="30"/>
  <c r="AQ5"/>
  <c r="AT5" i="38"/>
  <c r="AQ5"/>
  <c r="AT5" i="37"/>
  <c r="AQ5"/>
  <c r="AT5" i="36"/>
  <c r="AQ5"/>
  <c r="H2" i="35"/>
  <c r="J2" i="9"/>
  <c r="A3" i="13" s="1"/>
  <c r="AT5" i="26"/>
  <c r="AQ5"/>
  <c r="AT5" i="13"/>
  <c r="AQ5"/>
  <c r="A3" i="38" l="1"/>
  <c r="A3" i="36"/>
  <c r="A3" i="40"/>
  <c r="A3" i="30"/>
  <c r="A3" i="37"/>
  <c r="A3" i="31"/>
  <c r="A3" i="39"/>
  <c r="A3" i="41"/>
  <c r="A3" i="32"/>
  <c r="A3" i="26"/>
  <c r="A3" i="5"/>
  <c r="H2" i="9"/>
  <c r="AD580" i="43"/>
  <c r="AD581"/>
  <c r="AD582"/>
  <c r="AD583"/>
  <c r="AD584"/>
  <c r="AD585"/>
  <c r="AD586"/>
  <c r="AD587"/>
  <c r="AD588"/>
  <c r="AD589"/>
  <c r="AD590"/>
  <c r="AD591"/>
  <c r="AD592"/>
  <c r="AD593"/>
  <c r="AD594"/>
  <c r="AD595"/>
  <c r="AD596"/>
  <c r="AD597"/>
  <c r="AD598"/>
  <c r="AD599"/>
  <c r="AD600"/>
  <c r="AD601"/>
  <c r="AD602"/>
  <c r="AD603"/>
  <c r="AD604"/>
  <c r="AD605"/>
  <c r="AD606"/>
  <c r="AD607"/>
  <c r="AD608"/>
  <c r="AD609"/>
  <c r="AD610"/>
  <c r="AD611"/>
  <c r="AD612"/>
  <c r="AD613"/>
  <c r="AD614"/>
  <c r="AD615"/>
  <c r="AD616"/>
  <c r="AD617"/>
  <c r="AD618"/>
  <c r="AD619"/>
  <c r="AD620"/>
  <c r="AD621"/>
  <c r="AD622"/>
  <c r="AD623"/>
  <c r="AD624"/>
  <c r="AD625"/>
  <c r="AD626"/>
  <c r="AD627"/>
  <c r="AD628"/>
  <c r="AD629"/>
  <c r="AD630"/>
  <c r="AD631"/>
  <c r="AD632"/>
  <c r="AD633"/>
  <c r="AD634"/>
  <c r="AD635"/>
  <c r="AD636"/>
  <c r="AD637"/>
  <c r="AD638"/>
  <c r="AD639"/>
  <c r="AD640"/>
  <c r="AD641"/>
  <c r="AD642"/>
  <c r="AD643"/>
  <c r="AD644"/>
  <c r="AD645"/>
  <c r="AD646"/>
  <c r="AD647"/>
  <c r="AD648"/>
  <c r="AD649"/>
  <c r="AD650"/>
  <c r="AD651"/>
  <c r="AD652"/>
  <c r="AD653"/>
  <c r="AD654"/>
  <c r="AD655"/>
  <c r="AD656"/>
  <c r="AD657"/>
  <c r="AD658"/>
  <c r="AD659"/>
  <c r="AD660"/>
  <c r="AD661"/>
  <c r="AD662"/>
  <c r="AD663"/>
  <c r="AD664"/>
  <c r="AD665"/>
  <c r="AD666"/>
  <c r="AD667"/>
  <c r="AD668"/>
  <c r="AD669"/>
  <c r="AD670"/>
  <c r="AD671"/>
  <c r="AD672"/>
  <c r="AD673"/>
  <c r="AD674"/>
  <c r="AD675"/>
  <c r="AD676"/>
  <c r="AD677"/>
  <c r="AD678"/>
  <c r="AD679"/>
  <c r="AD680"/>
  <c r="AD681"/>
  <c r="AD682"/>
  <c r="AD683"/>
  <c r="AD684"/>
  <c r="AD685"/>
  <c r="AD686"/>
  <c r="AD687"/>
  <c r="AD688"/>
  <c r="AD689"/>
  <c r="AD690"/>
  <c r="AD691"/>
  <c r="AD692"/>
  <c r="AD693"/>
  <c r="AD694"/>
  <c r="AD695"/>
  <c r="AD696"/>
  <c r="AD697"/>
  <c r="AD698"/>
  <c r="AD699"/>
  <c r="AD700"/>
  <c r="AD701"/>
  <c r="AD702"/>
  <c r="AD703"/>
  <c r="AD704"/>
  <c r="AD705"/>
  <c r="AD706"/>
  <c r="AD707"/>
  <c r="AD708"/>
  <c r="AD709"/>
  <c r="AD710"/>
  <c r="AD711"/>
  <c r="AD712"/>
  <c r="AD713"/>
  <c r="AD714"/>
  <c r="AD715"/>
  <c r="AD716"/>
  <c r="AD717"/>
  <c r="AD718"/>
  <c r="AD719"/>
  <c r="AD720"/>
  <c r="AD721"/>
  <c r="AD722"/>
  <c r="AD723"/>
  <c r="AD724"/>
  <c r="AD725"/>
  <c r="AD726"/>
  <c r="AD727"/>
  <c r="AD728"/>
  <c r="AD729"/>
  <c r="AD730"/>
  <c r="AD731"/>
  <c r="AD732"/>
  <c r="AD733"/>
  <c r="AD734"/>
  <c r="AD735"/>
  <c r="AD736"/>
  <c r="AD737"/>
  <c r="AD738"/>
  <c r="AD739"/>
  <c r="AD740"/>
  <c r="AD741"/>
  <c r="AD742"/>
  <c r="AD743"/>
  <c r="AD744"/>
  <c r="AD745"/>
  <c r="AD746"/>
  <c r="AD747"/>
  <c r="AD748"/>
  <c r="AD749"/>
  <c r="AD750"/>
  <c r="AD751"/>
  <c r="AD752"/>
  <c r="AD753"/>
  <c r="AD754"/>
  <c r="AD755"/>
  <c r="AD756"/>
  <c r="AD757"/>
  <c r="AD758"/>
  <c r="AD759"/>
  <c r="AD760"/>
  <c r="AD761"/>
  <c r="AD762"/>
  <c r="AD763"/>
  <c r="AD764"/>
  <c r="AD765"/>
  <c r="AD766"/>
  <c r="AD767"/>
  <c r="AD768"/>
  <c r="AD769"/>
  <c r="AD770"/>
  <c r="AD771"/>
  <c r="AD772"/>
  <c r="AD773"/>
  <c r="AD774"/>
  <c r="AD775"/>
  <c r="AD776"/>
  <c r="AD777"/>
  <c r="AD778"/>
  <c r="AD779"/>
  <c r="AD780"/>
  <c r="AD781"/>
  <c r="AD782"/>
  <c r="AD783"/>
  <c r="AD784"/>
  <c r="AD785"/>
  <c r="AD786"/>
  <c r="AD787"/>
  <c r="AD788"/>
  <c r="AD789"/>
  <c r="AD790"/>
  <c r="AD791"/>
  <c r="AD792"/>
  <c r="AD793"/>
  <c r="AD794"/>
  <c r="AD795"/>
  <c r="AD796"/>
  <c r="AD797"/>
  <c r="AD798"/>
  <c r="AD799"/>
  <c r="AD800"/>
  <c r="AD801"/>
  <c r="AD802"/>
  <c r="AD803"/>
  <c r="AD804"/>
  <c r="AD805"/>
  <c r="AD806"/>
  <c r="AD807"/>
  <c r="AD808"/>
  <c r="AD809"/>
  <c r="AD810"/>
  <c r="AD811"/>
  <c r="AD812"/>
  <c r="AD813"/>
  <c r="AD814"/>
  <c r="AD815"/>
  <c r="AD816"/>
  <c r="AD817"/>
  <c r="AD818"/>
  <c r="AD819"/>
  <c r="AD820"/>
  <c r="AD821"/>
  <c r="AD822"/>
  <c r="AD823"/>
  <c r="AD824"/>
  <c r="AD825"/>
  <c r="AD826"/>
  <c r="AD827"/>
  <c r="AD828"/>
  <c r="AD829"/>
  <c r="AD830"/>
  <c r="AD831"/>
  <c r="AD832"/>
  <c r="AD833"/>
  <c r="AD834"/>
  <c r="AD835"/>
  <c r="AD836"/>
  <c r="AD837"/>
  <c r="AD838"/>
  <c r="AD839"/>
  <c r="AD840"/>
  <c r="AD841"/>
  <c r="AD842"/>
  <c r="AD843"/>
  <c r="AD844"/>
  <c r="AD845"/>
  <c r="AD846"/>
  <c r="AD847"/>
  <c r="AD848"/>
  <c r="AD849"/>
  <c r="AD850"/>
  <c r="AD851"/>
  <c r="AD852"/>
  <c r="AD853"/>
  <c r="AD854"/>
  <c r="AD855"/>
  <c r="AD856"/>
  <c r="AD857"/>
  <c r="AD858"/>
  <c r="AD859"/>
  <c r="AD860"/>
  <c r="AD861"/>
  <c r="AD862"/>
  <c r="AD863"/>
  <c r="AD864"/>
  <c r="AD865"/>
  <c r="AD866"/>
  <c r="AD867"/>
  <c r="AD868"/>
  <c r="AD869"/>
  <c r="AD870"/>
  <c r="AD871"/>
  <c r="AD872"/>
  <c r="AD873"/>
  <c r="AD874"/>
  <c r="AD875"/>
  <c r="AD876"/>
  <c r="AD877"/>
  <c r="AD878"/>
  <c r="AD879"/>
  <c r="AD880"/>
  <c r="AD881"/>
  <c r="AD882"/>
  <c r="AD883"/>
  <c r="AD884"/>
  <c r="AD885"/>
  <c r="AD886"/>
  <c r="AD887"/>
  <c r="AD888"/>
  <c r="AD889"/>
  <c r="AD890"/>
  <c r="AD891"/>
  <c r="AD892"/>
  <c r="AD893"/>
  <c r="AD894"/>
  <c r="AD895"/>
  <c r="AD896"/>
  <c r="AD897"/>
  <c r="AD898"/>
  <c r="AD899"/>
  <c r="AD900"/>
  <c r="AD901"/>
  <c r="AD902"/>
  <c r="AD903"/>
  <c r="AD904"/>
  <c r="AD905"/>
  <c r="AD906"/>
  <c r="AD907"/>
  <c r="AD908"/>
  <c r="AD909"/>
  <c r="AD910"/>
  <c r="AD911"/>
  <c r="AD912"/>
  <c r="AD913"/>
  <c r="AD914"/>
  <c r="AD915"/>
  <c r="AD916"/>
  <c r="AD917"/>
  <c r="AD918"/>
  <c r="AD919"/>
  <c r="AD920"/>
  <c r="AD921"/>
  <c r="AD922"/>
  <c r="AD923"/>
  <c r="AD924"/>
  <c r="AD925"/>
  <c r="AD926"/>
  <c r="AD927"/>
  <c r="AD928"/>
  <c r="AD929"/>
  <c r="AD930"/>
  <c r="AD931"/>
  <c r="AD932"/>
  <c r="AD933"/>
  <c r="AD934"/>
  <c r="AD935"/>
  <c r="AD936"/>
  <c r="AD937"/>
  <c r="AD938"/>
  <c r="AD939"/>
  <c r="AD940"/>
  <c r="AD941"/>
  <c r="AD942"/>
  <c r="AD943"/>
  <c r="AD944"/>
  <c r="AD945"/>
  <c r="AD946"/>
  <c r="AD947"/>
  <c r="AD948"/>
  <c r="AD949"/>
  <c r="AD950"/>
  <c r="AD951"/>
  <c r="AD952"/>
  <c r="AD953"/>
  <c r="AD954"/>
  <c r="AD955"/>
  <c r="AD956"/>
  <c r="AD957"/>
  <c r="A96" i="45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/>
  <c r="A2" i="44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1"/>
  <c r="H3" i="30" l="1"/>
  <c r="A5" s="1"/>
  <c r="H3" i="40"/>
  <c r="A5" s="1"/>
  <c r="H3" i="32"/>
  <c r="A5" s="1"/>
  <c r="H3" i="38"/>
  <c r="A5" s="1"/>
  <c r="H3" i="36"/>
  <c r="A5" s="1"/>
  <c r="H3" i="41"/>
  <c r="A5" s="1"/>
  <c r="H3" i="39"/>
  <c r="A5" s="1"/>
  <c r="H3" i="31"/>
  <c r="A5" s="1"/>
  <c r="H3" i="37"/>
  <c r="A5" s="1"/>
  <c r="H3" i="26"/>
  <c r="A5" s="1"/>
  <c r="H3" i="13"/>
  <c r="A5" s="1"/>
  <c r="O13" i="33"/>
  <c r="V13"/>
  <c r="AC13"/>
  <c r="AJ13"/>
  <c r="AQ13"/>
  <c r="AX13"/>
  <c r="BE13"/>
  <c r="H13"/>
  <c r="AP73"/>
  <c r="AZ2"/>
  <c r="O7"/>
  <c r="V7"/>
  <c r="AC7"/>
  <c r="AJ7"/>
  <c r="AQ7"/>
  <c r="AX7"/>
  <c r="BE7"/>
  <c r="O8"/>
  <c r="V8"/>
  <c r="AC8"/>
  <c r="AJ8"/>
  <c r="AQ8"/>
  <c r="AX8"/>
  <c r="BE8"/>
  <c r="O9"/>
  <c r="V9"/>
  <c r="AC9"/>
  <c r="AJ9"/>
  <c r="AQ9"/>
  <c r="AX9"/>
  <c r="BE9"/>
  <c r="O10"/>
  <c r="V10"/>
  <c r="AC10"/>
  <c r="AJ10"/>
  <c r="AQ10"/>
  <c r="AX10"/>
  <c r="BE10"/>
  <c r="O11"/>
  <c r="V11"/>
  <c r="AC11"/>
  <c r="AJ11"/>
  <c r="AQ11"/>
  <c r="AX11"/>
  <c r="BE11"/>
  <c r="O12"/>
  <c r="V12"/>
  <c r="AC12"/>
  <c r="AJ12"/>
  <c r="AQ12"/>
  <c r="AX12"/>
  <c r="BE12"/>
  <c r="H12"/>
  <c r="H11"/>
  <c r="H10"/>
  <c r="H9"/>
  <c r="H8"/>
  <c r="H7"/>
  <c r="BC73"/>
  <c r="E78" i="1"/>
  <c r="E81"/>
  <c r="E80"/>
  <c r="E79"/>
  <c r="E77"/>
  <c r="Q3" i="43"/>
  <c r="Q4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2"/>
  <c r="P2"/>
  <c r="E197" i="1"/>
  <c r="W44" i="33" s="1"/>
  <c r="E198" i="1"/>
  <c r="W43" i="33" s="1"/>
  <c r="E199" i="1"/>
  <c r="W42" i="33" s="1"/>
  <c r="E200" i="1"/>
  <c r="W41" i="33" s="1"/>
  <c r="E201" i="1"/>
  <c r="X40" i="33" s="1"/>
  <c r="E202" i="1"/>
  <c r="Y39" i="33" s="1"/>
  <c r="E203" i="1"/>
  <c r="Z38" i="33" s="1"/>
  <c r="E5" i="1"/>
  <c r="E16" l="1"/>
  <c r="E15"/>
  <c r="E14"/>
  <c r="E13"/>
  <c r="E12"/>
  <c r="E11"/>
  <c r="E10"/>
  <c r="E9"/>
  <c r="E7"/>
  <c r="E6"/>
  <c r="AN54"/>
  <c r="AN53"/>
  <c r="N5" l="1"/>
  <c r="N43" i="41" l="1"/>
  <c r="H43"/>
  <c r="AH40"/>
  <c r="AH41" s="1"/>
  <c r="AB40"/>
  <c r="AB41" s="1"/>
  <c r="V40"/>
  <c r="V41" s="1"/>
  <c r="P40"/>
  <c r="P41" s="1"/>
  <c r="J40"/>
  <c r="J41" s="1"/>
  <c r="D40"/>
  <c r="N43" i="40"/>
  <c r="H43"/>
  <c r="AH40"/>
  <c r="AH41" s="1"/>
  <c r="AB40"/>
  <c r="AB41" s="1"/>
  <c r="V40"/>
  <c r="V41" s="1"/>
  <c r="P40"/>
  <c r="P41" s="1"/>
  <c r="J40"/>
  <c r="J41" s="1"/>
  <c r="D40"/>
  <c r="N43" i="39"/>
  <c r="H43"/>
  <c r="AH40"/>
  <c r="AH41" s="1"/>
  <c r="AB40"/>
  <c r="AB41" s="1"/>
  <c r="V40"/>
  <c r="V41" s="1"/>
  <c r="P40"/>
  <c r="P41" s="1"/>
  <c r="J40"/>
  <c r="J41" s="1"/>
  <c r="D40"/>
  <c r="N43" i="32"/>
  <c r="H43"/>
  <c r="AH40"/>
  <c r="AH41" s="1"/>
  <c r="AB40"/>
  <c r="AB41" s="1"/>
  <c r="V40"/>
  <c r="V41" s="1"/>
  <c r="P40"/>
  <c r="P41" s="1"/>
  <c r="J40"/>
  <c r="J41" s="1"/>
  <c r="D40"/>
  <c r="N43" i="31"/>
  <c r="H43"/>
  <c r="AH40"/>
  <c r="AH41" s="1"/>
  <c r="AB40"/>
  <c r="AB41" s="1"/>
  <c r="V40"/>
  <c r="V41" s="1"/>
  <c r="P40"/>
  <c r="P41" s="1"/>
  <c r="J40"/>
  <c r="J41" s="1"/>
  <c r="D40"/>
  <c r="N43" i="30"/>
  <c r="H43"/>
  <c r="AH40"/>
  <c r="AH41" s="1"/>
  <c r="AB40"/>
  <c r="AB41" s="1"/>
  <c r="V40"/>
  <c r="V41" s="1"/>
  <c r="P40"/>
  <c r="P41" s="1"/>
  <c r="J40"/>
  <c r="J41" s="1"/>
  <c r="D40"/>
  <c r="D40" i="37"/>
  <c r="J40"/>
  <c r="J41" s="1"/>
  <c r="P40"/>
  <c r="P41" s="1"/>
  <c r="V40"/>
  <c r="V41" s="1"/>
  <c r="AB40"/>
  <c r="AB41" s="1"/>
  <c r="AH40"/>
  <c r="AH41" s="1"/>
  <c r="H43"/>
  <c r="N43"/>
  <c r="AR54" i="33"/>
  <c r="BG54"/>
  <c r="W54"/>
  <c r="AL54"/>
  <c r="B54"/>
  <c r="Q54"/>
  <c r="AR33"/>
  <c r="BG33"/>
  <c r="W33"/>
  <c r="AL33"/>
  <c r="B33"/>
  <c r="N43" i="38"/>
  <c r="H43"/>
  <c r="N43" i="36"/>
  <c r="H43"/>
  <c r="N43" i="26"/>
  <c r="H43"/>
  <c r="N43" i="13"/>
  <c r="H43"/>
  <c r="N43" i="5"/>
  <c r="H43"/>
  <c r="P40"/>
  <c r="Y16" i="1"/>
  <c r="BB71" i="33" s="1"/>
  <c r="X16" i="1"/>
  <c r="AO71" i="33" s="1"/>
  <c r="W12" i="1"/>
  <c r="AA22" i="33" s="1"/>
  <c r="BJ64"/>
  <c r="BJ65"/>
  <c r="BJ66"/>
  <c r="BJ67"/>
  <c r="BJ68"/>
  <c r="BJ69"/>
  <c r="BJ70"/>
  <c r="BJ63"/>
  <c r="BI70"/>
  <c r="BI64"/>
  <c r="BI65"/>
  <c r="BI66"/>
  <c r="BI67"/>
  <c r="BI68"/>
  <c r="BI69"/>
  <c r="BI63"/>
  <c r="BH70"/>
  <c r="BH64"/>
  <c r="BH65"/>
  <c r="BH66"/>
  <c r="BH67"/>
  <c r="BH68"/>
  <c r="BH69"/>
  <c r="BH63"/>
  <c r="BG70"/>
  <c r="BG64"/>
  <c r="BG65"/>
  <c r="BG66"/>
  <c r="BG67"/>
  <c r="BG68"/>
  <c r="BG69"/>
  <c r="BG63"/>
  <c r="BF70"/>
  <c r="BF64"/>
  <c r="BF65"/>
  <c r="BF66"/>
  <c r="BF67"/>
  <c r="BF68"/>
  <c r="BF69"/>
  <c r="BF63"/>
  <c r="BE70"/>
  <c r="BE64"/>
  <c r="BE65"/>
  <c r="BE66"/>
  <c r="BE67"/>
  <c r="BE68"/>
  <c r="BE69"/>
  <c r="BE63"/>
  <c r="BD70"/>
  <c r="BD64"/>
  <c r="BD65"/>
  <c r="BD66"/>
  <c r="BD67"/>
  <c r="BD68"/>
  <c r="BD69"/>
  <c r="BD63"/>
  <c r="BC70"/>
  <c r="BC64"/>
  <c r="BC65"/>
  <c r="BC66"/>
  <c r="BC67"/>
  <c r="BC68"/>
  <c r="BC69"/>
  <c r="BC63"/>
  <c r="BB70"/>
  <c r="BB64"/>
  <c r="BB65"/>
  <c r="BB66"/>
  <c r="BB67"/>
  <c r="BB68"/>
  <c r="BB69"/>
  <c r="BB63"/>
  <c r="BA70"/>
  <c r="BA64"/>
  <c r="BA65"/>
  <c r="BA66"/>
  <c r="BA67"/>
  <c r="BA68"/>
  <c r="BA69"/>
  <c r="BA63"/>
  <c r="AZ70"/>
  <c r="AZ64"/>
  <c r="AZ65"/>
  <c r="AZ66"/>
  <c r="AZ67"/>
  <c r="AZ68"/>
  <c r="AZ69"/>
  <c r="AZ63"/>
  <c r="AY70"/>
  <c r="AY64"/>
  <c r="AY65"/>
  <c r="AY66"/>
  <c r="AY67"/>
  <c r="AY68"/>
  <c r="AY69"/>
  <c r="AY63"/>
  <c r="AW70"/>
  <c r="AW64"/>
  <c r="AW65"/>
  <c r="AW66"/>
  <c r="AW67"/>
  <c r="AW68"/>
  <c r="AW69"/>
  <c r="AW63"/>
  <c r="AV70"/>
  <c r="AV64"/>
  <c r="AV65"/>
  <c r="AV66"/>
  <c r="AV67"/>
  <c r="AV68"/>
  <c r="AV69"/>
  <c r="AV63"/>
  <c r="AU70"/>
  <c r="AU64"/>
  <c r="AU65"/>
  <c r="AU66"/>
  <c r="AU67"/>
  <c r="AU68"/>
  <c r="AU69"/>
  <c r="AU63"/>
  <c r="AT70"/>
  <c r="AT64"/>
  <c r="AT65"/>
  <c r="AT66"/>
  <c r="AT67"/>
  <c r="AT68"/>
  <c r="AT69"/>
  <c r="AT63"/>
  <c r="AS70"/>
  <c r="AS64"/>
  <c r="AS65"/>
  <c r="AS66"/>
  <c r="AS67"/>
  <c r="AS68"/>
  <c r="AS69"/>
  <c r="AS63"/>
  <c r="AR70"/>
  <c r="AR64"/>
  <c r="AR65"/>
  <c r="AR66"/>
  <c r="AR67"/>
  <c r="AR68"/>
  <c r="AR69"/>
  <c r="AR63"/>
  <c r="AQ70"/>
  <c r="AQ64"/>
  <c r="AQ65"/>
  <c r="AQ66"/>
  <c r="AQ67"/>
  <c r="AQ68"/>
  <c r="AQ69"/>
  <c r="AQ63"/>
  <c r="AP70"/>
  <c r="AP64"/>
  <c r="AP65"/>
  <c r="AP66"/>
  <c r="AP67"/>
  <c r="AP68"/>
  <c r="AP69"/>
  <c r="AP63"/>
  <c r="AO70"/>
  <c r="AO63"/>
  <c r="AO64"/>
  <c r="AO65"/>
  <c r="AO66"/>
  <c r="AO67"/>
  <c r="AO68"/>
  <c r="AO69"/>
  <c r="AN70"/>
  <c r="AN64"/>
  <c r="AN65"/>
  <c r="AN66"/>
  <c r="AN67"/>
  <c r="AN68"/>
  <c r="AN69"/>
  <c r="AN63"/>
  <c r="AM70"/>
  <c r="AM64"/>
  <c r="AM65"/>
  <c r="AM66"/>
  <c r="AM67"/>
  <c r="AM68"/>
  <c r="AM69"/>
  <c r="AM63"/>
  <c r="AL70"/>
  <c r="AL64"/>
  <c r="AL65"/>
  <c r="AL66"/>
  <c r="AL67"/>
  <c r="AL68"/>
  <c r="AL69"/>
  <c r="AL63"/>
  <c r="N6" i="1"/>
  <c r="D41" i="37" l="1"/>
  <c r="S5"/>
  <c r="AC58" i="33" s="1"/>
  <c r="D41" i="30"/>
  <c r="S5"/>
  <c r="D41" i="31"/>
  <c r="S5"/>
  <c r="D41" i="32"/>
  <c r="S5"/>
  <c r="D41" i="39"/>
  <c r="S5"/>
  <c r="D41" i="40"/>
  <c r="S5"/>
  <c r="D41" i="41"/>
  <c r="S5"/>
  <c r="AN293" i="1"/>
  <c r="AN294"/>
  <c r="AN295"/>
  <c r="AN296"/>
  <c r="AN297"/>
  <c r="AN298"/>
  <c r="AN299"/>
  <c r="AN300"/>
  <c r="AN301"/>
  <c r="AN302"/>
  <c r="AN303"/>
  <c r="AN304"/>
  <c r="AN305"/>
  <c r="AN306"/>
  <c r="AN307"/>
  <c r="AN308"/>
  <c r="AN309"/>
  <c r="AN310"/>
  <c r="AN311"/>
  <c r="AN312"/>
  <c r="AN313"/>
  <c r="AN314"/>
  <c r="AN315"/>
  <c r="AN316"/>
  <c r="AN317"/>
  <c r="AN318"/>
  <c r="AN319"/>
  <c r="AN320"/>
  <c r="AN321"/>
  <c r="AN322"/>
  <c r="AN323"/>
  <c r="AN324"/>
  <c r="AN325"/>
  <c r="AN326"/>
  <c r="AN327"/>
  <c r="AN328"/>
  <c r="AN329"/>
  <c r="AN330"/>
  <c r="AN331"/>
  <c r="AN332"/>
  <c r="AN333"/>
  <c r="AN334"/>
  <c r="AN335"/>
  <c r="AN336"/>
  <c r="AN337"/>
  <c r="AN338"/>
  <c r="AN339"/>
  <c r="AN340"/>
  <c r="AN341"/>
  <c r="AN342"/>
  <c r="AN343"/>
  <c r="AN344"/>
  <c r="AN345"/>
  <c r="AN346"/>
  <c r="AN347"/>
  <c r="AN348"/>
  <c r="AN349"/>
  <c r="AN350"/>
  <c r="AN351"/>
  <c r="AN352"/>
  <c r="AN353"/>
  <c r="AN354"/>
  <c r="AN355"/>
  <c r="AN356"/>
  <c r="AN357"/>
  <c r="AN358"/>
  <c r="AN359"/>
  <c r="AN360"/>
  <c r="AN361"/>
  <c r="AN362"/>
  <c r="AN363"/>
  <c r="AN364"/>
  <c r="AN365"/>
  <c r="AN366"/>
  <c r="AN367"/>
  <c r="AN368"/>
  <c r="AN369"/>
  <c r="AN370"/>
  <c r="AN371"/>
  <c r="AN372"/>
  <c r="AN373"/>
  <c r="AN374"/>
  <c r="AN375"/>
  <c r="AN376"/>
  <c r="AN377"/>
  <c r="AN378"/>
  <c r="AN379"/>
  <c r="AN380"/>
  <c r="AN381"/>
  <c r="AN382"/>
  <c r="AN383"/>
  <c r="AN384"/>
  <c r="AN385"/>
  <c r="AN386"/>
  <c r="AN387"/>
  <c r="AN388"/>
  <c r="AN389"/>
  <c r="AN390"/>
  <c r="AN391"/>
  <c r="AN392"/>
  <c r="AN393"/>
  <c r="AN394"/>
  <c r="AN395"/>
  <c r="AN396"/>
  <c r="AN397"/>
  <c r="AN398"/>
  <c r="AN399"/>
  <c r="AN400"/>
  <c r="AN401"/>
  <c r="AN402"/>
  <c r="AN403"/>
  <c r="AN404"/>
  <c r="AN405"/>
  <c r="AN406"/>
  <c r="AN407"/>
  <c r="AN408"/>
  <c r="AN409"/>
  <c r="AN410"/>
  <c r="AN411"/>
  <c r="AN412"/>
  <c r="AN413"/>
  <c r="AN414"/>
  <c r="AN415"/>
  <c r="AN416"/>
  <c r="AN417"/>
  <c r="AN418"/>
  <c r="AN419"/>
  <c r="AN420"/>
  <c r="AN421"/>
  <c r="AN422"/>
  <c r="AN423"/>
  <c r="AN424"/>
  <c r="AN425"/>
  <c r="AN426"/>
  <c r="AN427"/>
  <c r="AN428"/>
  <c r="AN429"/>
  <c r="AN430"/>
  <c r="AN431"/>
  <c r="AN432"/>
  <c r="AN433"/>
  <c r="AN434"/>
  <c r="AN435"/>
  <c r="AN436"/>
  <c r="AN437"/>
  <c r="AN438"/>
  <c r="AN439"/>
  <c r="AN440"/>
  <c r="AN441"/>
  <c r="AN442"/>
  <c r="AN443"/>
  <c r="AN444"/>
  <c r="AN445"/>
  <c r="AN446"/>
  <c r="AN447"/>
  <c r="AN448"/>
  <c r="AN449"/>
  <c r="AN450"/>
  <c r="AN451"/>
  <c r="AN452"/>
  <c r="AN453"/>
  <c r="AN454"/>
  <c r="AN455"/>
  <c r="AN456"/>
  <c r="AN457"/>
  <c r="AN458"/>
  <c r="AN459"/>
  <c r="AN460"/>
  <c r="AN461"/>
  <c r="AN462"/>
  <c r="AN463"/>
  <c r="AN464"/>
  <c r="AN465"/>
  <c r="AN466"/>
  <c r="AN467"/>
  <c r="AN468"/>
  <c r="AN469"/>
  <c r="AN470"/>
  <c r="AN471"/>
  <c r="AN472"/>
  <c r="AN473"/>
  <c r="AN474"/>
  <c r="AN475"/>
  <c r="AN476"/>
  <c r="AN477"/>
  <c r="AN478"/>
  <c r="AN479"/>
  <c r="AN480"/>
  <c r="AN481"/>
  <c r="AN482"/>
  <c r="AN483"/>
  <c r="AN484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AH40" i="38"/>
  <c r="AH41" s="1"/>
  <c r="AH40" i="36"/>
  <c r="AH41" s="1"/>
  <c r="AH40" i="13"/>
  <c r="AH41" s="1"/>
  <c r="AH40" i="26"/>
  <c r="AH41" s="1"/>
  <c r="AB40"/>
  <c r="AH40" i="5"/>
  <c r="AH41" s="1"/>
  <c r="AB40"/>
  <c r="AB41" s="1"/>
  <c r="O6" i="1"/>
  <c r="O8" s="1"/>
  <c r="O5"/>
  <c r="O7" s="1"/>
  <c r="AB40" i="38"/>
  <c r="V40"/>
  <c r="P40"/>
  <c r="J40"/>
  <c r="D40"/>
  <c r="AB40" i="36"/>
  <c r="V40"/>
  <c r="P40"/>
  <c r="J40"/>
  <c r="D40"/>
  <c r="D40" i="5"/>
  <c r="S5" i="36" l="1"/>
  <c r="Y58" i="33" s="1"/>
  <c r="S5" i="38"/>
  <c r="AG58" i="33" s="1"/>
  <c r="Y20" i="1"/>
  <c r="BH71" i="33" s="1"/>
  <c r="X20" i="1"/>
  <c r="AU71" i="33" s="1"/>
  <c r="V40" i="26"/>
  <c r="P40"/>
  <c r="J40"/>
  <c r="D40"/>
  <c r="AB40" i="13"/>
  <c r="V40"/>
  <c r="P40"/>
  <c r="J40"/>
  <c r="D40"/>
  <c r="V40" i="5"/>
  <c r="P41"/>
  <c r="J40"/>
  <c r="E17" i="1"/>
  <c r="E18"/>
  <c r="E19"/>
  <c r="E20"/>
  <c r="E21"/>
  <c r="E22"/>
  <c r="E23"/>
  <c r="E24"/>
  <c r="E25"/>
  <c r="E26"/>
  <c r="E27"/>
  <c r="E28"/>
  <c r="E29"/>
  <c r="T25" i="33" s="1"/>
  <c r="E30" i="1"/>
  <c r="T26" i="33" s="1"/>
  <c r="E31" i="1"/>
  <c r="T27" i="33" s="1"/>
  <c r="E32" i="1"/>
  <c r="T28" i="33" s="1"/>
  <c r="E33" i="1"/>
  <c r="S29" i="33" s="1"/>
  <c r="E34" i="1"/>
  <c r="R30" i="33" s="1"/>
  <c r="E35" i="1"/>
  <c r="Q31" i="33" s="1"/>
  <c r="E36" i="1"/>
  <c r="P32" i="33" s="1"/>
  <c r="E37" i="1"/>
  <c r="O33" i="33" s="1"/>
  <c r="E38" i="1"/>
  <c r="N33" i="33" s="1"/>
  <c r="E39" i="1"/>
  <c r="M33" i="33" s="1"/>
  <c r="E40" i="1"/>
  <c r="L33" i="33" s="1"/>
  <c r="E41" i="1"/>
  <c r="J33" i="33" s="1"/>
  <c r="E42" i="1"/>
  <c r="I33" i="33" s="1"/>
  <c r="E43" i="1"/>
  <c r="H33" i="33" s="1"/>
  <c r="E44" i="1"/>
  <c r="G33" i="33" s="1"/>
  <c r="E45" i="1"/>
  <c r="F32" i="33" s="1"/>
  <c r="E46" i="1"/>
  <c r="E31" i="33" s="1"/>
  <c r="E47" i="1"/>
  <c r="D30" i="33" s="1"/>
  <c r="E48" i="1"/>
  <c r="C29" i="33" s="1"/>
  <c r="E49" i="1"/>
  <c r="B28" i="33" s="1"/>
  <c r="E50" i="1"/>
  <c r="B27" i="33" s="1"/>
  <c r="E51" i="1"/>
  <c r="B26" i="33" s="1"/>
  <c r="E52" i="1"/>
  <c r="B25" i="33" s="1"/>
  <c r="M9" i="9"/>
  <c r="M8"/>
  <c r="M7"/>
  <c r="M6"/>
  <c r="M5"/>
  <c r="E374" i="16"/>
  <c r="E332"/>
  <c r="D250"/>
  <c r="D6"/>
  <c r="D8"/>
  <c r="C364"/>
  <c r="C104"/>
  <c r="A13"/>
  <c r="A5"/>
  <c r="N20" i="1"/>
  <c r="A127" i="16" s="1"/>
  <c r="S5" i="13" l="1"/>
  <c r="Q58" i="33" s="1"/>
  <c r="S5" i="26"/>
  <c r="U58" i="33" s="1"/>
  <c r="AI18" i="1"/>
  <c r="O22" i="33" s="1"/>
  <c r="S5" i="5"/>
  <c r="N7" i="1"/>
  <c r="A21" i="16" s="1"/>
  <c r="N8" i="1"/>
  <c r="A29" i="16" s="1"/>
  <c r="N9" i="1"/>
  <c r="A37" i="16" s="1"/>
  <c r="N10" i="1"/>
  <c r="A45" i="16" s="1"/>
  <c r="N11" i="1"/>
  <c r="A53" i="16" s="1"/>
  <c r="N12" i="1"/>
  <c r="N13"/>
  <c r="A69" i="16" s="1"/>
  <c r="N14" i="1"/>
  <c r="A77" i="16" s="1"/>
  <c r="N15" i="1"/>
  <c r="A85" i="16" s="1"/>
  <c r="N16" i="1"/>
  <c r="A93" i="16" s="1"/>
  <c r="N17" i="1"/>
  <c r="A103" i="16" s="1"/>
  <c r="N18" i="1"/>
  <c r="A111" i="16" s="1"/>
  <c r="N19" i="1"/>
  <c r="A119" i="16" s="1"/>
  <c r="N21" i="1"/>
  <c r="A135" i="16" s="1"/>
  <c r="N22" i="1"/>
  <c r="A143" i="16" s="1"/>
  <c r="N23" i="1"/>
  <c r="A151" i="16" s="1"/>
  <c r="N24" i="1"/>
  <c r="A159" i="16" s="1"/>
  <c r="N25" i="1"/>
  <c r="A167" i="16" s="1"/>
  <c r="N26" i="1"/>
  <c r="A175" i="16" s="1"/>
  <c r="N27" i="1"/>
  <c r="A183" i="16" s="1"/>
  <c r="N28" i="1"/>
  <c r="A191" i="16" s="1"/>
  <c r="N29" i="1"/>
  <c r="A201" i="16" s="1"/>
  <c r="N30" i="1"/>
  <c r="A209" i="16" s="1"/>
  <c r="N31" i="1"/>
  <c r="A217" i="16" s="1"/>
  <c r="N32" i="1"/>
  <c r="A225" i="16" s="1"/>
  <c r="N33" i="1"/>
  <c r="A233" i="16" s="1"/>
  <c r="N34" i="1"/>
  <c r="A241" i="16" s="1"/>
  <c r="N35" i="1"/>
  <c r="A249" i="16" s="1"/>
  <c r="N36" i="1"/>
  <c r="A257" i="16" s="1"/>
  <c r="N37" i="1"/>
  <c r="A265" i="16" s="1"/>
  <c r="N38" i="1"/>
  <c r="A273" i="16" s="1"/>
  <c r="N39" i="1"/>
  <c r="A281" i="16" s="1"/>
  <c r="N40" i="1"/>
  <c r="A289" i="16" s="1"/>
  <c r="N41" i="1"/>
  <c r="A299" i="16" s="1"/>
  <c r="N42" i="1"/>
  <c r="A307" i="16" s="1"/>
  <c r="N43" i="1"/>
  <c r="A315" i="16" s="1"/>
  <c r="N44" i="1"/>
  <c r="A323" i="16" s="1"/>
  <c r="N45" i="1"/>
  <c r="A331" i="16" s="1"/>
  <c r="N46" i="1"/>
  <c r="A339" i="16" s="1"/>
  <c r="N47" i="1"/>
  <c r="A347" i="16" s="1"/>
  <c r="N48" i="1"/>
  <c r="A355" i="16" s="1"/>
  <c r="N49" i="1"/>
  <c r="A363" i="16" s="1"/>
  <c r="N50" i="1"/>
  <c r="A371" i="16" s="1"/>
  <c r="N51" i="1"/>
  <c r="A379" i="16" s="1"/>
  <c r="N52" i="1"/>
  <c r="A387" i="16" s="1"/>
  <c r="N53" i="1"/>
  <c r="B5" i="16" s="1"/>
  <c r="N54" i="1"/>
  <c r="B13" i="16" s="1"/>
  <c r="N55" i="1"/>
  <c r="B21" i="16" s="1"/>
  <c r="N56" i="1"/>
  <c r="B29" i="16" s="1"/>
  <c r="N57" i="1"/>
  <c r="B37" i="16" s="1"/>
  <c r="N58" i="1"/>
  <c r="B45" i="16" s="1"/>
  <c r="N59" i="1"/>
  <c r="B53" i="16" s="1"/>
  <c r="N60" i="1"/>
  <c r="B61" i="16" s="1"/>
  <c r="N61" i="1"/>
  <c r="B69" i="16" s="1"/>
  <c r="N62" i="1"/>
  <c r="B77" i="16" s="1"/>
  <c r="N63" i="1"/>
  <c r="B85" i="16" s="1"/>
  <c r="N64" i="1"/>
  <c r="B93" i="16" s="1"/>
  <c r="N65" i="1"/>
  <c r="B103" i="16" s="1"/>
  <c r="N66" i="1"/>
  <c r="B111" i="16" s="1"/>
  <c r="N67" i="1"/>
  <c r="B119" i="16" s="1"/>
  <c r="N68" i="1"/>
  <c r="B127" i="16" s="1"/>
  <c r="N69" i="1"/>
  <c r="B135" i="16" s="1"/>
  <c r="N70" i="1"/>
  <c r="B143" i="16" s="1"/>
  <c r="N71" i="1"/>
  <c r="B151" i="16" s="1"/>
  <c r="N72" i="1"/>
  <c r="B159" i="16" s="1"/>
  <c r="N73" i="1"/>
  <c r="B167" i="16" s="1"/>
  <c r="N74" i="1"/>
  <c r="B175" i="16" s="1"/>
  <c r="N75" i="1"/>
  <c r="B183" i="16" s="1"/>
  <c r="N76" i="1"/>
  <c r="B191" i="16" s="1"/>
  <c r="N77" i="1"/>
  <c r="B201" i="16" s="1"/>
  <c r="N78" i="1"/>
  <c r="B209" i="16" s="1"/>
  <c r="N79" i="1"/>
  <c r="B217" i="16" s="1"/>
  <c r="N80" i="1"/>
  <c r="B225" i="16" s="1"/>
  <c r="N81" i="1"/>
  <c r="B233" i="16" s="1"/>
  <c r="N82" i="1"/>
  <c r="B241" i="16" s="1"/>
  <c r="N83" i="1"/>
  <c r="B249" i="16" s="1"/>
  <c r="N84" i="1"/>
  <c r="B257" i="16" s="1"/>
  <c r="N85" i="1"/>
  <c r="B265" i="16" s="1"/>
  <c r="N86" i="1"/>
  <c r="B273" i="16" s="1"/>
  <c r="N87" i="1"/>
  <c r="B281" i="16" s="1"/>
  <c r="N88" i="1"/>
  <c r="B289" i="16" s="1"/>
  <c r="N89" i="1"/>
  <c r="B299" i="16" s="1"/>
  <c r="N90" i="1"/>
  <c r="B307" i="16" s="1"/>
  <c r="N91" i="1"/>
  <c r="B315" i="16" s="1"/>
  <c r="N92" i="1"/>
  <c r="B323" i="16" s="1"/>
  <c r="N93" i="1"/>
  <c r="B331" i="16" s="1"/>
  <c r="N94" i="1"/>
  <c r="B339" i="16" s="1"/>
  <c r="N95" i="1"/>
  <c r="B347" i="16" s="1"/>
  <c r="N96" i="1"/>
  <c r="B355" i="16" s="1"/>
  <c r="N97" i="1"/>
  <c r="B363" i="16" s="1"/>
  <c r="N98" i="1"/>
  <c r="B371" i="16" s="1"/>
  <c r="N99" i="1"/>
  <c r="B379" i="16" s="1"/>
  <c r="N100" i="1"/>
  <c r="B387" i="16" s="1"/>
  <c r="N101" i="1"/>
  <c r="C5" i="16" s="1"/>
  <c r="N102" i="1"/>
  <c r="C13" i="16" s="1"/>
  <c r="N103" i="1"/>
  <c r="C21" i="16" s="1"/>
  <c r="N104" i="1"/>
  <c r="C29" i="16" s="1"/>
  <c r="N105" i="1"/>
  <c r="C37" i="16" s="1"/>
  <c r="N106" i="1"/>
  <c r="C45" i="16" s="1"/>
  <c r="N107" i="1"/>
  <c r="C53" i="16" s="1"/>
  <c r="N108" i="1"/>
  <c r="C61" i="16" s="1"/>
  <c r="N109" i="1"/>
  <c r="C69" i="16" s="1"/>
  <c r="N110" i="1"/>
  <c r="C77" i="16" s="1"/>
  <c r="N111" i="1"/>
  <c r="C85" i="16" s="1"/>
  <c r="N112" i="1"/>
  <c r="C93" i="16" s="1"/>
  <c r="N113" i="1"/>
  <c r="C103" i="16" s="1"/>
  <c r="N114" i="1"/>
  <c r="C111" i="16" s="1"/>
  <c r="N115" i="1"/>
  <c r="C119" i="16" s="1"/>
  <c r="N116" i="1"/>
  <c r="C127" i="16" s="1"/>
  <c r="N117" i="1"/>
  <c r="C135" i="16" s="1"/>
  <c r="N118" i="1"/>
  <c r="C143" i="16" s="1"/>
  <c r="N119" i="1"/>
  <c r="C151" i="16" s="1"/>
  <c r="N120" i="1"/>
  <c r="C159" i="16" s="1"/>
  <c r="N121" i="1"/>
  <c r="C167" i="16" s="1"/>
  <c r="N122" i="1"/>
  <c r="C175" i="16" s="1"/>
  <c r="N123" i="1"/>
  <c r="C183" i="16" s="1"/>
  <c r="N124" i="1"/>
  <c r="C191" i="16" s="1"/>
  <c r="N125" i="1"/>
  <c r="C201" i="16" s="1"/>
  <c r="N126" i="1"/>
  <c r="C209" i="16" s="1"/>
  <c r="N127" i="1"/>
  <c r="C217" i="16" s="1"/>
  <c r="N128" i="1"/>
  <c r="C225" i="16" s="1"/>
  <c r="N129" i="1"/>
  <c r="C233" i="16" s="1"/>
  <c r="N130" i="1"/>
  <c r="C241" i="16" s="1"/>
  <c r="N131" i="1"/>
  <c r="C249" i="16" s="1"/>
  <c r="N132" i="1"/>
  <c r="C257" i="16" s="1"/>
  <c r="N133" i="1"/>
  <c r="C265" i="16" s="1"/>
  <c r="N134" i="1"/>
  <c r="C273" i="16" s="1"/>
  <c r="N135" i="1"/>
  <c r="C281" i="16" s="1"/>
  <c r="N136" i="1"/>
  <c r="C289" i="16" s="1"/>
  <c r="N137" i="1"/>
  <c r="C299" i="16" s="1"/>
  <c r="N138" i="1"/>
  <c r="C307" i="16" s="1"/>
  <c r="N139" i="1"/>
  <c r="C315" i="16" s="1"/>
  <c r="N140" i="1"/>
  <c r="C323" i="16" s="1"/>
  <c r="N141" i="1"/>
  <c r="C331" i="16" s="1"/>
  <c r="N142" i="1"/>
  <c r="C339" i="16" s="1"/>
  <c r="N143" i="1"/>
  <c r="C347" i="16" s="1"/>
  <c r="N144" i="1"/>
  <c r="C355" i="16" s="1"/>
  <c r="N145" i="1"/>
  <c r="C363" i="16" s="1"/>
  <c r="N146" i="1"/>
  <c r="C371" i="16" s="1"/>
  <c r="N147" i="1"/>
  <c r="C379" i="16" s="1"/>
  <c r="N148" i="1"/>
  <c r="C387" i="16" s="1"/>
  <c r="N149" i="1"/>
  <c r="D5" i="16" s="1"/>
  <c r="N150" i="1"/>
  <c r="D13" i="16" s="1"/>
  <c r="N151" i="1"/>
  <c r="D21" i="16" s="1"/>
  <c r="N152" i="1"/>
  <c r="D29" i="16" s="1"/>
  <c r="N153" i="1"/>
  <c r="D37" i="16" s="1"/>
  <c r="N154" i="1"/>
  <c r="D45" i="16" s="1"/>
  <c r="N155" i="1"/>
  <c r="D53" i="16" s="1"/>
  <c r="N156" i="1"/>
  <c r="D61" i="16" s="1"/>
  <c r="N157" i="1"/>
  <c r="D69" i="16" s="1"/>
  <c r="N158" i="1"/>
  <c r="D77" i="16" s="1"/>
  <c r="N159" i="1"/>
  <c r="D85" i="16" s="1"/>
  <c r="N160" i="1"/>
  <c r="D93" i="16" s="1"/>
  <c r="N161" i="1"/>
  <c r="D103" i="16" s="1"/>
  <c r="N162" i="1"/>
  <c r="D111" i="16" s="1"/>
  <c r="N163" i="1"/>
  <c r="D119" i="16" s="1"/>
  <c r="N164" i="1"/>
  <c r="D127" i="16" s="1"/>
  <c r="N165" i="1"/>
  <c r="D135" i="16" s="1"/>
  <c r="N166" i="1"/>
  <c r="D143" i="16" s="1"/>
  <c r="N167" i="1"/>
  <c r="D151" i="16" s="1"/>
  <c r="N168" i="1"/>
  <c r="D159" i="16" s="1"/>
  <c r="N169" i="1"/>
  <c r="D167" i="16" s="1"/>
  <c r="N170" i="1"/>
  <c r="D175" i="16" s="1"/>
  <c r="N171" i="1"/>
  <c r="D183" i="16" s="1"/>
  <c r="N172" i="1"/>
  <c r="D191" i="16" s="1"/>
  <c r="N173" i="1"/>
  <c r="D201" i="16" s="1"/>
  <c r="N174" i="1"/>
  <c r="D209" i="16" s="1"/>
  <c r="N175" i="1"/>
  <c r="D217" i="16" s="1"/>
  <c r="N176" i="1"/>
  <c r="D225" i="16" s="1"/>
  <c r="N177" i="1"/>
  <c r="D233" i="16" s="1"/>
  <c r="N178" i="1"/>
  <c r="D241" i="16" s="1"/>
  <c r="N179" i="1"/>
  <c r="D249" i="16" s="1"/>
  <c r="N180" i="1"/>
  <c r="D257" i="16" s="1"/>
  <c r="N181" i="1"/>
  <c r="D265" i="16" s="1"/>
  <c r="N182" i="1"/>
  <c r="D273" i="16" s="1"/>
  <c r="N183" i="1"/>
  <c r="D281" i="16" s="1"/>
  <c r="N184" i="1"/>
  <c r="D289" i="16" s="1"/>
  <c r="N185" i="1"/>
  <c r="D299" i="16" s="1"/>
  <c r="N186" i="1"/>
  <c r="D307" i="16" s="1"/>
  <c r="N187" i="1"/>
  <c r="D315" i="16" s="1"/>
  <c r="N188" i="1"/>
  <c r="D323" i="16" s="1"/>
  <c r="N189" i="1"/>
  <c r="D331" i="16" s="1"/>
  <c r="N190" i="1"/>
  <c r="D339" i="16" s="1"/>
  <c r="N191" i="1"/>
  <c r="D347" i="16" s="1"/>
  <c r="N192" i="1"/>
  <c r="D355" i="16" s="1"/>
  <c r="N193" i="1"/>
  <c r="D363" i="16" s="1"/>
  <c r="N194" i="1"/>
  <c r="D371" i="16" s="1"/>
  <c r="N195" i="1"/>
  <c r="D379" i="16" s="1"/>
  <c r="N196" i="1"/>
  <c r="D387" i="16" s="1"/>
  <c r="N197" i="1"/>
  <c r="E5" i="16" s="1"/>
  <c r="N198" i="1"/>
  <c r="E13" i="16" s="1"/>
  <c r="N199" i="1"/>
  <c r="E21" i="16" s="1"/>
  <c r="N200" i="1"/>
  <c r="E29" i="16" s="1"/>
  <c r="N201" i="1"/>
  <c r="E37" i="16" s="1"/>
  <c r="N202" i="1"/>
  <c r="E45" i="16" s="1"/>
  <c r="N203" i="1"/>
  <c r="E53" i="16" s="1"/>
  <c r="N204" i="1"/>
  <c r="E61" i="16" s="1"/>
  <c r="N205" i="1"/>
  <c r="E69" i="16" s="1"/>
  <c r="N206" i="1"/>
  <c r="E77" i="16" s="1"/>
  <c r="N207" i="1"/>
  <c r="E85" i="16" s="1"/>
  <c r="N208" i="1"/>
  <c r="E93" i="16" s="1"/>
  <c r="N209" i="1"/>
  <c r="E103" i="16" s="1"/>
  <c r="N210" i="1"/>
  <c r="E111" i="16" s="1"/>
  <c r="N211" i="1"/>
  <c r="E119" i="16" s="1"/>
  <c r="N212" i="1"/>
  <c r="E127" i="16" s="1"/>
  <c r="N213" i="1"/>
  <c r="E135" i="16" s="1"/>
  <c r="N214" i="1"/>
  <c r="E143" i="16" s="1"/>
  <c r="N215" i="1"/>
  <c r="E151" i="16" s="1"/>
  <c r="N216" i="1"/>
  <c r="E159" i="16" s="1"/>
  <c r="N217" i="1"/>
  <c r="E167" i="16" s="1"/>
  <c r="N218" i="1"/>
  <c r="E175" i="16" s="1"/>
  <c r="N219" i="1"/>
  <c r="E183" i="16" s="1"/>
  <c r="N220" i="1"/>
  <c r="E191" i="16" s="1"/>
  <c r="N221" i="1"/>
  <c r="E201" i="16" s="1"/>
  <c r="N222" i="1"/>
  <c r="E209" i="16" s="1"/>
  <c r="N223" i="1"/>
  <c r="E217" i="16" s="1"/>
  <c r="N224" i="1"/>
  <c r="E225" i="16" s="1"/>
  <c r="N225" i="1"/>
  <c r="E233" i="16" s="1"/>
  <c r="N226" i="1"/>
  <c r="E241" i="16" s="1"/>
  <c r="N227" i="1"/>
  <c r="E249" i="16" s="1"/>
  <c r="N228" i="1"/>
  <c r="E257" i="16" s="1"/>
  <c r="N229" i="1"/>
  <c r="E265" i="16" s="1"/>
  <c r="N230" i="1"/>
  <c r="E273" i="16" s="1"/>
  <c r="N231" i="1"/>
  <c r="E281" i="16" s="1"/>
  <c r="N232" i="1"/>
  <c r="E289" i="16" s="1"/>
  <c r="N233" i="1"/>
  <c r="E299" i="16" s="1"/>
  <c r="N234" i="1"/>
  <c r="E307" i="16" s="1"/>
  <c r="N235" i="1"/>
  <c r="E315" i="16" s="1"/>
  <c r="N236" i="1"/>
  <c r="E323" i="16" s="1"/>
  <c r="N237" i="1"/>
  <c r="E331" i="16" s="1"/>
  <c r="N238" i="1"/>
  <c r="E339" i="16" s="1"/>
  <c r="N239" i="1"/>
  <c r="E347" i="16" s="1"/>
  <c r="N240" i="1"/>
  <c r="E355" i="16" s="1"/>
  <c r="N241" i="1"/>
  <c r="E363" i="16" s="1"/>
  <c r="N242" i="1"/>
  <c r="E371" i="16" s="1"/>
  <c r="N243" i="1"/>
  <c r="E379" i="16" s="1"/>
  <c r="N244" i="1"/>
  <c r="E387" i="16" s="1"/>
  <c r="N245" i="1"/>
  <c r="F5" i="16" s="1"/>
  <c r="N246" i="1"/>
  <c r="F13" i="16" s="1"/>
  <c r="N247" i="1"/>
  <c r="F21" i="16" s="1"/>
  <c r="N248" i="1"/>
  <c r="F29" i="16" s="1"/>
  <c r="N249" i="1"/>
  <c r="F37" i="16" s="1"/>
  <c r="N250" i="1"/>
  <c r="F45" i="16" s="1"/>
  <c r="N251" i="1"/>
  <c r="F53" i="16" s="1"/>
  <c r="N252" i="1"/>
  <c r="F61" i="16" s="1"/>
  <c r="N253" i="1"/>
  <c r="F69" i="16" s="1"/>
  <c r="N254" i="1"/>
  <c r="F77" i="16" s="1"/>
  <c r="N255" i="1"/>
  <c r="F85" i="16" s="1"/>
  <c r="N256" i="1"/>
  <c r="F93" i="16" s="1"/>
  <c r="N257" i="1"/>
  <c r="F103" i="16" s="1"/>
  <c r="N258" i="1"/>
  <c r="F111" i="16" s="1"/>
  <c r="N259" i="1"/>
  <c r="F119" i="16" s="1"/>
  <c r="N260" i="1"/>
  <c r="F127" i="16" s="1"/>
  <c r="N261" i="1"/>
  <c r="F135" i="16" s="1"/>
  <c r="N262" i="1"/>
  <c r="F143" i="16" s="1"/>
  <c r="N263" i="1"/>
  <c r="F151" i="16" s="1"/>
  <c r="N264" i="1"/>
  <c r="F159" i="16" s="1"/>
  <c r="N265" i="1"/>
  <c r="F167" i="16" s="1"/>
  <c r="N266" i="1"/>
  <c r="F175" i="16" s="1"/>
  <c r="N267" i="1"/>
  <c r="F183" i="16" s="1"/>
  <c r="N268" i="1"/>
  <c r="F191" i="16" s="1"/>
  <c r="N269" i="1"/>
  <c r="F201" i="16" s="1"/>
  <c r="N270" i="1"/>
  <c r="F209" i="16" s="1"/>
  <c r="N271" i="1"/>
  <c r="F217" i="16" s="1"/>
  <c r="N272" i="1"/>
  <c r="F225" i="16" s="1"/>
  <c r="N273" i="1"/>
  <c r="F233" i="16" s="1"/>
  <c r="N274" i="1"/>
  <c r="F241" i="16" s="1"/>
  <c r="N275" i="1"/>
  <c r="F249" i="16" s="1"/>
  <c r="N276" i="1"/>
  <c r="F257" i="16" s="1"/>
  <c r="N277" i="1"/>
  <c r="F265" i="16" s="1"/>
  <c r="N278" i="1"/>
  <c r="F273" i="16" s="1"/>
  <c r="N279" i="1"/>
  <c r="F281" i="16" s="1"/>
  <c r="N280" i="1"/>
  <c r="F289" i="16" s="1"/>
  <c r="N281" i="1"/>
  <c r="F299" i="16" s="1"/>
  <c r="N282" i="1"/>
  <c r="F307" i="16" s="1"/>
  <c r="N283" i="1"/>
  <c r="F315" i="16" s="1"/>
  <c r="N284" i="1"/>
  <c r="F323" i="16" s="1"/>
  <c r="N285" i="1"/>
  <c r="F331" i="16" s="1"/>
  <c r="N286" i="1"/>
  <c r="F339" i="16" s="1"/>
  <c r="N287" i="1"/>
  <c r="F347" i="16" s="1"/>
  <c r="N288" i="1"/>
  <c r="F355" i="16" s="1"/>
  <c r="N289" i="1"/>
  <c r="F363" i="16" s="1"/>
  <c r="N290" i="1"/>
  <c r="F371" i="16" s="1"/>
  <c r="N291" i="1"/>
  <c r="F379" i="16" s="1"/>
  <c r="N292" i="1"/>
  <c r="F387" i="16" s="1"/>
  <c r="A61" l="1"/>
  <c r="E18" i="31"/>
  <c r="B18"/>
  <c r="AN5" i="1"/>
  <c r="B23" i="33" l="1"/>
  <c r="AN292" i="35"/>
  <c r="AD579" i="43" s="1"/>
  <c r="AN291" i="35"/>
  <c r="AD578" i="43" s="1"/>
  <c r="AN290" i="35"/>
  <c r="AD577" i="43" s="1"/>
  <c r="AN289" i="35"/>
  <c r="AD576" i="43" s="1"/>
  <c r="AN288" i="35"/>
  <c r="AD575" i="43" s="1"/>
  <c r="AN287" i="35"/>
  <c r="AD574" i="43" s="1"/>
  <c r="AN286" i="35"/>
  <c r="AD573" i="43" s="1"/>
  <c r="AN285" i="35"/>
  <c r="AD572" i="43" s="1"/>
  <c r="AN284" i="35"/>
  <c r="AD571" i="43" s="1"/>
  <c r="AN283" i="35"/>
  <c r="AD570" i="43" s="1"/>
  <c r="AN282" i="35"/>
  <c r="AD569" i="43" s="1"/>
  <c r="AN281" i="35"/>
  <c r="AD568" i="43" s="1"/>
  <c r="AN280" i="35"/>
  <c r="AD567" i="43" s="1"/>
  <c r="AN279" i="35"/>
  <c r="AD566" i="43" s="1"/>
  <c r="AN278" i="35"/>
  <c r="AD565" i="43" s="1"/>
  <c r="AN277" i="35"/>
  <c r="AD564" i="43" s="1"/>
  <c r="AN276" i="35"/>
  <c r="AD563" i="43" s="1"/>
  <c r="AN275" i="35"/>
  <c r="AD562" i="43" s="1"/>
  <c r="AN274" i="35"/>
  <c r="AD561" i="43" s="1"/>
  <c r="AN273" i="35"/>
  <c r="AD560" i="43" s="1"/>
  <c r="AN272" i="35"/>
  <c r="AD559" i="43" s="1"/>
  <c r="AN271" i="35"/>
  <c r="AD558" i="43" s="1"/>
  <c r="AN270" i="35"/>
  <c r="AD557" i="43" s="1"/>
  <c r="AN269" i="35"/>
  <c r="AD556" i="43" s="1"/>
  <c r="AN268" i="35"/>
  <c r="AD555" i="43" s="1"/>
  <c r="AN267" i="35"/>
  <c r="AD554" i="43" s="1"/>
  <c r="AN266" i="35"/>
  <c r="AD553" i="43" s="1"/>
  <c r="AN265" i="35"/>
  <c r="AD552" i="43" s="1"/>
  <c r="AN264" i="35"/>
  <c r="AD551" i="43" s="1"/>
  <c r="AN263" i="35"/>
  <c r="AD550" i="43" s="1"/>
  <c r="AN262" i="35"/>
  <c r="AD549" i="43" s="1"/>
  <c r="AN261" i="35"/>
  <c r="AD548" i="43" s="1"/>
  <c r="AN260" i="35"/>
  <c r="AD547" i="43" s="1"/>
  <c r="AN259" i="35"/>
  <c r="AD546" i="43" s="1"/>
  <c r="AN258" i="35"/>
  <c r="AD545" i="43" s="1"/>
  <c r="AN257" i="35"/>
  <c r="AD544" i="43" s="1"/>
  <c r="AN256" i="35"/>
  <c r="AD543" i="43" s="1"/>
  <c r="AN255" i="35"/>
  <c r="AD542" i="43" s="1"/>
  <c r="AN254" i="35"/>
  <c r="AD541" i="43" s="1"/>
  <c r="AN253" i="35"/>
  <c r="AD540" i="43" s="1"/>
  <c r="AN252" i="35"/>
  <c r="AD539" i="43" s="1"/>
  <c r="AN251" i="35"/>
  <c r="AD538" i="43" s="1"/>
  <c r="AN250" i="35"/>
  <c r="AD537" i="43" s="1"/>
  <c r="AN249" i="35"/>
  <c r="AD536" i="43" s="1"/>
  <c r="AN248" i="35"/>
  <c r="AD535" i="43" s="1"/>
  <c r="AN247" i="35"/>
  <c r="AD534" i="43" s="1"/>
  <c r="AN246" i="35"/>
  <c r="AD533" i="43" s="1"/>
  <c r="AN245" i="35"/>
  <c r="AD532" i="43" s="1"/>
  <c r="AN244" i="35"/>
  <c r="AD531" i="43" s="1"/>
  <c r="AN243" i="35"/>
  <c r="AD530" i="43" s="1"/>
  <c r="AN242" i="35"/>
  <c r="AD529" i="43" s="1"/>
  <c r="AN241" i="35"/>
  <c r="AD528" i="43" s="1"/>
  <c r="AN240" i="35"/>
  <c r="AD527" i="43" s="1"/>
  <c r="AN239" i="35"/>
  <c r="AD526" i="43" s="1"/>
  <c r="AN238" i="35"/>
  <c r="AD525" i="43" s="1"/>
  <c r="AN237" i="35"/>
  <c r="AD524" i="43" s="1"/>
  <c r="AN236" i="35"/>
  <c r="AD523" i="43" s="1"/>
  <c r="AN235" i="35"/>
  <c r="AD522" i="43" s="1"/>
  <c r="AN234" i="35"/>
  <c r="AD521" i="43" s="1"/>
  <c r="AN233" i="35"/>
  <c r="AD520" i="43" s="1"/>
  <c r="AN232" i="35"/>
  <c r="AD519" i="43" s="1"/>
  <c r="AN231" i="35"/>
  <c r="AD518" i="43" s="1"/>
  <c r="AN230" i="35"/>
  <c r="AD517" i="43" s="1"/>
  <c r="AN229" i="35"/>
  <c r="AD516" i="43" s="1"/>
  <c r="AN228" i="35"/>
  <c r="AD515" i="43" s="1"/>
  <c r="AN227" i="35"/>
  <c r="AD514" i="43" s="1"/>
  <c r="AN226" i="35"/>
  <c r="AD513" i="43" s="1"/>
  <c r="AN225" i="35"/>
  <c r="AD512" i="43" s="1"/>
  <c r="AN224" i="35"/>
  <c r="AD511" i="43" s="1"/>
  <c r="AN223" i="35"/>
  <c r="AD510" i="43" s="1"/>
  <c r="AN222" i="35"/>
  <c r="AD509" i="43" s="1"/>
  <c r="AN221" i="35"/>
  <c r="AD508" i="43" s="1"/>
  <c r="AN220" i="35"/>
  <c r="AD507" i="43" s="1"/>
  <c r="AN219" i="35"/>
  <c r="AD506" i="43" s="1"/>
  <c r="AN218" i="35"/>
  <c r="AD505" i="43" s="1"/>
  <c r="AN217" i="35"/>
  <c r="AD504" i="43" s="1"/>
  <c r="AN216" i="35"/>
  <c r="AD503" i="43" s="1"/>
  <c r="AN215" i="35"/>
  <c r="AD502" i="43" s="1"/>
  <c r="AN214" i="35"/>
  <c r="AD501" i="43" s="1"/>
  <c r="AN213" i="35"/>
  <c r="AD500" i="43" s="1"/>
  <c r="AN212" i="35"/>
  <c r="AD499" i="43" s="1"/>
  <c r="AN211" i="35"/>
  <c r="AD498" i="43" s="1"/>
  <c r="AN210" i="35"/>
  <c r="AD497" i="43" s="1"/>
  <c r="AN209" i="35"/>
  <c r="AD496" i="43" s="1"/>
  <c r="AN208" i="35"/>
  <c r="AD495" i="43" s="1"/>
  <c r="AN207" i="35"/>
  <c r="AD494" i="43" s="1"/>
  <c r="AN206" i="35"/>
  <c r="AD493" i="43" s="1"/>
  <c r="AN205" i="35"/>
  <c r="AD492" i="43" s="1"/>
  <c r="AN204" i="35"/>
  <c r="AD491" i="43" s="1"/>
  <c r="AN203" i="35"/>
  <c r="AD490" i="43" s="1"/>
  <c r="AN202" i="35"/>
  <c r="AD489" i="43" s="1"/>
  <c r="AN201" i="35"/>
  <c r="AD488" i="43" s="1"/>
  <c r="AN200" i="35"/>
  <c r="AD487" i="43" s="1"/>
  <c r="AN199" i="35"/>
  <c r="AD486" i="43" s="1"/>
  <c r="AN198" i="35"/>
  <c r="AD485" i="43" s="1"/>
  <c r="AN197" i="35"/>
  <c r="AD484" i="43" s="1"/>
  <c r="AN196" i="35"/>
  <c r="AN195"/>
  <c r="AN194"/>
  <c r="AN193"/>
  <c r="AN192"/>
  <c r="AN191"/>
  <c r="AN190"/>
  <c r="AN189"/>
  <c r="AN188"/>
  <c r="AN187"/>
  <c r="AN186"/>
  <c r="AN185"/>
  <c r="AN184"/>
  <c r="AN183"/>
  <c r="AN182"/>
  <c r="AN181"/>
  <c r="AN180"/>
  <c r="AN179"/>
  <c r="AN178"/>
  <c r="AN177"/>
  <c r="AN176"/>
  <c r="AN175"/>
  <c r="AN174"/>
  <c r="AN173"/>
  <c r="AN172"/>
  <c r="AN171"/>
  <c r="AN170"/>
  <c r="AN169"/>
  <c r="AN168"/>
  <c r="AN167"/>
  <c r="AN166"/>
  <c r="AN165"/>
  <c r="AN164"/>
  <c r="AN163"/>
  <c r="AN162"/>
  <c r="AN161"/>
  <c r="AN160"/>
  <c r="AN159"/>
  <c r="AN158"/>
  <c r="AN157"/>
  <c r="AN156"/>
  <c r="AN155"/>
  <c r="AN154"/>
  <c r="AN153"/>
  <c r="AN152"/>
  <c r="AN151"/>
  <c r="AN150"/>
  <c r="AN149"/>
  <c r="AN148"/>
  <c r="AN147"/>
  <c r="AN146"/>
  <c r="AN145"/>
  <c r="AN144"/>
  <c r="AN143"/>
  <c r="AN142"/>
  <c r="AN141"/>
  <c r="AN140"/>
  <c r="AN139"/>
  <c r="AN138"/>
  <c r="AN137"/>
  <c r="AN136"/>
  <c r="AN135"/>
  <c r="AN134"/>
  <c r="AN133"/>
  <c r="AN132"/>
  <c r="AN131"/>
  <c r="AN130"/>
  <c r="AN129"/>
  <c r="AN128"/>
  <c r="AN127"/>
  <c r="AN126"/>
  <c r="AN125"/>
  <c r="AN124"/>
  <c r="AN123"/>
  <c r="AN122"/>
  <c r="AN121"/>
  <c r="AN120"/>
  <c r="AN119"/>
  <c r="AN118"/>
  <c r="AN117"/>
  <c r="AN116"/>
  <c r="AN115"/>
  <c r="AN114"/>
  <c r="AN113"/>
  <c r="AN112"/>
  <c r="AN111"/>
  <c r="AN110"/>
  <c r="AN109"/>
  <c r="AN108"/>
  <c r="AN107"/>
  <c r="AN106"/>
  <c r="AN105"/>
  <c r="AN104"/>
  <c r="AN103"/>
  <c r="AN102"/>
  <c r="AN101"/>
  <c r="AN100"/>
  <c r="AN99"/>
  <c r="AN98"/>
  <c r="AN97"/>
  <c r="AN96"/>
  <c r="AN95"/>
  <c r="AN94"/>
  <c r="AN93"/>
  <c r="AN92"/>
  <c r="AN91"/>
  <c r="AN90"/>
  <c r="AN89"/>
  <c r="AN88"/>
  <c r="AN87"/>
  <c r="AN86"/>
  <c r="AN85"/>
  <c r="AN84"/>
  <c r="AN83"/>
  <c r="AN82"/>
  <c r="AN81"/>
  <c r="AN80"/>
  <c r="AN79"/>
  <c r="AN78"/>
  <c r="AN77"/>
  <c r="AN76"/>
  <c r="AN75"/>
  <c r="AN74"/>
  <c r="AN73"/>
  <c r="AN72"/>
  <c r="AN71"/>
  <c r="AN70"/>
  <c r="AN69"/>
  <c r="AN68"/>
  <c r="AN67"/>
  <c r="AN66"/>
  <c r="AN65"/>
  <c r="AN64"/>
  <c r="AN63"/>
  <c r="AN62"/>
  <c r="AN61"/>
  <c r="AN60"/>
  <c r="AN59"/>
  <c r="AN58"/>
  <c r="AN57"/>
  <c r="AN56"/>
  <c r="AN55"/>
  <c r="AN54"/>
  <c r="AN53"/>
  <c r="AN52"/>
  <c r="AN51"/>
  <c r="AN50"/>
  <c r="AN49"/>
  <c r="AN48"/>
  <c r="AN47"/>
  <c r="AN46"/>
  <c r="AN45"/>
  <c r="AN44"/>
  <c r="AN43"/>
  <c r="AN42"/>
  <c r="AN41"/>
  <c r="AN40"/>
  <c r="AN39"/>
  <c r="AN38"/>
  <c r="AN37"/>
  <c r="AN36"/>
  <c r="AN35"/>
  <c r="AN34"/>
  <c r="AN33"/>
  <c r="AN32"/>
  <c r="AN31"/>
  <c r="AN30"/>
  <c r="AN29"/>
  <c r="AN28"/>
  <c r="AN27"/>
  <c r="AN26"/>
  <c r="AN25"/>
  <c r="AN24"/>
  <c r="AN23"/>
  <c r="AN22"/>
  <c r="AN21"/>
  <c r="AN20"/>
  <c r="AN19"/>
  <c r="AN18"/>
  <c r="AN17"/>
  <c r="AN16"/>
  <c r="AN15"/>
  <c r="AN14"/>
  <c r="AN13"/>
  <c r="AN12"/>
  <c r="AN11"/>
  <c r="AN10"/>
  <c r="AN9"/>
  <c r="AN8"/>
  <c r="AN7"/>
  <c r="AN6"/>
  <c r="AN5"/>
  <c r="AN292" i="9"/>
  <c r="AD291" i="43" s="1"/>
  <c r="AN291" i="9"/>
  <c r="AD290" i="43" s="1"/>
  <c r="AN290" i="9"/>
  <c r="AD289" i="43" s="1"/>
  <c r="AN289" i="9"/>
  <c r="AD288" i="43" s="1"/>
  <c r="AN288" i="9"/>
  <c r="AD287" i="43" s="1"/>
  <c r="AN287" i="9"/>
  <c r="AD286" i="43" s="1"/>
  <c r="AN286" i="9"/>
  <c r="AD285" i="43" s="1"/>
  <c r="AN285" i="9"/>
  <c r="AD284" i="43" s="1"/>
  <c r="AN284" i="9"/>
  <c r="AD283" i="43" s="1"/>
  <c r="AN283" i="9"/>
  <c r="AD282" i="43" s="1"/>
  <c r="AN282" i="9"/>
  <c r="AD281" i="43" s="1"/>
  <c r="AN281" i="9"/>
  <c r="AD280" i="43" s="1"/>
  <c r="AN280" i="9"/>
  <c r="AD279" i="43" s="1"/>
  <c r="AN279" i="9"/>
  <c r="AD278" i="43" s="1"/>
  <c r="AN278" i="9"/>
  <c r="AD277" i="43" s="1"/>
  <c r="AN277" i="9"/>
  <c r="AD276" i="43" s="1"/>
  <c r="AN276" i="9"/>
  <c r="AD275" i="43" s="1"/>
  <c r="AN275" i="9"/>
  <c r="AD274" i="43" s="1"/>
  <c r="AN274" i="9"/>
  <c r="AD273" i="43" s="1"/>
  <c r="AN273" i="9"/>
  <c r="AD272" i="43" s="1"/>
  <c r="AN272" i="9"/>
  <c r="AD271" i="43" s="1"/>
  <c r="AN271" i="9"/>
  <c r="AD270" i="43" s="1"/>
  <c r="AN270" i="9"/>
  <c r="AD269" i="43" s="1"/>
  <c r="AN269" i="9"/>
  <c r="AD268" i="43" s="1"/>
  <c r="AN268" i="9"/>
  <c r="AD267" i="43" s="1"/>
  <c r="AN267" i="9"/>
  <c r="AD266" i="43" s="1"/>
  <c r="AN266" i="9"/>
  <c r="AD265" i="43" s="1"/>
  <c r="AN265" i="9"/>
  <c r="AD264" i="43" s="1"/>
  <c r="AN264" i="9"/>
  <c r="AD263" i="43" s="1"/>
  <c r="AN263" i="9"/>
  <c r="AD262" i="43" s="1"/>
  <c r="AN262" i="9"/>
  <c r="AD261" i="43" s="1"/>
  <c r="AN261" i="9"/>
  <c r="AD260" i="43" s="1"/>
  <c r="AN260" i="9"/>
  <c r="AD259" i="43" s="1"/>
  <c r="AN259" i="9"/>
  <c r="AD258" i="43" s="1"/>
  <c r="AN258" i="9"/>
  <c r="AD257" i="43" s="1"/>
  <c r="AN257" i="9"/>
  <c r="AD256" i="43" s="1"/>
  <c r="AN256" i="9"/>
  <c r="AD255" i="43" s="1"/>
  <c r="AN255" i="9"/>
  <c r="AD254" i="43" s="1"/>
  <c r="AN254" i="9"/>
  <c r="AD253" i="43" s="1"/>
  <c r="AN253" i="9"/>
  <c r="AD252" i="43" s="1"/>
  <c r="AN252" i="9"/>
  <c r="AD251" i="43" s="1"/>
  <c r="AN251" i="9"/>
  <c r="AD250" i="43" s="1"/>
  <c r="AN250" i="9"/>
  <c r="AD249" i="43" s="1"/>
  <c r="AN249" i="9"/>
  <c r="AD248" i="43" s="1"/>
  <c r="AN248" i="9"/>
  <c r="AD247" i="43" s="1"/>
  <c r="AN247" i="9"/>
  <c r="AD246" i="43" s="1"/>
  <c r="AN246" i="9"/>
  <c r="AD245" i="43" s="1"/>
  <c r="AN245" i="9"/>
  <c r="AD244" i="43" s="1"/>
  <c r="AN244" i="9"/>
  <c r="AD243" i="43" s="1"/>
  <c r="AN243" i="9"/>
  <c r="AD242" i="43" s="1"/>
  <c r="AN242" i="9"/>
  <c r="AD241" i="43" s="1"/>
  <c r="AN241" i="9"/>
  <c r="AD240" i="43" s="1"/>
  <c r="AN240" i="9"/>
  <c r="AD239" i="43" s="1"/>
  <c r="AN239" i="9"/>
  <c r="AD238" i="43" s="1"/>
  <c r="AN238" i="9"/>
  <c r="AD237" i="43" s="1"/>
  <c r="AN237" i="9"/>
  <c r="AD236" i="43" s="1"/>
  <c r="AN236" i="9"/>
  <c r="AD235" i="43" s="1"/>
  <c r="AN235" i="9"/>
  <c r="AD234" i="43" s="1"/>
  <c r="AN234" i="9"/>
  <c r="AD233" i="43" s="1"/>
  <c r="AN233" i="9"/>
  <c r="AD232" i="43" s="1"/>
  <c r="AN232" i="9"/>
  <c r="AD231" i="43" s="1"/>
  <c r="AN231" i="9"/>
  <c r="AD230" i="43" s="1"/>
  <c r="AN230" i="9"/>
  <c r="AD229" i="43" s="1"/>
  <c r="AN229" i="9"/>
  <c r="AD228" i="43" s="1"/>
  <c r="AN228" i="9"/>
  <c r="AD227" i="43" s="1"/>
  <c r="AN227" i="9"/>
  <c r="AD226" i="43" s="1"/>
  <c r="AN226" i="9"/>
  <c r="AD225" i="43" s="1"/>
  <c r="AN225" i="9"/>
  <c r="AD224" i="43" s="1"/>
  <c r="AN224" i="9"/>
  <c r="AD223" i="43" s="1"/>
  <c r="AN223" i="9"/>
  <c r="AD222" i="43" s="1"/>
  <c r="AN222" i="9"/>
  <c r="AD221" i="43" s="1"/>
  <c r="AN221" i="9"/>
  <c r="AD220" i="43" s="1"/>
  <c r="AN220" i="9"/>
  <c r="AD219" i="43" s="1"/>
  <c r="AN219" i="9"/>
  <c r="AD218" i="43" s="1"/>
  <c r="AN218" i="9"/>
  <c r="AD217" i="43" s="1"/>
  <c r="AN217" i="9"/>
  <c r="AD216" i="43" s="1"/>
  <c r="AN216" i="9"/>
  <c r="AD215" i="43" s="1"/>
  <c r="AN215" i="9"/>
  <c r="AD214" i="43" s="1"/>
  <c r="AN214" i="9"/>
  <c r="AD213" i="43" s="1"/>
  <c r="AN213" i="9"/>
  <c r="AD212" i="43" s="1"/>
  <c r="AN212" i="9"/>
  <c r="AD211" i="43" s="1"/>
  <c r="AN211" i="9"/>
  <c r="AD210" i="43" s="1"/>
  <c r="AN210" i="9"/>
  <c r="AD209" i="43" s="1"/>
  <c r="AN209" i="9"/>
  <c r="AD208" i="43" s="1"/>
  <c r="AN208" i="9"/>
  <c r="AD207" i="43" s="1"/>
  <c r="AN207" i="9"/>
  <c r="AD206" i="43" s="1"/>
  <c r="AN206" i="9"/>
  <c r="AD205" i="43" s="1"/>
  <c r="AN205" i="9"/>
  <c r="AD204" i="43" s="1"/>
  <c r="AN204" i="9"/>
  <c r="AD203" i="43" s="1"/>
  <c r="AN203" i="9"/>
  <c r="AD202" i="43" s="1"/>
  <c r="AN202" i="9"/>
  <c r="AD201" i="43" s="1"/>
  <c r="AN201" i="9"/>
  <c r="AD200" i="43" s="1"/>
  <c r="AN200" i="9"/>
  <c r="AD199" i="43" s="1"/>
  <c r="AN199" i="9"/>
  <c r="AD198" i="43" s="1"/>
  <c r="AN198" i="9"/>
  <c r="AD197" i="43" s="1"/>
  <c r="AN197" i="9"/>
  <c r="AN196"/>
  <c r="AN195"/>
  <c r="AN194"/>
  <c r="AN193"/>
  <c r="AN192"/>
  <c r="AN191"/>
  <c r="AN190"/>
  <c r="AN189"/>
  <c r="AN188"/>
  <c r="AN187"/>
  <c r="AN186"/>
  <c r="AN185"/>
  <c r="AN184"/>
  <c r="AN183"/>
  <c r="AN182"/>
  <c r="AN181"/>
  <c r="AN180"/>
  <c r="AN179"/>
  <c r="AN178"/>
  <c r="AN177"/>
  <c r="AN176"/>
  <c r="AN175"/>
  <c r="AN174"/>
  <c r="AN173"/>
  <c r="AN172"/>
  <c r="AN171"/>
  <c r="AN170"/>
  <c r="AN169"/>
  <c r="AN168"/>
  <c r="AN167"/>
  <c r="AN166"/>
  <c r="AN165"/>
  <c r="AN164"/>
  <c r="AN163"/>
  <c r="AN162"/>
  <c r="AN161"/>
  <c r="AN160"/>
  <c r="AN159"/>
  <c r="AN158"/>
  <c r="AN157"/>
  <c r="AN156"/>
  <c r="AN155"/>
  <c r="AN154"/>
  <c r="AN153"/>
  <c r="AN152"/>
  <c r="AN151"/>
  <c r="AN150"/>
  <c r="AN149"/>
  <c r="AN148"/>
  <c r="AN147"/>
  <c r="AN146"/>
  <c r="AN145"/>
  <c r="AN144"/>
  <c r="AN143"/>
  <c r="AN142"/>
  <c r="AN141"/>
  <c r="AN140"/>
  <c r="AN139"/>
  <c r="AN138"/>
  <c r="AN137"/>
  <c r="AN136"/>
  <c r="AN135"/>
  <c r="AN134"/>
  <c r="AN133"/>
  <c r="AN132"/>
  <c r="AN131"/>
  <c r="AN130"/>
  <c r="AN129"/>
  <c r="AN128"/>
  <c r="AN127"/>
  <c r="AN126"/>
  <c r="AN125"/>
  <c r="AN124"/>
  <c r="AN123"/>
  <c r="AN122"/>
  <c r="AN121"/>
  <c r="AN120"/>
  <c r="AN119"/>
  <c r="AN118"/>
  <c r="AN117"/>
  <c r="AN116"/>
  <c r="AN115"/>
  <c r="AN114"/>
  <c r="AN113"/>
  <c r="AN112"/>
  <c r="AN111"/>
  <c r="AN110"/>
  <c r="AN109"/>
  <c r="AN108"/>
  <c r="AN107"/>
  <c r="AN106"/>
  <c r="AN105"/>
  <c r="AN104"/>
  <c r="AN103"/>
  <c r="AN102"/>
  <c r="AN101"/>
  <c r="AN100"/>
  <c r="AN99"/>
  <c r="AN98"/>
  <c r="AN97"/>
  <c r="AN96"/>
  <c r="AN95"/>
  <c r="AN94"/>
  <c r="AN93"/>
  <c r="AN92"/>
  <c r="AN91"/>
  <c r="AN90"/>
  <c r="AN89"/>
  <c r="AN88"/>
  <c r="AN87"/>
  <c r="AN86"/>
  <c r="AN85"/>
  <c r="AN84"/>
  <c r="AN83"/>
  <c r="AN82"/>
  <c r="AN81"/>
  <c r="AN80"/>
  <c r="AN79"/>
  <c r="AN78"/>
  <c r="AN77"/>
  <c r="AN76"/>
  <c r="AN75"/>
  <c r="AN74"/>
  <c r="AN73"/>
  <c r="AN72"/>
  <c r="AN71"/>
  <c r="AN70"/>
  <c r="AN69"/>
  <c r="AN68"/>
  <c r="AN67"/>
  <c r="AN66"/>
  <c r="AN65"/>
  <c r="AN64"/>
  <c r="AN63"/>
  <c r="AN62"/>
  <c r="AN61"/>
  <c r="AN60"/>
  <c r="AN59"/>
  <c r="AN58"/>
  <c r="AN57"/>
  <c r="AN56"/>
  <c r="AN55"/>
  <c r="AN54"/>
  <c r="AN53"/>
  <c r="AN52"/>
  <c r="AN51"/>
  <c r="AN50"/>
  <c r="AN49"/>
  <c r="AN48"/>
  <c r="AN47"/>
  <c r="AN46"/>
  <c r="AN45"/>
  <c r="AN44"/>
  <c r="AN43"/>
  <c r="AN42"/>
  <c r="AN41"/>
  <c r="AN40"/>
  <c r="AN39"/>
  <c r="AN38"/>
  <c r="AN37"/>
  <c r="AN36"/>
  <c r="AN35"/>
  <c r="AN34"/>
  <c r="AN33"/>
  <c r="AN32"/>
  <c r="AN31"/>
  <c r="AN30"/>
  <c r="AN29"/>
  <c r="AN28"/>
  <c r="AN27"/>
  <c r="AN26"/>
  <c r="AN25"/>
  <c r="AN24"/>
  <c r="AN23"/>
  <c r="AN22"/>
  <c r="AN21"/>
  <c r="AN20"/>
  <c r="AN19"/>
  <c r="AN18"/>
  <c r="AN17"/>
  <c r="AN16"/>
  <c r="AN15"/>
  <c r="AN14"/>
  <c r="AN13"/>
  <c r="AN12"/>
  <c r="AN11"/>
  <c r="L2" i="43"/>
  <c r="M2"/>
  <c r="N2"/>
  <c r="O2"/>
  <c r="L3"/>
  <c r="M3"/>
  <c r="N3"/>
  <c r="O3"/>
  <c r="P3"/>
  <c r="L4"/>
  <c r="M4"/>
  <c r="N4"/>
  <c r="O4"/>
  <c r="P4"/>
  <c r="L5"/>
  <c r="M5"/>
  <c r="N5"/>
  <c r="O5"/>
  <c r="P5"/>
  <c r="L6"/>
  <c r="M6"/>
  <c r="N6"/>
  <c r="O6"/>
  <c r="P6"/>
  <c r="L7"/>
  <c r="M7"/>
  <c r="N7"/>
  <c r="O7"/>
  <c r="P7"/>
  <c r="L8"/>
  <c r="M8"/>
  <c r="N8"/>
  <c r="O8"/>
  <c r="P8"/>
  <c r="L9"/>
  <c r="M9"/>
  <c r="N9"/>
  <c r="O9"/>
  <c r="P9"/>
  <c r="L10"/>
  <c r="M10"/>
  <c r="N10"/>
  <c r="O10"/>
  <c r="P10"/>
  <c r="L11"/>
  <c r="M11"/>
  <c r="N11"/>
  <c r="O11"/>
  <c r="P11"/>
  <c r="L12"/>
  <c r="M12"/>
  <c r="N12"/>
  <c r="O12"/>
  <c r="P12"/>
  <c r="L13"/>
  <c r="M13"/>
  <c r="N13"/>
  <c r="O13"/>
  <c r="P13"/>
  <c r="L14"/>
  <c r="M14"/>
  <c r="N14"/>
  <c r="O14"/>
  <c r="P14"/>
  <c r="L15"/>
  <c r="M15"/>
  <c r="N15"/>
  <c r="O15"/>
  <c r="P15"/>
  <c r="L16"/>
  <c r="M16"/>
  <c r="N16"/>
  <c r="O16"/>
  <c r="P16"/>
  <c r="L17"/>
  <c r="M17"/>
  <c r="N17"/>
  <c r="O17"/>
  <c r="P17"/>
  <c r="L18"/>
  <c r="M18"/>
  <c r="N18"/>
  <c r="O18"/>
  <c r="P18"/>
  <c r="L19"/>
  <c r="M19"/>
  <c r="N19"/>
  <c r="O19"/>
  <c r="P19"/>
  <c r="L20"/>
  <c r="M20"/>
  <c r="N20"/>
  <c r="O20"/>
  <c r="P20"/>
  <c r="L21"/>
  <c r="M21"/>
  <c r="N21"/>
  <c r="O21"/>
  <c r="P21"/>
  <c r="L22"/>
  <c r="M22"/>
  <c r="N22"/>
  <c r="O22"/>
  <c r="P22"/>
  <c r="L23"/>
  <c r="M23"/>
  <c r="N23"/>
  <c r="O23"/>
  <c r="P23"/>
  <c r="L24"/>
  <c r="M24"/>
  <c r="N24"/>
  <c r="O24"/>
  <c r="P24"/>
  <c r="L25"/>
  <c r="M25"/>
  <c r="N25"/>
  <c r="O25"/>
  <c r="P25"/>
  <c r="L26"/>
  <c r="M26"/>
  <c r="N26"/>
  <c r="O26"/>
  <c r="P26"/>
  <c r="L27"/>
  <c r="M27"/>
  <c r="N27"/>
  <c r="O27"/>
  <c r="P27"/>
  <c r="L28"/>
  <c r="M28"/>
  <c r="N28"/>
  <c r="O28"/>
  <c r="P28"/>
  <c r="L29"/>
  <c r="M29"/>
  <c r="N29"/>
  <c r="O29"/>
  <c r="P29"/>
  <c r="L30"/>
  <c r="M30"/>
  <c r="N30"/>
  <c r="O30"/>
  <c r="P30"/>
  <c r="L31"/>
  <c r="M31"/>
  <c r="N31"/>
  <c r="O31"/>
  <c r="P31"/>
  <c r="L32"/>
  <c r="M32"/>
  <c r="N32"/>
  <c r="O32"/>
  <c r="P32"/>
  <c r="L33"/>
  <c r="M33"/>
  <c r="N33"/>
  <c r="O33"/>
  <c r="P33"/>
  <c r="L34"/>
  <c r="M34"/>
  <c r="N34"/>
  <c r="O34"/>
  <c r="P34"/>
  <c r="L35"/>
  <c r="M35"/>
  <c r="N35"/>
  <c r="O35"/>
  <c r="P35"/>
  <c r="L36"/>
  <c r="M36"/>
  <c r="N36"/>
  <c r="O36"/>
  <c r="P36"/>
  <c r="L37"/>
  <c r="M37"/>
  <c r="N37"/>
  <c r="O37"/>
  <c r="P37"/>
  <c r="L38"/>
  <c r="M38"/>
  <c r="N38"/>
  <c r="O38"/>
  <c r="P38"/>
  <c r="L39"/>
  <c r="M39"/>
  <c r="N39"/>
  <c r="O39"/>
  <c r="P39"/>
  <c r="L40"/>
  <c r="M40"/>
  <c r="N40"/>
  <c r="O40"/>
  <c r="P40"/>
  <c r="L41"/>
  <c r="M41"/>
  <c r="N41"/>
  <c r="O41"/>
  <c r="P41"/>
  <c r="L42"/>
  <c r="M42"/>
  <c r="N42"/>
  <c r="O42"/>
  <c r="P42"/>
  <c r="L43"/>
  <c r="M43"/>
  <c r="N43"/>
  <c r="O43"/>
  <c r="P43"/>
  <c r="L44"/>
  <c r="M44"/>
  <c r="N44"/>
  <c r="O44"/>
  <c r="P44"/>
  <c r="L45"/>
  <c r="M45"/>
  <c r="N45"/>
  <c r="O45"/>
  <c r="P45"/>
  <c r="L46"/>
  <c r="M46"/>
  <c r="N46"/>
  <c r="O46"/>
  <c r="P46"/>
  <c r="L47"/>
  <c r="M47"/>
  <c r="N47"/>
  <c r="O47"/>
  <c r="P47"/>
  <c r="L48"/>
  <c r="M48"/>
  <c r="N48"/>
  <c r="O48"/>
  <c r="P48"/>
  <c r="L49"/>
  <c r="M49"/>
  <c r="N49"/>
  <c r="O49"/>
  <c r="P49"/>
  <c r="L50"/>
  <c r="M50"/>
  <c r="N50"/>
  <c r="O50"/>
  <c r="P50"/>
  <c r="L51"/>
  <c r="M51"/>
  <c r="N51"/>
  <c r="O51"/>
  <c r="P51"/>
  <c r="L52"/>
  <c r="M52"/>
  <c r="N52"/>
  <c r="O52"/>
  <c r="P52"/>
  <c r="L53"/>
  <c r="M53"/>
  <c r="N53"/>
  <c r="O53"/>
  <c r="P53"/>
  <c r="L54"/>
  <c r="M54"/>
  <c r="N54"/>
  <c r="O54"/>
  <c r="P54"/>
  <c r="L55"/>
  <c r="M55"/>
  <c r="N55"/>
  <c r="O55"/>
  <c r="P55"/>
  <c r="L56"/>
  <c r="M56"/>
  <c r="N56"/>
  <c r="O56"/>
  <c r="P56"/>
  <c r="L57"/>
  <c r="M57"/>
  <c r="N57"/>
  <c r="O57"/>
  <c r="P57"/>
  <c r="L58"/>
  <c r="M58"/>
  <c r="N58"/>
  <c r="O58"/>
  <c r="P58"/>
  <c r="L59"/>
  <c r="M59"/>
  <c r="N59"/>
  <c r="O59"/>
  <c r="P59"/>
  <c r="L60"/>
  <c r="M60"/>
  <c r="N60"/>
  <c r="O60"/>
  <c r="P60"/>
  <c r="L61"/>
  <c r="M61"/>
  <c r="N61"/>
  <c r="O61"/>
  <c r="P61"/>
  <c r="L62"/>
  <c r="M62"/>
  <c r="N62"/>
  <c r="O62"/>
  <c r="P62"/>
  <c r="L63"/>
  <c r="M63"/>
  <c r="N63"/>
  <c r="O63"/>
  <c r="P63"/>
  <c r="L64"/>
  <c r="M64"/>
  <c r="N64"/>
  <c r="O64"/>
  <c r="P64"/>
  <c r="L65"/>
  <c r="M65"/>
  <c r="N65"/>
  <c r="O65"/>
  <c r="P65"/>
  <c r="L66"/>
  <c r="M66"/>
  <c r="N66"/>
  <c r="O66"/>
  <c r="P66"/>
  <c r="L67"/>
  <c r="M67"/>
  <c r="N67"/>
  <c r="O67"/>
  <c r="P67"/>
  <c r="L68"/>
  <c r="M68"/>
  <c r="N68"/>
  <c r="O68"/>
  <c r="P68"/>
  <c r="L69"/>
  <c r="M69"/>
  <c r="N69"/>
  <c r="O69"/>
  <c r="P69"/>
  <c r="L70"/>
  <c r="M70"/>
  <c r="N70"/>
  <c r="O70"/>
  <c r="P70"/>
  <c r="L71"/>
  <c r="M71"/>
  <c r="N71"/>
  <c r="O71"/>
  <c r="P71"/>
  <c r="L72"/>
  <c r="M72"/>
  <c r="N72"/>
  <c r="O72"/>
  <c r="P72"/>
  <c r="L73"/>
  <c r="M73"/>
  <c r="N73"/>
  <c r="O73"/>
  <c r="P73"/>
  <c r="L74"/>
  <c r="M74"/>
  <c r="N74"/>
  <c r="O74"/>
  <c r="P74"/>
  <c r="L75"/>
  <c r="M75"/>
  <c r="N75"/>
  <c r="O75"/>
  <c r="P75"/>
  <c r="L76"/>
  <c r="M76"/>
  <c r="N76"/>
  <c r="O76"/>
  <c r="P76"/>
  <c r="L77"/>
  <c r="M77"/>
  <c r="N77"/>
  <c r="O77"/>
  <c r="P77"/>
  <c r="L78"/>
  <c r="M78"/>
  <c r="N78"/>
  <c r="O78"/>
  <c r="P78"/>
  <c r="L79"/>
  <c r="M79"/>
  <c r="N79"/>
  <c r="O79"/>
  <c r="P79"/>
  <c r="L80"/>
  <c r="M80"/>
  <c r="N80"/>
  <c r="O80"/>
  <c r="P80"/>
  <c r="L81"/>
  <c r="M81"/>
  <c r="N81"/>
  <c r="O81"/>
  <c r="P81"/>
  <c r="L82"/>
  <c r="M82"/>
  <c r="N82"/>
  <c r="O82"/>
  <c r="P82"/>
  <c r="L83"/>
  <c r="M83"/>
  <c r="N83"/>
  <c r="O83"/>
  <c r="P83"/>
  <c r="L84"/>
  <c r="M84"/>
  <c r="N84"/>
  <c r="O84"/>
  <c r="P84"/>
  <c r="L85"/>
  <c r="M85"/>
  <c r="N85"/>
  <c r="O85"/>
  <c r="P85"/>
  <c r="L86"/>
  <c r="M86"/>
  <c r="N86"/>
  <c r="O86"/>
  <c r="P86"/>
  <c r="L87"/>
  <c r="M87"/>
  <c r="N87"/>
  <c r="O87"/>
  <c r="P87"/>
  <c r="L88"/>
  <c r="M88"/>
  <c r="N88"/>
  <c r="O88"/>
  <c r="P88"/>
  <c r="L89"/>
  <c r="M89"/>
  <c r="N89"/>
  <c r="O89"/>
  <c r="P89"/>
  <c r="L90"/>
  <c r="M90"/>
  <c r="N90"/>
  <c r="O90"/>
  <c r="P90"/>
  <c r="L91"/>
  <c r="M91"/>
  <c r="N91"/>
  <c r="O91"/>
  <c r="P91"/>
  <c r="L92"/>
  <c r="M92"/>
  <c r="N92"/>
  <c r="O92"/>
  <c r="P92"/>
  <c r="L93"/>
  <c r="M93"/>
  <c r="N93"/>
  <c r="O93"/>
  <c r="P93"/>
  <c r="L94"/>
  <c r="M94"/>
  <c r="N94"/>
  <c r="O94"/>
  <c r="P94"/>
  <c r="L95"/>
  <c r="M95"/>
  <c r="N95"/>
  <c r="O95"/>
  <c r="P95"/>
  <c r="L96"/>
  <c r="M96"/>
  <c r="N96"/>
  <c r="O96"/>
  <c r="P96"/>
  <c r="L97"/>
  <c r="M97"/>
  <c r="N97"/>
  <c r="O97"/>
  <c r="P97"/>
  <c r="L98"/>
  <c r="M98"/>
  <c r="N98"/>
  <c r="O98"/>
  <c r="P98"/>
  <c r="L99"/>
  <c r="M99"/>
  <c r="N99"/>
  <c r="O99"/>
  <c r="P99"/>
  <c r="L100"/>
  <c r="M100"/>
  <c r="N100"/>
  <c r="O100"/>
  <c r="P100"/>
  <c r="AN292" i="1"/>
  <c r="AN246"/>
  <c r="AN247"/>
  <c r="AN248"/>
  <c r="AN249"/>
  <c r="AN250"/>
  <c r="AN251"/>
  <c r="AN252"/>
  <c r="AN253"/>
  <c r="AN254"/>
  <c r="AN255"/>
  <c r="AN256"/>
  <c r="AN257"/>
  <c r="AN258"/>
  <c r="AN259"/>
  <c r="AN260"/>
  <c r="AN261"/>
  <c r="AN262"/>
  <c r="AN263"/>
  <c r="AN264"/>
  <c r="AN265"/>
  <c r="AN266"/>
  <c r="AN267"/>
  <c r="AN268"/>
  <c r="AN269"/>
  <c r="AN270"/>
  <c r="AN271"/>
  <c r="AN272"/>
  <c r="AN273"/>
  <c r="AN274"/>
  <c r="AN275"/>
  <c r="AN276"/>
  <c r="AN277"/>
  <c r="AN278"/>
  <c r="AN279"/>
  <c r="AN280"/>
  <c r="AN281"/>
  <c r="AN282"/>
  <c r="AN283"/>
  <c r="AN284"/>
  <c r="AN285"/>
  <c r="AN286"/>
  <c r="AN287"/>
  <c r="AN288"/>
  <c r="AN289"/>
  <c r="AN290"/>
  <c r="AN291"/>
  <c r="AN245"/>
  <c r="AN198"/>
  <c r="AN199"/>
  <c r="AN200"/>
  <c r="AN201"/>
  <c r="AN202"/>
  <c r="AN203"/>
  <c r="AN204"/>
  <c r="AN205"/>
  <c r="AN206"/>
  <c r="AN207"/>
  <c r="AN208"/>
  <c r="AN209"/>
  <c r="AN210"/>
  <c r="AN211"/>
  <c r="AN212"/>
  <c r="AN213"/>
  <c r="AN214"/>
  <c r="AN215"/>
  <c r="AN216"/>
  <c r="AN217"/>
  <c r="AN218"/>
  <c r="AN219"/>
  <c r="AN220"/>
  <c r="AN221"/>
  <c r="AN222"/>
  <c r="AN223"/>
  <c r="AN224"/>
  <c r="AN225"/>
  <c r="AN226"/>
  <c r="AN227"/>
  <c r="AN228"/>
  <c r="AN229"/>
  <c r="AN230"/>
  <c r="AN231"/>
  <c r="AN232"/>
  <c r="AN233"/>
  <c r="AN234"/>
  <c r="AN235"/>
  <c r="AN236"/>
  <c r="AN237"/>
  <c r="AN238"/>
  <c r="AN239"/>
  <c r="AN240"/>
  <c r="AN241"/>
  <c r="AN242"/>
  <c r="AN243"/>
  <c r="AN244"/>
  <c r="AN197"/>
  <c r="AN150"/>
  <c r="AN151"/>
  <c r="AN152"/>
  <c r="AN153"/>
  <c r="AN154"/>
  <c r="AN155"/>
  <c r="AN156"/>
  <c r="AN157"/>
  <c r="AN158"/>
  <c r="AN159"/>
  <c r="AN160"/>
  <c r="AN161"/>
  <c r="AN162"/>
  <c r="AN163"/>
  <c r="AN164"/>
  <c r="AN165"/>
  <c r="AN166"/>
  <c r="AN167"/>
  <c r="AN168"/>
  <c r="AN169"/>
  <c r="AN170"/>
  <c r="AN171"/>
  <c r="AN172"/>
  <c r="AN173"/>
  <c r="AN174"/>
  <c r="AN175"/>
  <c r="AN176"/>
  <c r="AN177"/>
  <c r="AN178"/>
  <c r="AN179"/>
  <c r="AN180"/>
  <c r="AN181"/>
  <c r="AN182"/>
  <c r="AN183"/>
  <c r="AN184"/>
  <c r="AN185"/>
  <c r="AN186"/>
  <c r="AN187"/>
  <c r="AN188"/>
  <c r="AN189"/>
  <c r="AN190"/>
  <c r="AN191"/>
  <c r="AN192"/>
  <c r="AN193"/>
  <c r="AN194"/>
  <c r="AN195"/>
  <c r="AN196"/>
  <c r="AN149"/>
  <c r="AN102"/>
  <c r="AN103"/>
  <c r="AN104"/>
  <c r="AN105"/>
  <c r="AN106"/>
  <c r="AN107"/>
  <c r="AN108"/>
  <c r="AN109"/>
  <c r="AN110"/>
  <c r="AN111"/>
  <c r="AN112"/>
  <c r="AN113"/>
  <c r="AN114"/>
  <c r="AN115"/>
  <c r="AN116"/>
  <c r="AN117"/>
  <c r="AN118"/>
  <c r="AN119"/>
  <c r="AN120"/>
  <c r="AN121"/>
  <c r="AN122"/>
  <c r="AN123"/>
  <c r="AN124"/>
  <c r="AN125"/>
  <c r="AN126"/>
  <c r="AN127"/>
  <c r="AN128"/>
  <c r="AN129"/>
  <c r="AN130"/>
  <c r="AN131"/>
  <c r="AN132"/>
  <c r="AN133"/>
  <c r="AN134"/>
  <c r="AN135"/>
  <c r="AN136"/>
  <c r="AN137"/>
  <c r="AN138"/>
  <c r="AN139"/>
  <c r="AN140"/>
  <c r="AN141"/>
  <c r="AN142"/>
  <c r="AN143"/>
  <c r="AN144"/>
  <c r="AN145"/>
  <c r="AN146"/>
  <c r="AN147"/>
  <c r="AN148"/>
  <c r="AN101"/>
  <c r="AN55"/>
  <c r="AN56"/>
  <c r="AN57"/>
  <c r="AN58"/>
  <c r="AN59"/>
  <c r="AN60"/>
  <c r="AN61"/>
  <c r="AN62"/>
  <c r="AN63"/>
  <c r="AN64"/>
  <c r="AN65"/>
  <c r="AN66"/>
  <c r="AN67"/>
  <c r="AN68"/>
  <c r="AN69"/>
  <c r="AN70"/>
  <c r="AN71"/>
  <c r="AN72"/>
  <c r="AN73"/>
  <c r="AN74"/>
  <c r="AN75"/>
  <c r="AN76"/>
  <c r="AN77"/>
  <c r="AO25" i="33" s="1"/>
  <c r="AN78" i="1"/>
  <c r="AO26" i="33" s="1"/>
  <c r="AN79" i="1"/>
  <c r="AO27" i="33" s="1"/>
  <c r="AN80" i="1"/>
  <c r="AO28" i="33" s="1"/>
  <c r="AN81" i="1"/>
  <c r="AN29" i="33" s="1"/>
  <c r="AN82" i="1"/>
  <c r="AN83"/>
  <c r="AN84"/>
  <c r="AN85"/>
  <c r="AN86"/>
  <c r="AN87"/>
  <c r="AN88"/>
  <c r="AN89"/>
  <c r="AN90"/>
  <c r="AN91"/>
  <c r="AN92"/>
  <c r="AN93"/>
  <c r="AN94"/>
  <c r="AN95"/>
  <c r="AN96"/>
  <c r="AN97"/>
  <c r="AN98"/>
  <c r="AN99"/>
  <c r="AN100"/>
  <c r="AN6"/>
  <c r="AN7"/>
  <c r="AN9"/>
  <c r="AN10"/>
  <c r="AN11"/>
  <c r="AN12"/>
  <c r="AN13"/>
  <c r="AN14"/>
  <c r="AN15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K100" i="43"/>
  <c r="J100"/>
  <c r="K99"/>
  <c r="J99"/>
  <c r="K98"/>
  <c r="J98"/>
  <c r="K97"/>
  <c r="J97"/>
  <c r="K96"/>
  <c r="J96"/>
  <c r="K95"/>
  <c r="J95"/>
  <c r="K94"/>
  <c r="J94"/>
  <c r="K93"/>
  <c r="J93"/>
  <c r="K92"/>
  <c r="J92"/>
  <c r="K91"/>
  <c r="J91"/>
  <c r="K90"/>
  <c r="J90"/>
  <c r="K89"/>
  <c r="J89"/>
  <c r="K88"/>
  <c r="J88"/>
  <c r="K87"/>
  <c r="J87"/>
  <c r="K86"/>
  <c r="J86"/>
  <c r="K85"/>
  <c r="J85"/>
  <c r="K84"/>
  <c r="J84"/>
  <c r="K83"/>
  <c r="J83"/>
  <c r="K82"/>
  <c r="J82"/>
  <c r="K81"/>
  <c r="J81"/>
  <c r="K80"/>
  <c r="J80"/>
  <c r="K79"/>
  <c r="J79"/>
  <c r="K78"/>
  <c r="J78"/>
  <c r="K77"/>
  <c r="J77"/>
  <c r="K76"/>
  <c r="J76"/>
  <c r="K75"/>
  <c r="J75"/>
  <c r="K74"/>
  <c r="J74"/>
  <c r="K73"/>
  <c r="J73"/>
  <c r="K72"/>
  <c r="J72"/>
  <c r="K71"/>
  <c r="J71"/>
  <c r="K70"/>
  <c r="J70"/>
  <c r="K69"/>
  <c r="J69"/>
  <c r="K68"/>
  <c r="J68"/>
  <c r="K67"/>
  <c r="J67"/>
  <c r="K66"/>
  <c r="J66"/>
  <c r="K65"/>
  <c r="J65"/>
  <c r="K64"/>
  <c r="J64"/>
  <c r="K63"/>
  <c r="J63"/>
  <c r="K62"/>
  <c r="J62"/>
  <c r="K61"/>
  <c r="J61"/>
  <c r="K60"/>
  <c r="J60"/>
  <c r="K59"/>
  <c r="J59"/>
  <c r="K58"/>
  <c r="J58"/>
  <c r="K57"/>
  <c r="J57"/>
  <c r="K56"/>
  <c r="J56"/>
  <c r="K55"/>
  <c r="J55"/>
  <c r="K54"/>
  <c r="J54"/>
  <c r="K53"/>
  <c r="J53"/>
  <c r="K52"/>
  <c r="J52"/>
  <c r="K51"/>
  <c r="J51"/>
  <c r="K50"/>
  <c r="J50"/>
  <c r="K49"/>
  <c r="J49"/>
  <c r="K48"/>
  <c r="J48"/>
  <c r="K47"/>
  <c r="J47"/>
  <c r="K46"/>
  <c r="J46"/>
  <c r="K45"/>
  <c r="J45"/>
  <c r="K44"/>
  <c r="J44"/>
  <c r="K43"/>
  <c r="J43"/>
  <c r="K42"/>
  <c r="J42"/>
  <c r="K41"/>
  <c r="J41"/>
  <c r="K40"/>
  <c r="J40"/>
  <c r="K39"/>
  <c r="J39"/>
  <c r="K38"/>
  <c r="J38"/>
  <c r="K37"/>
  <c r="J37"/>
  <c r="K36"/>
  <c r="J36"/>
  <c r="K35"/>
  <c r="J35"/>
  <c r="K34"/>
  <c r="J34"/>
  <c r="K33"/>
  <c r="J33"/>
  <c r="K32"/>
  <c r="J32"/>
  <c r="K31"/>
  <c r="J31"/>
  <c r="K30"/>
  <c r="J30"/>
  <c r="K29"/>
  <c r="J29"/>
  <c r="K28"/>
  <c r="J28"/>
  <c r="K27"/>
  <c r="J27"/>
  <c r="K26"/>
  <c r="J26"/>
  <c r="K25"/>
  <c r="J25"/>
  <c r="K24"/>
  <c r="J24"/>
  <c r="K23"/>
  <c r="J23"/>
  <c r="K22"/>
  <c r="J22"/>
  <c r="K21"/>
  <c r="J21"/>
  <c r="K20"/>
  <c r="J20"/>
  <c r="K19"/>
  <c r="J19"/>
  <c r="K18"/>
  <c r="J18"/>
  <c r="K17"/>
  <c r="J17"/>
  <c r="K16"/>
  <c r="J16"/>
  <c r="K15"/>
  <c r="J15"/>
  <c r="K14"/>
  <c r="J14"/>
  <c r="K13"/>
  <c r="J13"/>
  <c r="K12"/>
  <c r="J12"/>
  <c r="K11"/>
  <c r="J11"/>
  <c r="K10"/>
  <c r="J10"/>
  <c r="K9"/>
  <c r="J9"/>
  <c r="K8"/>
  <c r="J8"/>
  <c r="K7"/>
  <c r="J7"/>
  <c r="K6"/>
  <c r="J6"/>
  <c r="K5"/>
  <c r="J5"/>
  <c r="K4"/>
  <c r="J4"/>
  <c r="K3"/>
  <c r="J3"/>
  <c r="K2"/>
  <c r="J2"/>
  <c r="T1" i="33"/>
  <c r="AW38" i="41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7"/>
  <c r="AU37"/>
  <c r="AS37"/>
  <c r="AQ37"/>
  <c r="AO37"/>
  <c r="AM37"/>
  <c r="AK37"/>
  <c r="AI37"/>
  <c r="AG37"/>
  <c r="AE37"/>
  <c r="AC37"/>
  <c r="AA37"/>
  <c r="Y37"/>
  <c r="W37"/>
  <c r="U37"/>
  <c r="S37"/>
  <c r="Q37"/>
  <c r="O37"/>
  <c r="M37"/>
  <c r="K37"/>
  <c r="I37"/>
  <c r="G37"/>
  <c r="E37"/>
  <c r="C37"/>
  <c r="AW36"/>
  <c r="AS36"/>
  <c r="AO36"/>
  <c r="AK36"/>
  <c r="AG36"/>
  <c r="AC36"/>
  <c r="Y36"/>
  <c r="U36"/>
  <c r="Q36"/>
  <c r="M36"/>
  <c r="I36"/>
  <c r="E36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3"/>
  <c r="AU33"/>
  <c r="AS33"/>
  <c r="AQ33"/>
  <c r="AO33"/>
  <c r="AM33"/>
  <c r="AK33"/>
  <c r="AI33"/>
  <c r="AG33"/>
  <c r="AE33"/>
  <c r="AC33"/>
  <c r="AA33"/>
  <c r="Y33"/>
  <c r="W33"/>
  <c r="U33"/>
  <c r="S33"/>
  <c r="Q33"/>
  <c r="O33"/>
  <c r="M33"/>
  <c r="K33"/>
  <c r="I33"/>
  <c r="G33"/>
  <c r="E33"/>
  <c r="C33"/>
  <c r="AW32"/>
  <c r="AS32"/>
  <c r="AO32"/>
  <c r="AK32"/>
  <c r="AG32"/>
  <c r="AC32"/>
  <c r="Y32"/>
  <c r="U32"/>
  <c r="Q32"/>
  <c r="M32"/>
  <c r="I32"/>
  <c r="E32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9"/>
  <c r="AU29"/>
  <c r="AS29"/>
  <c r="AQ29"/>
  <c r="AO29"/>
  <c r="AM29"/>
  <c r="AK29"/>
  <c r="AI29"/>
  <c r="AG29"/>
  <c r="AE29"/>
  <c r="AC29"/>
  <c r="AA29"/>
  <c r="Y29"/>
  <c r="W29"/>
  <c r="U29"/>
  <c r="S29"/>
  <c r="Q29"/>
  <c r="O29"/>
  <c r="M29"/>
  <c r="K29"/>
  <c r="I29"/>
  <c r="G29"/>
  <c r="E29"/>
  <c r="C29"/>
  <c r="AW28"/>
  <c r="AS28"/>
  <c r="AO28"/>
  <c r="AK28"/>
  <c r="AG28"/>
  <c r="AC28"/>
  <c r="Y28"/>
  <c r="U28"/>
  <c r="Q28"/>
  <c r="M28"/>
  <c r="I28"/>
  <c r="E28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5"/>
  <c r="AU25"/>
  <c r="AS25"/>
  <c r="AQ25"/>
  <c r="AO25"/>
  <c r="AM25"/>
  <c r="AK25"/>
  <c r="AI25"/>
  <c r="AG25"/>
  <c r="AE25"/>
  <c r="AC25"/>
  <c r="AA25"/>
  <c r="Y25"/>
  <c r="W25"/>
  <c r="U25"/>
  <c r="S25"/>
  <c r="Q25"/>
  <c r="O25"/>
  <c r="M25"/>
  <c r="K25"/>
  <c r="I25"/>
  <c r="G25"/>
  <c r="E25"/>
  <c r="C25"/>
  <c r="AW24"/>
  <c r="AS24"/>
  <c r="AO24"/>
  <c r="AK24"/>
  <c r="AG24"/>
  <c r="AC24"/>
  <c r="Y24"/>
  <c r="U24"/>
  <c r="Q24"/>
  <c r="M24"/>
  <c r="I24"/>
  <c r="E24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21"/>
  <c r="AU21"/>
  <c r="AS21"/>
  <c r="AQ21"/>
  <c r="AO21"/>
  <c r="AM21"/>
  <c r="AK21"/>
  <c r="AI21"/>
  <c r="AG21"/>
  <c r="AE21"/>
  <c r="AC21"/>
  <c r="AA21"/>
  <c r="Y21"/>
  <c r="W21"/>
  <c r="U21"/>
  <c r="S21"/>
  <c r="Q21"/>
  <c r="O21"/>
  <c r="M21"/>
  <c r="K21"/>
  <c r="I21"/>
  <c r="G21"/>
  <c r="E21"/>
  <c r="C21"/>
  <c r="AW20"/>
  <c r="AS20"/>
  <c r="AO20"/>
  <c r="AK20"/>
  <c r="AG20"/>
  <c r="AC20"/>
  <c r="Y20"/>
  <c r="U20"/>
  <c r="Q20"/>
  <c r="M20"/>
  <c r="I20"/>
  <c r="E20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E18"/>
  <c r="B18"/>
  <c r="AW17"/>
  <c r="AU17"/>
  <c r="AS17"/>
  <c r="AQ17"/>
  <c r="AO17"/>
  <c r="AM17"/>
  <c r="AK17"/>
  <c r="AI17"/>
  <c r="AG17"/>
  <c r="AE17"/>
  <c r="AC17"/>
  <c r="AA17"/>
  <c r="Y17"/>
  <c r="W17"/>
  <c r="U17"/>
  <c r="S17"/>
  <c r="Q17"/>
  <c r="O17"/>
  <c r="M17"/>
  <c r="K17"/>
  <c r="I17"/>
  <c r="G17"/>
  <c r="E17"/>
  <c r="C17"/>
  <c r="AW16"/>
  <c r="AS16"/>
  <c r="AO16"/>
  <c r="AK16"/>
  <c r="AG16"/>
  <c r="AC16"/>
  <c r="Y16"/>
  <c r="U16"/>
  <c r="Q16"/>
  <c r="M16"/>
  <c r="I16"/>
  <c r="E16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3"/>
  <c r="AU13"/>
  <c r="AS13"/>
  <c r="AQ13"/>
  <c r="AO13"/>
  <c r="AM13"/>
  <c r="AK13"/>
  <c r="AI13"/>
  <c r="AG13"/>
  <c r="AE13"/>
  <c r="AC13"/>
  <c r="AA13"/>
  <c r="Y13"/>
  <c r="W13"/>
  <c r="U13"/>
  <c r="S13"/>
  <c r="Q13"/>
  <c r="O13"/>
  <c r="M13"/>
  <c r="K13"/>
  <c r="I13"/>
  <c r="G13"/>
  <c r="E13"/>
  <c r="C13"/>
  <c r="AW12"/>
  <c r="AS12"/>
  <c r="AO12"/>
  <c r="AK12"/>
  <c r="AG12"/>
  <c r="AC12"/>
  <c r="Y12"/>
  <c r="U12"/>
  <c r="Q12"/>
  <c r="M12"/>
  <c r="I12"/>
  <c r="E12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W9"/>
  <c r="AU9"/>
  <c r="AS9"/>
  <c r="AQ9"/>
  <c r="AO9"/>
  <c r="AM9"/>
  <c r="AK9"/>
  <c r="AI9"/>
  <c r="AG9"/>
  <c r="AE9"/>
  <c r="AC9"/>
  <c r="AA9"/>
  <c r="Y9"/>
  <c r="W9"/>
  <c r="U9"/>
  <c r="S9"/>
  <c r="Q9"/>
  <c r="O9"/>
  <c r="M9"/>
  <c r="K9"/>
  <c r="I9"/>
  <c r="G9"/>
  <c r="E9"/>
  <c r="C9"/>
  <c r="AW8"/>
  <c r="AS8"/>
  <c r="AO8"/>
  <c r="AK8"/>
  <c r="AG8"/>
  <c r="AC8"/>
  <c r="Y8"/>
  <c r="U8"/>
  <c r="Q8"/>
  <c r="M8"/>
  <c r="I8"/>
  <c r="E8"/>
  <c r="AW38" i="40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E18"/>
  <c r="B18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W38" i="39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E18"/>
  <c r="B18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B41" i="38"/>
  <c r="V41"/>
  <c r="P41"/>
  <c r="J41"/>
  <c r="D41"/>
  <c r="AW38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7"/>
  <c r="AU37"/>
  <c r="AS37"/>
  <c r="AQ37"/>
  <c r="AO37"/>
  <c r="AM37"/>
  <c r="AK37"/>
  <c r="AI37"/>
  <c r="AG37"/>
  <c r="AE37"/>
  <c r="AC37"/>
  <c r="AA37"/>
  <c r="Y37"/>
  <c r="W37"/>
  <c r="U37"/>
  <c r="S37"/>
  <c r="Q37"/>
  <c r="O37"/>
  <c r="M37"/>
  <c r="K37"/>
  <c r="I37"/>
  <c r="G37"/>
  <c r="E37"/>
  <c r="C37"/>
  <c r="AW36"/>
  <c r="AS36"/>
  <c r="AO36"/>
  <c r="AK36"/>
  <c r="AG36"/>
  <c r="AC36"/>
  <c r="Y36"/>
  <c r="U36"/>
  <c r="Q36"/>
  <c r="M36"/>
  <c r="I36"/>
  <c r="E36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3"/>
  <c r="AU33"/>
  <c r="AS33"/>
  <c r="AQ33"/>
  <c r="AO33"/>
  <c r="AM33"/>
  <c r="AK33"/>
  <c r="AI33"/>
  <c r="AG33"/>
  <c r="AE33"/>
  <c r="AC33"/>
  <c r="AA33"/>
  <c r="Y33"/>
  <c r="W33"/>
  <c r="U33"/>
  <c r="S33"/>
  <c r="Q33"/>
  <c r="O33"/>
  <c r="M33"/>
  <c r="K33"/>
  <c r="I33"/>
  <c r="G33"/>
  <c r="E33"/>
  <c r="C33"/>
  <c r="AW32"/>
  <c r="AS32"/>
  <c r="AO32"/>
  <c r="AK32"/>
  <c r="AG32"/>
  <c r="AC32"/>
  <c r="Y32"/>
  <c r="U32"/>
  <c r="Q32"/>
  <c r="M32"/>
  <c r="I32"/>
  <c r="E32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9"/>
  <c r="AU29"/>
  <c r="AS29"/>
  <c r="AQ29"/>
  <c r="AO29"/>
  <c r="AM29"/>
  <c r="AK29"/>
  <c r="AI29"/>
  <c r="AG29"/>
  <c r="AE29"/>
  <c r="AC29"/>
  <c r="AA29"/>
  <c r="Y29"/>
  <c r="W29"/>
  <c r="U29"/>
  <c r="S29"/>
  <c r="Q29"/>
  <c r="O29"/>
  <c r="M29"/>
  <c r="K29"/>
  <c r="I29"/>
  <c r="G29"/>
  <c r="E29"/>
  <c r="C29"/>
  <c r="AW28"/>
  <c r="AS28"/>
  <c r="AO28"/>
  <c r="AK28"/>
  <c r="AG28"/>
  <c r="AC28"/>
  <c r="Y28"/>
  <c r="U28"/>
  <c r="Q28"/>
  <c r="M28"/>
  <c r="I28"/>
  <c r="E28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5"/>
  <c r="AU25"/>
  <c r="AS25"/>
  <c r="AQ25"/>
  <c r="AO25"/>
  <c r="AM25"/>
  <c r="AK25"/>
  <c r="AI25"/>
  <c r="AG25"/>
  <c r="AE25"/>
  <c r="AC25"/>
  <c r="AA25"/>
  <c r="Y25"/>
  <c r="W25"/>
  <c r="U25"/>
  <c r="S25"/>
  <c r="Q25"/>
  <c r="O25"/>
  <c r="M25"/>
  <c r="K25"/>
  <c r="I25"/>
  <c r="G25"/>
  <c r="E25"/>
  <c r="C25"/>
  <c r="AW24"/>
  <c r="AS24"/>
  <c r="AO24"/>
  <c r="AK24"/>
  <c r="AG24"/>
  <c r="AC24"/>
  <c r="Y24"/>
  <c r="U24"/>
  <c r="Q24"/>
  <c r="M24"/>
  <c r="I24"/>
  <c r="E24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21"/>
  <c r="AU21"/>
  <c r="AS21"/>
  <c r="AQ21"/>
  <c r="AO21"/>
  <c r="AM21"/>
  <c r="AK21"/>
  <c r="AI21"/>
  <c r="AG21"/>
  <c r="AE21"/>
  <c r="AC21"/>
  <c r="AA21"/>
  <c r="Y21"/>
  <c r="W21"/>
  <c r="U21"/>
  <c r="S21"/>
  <c r="Q21"/>
  <c r="O21"/>
  <c r="M21"/>
  <c r="K21"/>
  <c r="I21"/>
  <c r="G21"/>
  <c r="E21"/>
  <c r="C21"/>
  <c r="AW20"/>
  <c r="AS20"/>
  <c r="AO20"/>
  <c r="AK20"/>
  <c r="AG20"/>
  <c r="AC20"/>
  <c r="Y20"/>
  <c r="U20"/>
  <c r="Q20"/>
  <c r="M20"/>
  <c r="I20"/>
  <c r="E20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E18"/>
  <c r="B18"/>
  <c r="AW17"/>
  <c r="AU17"/>
  <c r="AS17"/>
  <c r="AQ17"/>
  <c r="AO17"/>
  <c r="AM17"/>
  <c r="AK17"/>
  <c r="AI17"/>
  <c r="AG17"/>
  <c r="AE17"/>
  <c r="AC17"/>
  <c r="AA17"/>
  <c r="Y17"/>
  <c r="W17"/>
  <c r="U17"/>
  <c r="S17"/>
  <c r="Q17"/>
  <c r="O17"/>
  <c r="M17"/>
  <c r="K17"/>
  <c r="I17"/>
  <c r="G17"/>
  <c r="E17"/>
  <c r="C17"/>
  <c r="AW16"/>
  <c r="AS16"/>
  <c r="AO16"/>
  <c r="AK16"/>
  <c r="AG16"/>
  <c r="AC16"/>
  <c r="Y16"/>
  <c r="U16"/>
  <c r="Q16"/>
  <c r="M16"/>
  <c r="I16"/>
  <c r="E16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3"/>
  <c r="AU13"/>
  <c r="AS13"/>
  <c r="AQ13"/>
  <c r="AO13"/>
  <c r="AM13"/>
  <c r="AK13"/>
  <c r="AI13"/>
  <c r="AG13"/>
  <c r="AE13"/>
  <c r="AC13"/>
  <c r="AA13"/>
  <c r="Y13"/>
  <c r="W13"/>
  <c r="U13"/>
  <c r="S13"/>
  <c r="Q13"/>
  <c r="O13"/>
  <c r="M13"/>
  <c r="K13"/>
  <c r="I13"/>
  <c r="G13"/>
  <c r="E13"/>
  <c r="C13"/>
  <c r="AW12"/>
  <c r="AS12"/>
  <c r="AO12"/>
  <c r="AK12"/>
  <c r="AG12"/>
  <c r="AC12"/>
  <c r="Y12"/>
  <c r="U12"/>
  <c r="Q12"/>
  <c r="M12"/>
  <c r="I12"/>
  <c r="E12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W9"/>
  <c r="AU9"/>
  <c r="AS9"/>
  <c r="AQ9"/>
  <c r="AO9"/>
  <c r="AM9"/>
  <c r="AK9"/>
  <c r="AI9"/>
  <c r="AG9"/>
  <c r="AE9"/>
  <c r="AC9"/>
  <c r="AA9"/>
  <c r="Y9"/>
  <c r="W9"/>
  <c r="U9"/>
  <c r="S9"/>
  <c r="Q9"/>
  <c r="O9"/>
  <c r="M9"/>
  <c r="K9"/>
  <c r="I9"/>
  <c r="G9"/>
  <c r="E9"/>
  <c r="C9"/>
  <c r="AW8"/>
  <c r="AS8"/>
  <c r="AO8"/>
  <c r="AK8"/>
  <c r="AG8"/>
  <c r="AC8"/>
  <c r="Y8"/>
  <c r="U8"/>
  <c r="Q8"/>
  <c r="M8"/>
  <c r="I8"/>
  <c r="E8"/>
  <c r="AW38" i="37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E18"/>
  <c r="B18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B41" i="36"/>
  <c r="V41"/>
  <c r="P41"/>
  <c r="J41"/>
  <c r="D41"/>
  <c r="AW38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E18"/>
  <c r="B18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C292" i="35"/>
  <c r="AB292"/>
  <c r="AA292"/>
  <c r="Z292"/>
  <c r="Y292"/>
  <c r="Q292"/>
  <c r="P292"/>
  <c r="O292"/>
  <c r="N292"/>
  <c r="M292"/>
  <c r="E292"/>
  <c r="AW35" i="38" s="1"/>
  <c r="AC291" i="35"/>
  <c r="AB291"/>
  <c r="AA291"/>
  <c r="Z291"/>
  <c r="Y291"/>
  <c r="Q291"/>
  <c r="P291"/>
  <c r="O291"/>
  <c r="N291"/>
  <c r="M291"/>
  <c r="E291"/>
  <c r="AW31" i="41" s="1"/>
  <c r="AC290" i="35"/>
  <c r="AB290"/>
  <c r="AA290"/>
  <c r="Z290"/>
  <c r="Y290"/>
  <c r="Q290"/>
  <c r="P290"/>
  <c r="O290"/>
  <c r="N290"/>
  <c r="M290"/>
  <c r="E290"/>
  <c r="AO35" i="38" s="1"/>
  <c r="AC289" i="35"/>
  <c r="AB289"/>
  <c r="AA289"/>
  <c r="Z289"/>
  <c r="Y289"/>
  <c r="Q289"/>
  <c r="P289"/>
  <c r="O289"/>
  <c r="N289"/>
  <c r="M289"/>
  <c r="E289"/>
  <c r="AW23" i="41" s="1"/>
  <c r="AC288" i="35"/>
  <c r="AB288"/>
  <c r="AA288"/>
  <c r="Z288"/>
  <c r="Y288"/>
  <c r="Q288"/>
  <c r="P288"/>
  <c r="O288"/>
  <c r="N288"/>
  <c r="M288"/>
  <c r="E288"/>
  <c r="AG35" i="38" s="1"/>
  <c r="AC287" i="35"/>
  <c r="AB287"/>
  <c r="AA287"/>
  <c r="Z287"/>
  <c r="Y287"/>
  <c r="Q287"/>
  <c r="P287"/>
  <c r="O287"/>
  <c r="N287"/>
  <c r="M287"/>
  <c r="E287"/>
  <c r="AW15" i="41" s="1"/>
  <c r="AC286" i="35"/>
  <c r="AB286"/>
  <c r="AA286"/>
  <c r="Z286"/>
  <c r="Y286"/>
  <c r="Q286"/>
  <c r="P286"/>
  <c r="O286"/>
  <c r="N286"/>
  <c r="M286"/>
  <c r="E286"/>
  <c r="Y35" i="38" s="1"/>
  <c r="AC285" i="35"/>
  <c r="AB285"/>
  <c r="AA285"/>
  <c r="Z285"/>
  <c r="Y285"/>
  <c r="Q285"/>
  <c r="P285"/>
  <c r="O285"/>
  <c r="N285"/>
  <c r="M285"/>
  <c r="E285"/>
  <c r="AW7" i="41" s="1"/>
  <c r="AC284" i="35"/>
  <c r="AB284"/>
  <c r="AA284"/>
  <c r="Z284"/>
  <c r="Y284"/>
  <c r="Q284"/>
  <c r="P284"/>
  <c r="O284"/>
  <c r="N284"/>
  <c r="M284"/>
  <c r="E284"/>
  <c r="AS35" i="41" s="1"/>
  <c r="AC283" i="35"/>
  <c r="AB283"/>
  <c r="AA283"/>
  <c r="Z283"/>
  <c r="Y283"/>
  <c r="Q283"/>
  <c r="P283"/>
  <c r="O283"/>
  <c r="N283"/>
  <c r="M283"/>
  <c r="E283"/>
  <c r="AS31" i="41" s="1"/>
  <c r="AC282" i="35"/>
  <c r="AB282"/>
  <c r="AA282"/>
  <c r="Z282"/>
  <c r="Y282"/>
  <c r="Q282"/>
  <c r="P282"/>
  <c r="O282"/>
  <c r="N282"/>
  <c r="M282"/>
  <c r="E282"/>
  <c r="AS27" i="41" s="1"/>
  <c r="AC281" i="35"/>
  <c r="AB281"/>
  <c r="AA281"/>
  <c r="Z281"/>
  <c r="Y281"/>
  <c r="Q281"/>
  <c r="P281"/>
  <c r="O281"/>
  <c r="N281"/>
  <c r="M281"/>
  <c r="E281"/>
  <c r="AS23" i="41" s="1"/>
  <c r="AC280" i="35"/>
  <c r="AB280"/>
  <c r="AA280"/>
  <c r="Z280"/>
  <c r="Y280"/>
  <c r="Q280"/>
  <c r="P280"/>
  <c r="O280"/>
  <c r="N280"/>
  <c r="M280"/>
  <c r="E280"/>
  <c r="AS19" i="41" s="1"/>
  <c r="AC279" i="35"/>
  <c r="AB279"/>
  <c r="AA279"/>
  <c r="Z279"/>
  <c r="Y279"/>
  <c r="Q279"/>
  <c r="P279"/>
  <c r="O279"/>
  <c r="N279"/>
  <c r="M279"/>
  <c r="E279"/>
  <c r="AS15" i="41" s="1"/>
  <c r="AC278" i="35"/>
  <c r="AB278"/>
  <c r="AA278"/>
  <c r="Z278"/>
  <c r="Y278"/>
  <c r="Q278"/>
  <c r="P278"/>
  <c r="O278"/>
  <c r="N278"/>
  <c r="M278"/>
  <c r="E278"/>
  <c r="AS11" i="41" s="1"/>
  <c r="AC277" i="35"/>
  <c r="AB277"/>
  <c r="AA277"/>
  <c r="Z277"/>
  <c r="Y277"/>
  <c r="Q277"/>
  <c r="P277"/>
  <c r="O277"/>
  <c r="N277"/>
  <c r="M277"/>
  <c r="E277"/>
  <c r="AS7" i="41" s="1"/>
  <c r="AC276" i="35"/>
  <c r="AB276"/>
  <c r="AA276"/>
  <c r="Z276"/>
  <c r="Y276"/>
  <c r="Q276"/>
  <c r="P276"/>
  <c r="O276"/>
  <c r="N276"/>
  <c r="M276"/>
  <c r="E276"/>
  <c r="AG31" i="38" s="1"/>
  <c r="AC275" i="35"/>
  <c r="AB275"/>
  <c r="AA275"/>
  <c r="Z275"/>
  <c r="Y275"/>
  <c r="Q275"/>
  <c r="P275"/>
  <c r="O275"/>
  <c r="N275"/>
  <c r="M275"/>
  <c r="E275"/>
  <c r="AO31" i="41" s="1"/>
  <c r="AC274" i="35"/>
  <c r="AB274"/>
  <c r="AA274"/>
  <c r="Z274"/>
  <c r="Y274"/>
  <c r="Q274"/>
  <c r="P274"/>
  <c r="O274"/>
  <c r="N274"/>
  <c r="M274"/>
  <c r="E274"/>
  <c r="Y31" i="38" s="1"/>
  <c r="AC273" i="35"/>
  <c r="AB273"/>
  <c r="AA273"/>
  <c r="Z273"/>
  <c r="Y273"/>
  <c r="Q273"/>
  <c r="P273"/>
  <c r="O273"/>
  <c r="N273"/>
  <c r="M273"/>
  <c r="E273"/>
  <c r="AO23" i="41" s="1"/>
  <c r="AC272" i="35"/>
  <c r="AB272"/>
  <c r="AA272"/>
  <c r="Z272"/>
  <c r="Y272"/>
  <c r="Q272"/>
  <c r="P272"/>
  <c r="O272"/>
  <c r="N272"/>
  <c r="M272"/>
  <c r="E272"/>
  <c r="Q31" i="38" s="1"/>
  <c r="AC271" i="35"/>
  <c r="AB271"/>
  <c r="AA271"/>
  <c r="Z271"/>
  <c r="Y271"/>
  <c r="Q271"/>
  <c r="P271"/>
  <c r="O271"/>
  <c r="N271"/>
  <c r="M271"/>
  <c r="E271"/>
  <c r="AO15" i="41" s="1"/>
  <c r="AC270" i="35"/>
  <c r="AB270"/>
  <c r="AA270"/>
  <c r="Z270"/>
  <c r="Y270"/>
  <c r="Q270"/>
  <c r="P270"/>
  <c r="O270"/>
  <c r="N270"/>
  <c r="M270"/>
  <c r="E270"/>
  <c r="I31" i="38" s="1"/>
  <c r="AC269" i="35"/>
  <c r="AB269"/>
  <c r="AA269"/>
  <c r="Z269"/>
  <c r="Y269"/>
  <c r="Q269"/>
  <c r="P269"/>
  <c r="O269"/>
  <c r="N269"/>
  <c r="M269"/>
  <c r="E269"/>
  <c r="AO7" i="41" s="1"/>
  <c r="AC268" i="35"/>
  <c r="AB268"/>
  <c r="AA268"/>
  <c r="Z268"/>
  <c r="Y268"/>
  <c r="Q268"/>
  <c r="P268"/>
  <c r="O268"/>
  <c r="N268"/>
  <c r="M268"/>
  <c r="E268"/>
  <c r="AK35" i="41" s="1"/>
  <c r="AC267" i="35"/>
  <c r="AB267"/>
  <c r="AA267"/>
  <c r="Z267"/>
  <c r="Y267"/>
  <c r="Q267"/>
  <c r="P267"/>
  <c r="O267"/>
  <c r="N267"/>
  <c r="M267"/>
  <c r="E267"/>
  <c r="AK31" i="41" s="1"/>
  <c r="AC266" i="35"/>
  <c r="AB266"/>
  <c r="AA266"/>
  <c r="Z266"/>
  <c r="Y266"/>
  <c r="Q266"/>
  <c r="P266"/>
  <c r="O266"/>
  <c r="N266"/>
  <c r="M266"/>
  <c r="E266"/>
  <c r="AK27" i="41" s="1"/>
  <c r="AC265" i="35"/>
  <c r="AB265"/>
  <c r="AA265"/>
  <c r="Z265"/>
  <c r="Y265"/>
  <c r="Q265"/>
  <c r="P265"/>
  <c r="O265"/>
  <c r="N265"/>
  <c r="M265"/>
  <c r="E265"/>
  <c r="AK23" i="41" s="1"/>
  <c r="AC264" i="35"/>
  <c r="AB264"/>
  <c r="AA264"/>
  <c r="Z264"/>
  <c r="Y264"/>
  <c r="Q264"/>
  <c r="P264"/>
  <c r="O264"/>
  <c r="N264"/>
  <c r="M264"/>
  <c r="E264"/>
  <c r="AK19" i="41" s="1"/>
  <c r="AC263" i="35"/>
  <c r="AB263"/>
  <c r="AA263"/>
  <c r="Z263"/>
  <c r="Y263"/>
  <c r="Q263"/>
  <c r="P263"/>
  <c r="O263"/>
  <c r="N263"/>
  <c r="M263"/>
  <c r="E263"/>
  <c r="AK15" i="41" s="1"/>
  <c r="AC262" i="35"/>
  <c r="AB262"/>
  <c r="AA262"/>
  <c r="Z262"/>
  <c r="Y262"/>
  <c r="Q262"/>
  <c r="P262"/>
  <c r="O262"/>
  <c r="N262"/>
  <c r="M262"/>
  <c r="E262"/>
  <c r="AK11" i="41" s="1"/>
  <c r="AC261" i="35"/>
  <c r="AB261"/>
  <c r="AA261"/>
  <c r="Z261"/>
  <c r="Y261"/>
  <c r="Q261"/>
  <c r="P261"/>
  <c r="O261"/>
  <c r="N261"/>
  <c r="M261"/>
  <c r="E261"/>
  <c r="AK7" i="41" s="1"/>
  <c r="AC260" i="35"/>
  <c r="AB260"/>
  <c r="AA260"/>
  <c r="Z260"/>
  <c r="Y260"/>
  <c r="Q260"/>
  <c r="P260"/>
  <c r="O260"/>
  <c r="N260"/>
  <c r="M260"/>
  <c r="E260"/>
  <c r="Q27" i="38" s="1"/>
  <c r="AC259" i="35"/>
  <c r="AB259"/>
  <c r="AA259"/>
  <c r="Z259"/>
  <c r="Y259"/>
  <c r="Q259"/>
  <c r="P259"/>
  <c r="O259"/>
  <c r="N259"/>
  <c r="M259"/>
  <c r="E259"/>
  <c r="AG31" i="41" s="1"/>
  <c r="AC258" i="35"/>
  <c r="AB258"/>
  <c r="AA258"/>
  <c r="Z258"/>
  <c r="Y258"/>
  <c r="Q258"/>
  <c r="P258"/>
  <c r="O258"/>
  <c r="N258"/>
  <c r="M258"/>
  <c r="E258"/>
  <c r="I27" i="38" s="1"/>
  <c r="AC257" i="35"/>
  <c r="AB257"/>
  <c r="AA257"/>
  <c r="Z257"/>
  <c r="Y257"/>
  <c r="Q257"/>
  <c r="P257"/>
  <c r="O257"/>
  <c r="N257"/>
  <c r="M257"/>
  <c r="E257"/>
  <c r="AG23" i="41" s="1"/>
  <c r="AC256" i="35"/>
  <c r="AB256"/>
  <c r="AA256"/>
  <c r="Z256"/>
  <c r="Y256"/>
  <c r="Q256"/>
  <c r="P256"/>
  <c r="O256"/>
  <c r="N256"/>
  <c r="M256"/>
  <c r="E256"/>
  <c r="AW23" i="38" s="1"/>
  <c r="AC255" i="35"/>
  <c r="AB255"/>
  <c r="AA255"/>
  <c r="Z255"/>
  <c r="Y255"/>
  <c r="Q255"/>
  <c r="P255"/>
  <c r="O255"/>
  <c r="N255"/>
  <c r="M255"/>
  <c r="E255"/>
  <c r="AG15" i="41" s="1"/>
  <c r="AC254" i="35"/>
  <c r="AB254"/>
  <c r="AA254"/>
  <c r="Z254"/>
  <c r="Y254"/>
  <c r="Q254"/>
  <c r="P254"/>
  <c r="O254"/>
  <c r="N254"/>
  <c r="M254"/>
  <c r="E254"/>
  <c r="AO23" i="38" s="1"/>
  <c r="AC253" i="35"/>
  <c r="AB253"/>
  <c r="AA253"/>
  <c r="Z253"/>
  <c r="Y253"/>
  <c r="Q253"/>
  <c r="P253"/>
  <c r="O253"/>
  <c r="N253"/>
  <c r="M253"/>
  <c r="E253"/>
  <c r="AG7" i="41" s="1"/>
  <c r="AC252" i="35"/>
  <c r="AB252"/>
  <c r="AA252"/>
  <c r="Z252"/>
  <c r="Y252"/>
  <c r="Q252"/>
  <c r="P252"/>
  <c r="O252"/>
  <c r="N252"/>
  <c r="M252"/>
  <c r="E252"/>
  <c r="AC35" i="41" s="1"/>
  <c r="AC251" i="35"/>
  <c r="AB251"/>
  <c r="AA251"/>
  <c r="Z251"/>
  <c r="Y251"/>
  <c r="Q251"/>
  <c r="P251"/>
  <c r="O251"/>
  <c r="N251"/>
  <c r="M251"/>
  <c r="E251"/>
  <c r="AC31" i="41" s="1"/>
  <c r="AC250" i="35"/>
  <c r="AB250"/>
  <c r="AA250"/>
  <c r="Z250"/>
  <c r="Y250"/>
  <c r="Q250"/>
  <c r="P250"/>
  <c r="O250"/>
  <c r="N250"/>
  <c r="M250"/>
  <c r="E250"/>
  <c r="AC27" i="41" s="1"/>
  <c r="AC249" i="35"/>
  <c r="AB249"/>
  <c r="AA249"/>
  <c r="Z249"/>
  <c r="Y249"/>
  <c r="Q249"/>
  <c r="P249"/>
  <c r="O249"/>
  <c r="N249"/>
  <c r="M249"/>
  <c r="E249"/>
  <c r="AC23" i="41" s="1"/>
  <c r="AC248" i="35"/>
  <c r="AB248"/>
  <c r="AA248"/>
  <c r="Z248"/>
  <c r="Y248"/>
  <c r="Q248"/>
  <c r="P248"/>
  <c r="O248"/>
  <c r="N248"/>
  <c r="M248"/>
  <c r="E248"/>
  <c r="AC19" i="41" s="1"/>
  <c r="AC247" i="35"/>
  <c r="AB247"/>
  <c r="AA247"/>
  <c r="Z247"/>
  <c r="Y247"/>
  <c r="Q247"/>
  <c r="P247"/>
  <c r="O247"/>
  <c r="N247"/>
  <c r="M247"/>
  <c r="E247"/>
  <c r="AC15" i="41" s="1"/>
  <c r="AC246" i="35"/>
  <c r="AB246"/>
  <c r="AA246"/>
  <c r="Z246"/>
  <c r="Y246"/>
  <c r="Q246"/>
  <c r="P246"/>
  <c r="O246"/>
  <c r="N246"/>
  <c r="M246"/>
  <c r="E246"/>
  <c r="AC11" i="41" s="1"/>
  <c r="AC245" i="35"/>
  <c r="AB245"/>
  <c r="AA245"/>
  <c r="Z245"/>
  <c r="Y245"/>
  <c r="Q245"/>
  <c r="P245"/>
  <c r="O245"/>
  <c r="N245"/>
  <c r="M245"/>
  <c r="E245"/>
  <c r="AC7" i="41" s="1"/>
  <c r="AC244" i="35"/>
  <c r="AB244"/>
  <c r="AA244"/>
  <c r="Z244"/>
  <c r="Y244"/>
  <c r="Q244"/>
  <c r="P244"/>
  <c r="O244"/>
  <c r="N244"/>
  <c r="M244"/>
  <c r="E244"/>
  <c r="AW19" i="38" s="1"/>
  <c r="AC243" i="35"/>
  <c r="AB243"/>
  <c r="AA243"/>
  <c r="Z243"/>
  <c r="Y243"/>
  <c r="Q243"/>
  <c r="P243"/>
  <c r="O243"/>
  <c r="N243"/>
  <c r="M243"/>
  <c r="E243"/>
  <c r="Y31" i="41" s="1"/>
  <c r="AC242" i="35"/>
  <c r="AB242"/>
  <c r="AA242"/>
  <c r="Z242"/>
  <c r="Y242"/>
  <c r="Q242"/>
  <c r="P242"/>
  <c r="O242"/>
  <c r="N242"/>
  <c r="M242"/>
  <c r="E242"/>
  <c r="AO19" i="38" s="1"/>
  <c r="AC241" i="35"/>
  <c r="AB241"/>
  <c r="AA241"/>
  <c r="Z241"/>
  <c r="Y241"/>
  <c r="Q241"/>
  <c r="P241"/>
  <c r="O241"/>
  <c r="N241"/>
  <c r="M241"/>
  <c r="E241"/>
  <c r="Y23" i="41" s="1"/>
  <c r="AC240" i="35"/>
  <c r="AB240"/>
  <c r="AA240"/>
  <c r="Z240"/>
  <c r="Y240"/>
  <c r="Q240"/>
  <c r="P240"/>
  <c r="O240"/>
  <c r="N240"/>
  <c r="M240"/>
  <c r="E240"/>
  <c r="AG19" i="38" s="1"/>
  <c r="AC239" i="35"/>
  <c r="AB239"/>
  <c r="AA239"/>
  <c r="Z239"/>
  <c r="Y239"/>
  <c r="Q239"/>
  <c r="P239"/>
  <c r="O239"/>
  <c r="N239"/>
  <c r="M239"/>
  <c r="E239"/>
  <c r="Y15" i="41" s="1"/>
  <c r="AC238" i="35"/>
  <c r="AB238"/>
  <c r="AA238"/>
  <c r="Z238"/>
  <c r="Y238"/>
  <c r="Q238"/>
  <c r="P238"/>
  <c r="O238"/>
  <c r="N238"/>
  <c r="M238"/>
  <c r="E238"/>
  <c r="Y19" i="38" s="1"/>
  <c r="AC237" i="35"/>
  <c r="AB237"/>
  <c r="AA237"/>
  <c r="Z237"/>
  <c r="Y237"/>
  <c r="Q237"/>
  <c r="P237"/>
  <c r="O237"/>
  <c r="N237"/>
  <c r="M237"/>
  <c r="E237"/>
  <c r="Y7" i="41" s="1"/>
  <c r="AC236" i="35"/>
  <c r="AB236"/>
  <c r="AA236"/>
  <c r="Z236"/>
  <c r="Y236"/>
  <c r="Q236"/>
  <c r="P236"/>
  <c r="O236"/>
  <c r="N236"/>
  <c r="M236"/>
  <c r="E236"/>
  <c r="U35" i="41" s="1"/>
  <c r="AC235" i="35"/>
  <c r="AB235"/>
  <c r="AA235"/>
  <c r="Z235"/>
  <c r="Y235"/>
  <c r="Q235"/>
  <c r="P235"/>
  <c r="O235"/>
  <c r="N235"/>
  <c r="M235"/>
  <c r="E235"/>
  <c r="U31" i="41" s="1"/>
  <c r="AC234" i="35"/>
  <c r="AB234"/>
  <c r="AA234"/>
  <c r="Z234"/>
  <c r="Y234"/>
  <c r="Q234"/>
  <c r="P234"/>
  <c r="O234"/>
  <c r="N234"/>
  <c r="M234"/>
  <c r="E234"/>
  <c r="U27" i="41" s="1"/>
  <c r="AC233" i="35"/>
  <c r="AB233"/>
  <c r="AA233"/>
  <c r="Z233"/>
  <c r="Y233"/>
  <c r="Q233"/>
  <c r="P233"/>
  <c r="O233"/>
  <c r="N233"/>
  <c r="M233"/>
  <c r="E233"/>
  <c r="U23" i="41" s="1"/>
  <c r="AC232" i="35"/>
  <c r="AB232"/>
  <c r="AA232"/>
  <c r="Z232"/>
  <c r="Y232"/>
  <c r="Q232"/>
  <c r="P232"/>
  <c r="O232"/>
  <c r="N232"/>
  <c r="M232"/>
  <c r="E232"/>
  <c r="U19" i="41" s="1"/>
  <c r="AC231" i="35"/>
  <c r="AB231"/>
  <c r="AA231"/>
  <c r="Z231"/>
  <c r="Y231"/>
  <c r="Q231"/>
  <c r="P231"/>
  <c r="O231"/>
  <c r="N231"/>
  <c r="M231"/>
  <c r="E231"/>
  <c r="U15" i="41" s="1"/>
  <c r="AC230" i="35"/>
  <c r="AB230"/>
  <c r="AA230"/>
  <c r="Z230"/>
  <c r="Y230"/>
  <c r="Q230"/>
  <c r="P230"/>
  <c r="O230"/>
  <c r="N230"/>
  <c r="M230"/>
  <c r="E230"/>
  <c r="U11" i="41" s="1"/>
  <c r="AC229" i="35"/>
  <c r="AB229"/>
  <c r="AA229"/>
  <c r="Z229"/>
  <c r="Y229"/>
  <c r="Q229"/>
  <c r="P229"/>
  <c r="O229"/>
  <c r="N229"/>
  <c r="M229"/>
  <c r="E229"/>
  <c r="U7" i="41" s="1"/>
  <c r="AC228" i="35"/>
  <c r="AB228"/>
  <c r="AA228"/>
  <c r="Z228"/>
  <c r="Y228"/>
  <c r="Q228"/>
  <c r="P228"/>
  <c r="O228"/>
  <c r="N228"/>
  <c r="M228"/>
  <c r="E228"/>
  <c r="AG15" i="38" s="1"/>
  <c r="AC227" i="35"/>
  <c r="AB227"/>
  <c r="AA227"/>
  <c r="Z227"/>
  <c r="Y227"/>
  <c r="Q227"/>
  <c r="P227"/>
  <c r="O227"/>
  <c r="N227"/>
  <c r="M227"/>
  <c r="E227"/>
  <c r="Q31" i="41" s="1"/>
  <c r="AC226" i="35"/>
  <c r="AB226"/>
  <c r="AA226"/>
  <c r="Z226"/>
  <c r="Y226"/>
  <c r="Q226"/>
  <c r="P226"/>
  <c r="O226"/>
  <c r="N226"/>
  <c r="M226"/>
  <c r="E226"/>
  <c r="Y15" i="38" s="1"/>
  <c r="AC225" i="35"/>
  <c r="AB225"/>
  <c r="AA225"/>
  <c r="Z225"/>
  <c r="Y225"/>
  <c r="Q225"/>
  <c r="P225"/>
  <c r="O225"/>
  <c r="N225"/>
  <c r="M225"/>
  <c r="E225"/>
  <c r="Q23" i="41" s="1"/>
  <c r="AC224" i="35"/>
  <c r="AB224"/>
  <c r="AA224"/>
  <c r="Z224"/>
  <c r="Y224"/>
  <c r="Q224"/>
  <c r="P224"/>
  <c r="O224"/>
  <c r="N224"/>
  <c r="M224"/>
  <c r="E224"/>
  <c r="Q15" i="38" s="1"/>
  <c r="AC223" i="35"/>
  <c r="AB223"/>
  <c r="AA223"/>
  <c r="Z223"/>
  <c r="Y223"/>
  <c r="Q223"/>
  <c r="P223"/>
  <c r="O223"/>
  <c r="N223"/>
  <c r="M223"/>
  <c r="E223"/>
  <c r="Q15" i="41" s="1"/>
  <c r="AC222" i="35"/>
  <c r="AB222"/>
  <c r="AA222"/>
  <c r="Z222"/>
  <c r="Y222"/>
  <c r="Q222"/>
  <c r="P222"/>
  <c r="O222"/>
  <c r="N222"/>
  <c r="M222"/>
  <c r="E222"/>
  <c r="I15" i="38" s="1"/>
  <c r="AC221" i="35"/>
  <c r="AB221"/>
  <c r="AA221"/>
  <c r="Z221"/>
  <c r="Y221"/>
  <c r="Q221"/>
  <c r="P221"/>
  <c r="O221"/>
  <c r="N221"/>
  <c r="M221"/>
  <c r="E221"/>
  <c r="Q7" i="41" s="1"/>
  <c r="AC220" i="35"/>
  <c r="AB220"/>
  <c r="AA220"/>
  <c r="Z220"/>
  <c r="Y220"/>
  <c r="Q220"/>
  <c r="P220"/>
  <c r="O220"/>
  <c r="N220"/>
  <c r="M220"/>
  <c r="E220"/>
  <c r="M35" i="41" s="1"/>
  <c r="AC219" i="35"/>
  <c r="AB219"/>
  <c r="AA219"/>
  <c r="Z219"/>
  <c r="Y219"/>
  <c r="Q219"/>
  <c r="P219"/>
  <c r="O219"/>
  <c r="N219"/>
  <c r="M219"/>
  <c r="E219"/>
  <c r="M31" i="41" s="1"/>
  <c r="AC218" i="35"/>
  <c r="AB218"/>
  <c r="AA218"/>
  <c r="Z218"/>
  <c r="Y218"/>
  <c r="Q218"/>
  <c r="P218"/>
  <c r="O218"/>
  <c r="N218"/>
  <c r="M218"/>
  <c r="E218"/>
  <c r="M27" i="41" s="1"/>
  <c r="AC217" i="35"/>
  <c r="AB217"/>
  <c r="AA217"/>
  <c r="Z217"/>
  <c r="Y217"/>
  <c r="Q217"/>
  <c r="P217"/>
  <c r="O217"/>
  <c r="N217"/>
  <c r="M217"/>
  <c r="E217"/>
  <c r="M23" i="41" s="1"/>
  <c r="AC216" i="35"/>
  <c r="AB216"/>
  <c r="AA216"/>
  <c r="Z216"/>
  <c r="Y216"/>
  <c r="Q216"/>
  <c r="P216"/>
  <c r="O216"/>
  <c r="N216"/>
  <c r="M216"/>
  <c r="E216"/>
  <c r="M19" i="41" s="1"/>
  <c r="AC215" i="35"/>
  <c r="AB215"/>
  <c r="AA215"/>
  <c r="Z215"/>
  <c r="Y215"/>
  <c r="Q215"/>
  <c r="P215"/>
  <c r="O215"/>
  <c r="N215"/>
  <c r="M215"/>
  <c r="E215"/>
  <c r="M15" i="41" s="1"/>
  <c r="AC214" i="35"/>
  <c r="AB214"/>
  <c r="AA214"/>
  <c r="Z214"/>
  <c r="Y214"/>
  <c r="Q214"/>
  <c r="P214"/>
  <c r="O214"/>
  <c r="N214"/>
  <c r="M214"/>
  <c r="E214"/>
  <c r="M11" i="41" s="1"/>
  <c r="AC213" i="35"/>
  <c r="AB213"/>
  <c r="AA213"/>
  <c r="Z213"/>
  <c r="Y213"/>
  <c r="Q213"/>
  <c r="P213"/>
  <c r="O213"/>
  <c r="N213"/>
  <c r="M213"/>
  <c r="E213"/>
  <c r="M7" i="41" s="1"/>
  <c r="AC212" i="35"/>
  <c r="AB212"/>
  <c r="AA212"/>
  <c r="Z212"/>
  <c r="Y212"/>
  <c r="Q212"/>
  <c r="P212"/>
  <c r="O212"/>
  <c r="N212"/>
  <c r="M212"/>
  <c r="E212"/>
  <c r="Q11" i="38" s="1"/>
  <c r="AC211" i="35"/>
  <c r="AB211"/>
  <c r="AA211"/>
  <c r="Z211"/>
  <c r="Y211"/>
  <c r="Q211"/>
  <c r="P211"/>
  <c r="O211"/>
  <c r="N211"/>
  <c r="M211"/>
  <c r="E211"/>
  <c r="I31" i="41" s="1"/>
  <c r="AC210" i="35"/>
  <c r="AB210"/>
  <c r="AA210"/>
  <c r="Z210"/>
  <c r="Y210"/>
  <c r="Q210"/>
  <c r="P210"/>
  <c r="O210"/>
  <c r="N210"/>
  <c r="M210"/>
  <c r="E210"/>
  <c r="I11" i="38" s="1"/>
  <c r="AC209" i="35"/>
  <c r="AB209"/>
  <c r="AA209"/>
  <c r="Z209"/>
  <c r="Y209"/>
  <c r="Q209"/>
  <c r="P209"/>
  <c r="O209"/>
  <c r="N209"/>
  <c r="M209"/>
  <c r="E209"/>
  <c r="I23" i="41" s="1"/>
  <c r="AC208" i="35"/>
  <c r="AB208"/>
  <c r="AA208"/>
  <c r="Z208"/>
  <c r="Y208"/>
  <c r="Q208"/>
  <c r="P208"/>
  <c r="O208"/>
  <c r="N208"/>
  <c r="M208"/>
  <c r="E208"/>
  <c r="AW7" i="38" s="1"/>
  <c r="AC207" i="35"/>
  <c r="AB207"/>
  <c r="AA207"/>
  <c r="Z207"/>
  <c r="Y207"/>
  <c r="Q207"/>
  <c r="P207"/>
  <c r="O207"/>
  <c r="N207"/>
  <c r="M207"/>
  <c r="E207"/>
  <c r="I15" i="41" s="1"/>
  <c r="AC206" i="35"/>
  <c r="AB206"/>
  <c r="AA206"/>
  <c r="Z206"/>
  <c r="Y206"/>
  <c r="Q206"/>
  <c r="P206"/>
  <c r="O206"/>
  <c r="N206"/>
  <c r="M206"/>
  <c r="E206"/>
  <c r="AO7" i="38" s="1"/>
  <c r="AC205" i="35"/>
  <c r="AB205"/>
  <c r="AA205"/>
  <c r="Z205"/>
  <c r="Y205"/>
  <c r="Q205"/>
  <c r="P205"/>
  <c r="O205"/>
  <c r="N205"/>
  <c r="M205"/>
  <c r="E205"/>
  <c r="I7" i="41" s="1"/>
  <c r="AC204" i="35"/>
  <c r="AB204"/>
  <c r="AA204"/>
  <c r="Z204"/>
  <c r="Y204"/>
  <c r="Q204"/>
  <c r="P204"/>
  <c r="O204"/>
  <c r="N204"/>
  <c r="M204"/>
  <c r="E204"/>
  <c r="E35" i="41" s="1"/>
  <c r="AC203" i="35"/>
  <c r="AB203"/>
  <c r="AA203"/>
  <c r="Z203"/>
  <c r="Y203"/>
  <c r="Q203"/>
  <c r="P203"/>
  <c r="O203"/>
  <c r="N203"/>
  <c r="M203"/>
  <c r="E203"/>
  <c r="E31" i="41" s="1"/>
  <c r="AC202" i="35"/>
  <c r="AB202"/>
  <c r="AA202"/>
  <c r="Z202"/>
  <c r="Y202"/>
  <c r="Q202"/>
  <c r="P202"/>
  <c r="O202"/>
  <c r="N202"/>
  <c r="M202"/>
  <c r="E202"/>
  <c r="E27" i="41" s="1"/>
  <c r="AC201" i="35"/>
  <c r="AB201"/>
  <c r="AA201"/>
  <c r="Z201"/>
  <c r="Y201"/>
  <c r="Q201"/>
  <c r="P201"/>
  <c r="O201"/>
  <c r="N201"/>
  <c r="M201"/>
  <c r="E201"/>
  <c r="E23" i="41" s="1"/>
  <c r="AC200" i="35"/>
  <c r="AB200"/>
  <c r="AA200"/>
  <c r="Z200"/>
  <c r="Y200"/>
  <c r="Q200"/>
  <c r="P200"/>
  <c r="O200"/>
  <c r="N200"/>
  <c r="M200"/>
  <c r="E200"/>
  <c r="E19" i="41" s="1"/>
  <c r="AC199" i="35"/>
  <c r="AB199"/>
  <c r="AA199"/>
  <c r="Z199"/>
  <c r="Y199"/>
  <c r="Q199"/>
  <c r="P199"/>
  <c r="O199"/>
  <c r="N199"/>
  <c r="M199"/>
  <c r="E199"/>
  <c r="E15" i="41" s="1"/>
  <c r="AC198" i="35"/>
  <c r="AB198"/>
  <c r="AA198"/>
  <c r="Z198"/>
  <c r="Y198"/>
  <c r="Q198"/>
  <c r="P198"/>
  <c r="O198"/>
  <c r="N198"/>
  <c r="M198"/>
  <c r="E198"/>
  <c r="E11" i="41" s="1"/>
  <c r="AC197" i="35"/>
  <c r="AB197"/>
  <c r="AA197"/>
  <c r="Z197"/>
  <c r="Y197"/>
  <c r="Q197"/>
  <c r="P197"/>
  <c r="O197"/>
  <c r="N197"/>
  <c r="M197"/>
  <c r="E197"/>
  <c r="E7" i="41" s="1"/>
  <c r="AC196" i="35"/>
  <c r="AB196"/>
  <c r="AA196"/>
  <c r="Z196"/>
  <c r="Y196"/>
  <c r="Q196"/>
  <c r="P196"/>
  <c r="O196"/>
  <c r="N196"/>
  <c r="M196"/>
  <c r="AW35" i="37"/>
  <c r="AC195" i="35"/>
  <c r="AB195"/>
  <c r="AA195"/>
  <c r="Z195"/>
  <c r="Y195"/>
  <c r="Q195"/>
  <c r="P195"/>
  <c r="O195"/>
  <c r="N195"/>
  <c r="M195"/>
  <c r="AW31" i="40"/>
  <c r="AC194" i="35"/>
  <c r="AB194"/>
  <c r="AA194"/>
  <c r="Z194"/>
  <c r="Y194"/>
  <c r="Q194"/>
  <c r="P194"/>
  <c r="O194"/>
  <c r="N194"/>
  <c r="M194"/>
  <c r="AO35" i="37"/>
  <c r="AC193" i="35"/>
  <c r="AB193"/>
  <c r="AA193"/>
  <c r="Z193"/>
  <c r="Y193"/>
  <c r="Q193"/>
  <c r="P193"/>
  <c r="O193"/>
  <c r="N193"/>
  <c r="M193"/>
  <c r="AW23" i="40"/>
  <c r="AC192" i="35"/>
  <c r="AB192"/>
  <c r="AA192"/>
  <c r="Z192"/>
  <c r="Y192"/>
  <c r="Q192"/>
  <c r="P192"/>
  <c r="O192"/>
  <c r="N192"/>
  <c r="M192"/>
  <c r="AG35" i="37"/>
  <c r="AC191" i="35"/>
  <c r="AB191"/>
  <c r="AA191"/>
  <c r="Z191"/>
  <c r="Y191"/>
  <c r="Q191"/>
  <c r="P191"/>
  <c r="O191"/>
  <c r="N191"/>
  <c r="M191"/>
  <c r="AW15" i="40"/>
  <c r="AC190" i="35"/>
  <c r="AB190"/>
  <c r="AA190"/>
  <c r="Z190"/>
  <c r="Y190"/>
  <c r="Q190"/>
  <c r="P190"/>
  <c r="O190"/>
  <c r="N190"/>
  <c r="M190"/>
  <c r="Y35" i="37"/>
  <c r="AC189" i="35"/>
  <c r="AB189"/>
  <c r="AA189"/>
  <c r="Z189"/>
  <c r="Y189"/>
  <c r="Q189"/>
  <c r="P189"/>
  <c r="O189"/>
  <c r="N189"/>
  <c r="M189"/>
  <c r="AW7" i="40"/>
  <c r="AC188" i="35"/>
  <c r="AB188"/>
  <c r="AA188"/>
  <c r="Z188"/>
  <c r="Y188"/>
  <c r="Q188"/>
  <c r="P188"/>
  <c r="O188"/>
  <c r="N188"/>
  <c r="M188"/>
  <c r="Q35" i="37"/>
  <c r="AC187" i="35"/>
  <c r="AB187"/>
  <c r="AA187"/>
  <c r="Z187"/>
  <c r="Y187"/>
  <c r="Q187"/>
  <c r="P187"/>
  <c r="O187"/>
  <c r="N187"/>
  <c r="M187"/>
  <c r="M35" i="37"/>
  <c r="AC186" i="35"/>
  <c r="AB186"/>
  <c r="AA186"/>
  <c r="Z186"/>
  <c r="Y186"/>
  <c r="Q186"/>
  <c r="P186"/>
  <c r="O186"/>
  <c r="N186"/>
  <c r="M186"/>
  <c r="I35" i="37"/>
  <c r="AC185" i="35"/>
  <c r="AB185"/>
  <c r="AA185"/>
  <c r="Z185"/>
  <c r="Y185"/>
  <c r="Q185"/>
  <c r="P185"/>
  <c r="O185"/>
  <c r="N185"/>
  <c r="M185"/>
  <c r="E35" i="37"/>
  <c r="AC184" i="35"/>
  <c r="AB184"/>
  <c r="AA184"/>
  <c r="Z184"/>
  <c r="Y184"/>
  <c r="Q184"/>
  <c r="P184"/>
  <c r="O184"/>
  <c r="N184"/>
  <c r="M184"/>
  <c r="AW31" i="37"/>
  <c r="AC183" i="35"/>
  <c r="AB183"/>
  <c r="AA183"/>
  <c r="Z183"/>
  <c r="Y183"/>
  <c r="Q183"/>
  <c r="P183"/>
  <c r="O183"/>
  <c r="N183"/>
  <c r="M183"/>
  <c r="AS31" i="37"/>
  <c r="AC182" i="35"/>
  <c r="AB182"/>
  <c r="AA182"/>
  <c r="Z182"/>
  <c r="Y182"/>
  <c r="Q182"/>
  <c r="P182"/>
  <c r="O182"/>
  <c r="N182"/>
  <c r="M182"/>
  <c r="AO31" i="37"/>
  <c r="AC181" i="35"/>
  <c r="AB181"/>
  <c r="AA181"/>
  <c r="Z181"/>
  <c r="Y181"/>
  <c r="Q181"/>
  <c r="P181"/>
  <c r="O181"/>
  <c r="N181"/>
  <c r="M181"/>
  <c r="AK31" i="37"/>
  <c r="AC180" i="35"/>
  <c r="AB180"/>
  <c r="AA180"/>
  <c r="Z180"/>
  <c r="Y180"/>
  <c r="Q180"/>
  <c r="P180"/>
  <c r="O180"/>
  <c r="N180"/>
  <c r="M180"/>
  <c r="AG31" i="37"/>
  <c r="AC179" i="35"/>
  <c r="AB179"/>
  <c r="AA179"/>
  <c r="Z179"/>
  <c r="Y179"/>
  <c r="Q179"/>
  <c r="P179"/>
  <c r="O179"/>
  <c r="N179"/>
  <c r="M179"/>
  <c r="AO31" i="40"/>
  <c r="AC178" i="35"/>
  <c r="AB178"/>
  <c r="AA178"/>
  <c r="Z178"/>
  <c r="Y178"/>
  <c r="Q178"/>
  <c r="P178"/>
  <c r="O178"/>
  <c r="N178"/>
  <c r="M178"/>
  <c r="Y31" i="37"/>
  <c r="AC177" i="35"/>
  <c r="AB177"/>
  <c r="AA177"/>
  <c r="Z177"/>
  <c r="Y177"/>
  <c r="Q177"/>
  <c r="P177"/>
  <c r="O177"/>
  <c r="N177"/>
  <c r="M177"/>
  <c r="AO23" i="40"/>
  <c r="AC176" i="35"/>
  <c r="AB176"/>
  <c r="AA176"/>
  <c r="Z176"/>
  <c r="Y176"/>
  <c r="Q176"/>
  <c r="P176"/>
  <c r="O176"/>
  <c r="N176"/>
  <c r="M176"/>
  <c r="Q31" i="37"/>
  <c r="AC175" i="35"/>
  <c r="AB175"/>
  <c r="AA175"/>
  <c r="Z175"/>
  <c r="Y175"/>
  <c r="Q175"/>
  <c r="P175"/>
  <c r="O175"/>
  <c r="N175"/>
  <c r="M175"/>
  <c r="AO15" i="40"/>
  <c r="AC174" i="35"/>
  <c r="AB174"/>
  <c r="AA174"/>
  <c r="Z174"/>
  <c r="Y174"/>
  <c r="Q174"/>
  <c r="P174"/>
  <c r="O174"/>
  <c r="N174"/>
  <c r="M174"/>
  <c r="I31" i="37"/>
  <c r="AC173" i="35"/>
  <c r="AB173"/>
  <c r="AA173"/>
  <c r="Z173"/>
  <c r="Y173"/>
  <c r="Q173"/>
  <c r="P173"/>
  <c r="O173"/>
  <c r="N173"/>
  <c r="M173"/>
  <c r="AO7" i="40"/>
  <c r="AC172" i="35"/>
  <c r="AB172"/>
  <c r="AA172"/>
  <c r="Z172"/>
  <c r="Y172"/>
  <c r="Q172"/>
  <c r="P172"/>
  <c r="O172"/>
  <c r="N172"/>
  <c r="M172"/>
  <c r="AW27" i="37"/>
  <c r="AC171" i="35"/>
  <c r="AB171"/>
  <c r="AA171"/>
  <c r="Z171"/>
  <c r="Y171"/>
  <c r="Q171"/>
  <c r="P171"/>
  <c r="O171"/>
  <c r="N171"/>
  <c r="M171"/>
  <c r="AS27" i="37"/>
  <c r="AC170" i="35"/>
  <c r="AB170"/>
  <c r="AA170"/>
  <c r="Z170"/>
  <c r="Y170"/>
  <c r="Q170"/>
  <c r="P170"/>
  <c r="O170"/>
  <c r="N170"/>
  <c r="M170"/>
  <c r="AO27" i="37"/>
  <c r="AC169" i="35"/>
  <c r="AB169"/>
  <c r="AA169"/>
  <c r="Z169"/>
  <c r="Y169"/>
  <c r="Q169"/>
  <c r="P169"/>
  <c r="O169"/>
  <c r="N169"/>
  <c r="M169"/>
  <c r="AK27" i="37"/>
  <c r="AC168" i="35"/>
  <c r="AB168"/>
  <c r="AA168"/>
  <c r="Z168"/>
  <c r="Y168"/>
  <c r="Q168"/>
  <c r="P168"/>
  <c r="O168"/>
  <c r="N168"/>
  <c r="M168"/>
  <c r="AG27" i="37"/>
  <c r="AC167" i="35"/>
  <c r="AB167"/>
  <c r="AA167"/>
  <c r="Z167"/>
  <c r="Y167"/>
  <c r="Q167"/>
  <c r="P167"/>
  <c r="O167"/>
  <c r="N167"/>
  <c r="M167"/>
  <c r="AC27" i="37"/>
  <c r="AC166" i="35"/>
  <c r="AB166"/>
  <c r="AA166"/>
  <c r="Z166"/>
  <c r="Y166"/>
  <c r="Q166"/>
  <c r="P166"/>
  <c r="O166"/>
  <c r="N166"/>
  <c r="M166"/>
  <c r="Y27" i="37"/>
  <c r="AC165" i="35"/>
  <c r="AB165"/>
  <c r="AA165"/>
  <c r="Z165"/>
  <c r="Y165"/>
  <c r="Q165"/>
  <c r="P165"/>
  <c r="O165"/>
  <c r="N165"/>
  <c r="M165"/>
  <c r="U27" i="37"/>
  <c r="AC164" i="35"/>
  <c r="AB164"/>
  <c r="AA164"/>
  <c r="Z164"/>
  <c r="Y164"/>
  <c r="Q164"/>
  <c r="P164"/>
  <c r="O164"/>
  <c r="N164"/>
  <c r="M164"/>
  <c r="Q27" i="37"/>
  <c r="AC163" i="35"/>
  <c r="AB163"/>
  <c r="AA163"/>
  <c r="Z163"/>
  <c r="Y163"/>
  <c r="Q163"/>
  <c r="P163"/>
  <c r="O163"/>
  <c r="N163"/>
  <c r="M163"/>
  <c r="AG31" i="40"/>
  <c r="AC162" i="35"/>
  <c r="AB162"/>
  <c r="AA162"/>
  <c r="Z162"/>
  <c r="Y162"/>
  <c r="Q162"/>
  <c r="P162"/>
  <c r="O162"/>
  <c r="N162"/>
  <c r="M162"/>
  <c r="I27" i="37"/>
  <c r="AC161" i="35"/>
  <c r="AB161"/>
  <c r="AA161"/>
  <c r="Z161"/>
  <c r="Y161"/>
  <c r="Q161"/>
  <c r="P161"/>
  <c r="O161"/>
  <c r="N161"/>
  <c r="M161"/>
  <c r="AG23" i="40"/>
  <c r="AC160" i="35"/>
  <c r="AB160"/>
  <c r="AA160"/>
  <c r="Z160"/>
  <c r="Y160"/>
  <c r="Q160"/>
  <c r="P160"/>
  <c r="O160"/>
  <c r="N160"/>
  <c r="M160"/>
  <c r="AW23" i="37"/>
  <c r="AC159" i="35"/>
  <c r="AB159"/>
  <c r="AA159"/>
  <c r="Z159"/>
  <c r="Y159"/>
  <c r="Q159"/>
  <c r="P159"/>
  <c r="O159"/>
  <c r="N159"/>
  <c r="M159"/>
  <c r="AG15" i="40"/>
  <c r="AC158" i="35"/>
  <c r="AB158"/>
  <c r="AA158"/>
  <c r="Z158"/>
  <c r="Y158"/>
  <c r="Q158"/>
  <c r="P158"/>
  <c r="O158"/>
  <c r="N158"/>
  <c r="M158"/>
  <c r="AO23" i="37"/>
  <c r="AC157" i="35"/>
  <c r="AB157"/>
  <c r="AA157"/>
  <c r="Z157"/>
  <c r="Y157"/>
  <c r="Q157"/>
  <c r="P157"/>
  <c r="O157"/>
  <c r="N157"/>
  <c r="M157"/>
  <c r="AG7" i="40"/>
  <c r="AC156" i="35"/>
  <c r="AB156"/>
  <c r="AA156"/>
  <c r="Z156"/>
  <c r="Y156"/>
  <c r="Q156"/>
  <c r="P156"/>
  <c r="O156"/>
  <c r="N156"/>
  <c r="M156"/>
  <c r="AG23" i="37"/>
  <c r="AC155" i="35"/>
  <c r="AB155"/>
  <c r="AA155"/>
  <c r="Z155"/>
  <c r="Y155"/>
  <c r="Q155"/>
  <c r="P155"/>
  <c r="O155"/>
  <c r="N155"/>
  <c r="M155"/>
  <c r="AC23" i="37"/>
  <c r="AC154" i="35"/>
  <c r="AB154"/>
  <c r="AA154"/>
  <c r="Z154"/>
  <c r="Y154"/>
  <c r="Q154"/>
  <c r="P154"/>
  <c r="O154"/>
  <c r="N154"/>
  <c r="M154"/>
  <c r="Y23" i="37"/>
  <c r="AC153" i="35"/>
  <c r="AB153"/>
  <c r="AA153"/>
  <c r="Z153"/>
  <c r="Y153"/>
  <c r="Q153"/>
  <c r="P153"/>
  <c r="O153"/>
  <c r="N153"/>
  <c r="M153"/>
  <c r="U23" i="37"/>
  <c r="AC152" i="35"/>
  <c r="AB152"/>
  <c r="AA152"/>
  <c r="Z152"/>
  <c r="Y152"/>
  <c r="Q152"/>
  <c r="P152"/>
  <c r="O152"/>
  <c r="N152"/>
  <c r="M152"/>
  <c r="Q23" i="37"/>
  <c r="AC151" i="35"/>
  <c r="AB151"/>
  <c r="AA151"/>
  <c r="Z151"/>
  <c r="Y151"/>
  <c r="Q151"/>
  <c r="P151"/>
  <c r="O151"/>
  <c r="N151"/>
  <c r="M151"/>
  <c r="M23" i="37"/>
  <c r="AC150" i="35"/>
  <c r="AB150"/>
  <c r="AA150"/>
  <c r="Z150"/>
  <c r="Y150"/>
  <c r="Q150"/>
  <c r="P150"/>
  <c r="O150"/>
  <c r="N150"/>
  <c r="M150"/>
  <c r="I23" i="37"/>
  <c r="AC149" i="35"/>
  <c r="AB149"/>
  <c r="AA149"/>
  <c r="Z149"/>
  <c r="Y149"/>
  <c r="Q149"/>
  <c r="P149"/>
  <c r="O149"/>
  <c r="N149"/>
  <c r="M149"/>
  <c r="E23" i="37"/>
  <c r="AC148" i="35"/>
  <c r="AB148"/>
  <c r="AA148"/>
  <c r="Z148"/>
  <c r="Y148"/>
  <c r="Q148"/>
  <c r="P148"/>
  <c r="O148"/>
  <c r="N148"/>
  <c r="M148"/>
  <c r="AW19" i="37"/>
  <c r="AC147" i="35"/>
  <c r="AB147"/>
  <c r="AA147"/>
  <c r="Z147"/>
  <c r="Y147"/>
  <c r="Q147"/>
  <c r="P147"/>
  <c r="O147"/>
  <c r="N147"/>
  <c r="M147"/>
  <c r="Y31" i="40"/>
  <c r="AC146" i="35"/>
  <c r="AB146"/>
  <c r="AA146"/>
  <c r="Z146"/>
  <c r="Y146"/>
  <c r="Q146"/>
  <c r="P146"/>
  <c r="O146"/>
  <c r="N146"/>
  <c r="M146"/>
  <c r="AO19" i="37"/>
  <c r="AC145" i="35"/>
  <c r="AB145"/>
  <c r="AA145"/>
  <c r="Z145"/>
  <c r="Y145"/>
  <c r="Q145"/>
  <c r="P145"/>
  <c r="O145"/>
  <c r="N145"/>
  <c r="M145"/>
  <c r="Y23" i="40"/>
  <c r="AC144" i="35"/>
  <c r="AB144"/>
  <c r="AA144"/>
  <c r="Z144"/>
  <c r="Y144"/>
  <c r="Q144"/>
  <c r="P144"/>
  <c r="O144"/>
  <c r="N144"/>
  <c r="M144"/>
  <c r="AG19" i="37"/>
  <c r="AC143" i="35"/>
  <c r="AB143"/>
  <c r="AA143"/>
  <c r="Z143"/>
  <c r="Y143"/>
  <c r="Q143"/>
  <c r="P143"/>
  <c r="O143"/>
  <c r="N143"/>
  <c r="M143"/>
  <c r="Y15" i="40"/>
  <c r="AC142" i="35"/>
  <c r="AB142"/>
  <c r="AA142"/>
  <c r="Z142"/>
  <c r="Y142"/>
  <c r="Q142"/>
  <c r="P142"/>
  <c r="O142"/>
  <c r="N142"/>
  <c r="M142"/>
  <c r="Y19" i="37"/>
  <c r="AC141" i="35"/>
  <c r="AB141"/>
  <c r="AA141"/>
  <c r="Z141"/>
  <c r="Y141"/>
  <c r="Q141"/>
  <c r="P141"/>
  <c r="O141"/>
  <c r="N141"/>
  <c r="M141"/>
  <c r="Y7" i="40"/>
  <c r="AC140" i="35"/>
  <c r="AB140"/>
  <c r="AA140"/>
  <c r="Z140"/>
  <c r="Y140"/>
  <c r="Q140"/>
  <c r="P140"/>
  <c r="O140"/>
  <c r="N140"/>
  <c r="M140"/>
  <c r="Q19" i="37"/>
  <c r="AC139" i="35"/>
  <c r="AB139"/>
  <c r="AA139"/>
  <c r="Z139"/>
  <c r="Y139"/>
  <c r="Q139"/>
  <c r="P139"/>
  <c r="O139"/>
  <c r="N139"/>
  <c r="M139"/>
  <c r="M19" i="37"/>
  <c r="AC138" i="35"/>
  <c r="AB138"/>
  <c r="AA138"/>
  <c r="Z138"/>
  <c r="Y138"/>
  <c r="Q138"/>
  <c r="P138"/>
  <c r="O138"/>
  <c r="N138"/>
  <c r="M138"/>
  <c r="I19" i="37"/>
  <c r="AC137" i="35"/>
  <c r="AB137"/>
  <c r="AA137"/>
  <c r="Z137"/>
  <c r="Y137"/>
  <c r="Q137"/>
  <c r="P137"/>
  <c r="O137"/>
  <c r="N137"/>
  <c r="M137"/>
  <c r="E19" i="37"/>
  <c r="AC136" i="35"/>
  <c r="AB136"/>
  <c r="AA136"/>
  <c r="Z136"/>
  <c r="Y136"/>
  <c r="Q136"/>
  <c r="P136"/>
  <c r="O136"/>
  <c r="N136"/>
  <c r="M136"/>
  <c r="AW15" i="37"/>
  <c r="AC135" i="35"/>
  <c r="AB135"/>
  <c r="AA135"/>
  <c r="Z135"/>
  <c r="Y135"/>
  <c r="Q135"/>
  <c r="P135"/>
  <c r="O135"/>
  <c r="N135"/>
  <c r="M135"/>
  <c r="AS15" i="37"/>
  <c r="AC134" i="35"/>
  <c r="AB134"/>
  <c r="AA134"/>
  <c r="Z134"/>
  <c r="Y134"/>
  <c r="Q134"/>
  <c r="P134"/>
  <c r="O134"/>
  <c r="N134"/>
  <c r="M134"/>
  <c r="AO15" i="37"/>
  <c r="AC133" i="35"/>
  <c r="AB133"/>
  <c r="AA133"/>
  <c r="Z133"/>
  <c r="Y133"/>
  <c r="Q133"/>
  <c r="P133"/>
  <c r="O133"/>
  <c r="N133"/>
  <c r="M133"/>
  <c r="AK15" i="37"/>
  <c r="AC132" i="35"/>
  <c r="AB132"/>
  <c r="AA132"/>
  <c r="Z132"/>
  <c r="Y132"/>
  <c r="Q132"/>
  <c r="P132"/>
  <c r="O132"/>
  <c r="N132"/>
  <c r="M132"/>
  <c r="AG15" i="37"/>
  <c r="AC131" i="35"/>
  <c r="AB131"/>
  <c r="AA131"/>
  <c r="Z131"/>
  <c r="Y131"/>
  <c r="Q131"/>
  <c r="P131"/>
  <c r="O131"/>
  <c r="N131"/>
  <c r="M131"/>
  <c r="Q31" i="40"/>
  <c r="AC130" i="35"/>
  <c r="AB130"/>
  <c r="AA130"/>
  <c r="Z130"/>
  <c r="Y130"/>
  <c r="Q130"/>
  <c r="P130"/>
  <c r="O130"/>
  <c r="N130"/>
  <c r="M130"/>
  <c r="Y15" i="37"/>
  <c r="AC129" i="35"/>
  <c r="AB129"/>
  <c r="AA129"/>
  <c r="Z129"/>
  <c r="Y129"/>
  <c r="Q129"/>
  <c r="P129"/>
  <c r="O129"/>
  <c r="N129"/>
  <c r="M129"/>
  <c r="Q23" i="40"/>
  <c r="AC128" i="35"/>
  <c r="AB128"/>
  <c r="AA128"/>
  <c r="Z128"/>
  <c r="Y128"/>
  <c r="Q128"/>
  <c r="P128"/>
  <c r="O128"/>
  <c r="N128"/>
  <c r="M128"/>
  <c r="Q15" i="37"/>
  <c r="AC127" i="35"/>
  <c r="AB127"/>
  <c r="AA127"/>
  <c r="Z127"/>
  <c r="Y127"/>
  <c r="Q127"/>
  <c r="P127"/>
  <c r="O127"/>
  <c r="N127"/>
  <c r="M127"/>
  <c r="Q15" i="40"/>
  <c r="AC126" i="35"/>
  <c r="AB126"/>
  <c r="AA126"/>
  <c r="Z126"/>
  <c r="Y126"/>
  <c r="Q126"/>
  <c r="P126"/>
  <c r="O126"/>
  <c r="N126"/>
  <c r="M126"/>
  <c r="I15" i="37"/>
  <c r="AC125" i="35"/>
  <c r="AB125"/>
  <c r="AA125"/>
  <c r="Z125"/>
  <c r="Y125"/>
  <c r="Q125"/>
  <c r="P125"/>
  <c r="O125"/>
  <c r="N125"/>
  <c r="M125"/>
  <c r="Q7" i="40"/>
  <c r="AC124" i="35"/>
  <c r="AB124"/>
  <c r="AA124"/>
  <c r="Z124"/>
  <c r="Y124"/>
  <c r="Q124"/>
  <c r="P124"/>
  <c r="O124"/>
  <c r="N124"/>
  <c r="M124"/>
  <c r="AW11" i="37"/>
  <c r="AC123" i="35"/>
  <c r="AB123"/>
  <c r="AA123"/>
  <c r="Z123"/>
  <c r="Y123"/>
  <c r="Q123"/>
  <c r="P123"/>
  <c r="O123"/>
  <c r="N123"/>
  <c r="M123"/>
  <c r="AS11" i="37"/>
  <c r="AC122" i="35"/>
  <c r="AB122"/>
  <c r="AA122"/>
  <c r="Z122"/>
  <c r="Y122"/>
  <c r="Q122"/>
  <c r="P122"/>
  <c r="O122"/>
  <c r="N122"/>
  <c r="M122"/>
  <c r="AO11" i="37"/>
  <c r="AC121" i="35"/>
  <c r="AB121"/>
  <c r="AA121"/>
  <c r="Z121"/>
  <c r="Y121"/>
  <c r="Q121"/>
  <c r="P121"/>
  <c r="O121"/>
  <c r="N121"/>
  <c r="M121"/>
  <c r="AK11" i="37"/>
  <c r="AC120" i="35"/>
  <c r="AB120"/>
  <c r="AA120"/>
  <c r="Z120"/>
  <c r="Y120"/>
  <c r="Q120"/>
  <c r="P120"/>
  <c r="O120"/>
  <c r="N120"/>
  <c r="M120"/>
  <c r="AG11" i="37"/>
  <c r="AC119" i="35"/>
  <c r="AB119"/>
  <c r="AA119"/>
  <c r="Z119"/>
  <c r="Y119"/>
  <c r="Q119"/>
  <c r="P119"/>
  <c r="O119"/>
  <c r="N119"/>
  <c r="M119"/>
  <c r="AC11" i="37"/>
  <c r="AC118" i="35"/>
  <c r="AB118"/>
  <c r="AA118"/>
  <c r="Z118"/>
  <c r="Y118"/>
  <c r="Q118"/>
  <c r="P118"/>
  <c r="O118"/>
  <c r="N118"/>
  <c r="M118"/>
  <c r="Y11" i="37"/>
  <c r="AC117" i="35"/>
  <c r="AB117"/>
  <c r="AA117"/>
  <c r="Z117"/>
  <c r="Y117"/>
  <c r="Q117"/>
  <c r="P117"/>
  <c r="O117"/>
  <c r="N117"/>
  <c r="M117"/>
  <c r="U11" i="37"/>
  <c r="AC116" i="35"/>
  <c r="AB116"/>
  <c r="AA116"/>
  <c r="Z116"/>
  <c r="Y116"/>
  <c r="Q116"/>
  <c r="P116"/>
  <c r="O116"/>
  <c r="N116"/>
  <c r="M116"/>
  <c r="Q11" i="37"/>
  <c r="AC115" i="35"/>
  <c r="AB115"/>
  <c r="AA115"/>
  <c r="Z115"/>
  <c r="Y115"/>
  <c r="Q115"/>
  <c r="P115"/>
  <c r="O115"/>
  <c r="N115"/>
  <c r="M115"/>
  <c r="I31" i="40"/>
  <c r="AC114" i="35"/>
  <c r="AB114"/>
  <c r="AA114"/>
  <c r="Z114"/>
  <c r="Y114"/>
  <c r="Q114"/>
  <c r="P114"/>
  <c r="O114"/>
  <c r="N114"/>
  <c r="M114"/>
  <c r="I11" i="37"/>
  <c r="AC113" i="35"/>
  <c r="AB113"/>
  <c r="AA113"/>
  <c r="Z113"/>
  <c r="Y113"/>
  <c r="Q113"/>
  <c r="P113"/>
  <c r="O113"/>
  <c r="N113"/>
  <c r="M113"/>
  <c r="I23" i="40"/>
  <c r="AC112" i="35"/>
  <c r="AB112"/>
  <c r="AA112"/>
  <c r="Z112"/>
  <c r="Y112"/>
  <c r="Q112"/>
  <c r="P112"/>
  <c r="O112"/>
  <c r="N112"/>
  <c r="M112"/>
  <c r="AW7" i="37"/>
  <c r="AC111" i="35"/>
  <c r="AB111"/>
  <c r="AA111"/>
  <c r="Z111"/>
  <c r="Y111"/>
  <c r="Q111"/>
  <c r="P111"/>
  <c r="O111"/>
  <c r="N111"/>
  <c r="M111"/>
  <c r="I15" i="40"/>
  <c r="AC110" i="35"/>
  <c r="AB110"/>
  <c r="AA110"/>
  <c r="Z110"/>
  <c r="Y110"/>
  <c r="Q110"/>
  <c r="P110"/>
  <c r="O110"/>
  <c r="N110"/>
  <c r="M110"/>
  <c r="AO7" i="37"/>
  <c r="AC109" i="35"/>
  <c r="AB109"/>
  <c r="AA109"/>
  <c r="Z109"/>
  <c r="Y109"/>
  <c r="Q109"/>
  <c r="P109"/>
  <c r="O109"/>
  <c r="N109"/>
  <c r="M109"/>
  <c r="I7" i="40"/>
  <c r="AC108" i="35"/>
  <c r="AB108"/>
  <c r="AA108"/>
  <c r="Z108"/>
  <c r="Y108"/>
  <c r="Q108"/>
  <c r="P108"/>
  <c r="O108"/>
  <c r="N108"/>
  <c r="M108"/>
  <c r="AG7" i="37"/>
  <c r="AC107" i="35"/>
  <c r="AB107"/>
  <c r="AA107"/>
  <c r="Z107"/>
  <c r="Y107"/>
  <c r="Q107"/>
  <c r="P107"/>
  <c r="O107"/>
  <c r="N107"/>
  <c r="M107"/>
  <c r="AC7" i="37"/>
  <c r="AC106" i="35"/>
  <c r="AB106"/>
  <c r="AA106"/>
  <c r="Z106"/>
  <c r="Y106"/>
  <c r="Q106"/>
  <c r="P106"/>
  <c r="O106"/>
  <c r="N106"/>
  <c r="M106"/>
  <c r="Y7" i="37"/>
  <c r="AC105" i="35"/>
  <c r="AB105"/>
  <c r="AA105"/>
  <c r="Z105"/>
  <c r="Y105"/>
  <c r="Q105"/>
  <c r="P105"/>
  <c r="O105"/>
  <c r="N105"/>
  <c r="M105"/>
  <c r="U7" i="37"/>
  <c r="AC104" i="35"/>
  <c r="AB104"/>
  <c r="AA104"/>
  <c r="Z104"/>
  <c r="Y104"/>
  <c r="Q104"/>
  <c r="P104"/>
  <c r="O104"/>
  <c r="N104"/>
  <c r="M104"/>
  <c r="Q7" i="37"/>
  <c r="AC103" i="35"/>
  <c r="AB103"/>
  <c r="AA103"/>
  <c r="Z103"/>
  <c r="Y103"/>
  <c r="Q103"/>
  <c r="P103"/>
  <c r="O103"/>
  <c r="N103"/>
  <c r="M103"/>
  <c r="M7" i="37"/>
  <c r="AC102" i="35"/>
  <c r="AB102"/>
  <c r="AA102"/>
  <c r="Z102"/>
  <c r="Y102"/>
  <c r="Q102"/>
  <c r="P102"/>
  <c r="O102"/>
  <c r="N102"/>
  <c r="M102"/>
  <c r="I7" i="37"/>
  <c r="AC101" i="35"/>
  <c r="AB101"/>
  <c r="AA101"/>
  <c r="Z101"/>
  <c r="Y101"/>
  <c r="Q101"/>
  <c r="P101"/>
  <c r="O101"/>
  <c r="N101"/>
  <c r="M101"/>
  <c r="E7" i="37"/>
  <c r="AC100" i="35"/>
  <c r="AB100"/>
  <c r="AA100"/>
  <c r="Z100"/>
  <c r="Y100"/>
  <c r="Q100"/>
  <c r="P100"/>
  <c r="O100"/>
  <c r="N100"/>
  <c r="M100"/>
  <c r="AW35" i="39"/>
  <c r="AC99" i="35"/>
  <c r="AB99"/>
  <c r="AA99"/>
  <c r="Z99"/>
  <c r="Y99"/>
  <c r="Q99"/>
  <c r="P99"/>
  <c r="O99"/>
  <c r="N99"/>
  <c r="M99"/>
  <c r="AW31" i="39"/>
  <c r="AC98" i="35"/>
  <c r="AB98"/>
  <c r="AA98"/>
  <c r="Z98"/>
  <c r="Y98"/>
  <c r="Q98"/>
  <c r="P98"/>
  <c r="O98"/>
  <c r="N98"/>
  <c r="M98"/>
  <c r="AW27" i="39"/>
  <c r="AC97" i="35"/>
  <c r="AB97"/>
  <c r="AA97"/>
  <c r="Z97"/>
  <c r="Y97"/>
  <c r="Q97"/>
  <c r="P97"/>
  <c r="O97"/>
  <c r="N97"/>
  <c r="M97"/>
  <c r="AW23" i="39"/>
  <c r="AC96" i="35"/>
  <c r="AB96"/>
  <c r="AA96"/>
  <c r="Z96"/>
  <c r="Y96"/>
  <c r="Q96"/>
  <c r="P96"/>
  <c r="O96"/>
  <c r="N96"/>
  <c r="M96"/>
  <c r="AW19" i="39"/>
  <c r="AC95" i="35"/>
  <c r="AB95"/>
  <c r="AA95"/>
  <c r="Z95"/>
  <c r="Y95"/>
  <c r="Q95"/>
  <c r="P95"/>
  <c r="O95"/>
  <c r="N95"/>
  <c r="M95"/>
  <c r="AW15" i="39"/>
  <c r="AC94" i="35"/>
  <c r="AB94"/>
  <c r="AA94"/>
  <c r="Z94"/>
  <c r="Y94"/>
  <c r="Q94"/>
  <c r="P94"/>
  <c r="O94"/>
  <c r="N94"/>
  <c r="M94"/>
  <c r="AW11" i="39"/>
  <c r="AC93" i="35"/>
  <c r="AB93"/>
  <c r="AA93"/>
  <c r="Z93"/>
  <c r="Y93"/>
  <c r="Q93"/>
  <c r="P93"/>
  <c r="O93"/>
  <c r="N93"/>
  <c r="M93"/>
  <c r="AW7" i="39"/>
  <c r="AC92" i="35"/>
  <c r="AB92"/>
  <c r="AA92"/>
  <c r="Z92"/>
  <c r="Y92"/>
  <c r="Q92"/>
  <c r="P92"/>
  <c r="O92"/>
  <c r="N92"/>
  <c r="M92"/>
  <c r="AS35" i="39"/>
  <c r="AC91" i="35"/>
  <c r="AB91"/>
  <c r="AA91"/>
  <c r="Z91"/>
  <c r="Y91"/>
  <c r="Q91"/>
  <c r="P91"/>
  <c r="O91"/>
  <c r="N91"/>
  <c r="M91"/>
  <c r="M35" i="36"/>
  <c r="AC90" i="35"/>
  <c r="AB90"/>
  <c r="AA90"/>
  <c r="Z90"/>
  <c r="Y90"/>
  <c r="Q90"/>
  <c r="P90"/>
  <c r="O90"/>
  <c r="N90"/>
  <c r="M90"/>
  <c r="AS27" i="39"/>
  <c r="AC89" i="35"/>
  <c r="AB89"/>
  <c r="AA89"/>
  <c r="Z89"/>
  <c r="Y89"/>
  <c r="Q89"/>
  <c r="P89"/>
  <c r="O89"/>
  <c r="N89"/>
  <c r="M89"/>
  <c r="E35" i="36"/>
  <c r="AC88" i="35"/>
  <c r="AB88"/>
  <c r="AA88"/>
  <c r="Z88"/>
  <c r="Y88"/>
  <c r="Q88"/>
  <c r="P88"/>
  <c r="O88"/>
  <c r="N88"/>
  <c r="M88"/>
  <c r="AS19" i="39"/>
  <c r="AC87" i="35"/>
  <c r="AB87"/>
  <c r="AA87"/>
  <c r="Z87"/>
  <c r="Y87"/>
  <c r="Q87"/>
  <c r="P87"/>
  <c r="O87"/>
  <c r="N87"/>
  <c r="M87"/>
  <c r="AS31" i="36"/>
  <c r="AC86" i="35"/>
  <c r="AB86"/>
  <c r="AA86"/>
  <c r="Z86"/>
  <c r="Y86"/>
  <c r="Q86"/>
  <c r="P86"/>
  <c r="O86"/>
  <c r="N86"/>
  <c r="M86"/>
  <c r="AS11" i="39"/>
  <c r="AC85" i="35"/>
  <c r="AB85"/>
  <c r="AA85"/>
  <c r="Z85"/>
  <c r="Y85"/>
  <c r="Q85"/>
  <c r="P85"/>
  <c r="O85"/>
  <c r="N85"/>
  <c r="M85"/>
  <c r="AK31" i="36"/>
  <c r="AC84" i="35"/>
  <c r="AB84"/>
  <c r="AA84"/>
  <c r="Z84"/>
  <c r="Y84"/>
  <c r="Q84"/>
  <c r="P84"/>
  <c r="O84"/>
  <c r="N84"/>
  <c r="M84"/>
  <c r="AO35" i="39"/>
  <c r="AC83" i="35"/>
  <c r="AB83"/>
  <c r="AA83"/>
  <c r="Z83"/>
  <c r="Y83"/>
  <c r="Q83"/>
  <c r="P83"/>
  <c r="O83"/>
  <c r="N83"/>
  <c r="M83"/>
  <c r="AO31" i="39"/>
  <c r="AC82" i="35"/>
  <c r="AB82"/>
  <c r="AA82"/>
  <c r="Z82"/>
  <c r="Y82"/>
  <c r="Q82"/>
  <c r="P82"/>
  <c r="O82"/>
  <c r="N82"/>
  <c r="M82"/>
  <c r="AO27" i="39"/>
  <c r="AC81" i="35"/>
  <c r="AB81"/>
  <c r="AA81"/>
  <c r="Z81"/>
  <c r="Y81"/>
  <c r="Q81"/>
  <c r="P81"/>
  <c r="O81"/>
  <c r="N81"/>
  <c r="M81"/>
  <c r="AO23" i="39"/>
  <c r="AC80" i="35"/>
  <c r="AB80"/>
  <c r="AA80"/>
  <c r="Z80"/>
  <c r="Y80"/>
  <c r="Q80"/>
  <c r="P80"/>
  <c r="O80"/>
  <c r="N80"/>
  <c r="M80"/>
  <c r="AO19" i="39"/>
  <c r="AC79" i="35"/>
  <c r="AB79"/>
  <c r="AA79"/>
  <c r="Z79"/>
  <c r="Y79"/>
  <c r="Q79"/>
  <c r="P79"/>
  <c r="O79"/>
  <c r="N79"/>
  <c r="M79"/>
  <c r="AO15" i="39"/>
  <c r="AC78" i="35"/>
  <c r="AB78"/>
  <c r="AA78"/>
  <c r="Z78"/>
  <c r="Y78"/>
  <c r="Q78"/>
  <c r="P78"/>
  <c r="O78"/>
  <c r="N78"/>
  <c r="M78"/>
  <c r="AO11" i="39"/>
  <c r="AC77" i="35"/>
  <c r="AB77"/>
  <c r="AA77"/>
  <c r="Z77"/>
  <c r="Y77"/>
  <c r="Q77"/>
  <c r="P77"/>
  <c r="O77"/>
  <c r="N77"/>
  <c r="M77"/>
  <c r="AO7" i="39"/>
  <c r="AC76" i="35"/>
  <c r="AB76"/>
  <c r="AA76"/>
  <c r="Z76"/>
  <c r="Y76"/>
  <c r="Q76"/>
  <c r="P76"/>
  <c r="O76"/>
  <c r="N76"/>
  <c r="M76"/>
  <c r="AK35" i="39"/>
  <c r="AC75" i="35"/>
  <c r="AB75"/>
  <c r="AA75"/>
  <c r="Z75"/>
  <c r="Y75"/>
  <c r="Q75"/>
  <c r="P75"/>
  <c r="O75"/>
  <c r="N75"/>
  <c r="M75"/>
  <c r="AS27" i="36"/>
  <c r="AC74" i="35"/>
  <c r="AB74"/>
  <c r="AA74"/>
  <c r="Z74"/>
  <c r="Y74"/>
  <c r="Q74"/>
  <c r="P74"/>
  <c r="O74"/>
  <c r="N74"/>
  <c r="M74"/>
  <c r="AK27" i="39"/>
  <c r="AC73" i="35"/>
  <c r="AB73"/>
  <c r="AA73"/>
  <c r="Z73"/>
  <c r="Y73"/>
  <c r="Q73"/>
  <c r="P73"/>
  <c r="O73"/>
  <c r="N73"/>
  <c r="M73"/>
  <c r="AK27" i="36"/>
  <c r="AC72" i="35"/>
  <c r="AB72"/>
  <c r="AA72"/>
  <c r="Z72"/>
  <c r="Y72"/>
  <c r="Q72"/>
  <c r="P72"/>
  <c r="O72"/>
  <c r="N72"/>
  <c r="M72"/>
  <c r="AK19" i="39"/>
  <c r="AC71" i="35"/>
  <c r="AB71"/>
  <c r="AA71"/>
  <c r="Z71"/>
  <c r="Y71"/>
  <c r="Q71"/>
  <c r="P71"/>
  <c r="O71"/>
  <c r="N71"/>
  <c r="M71"/>
  <c r="AC27" i="36"/>
  <c r="AC70" i="35"/>
  <c r="AB70"/>
  <c r="AA70"/>
  <c r="Z70"/>
  <c r="Y70"/>
  <c r="Q70"/>
  <c r="P70"/>
  <c r="O70"/>
  <c r="N70"/>
  <c r="M70"/>
  <c r="AK11" i="39"/>
  <c r="AC69" i="35"/>
  <c r="AB69"/>
  <c r="AA69"/>
  <c r="Z69"/>
  <c r="Y69"/>
  <c r="Q69"/>
  <c r="P69"/>
  <c r="O69"/>
  <c r="N69"/>
  <c r="M69"/>
  <c r="U27" i="36"/>
  <c r="AC68" i="35"/>
  <c r="AB68"/>
  <c r="AA68"/>
  <c r="Z68"/>
  <c r="Y68"/>
  <c r="Q68"/>
  <c r="P68"/>
  <c r="O68"/>
  <c r="N68"/>
  <c r="M68"/>
  <c r="AG35" i="39"/>
  <c r="AC67" i="35"/>
  <c r="AB67"/>
  <c r="AA67"/>
  <c r="Z67"/>
  <c r="Y67"/>
  <c r="Q67"/>
  <c r="P67"/>
  <c r="O67"/>
  <c r="N67"/>
  <c r="M67"/>
  <c r="AG31" i="39"/>
  <c r="AC66" i="35"/>
  <c r="AB66"/>
  <c r="AA66"/>
  <c r="Z66"/>
  <c r="Y66"/>
  <c r="Q66"/>
  <c r="P66"/>
  <c r="O66"/>
  <c r="N66"/>
  <c r="M66"/>
  <c r="AG27" i="39"/>
  <c r="AC65" i="35"/>
  <c r="AB65"/>
  <c r="AA65"/>
  <c r="Z65"/>
  <c r="Y65"/>
  <c r="Q65"/>
  <c r="P65"/>
  <c r="O65"/>
  <c r="N65"/>
  <c r="M65"/>
  <c r="AG23" i="39"/>
  <c r="AC64" i="35"/>
  <c r="AB64"/>
  <c r="AA64"/>
  <c r="Z64"/>
  <c r="Y64"/>
  <c r="Q64"/>
  <c r="P64"/>
  <c r="O64"/>
  <c r="N64"/>
  <c r="M64"/>
  <c r="AG19" i="39"/>
  <c r="AC63" i="35"/>
  <c r="AB63"/>
  <c r="AA63"/>
  <c r="Z63"/>
  <c r="Y63"/>
  <c r="Q63"/>
  <c r="P63"/>
  <c r="O63"/>
  <c r="N63"/>
  <c r="M63"/>
  <c r="AG15" i="39"/>
  <c r="AC62" i="35"/>
  <c r="AB62"/>
  <c r="AA62"/>
  <c r="Z62"/>
  <c r="Y62"/>
  <c r="Q62"/>
  <c r="P62"/>
  <c r="O62"/>
  <c r="N62"/>
  <c r="M62"/>
  <c r="AG11" i="39"/>
  <c r="AC61" i="35"/>
  <c r="AB61"/>
  <c r="AA61"/>
  <c r="Z61"/>
  <c r="Y61"/>
  <c r="Q61"/>
  <c r="P61"/>
  <c r="O61"/>
  <c r="N61"/>
  <c r="M61"/>
  <c r="AG7" i="39"/>
  <c r="AC60" i="35"/>
  <c r="AB60"/>
  <c r="AA60"/>
  <c r="Z60"/>
  <c r="Y60"/>
  <c r="Q60"/>
  <c r="P60"/>
  <c r="O60"/>
  <c r="N60"/>
  <c r="M60"/>
  <c r="AC35" i="39"/>
  <c r="AC59" i="35"/>
  <c r="AB59"/>
  <c r="AA59"/>
  <c r="Z59"/>
  <c r="Y59"/>
  <c r="Q59"/>
  <c r="P59"/>
  <c r="O59"/>
  <c r="N59"/>
  <c r="M59"/>
  <c r="AC23" i="36"/>
  <c r="AC58" i="35"/>
  <c r="AB58"/>
  <c r="AA58"/>
  <c r="Z58"/>
  <c r="Y58"/>
  <c r="Q58"/>
  <c r="P58"/>
  <c r="O58"/>
  <c r="N58"/>
  <c r="M58"/>
  <c r="AC27" i="39"/>
  <c r="AC57" i="35"/>
  <c r="AB57"/>
  <c r="AA57"/>
  <c r="Z57"/>
  <c r="Y57"/>
  <c r="Q57"/>
  <c r="P57"/>
  <c r="O57"/>
  <c r="N57"/>
  <c r="M57"/>
  <c r="U23" i="36"/>
  <c r="AC56" i="35"/>
  <c r="AB56"/>
  <c r="AA56"/>
  <c r="Z56"/>
  <c r="Y56"/>
  <c r="Q56"/>
  <c r="P56"/>
  <c r="O56"/>
  <c r="N56"/>
  <c r="M56"/>
  <c r="AC19" i="39"/>
  <c r="AC55" i="35"/>
  <c r="AB55"/>
  <c r="AA55"/>
  <c r="Z55"/>
  <c r="Y55"/>
  <c r="Q55"/>
  <c r="P55"/>
  <c r="O55"/>
  <c r="N55"/>
  <c r="M55"/>
  <c r="M23" i="36"/>
  <c r="AC54" i="35"/>
  <c r="AB54"/>
  <c r="AA54"/>
  <c r="Z54"/>
  <c r="Y54"/>
  <c r="Q54"/>
  <c r="P54"/>
  <c r="O54"/>
  <c r="N54"/>
  <c r="M54"/>
  <c r="AC11" i="39"/>
  <c r="AC53" i="35"/>
  <c r="AB53"/>
  <c r="AA53"/>
  <c r="Z53"/>
  <c r="Y53"/>
  <c r="Q53"/>
  <c r="P53"/>
  <c r="O53"/>
  <c r="N53"/>
  <c r="M53"/>
  <c r="E23" i="36"/>
  <c r="AC52" i="35"/>
  <c r="AB52"/>
  <c r="AA52"/>
  <c r="Z52"/>
  <c r="Y52"/>
  <c r="Q52"/>
  <c r="P52"/>
  <c r="O52"/>
  <c r="N52"/>
  <c r="M52"/>
  <c r="Y35" i="39"/>
  <c r="AC51" i="35"/>
  <c r="AB51"/>
  <c r="AA51"/>
  <c r="Z51"/>
  <c r="Y51"/>
  <c r="Q51"/>
  <c r="P51"/>
  <c r="O51"/>
  <c r="N51"/>
  <c r="M51"/>
  <c r="Y31" i="39"/>
  <c r="AC50" i="35"/>
  <c r="AB50"/>
  <c r="AA50"/>
  <c r="Z50"/>
  <c r="Y50"/>
  <c r="Q50"/>
  <c r="P50"/>
  <c r="O50"/>
  <c r="N50"/>
  <c r="M50"/>
  <c r="Y27" i="39"/>
  <c r="AC49" i="35"/>
  <c r="AB49"/>
  <c r="AA49"/>
  <c r="Z49"/>
  <c r="Y49"/>
  <c r="Q49"/>
  <c r="P49"/>
  <c r="O49"/>
  <c r="N49"/>
  <c r="M49"/>
  <c r="Y23" i="39"/>
  <c r="AC48" i="35"/>
  <c r="AB48"/>
  <c r="AA48"/>
  <c r="Z48"/>
  <c r="Y48"/>
  <c r="Q48"/>
  <c r="P48"/>
  <c r="O48"/>
  <c r="N48"/>
  <c r="M48"/>
  <c r="Y19" i="39"/>
  <c r="AC47" i="35"/>
  <c r="AB47"/>
  <c r="AA47"/>
  <c r="Z47"/>
  <c r="Y47"/>
  <c r="Q47"/>
  <c r="P47"/>
  <c r="O47"/>
  <c r="N47"/>
  <c r="M47"/>
  <c r="Y15" i="39"/>
  <c r="AC46" i="35"/>
  <c r="AB46"/>
  <c r="AA46"/>
  <c r="Z46"/>
  <c r="Y46"/>
  <c r="Q46"/>
  <c r="P46"/>
  <c r="O46"/>
  <c r="N46"/>
  <c r="M46"/>
  <c r="Y11" i="39"/>
  <c r="AC45" i="35"/>
  <c r="AB45"/>
  <c r="AA45"/>
  <c r="Z45"/>
  <c r="Y45"/>
  <c r="Q45"/>
  <c r="P45"/>
  <c r="O45"/>
  <c r="N45"/>
  <c r="M45"/>
  <c r="Y7" i="39"/>
  <c r="AC44" i="35"/>
  <c r="AB44"/>
  <c r="AA44"/>
  <c r="Z44"/>
  <c r="Y44"/>
  <c r="Q44"/>
  <c r="P44"/>
  <c r="O44"/>
  <c r="N44"/>
  <c r="M44"/>
  <c r="U35" i="39"/>
  <c r="AC43" i="35"/>
  <c r="AB43"/>
  <c r="AA43"/>
  <c r="Z43"/>
  <c r="Y43"/>
  <c r="Q43"/>
  <c r="P43"/>
  <c r="O43"/>
  <c r="N43"/>
  <c r="M43"/>
  <c r="M19" i="36"/>
  <c r="AC42" i="35"/>
  <c r="AB42"/>
  <c r="AA42"/>
  <c r="Z42"/>
  <c r="Y42"/>
  <c r="Q42"/>
  <c r="P42"/>
  <c r="O42"/>
  <c r="N42"/>
  <c r="M42"/>
  <c r="U27" i="39"/>
  <c r="AC41" i="35"/>
  <c r="AB41"/>
  <c r="AA41"/>
  <c r="Z41"/>
  <c r="Y41"/>
  <c r="Q41"/>
  <c r="P41"/>
  <c r="O41"/>
  <c r="N41"/>
  <c r="M41"/>
  <c r="E19" i="36"/>
  <c r="AC40" i="35"/>
  <c r="AB40"/>
  <c r="AA40"/>
  <c r="Z40"/>
  <c r="Y40"/>
  <c r="Q40"/>
  <c r="P40"/>
  <c r="O40"/>
  <c r="N40"/>
  <c r="M40"/>
  <c r="U19" i="39"/>
  <c r="AC39" i="35"/>
  <c r="AB39"/>
  <c r="AA39"/>
  <c r="Z39"/>
  <c r="Y39"/>
  <c r="Q39"/>
  <c r="P39"/>
  <c r="O39"/>
  <c r="N39"/>
  <c r="M39"/>
  <c r="AS15" i="36"/>
  <c r="AC38" i="35"/>
  <c r="AB38"/>
  <c r="AA38"/>
  <c r="Z38"/>
  <c r="Y38"/>
  <c r="Q38"/>
  <c r="P38"/>
  <c r="O38"/>
  <c r="N38"/>
  <c r="M38"/>
  <c r="U11" i="39"/>
  <c r="AC37" i="35"/>
  <c r="AB37"/>
  <c r="AA37"/>
  <c r="Z37"/>
  <c r="Y37"/>
  <c r="Q37"/>
  <c r="P37"/>
  <c r="O37"/>
  <c r="N37"/>
  <c r="M37"/>
  <c r="AK15" i="36"/>
  <c r="AC36" i="35"/>
  <c r="AB36"/>
  <c r="AA36"/>
  <c r="Z36"/>
  <c r="Y36"/>
  <c r="Q36"/>
  <c r="P36"/>
  <c r="O36"/>
  <c r="N36"/>
  <c r="M36"/>
  <c r="Q35" i="39"/>
  <c r="AC35" i="35"/>
  <c r="AB35"/>
  <c r="AA35"/>
  <c r="Z35"/>
  <c r="Y35"/>
  <c r="Q35"/>
  <c r="P35"/>
  <c r="O35"/>
  <c r="N35"/>
  <c r="M35"/>
  <c r="Q31" i="39"/>
  <c r="AC34" i="35"/>
  <c r="AB34"/>
  <c r="AA34"/>
  <c r="Z34"/>
  <c r="Y34"/>
  <c r="Q34"/>
  <c r="P34"/>
  <c r="O34"/>
  <c r="N34"/>
  <c r="M34"/>
  <c r="Q27" i="39"/>
  <c r="AC33" i="35"/>
  <c r="AB33"/>
  <c r="AA33"/>
  <c r="Z33"/>
  <c r="Y33"/>
  <c r="Q33"/>
  <c r="P33"/>
  <c r="O33"/>
  <c r="N33"/>
  <c r="M33"/>
  <c r="Q23" i="39"/>
  <c r="AC32" i="35"/>
  <c r="AB32"/>
  <c r="AA32"/>
  <c r="Z32"/>
  <c r="Y32"/>
  <c r="Q32"/>
  <c r="P32"/>
  <c r="O32"/>
  <c r="N32"/>
  <c r="M32"/>
  <c r="Q19" i="39"/>
  <c r="AC31" i="35"/>
  <c r="AB31"/>
  <c r="AA31"/>
  <c r="Z31"/>
  <c r="Y31"/>
  <c r="Q31"/>
  <c r="P31"/>
  <c r="O31"/>
  <c r="N31"/>
  <c r="M31"/>
  <c r="Q15" i="39"/>
  <c r="AC30" i="35"/>
  <c r="AB30"/>
  <c r="AA30"/>
  <c r="Z30"/>
  <c r="Y30"/>
  <c r="Q30"/>
  <c r="P30"/>
  <c r="O30"/>
  <c r="N30"/>
  <c r="M30"/>
  <c r="Q11" i="39"/>
  <c r="AC29" i="35"/>
  <c r="AB29"/>
  <c r="AA29"/>
  <c r="Z29"/>
  <c r="Y29"/>
  <c r="Q29"/>
  <c r="P29"/>
  <c r="O29"/>
  <c r="N29"/>
  <c r="M29"/>
  <c r="Q7" i="39"/>
  <c r="AC28" i="35"/>
  <c r="AB28"/>
  <c r="AA28"/>
  <c r="Z28"/>
  <c r="Y28"/>
  <c r="Q28"/>
  <c r="P28"/>
  <c r="O28"/>
  <c r="N28"/>
  <c r="M28"/>
  <c r="M35" i="39"/>
  <c r="AC27" i="35"/>
  <c r="AB27"/>
  <c r="AA27"/>
  <c r="Z27"/>
  <c r="Y27"/>
  <c r="Q27"/>
  <c r="P27"/>
  <c r="O27"/>
  <c r="N27"/>
  <c r="M27"/>
  <c r="AS11" i="36"/>
  <c r="AC26" i="35"/>
  <c r="AB26"/>
  <c r="AA26"/>
  <c r="Z26"/>
  <c r="Y26"/>
  <c r="Q26"/>
  <c r="P26"/>
  <c r="O26"/>
  <c r="N26"/>
  <c r="M26"/>
  <c r="M27" i="39"/>
  <c r="AC25" i="35"/>
  <c r="AB25"/>
  <c r="AA25"/>
  <c r="Z25"/>
  <c r="Y25"/>
  <c r="Q25"/>
  <c r="P25"/>
  <c r="O25"/>
  <c r="N25"/>
  <c r="M25"/>
  <c r="AK11" i="36"/>
  <c r="AC24" i="35"/>
  <c r="AB24"/>
  <c r="AA24"/>
  <c r="Z24"/>
  <c r="Y24"/>
  <c r="Q24"/>
  <c r="P24"/>
  <c r="O24"/>
  <c r="N24"/>
  <c r="M24"/>
  <c r="M19" i="39"/>
  <c r="AC23" i="35"/>
  <c r="AB23"/>
  <c r="AA23"/>
  <c r="Z23"/>
  <c r="Y23"/>
  <c r="Q23"/>
  <c r="P23"/>
  <c r="O23"/>
  <c r="N23"/>
  <c r="M23"/>
  <c r="AC11" i="36"/>
  <c r="AC22" i="35"/>
  <c r="AB22"/>
  <c r="AA22"/>
  <c r="Z22"/>
  <c r="Y22"/>
  <c r="Q22"/>
  <c r="P22"/>
  <c r="O22"/>
  <c r="N22"/>
  <c r="M22"/>
  <c r="M11" i="39"/>
  <c r="AC21" i="35"/>
  <c r="AB21"/>
  <c r="AA21"/>
  <c r="Z21"/>
  <c r="Y21"/>
  <c r="Q21"/>
  <c r="P21"/>
  <c r="O21"/>
  <c r="N21"/>
  <c r="M21"/>
  <c r="U11" i="36"/>
  <c r="AC20" i="35"/>
  <c r="AB20"/>
  <c r="AA20"/>
  <c r="Z20"/>
  <c r="Y20"/>
  <c r="Q20"/>
  <c r="P20"/>
  <c r="O20"/>
  <c r="N20"/>
  <c r="M20"/>
  <c r="I35" i="39"/>
  <c r="AC19" i="35"/>
  <c r="AB19"/>
  <c r="AA19"/>
  <c r="Z19"/>
  <c r="Y19"/>
  <c r="Q19"/>
  <c r="P19"/>
  <c r="O19"/>
  <c r="N19"/>
  <c r="M19"/>
  <c r="I31" i="39"/>
  <c r="AC18" i="35"/>
  <c r="AB18"/>
  <c r="AA18"/>
  <c r="Z18"/>
  <c r="Y18"/>
  <c r="Q18"/>
  <c r="P18"/>
  <c r="O18"/>
  <c r="N18"/>
  <c r="M18"/>
  <c r="I27" i="39"/>
  <c r="AC17" i="35"/>
  <c r="AB17"/>
  <c r="AA17"/>
  <c r="Z17"/>
  <c r="Y17"/>
  <c r="Q17"/>
  <c r="P17"/>
  <c r="O17"/>
  <c r="N17"/>
  <c r="M17"/>
  <c r="I23" i="39"/>
  <c r="AC16" i="35"/>
  <c r="AB16"/>
  <c r="AA16"/>
  <c r="Z16"/>
  <c r="Y16"/>
  <c r="Q16"/>
  <c r="P16"/>
  <c r="O16"/>
  <c r="N16"/>
  <c r="M16"/>
  <c r="I19" i="39"/>
  <c r="AC15" i="35"/>
  <c r="AB15"/>
  <c r="AA15"/>
  <c r="Z15"/>
  <c r="Y15"/>
  <c r="Q15"/>
  <c r="P15"/>
  <c r="O15"/>
  <c r="N15"/>
  <c r="M15"/>
  <c r="I15" i="39"/>
  <c r="AC14" i="35"/>
  <c r="AB14"/>
  <c r="AA14"/>
  <c r="Z14"/>
  <c r="Y14"/>
  <c r="Q14"/>
  <c r="P14"/>
  <c r="O14"/>
  <c r="N14"/>
  <c r="M14"/>
  <c r="I11" i="39"/>
  <c r="AC13" i="35"/>
  <c r="AB13"/>
  <c r="AA13"/>
  <c r="Z13"/>
  <c r="Y13"/>
  <c r="Q13"/>
  <c r="P13"/>
  <c r="O13"/>
  <c r="N13"/>
  <c r="M13"/>
  <c r="I7" i="39"/>
  <c r="AC12" i="35"/>
  <c r="AB12"/>
  <c r="AA12"/>
  <c r="Z12"/>
  <c r="Y12"/>
  <c r="Q12"/>
  <c r="P12"/>
  <c r="O12"/>
  <c r="N12"/>
  <c r="M12"/>
  <c r="E35" i="39"/>
  <c r="AC11" i="35"/>
  <c r="AB11"/>
  <c r="AA11"/>
  <c r="Z11"/>
  <c r="Y11"/>
  <c r="Q11"/>
  <c r="P11"/>
  <c r="O11"/>
  <c r="N11"/>
  <c r="M11"/>
  <c r="AC7" i="36"/>
  <c r="AC10" i="35"/>
  <c r="AB10"/>
  <c r="AA10"/>
  <c r="Z10"/>
  <c r="Y10"/>
  <c r="Q10"/>
  <c r="P10"/>
  <c r="O10"/>
  <c r="N10"/>
  <c r="M10"/>
  <c r="E27" i="39"/>
  <c r="AC9" i="35"/>
  <c r="AB9"/>
  <c r="AA9"/>
  <c r="Z9"/>
  <c r="Y9"/>
  <c r="Q9"/>
  <c r="P9"/>
  <c r="O9"/>
  <c r="N9"/>
  <c r="M9"/>
  <c r="U7" i="36"/>
  <c r="AC8" i="35"/>
  <c r="AB8"/>
  <c r="AA8"/>
  <c r="Z8"/>
  <c r="Y8"/>
  <c r="Q8"/>
  <c r="P8"/>
  <c r="O8"/>
  <c r="N8"/>
  <c r="M8"/>
  <c r="E19" i="39"/>
  <c r="AC7" i="35"/>
  <c r="AB7"/>
  <c r="AA7"/>
  <c r="Z7"/>
  <c r="Y7"/>
  <c r="Q7"/>
  <c r="P7"/>
  <c r="O7"/>
  <c r="N7"/>
  <c r="M7"/>
  <c r="M7" i="36"/>
  <c r="AC6" i="35"/>
  <c r="AB6"/>
  <c r="AA6"/>
  <c r="Z6"/>
  <c r="Y6"/>
  <c r="Q6"/>
  <c r="P6"/>
  <c r="O6"/>
  <c r="N6"/>
  <c r="M6"/>
  <c r="E11" i="39"/>
  <c r="AC5" i="35"/>
  <c r="AB5"/>
  <c r="AA5"/>
  <c r="Z5"/>
  <c r="Y5"/>
  <c r="Q5"/>
  <c r="P5"/>
  <c r="O5"/>
  <c r="N5"/>
  <c r="M5"/>
  <c r="E7" i="36"/>
  <c r="K2" i="35"/>
  <c r="J2"/>
  <c r="H3" i="5"/>
  <c r="A5" s="1"/>
  <c r="BF48" i="33"/>
  <c r="BB48"/>
  <c r="AX48"/>
  <c r="AT48"/>
  <c r="AK48"/>
  <c r="AG48"/>
  <c r="AC48"/>
  <c r="Y48"/>
  <c r="P48"/>
  <c r="L48"/>
  <c r="H48"/>
  <c r="D48"/>
  <c r="Q33"/>
  <c r="BF27"/>
  <c r="BB27"/>
  <c r="AX27"/>
  <c r="AT27"/>
  <c r="AK27"/>
  <c r="AG27"/>
  <c r="AC27"/>
  <c r="Y27"/>
  <c r="P27"/>
  <c r="L27"/>
  <c r="H27"/>
  <c r="D27"/>
  <c r="AZ1"/>
  <c r="O4" i="1"/>
  <c r="J101" i="35" l="1"/>
  <c r="H101"/>
  <c r="I101"/>
  <c r="J105"/>
  <c r="H105"/>
  <c r="I105"/>
  <c r="J109"/>
  <c r="H109"/>
  <c r="I109"/>
  <c r="J113"/>
  <c r="H113"/>
  <c r="I113"/>
  <c r="J117"/>
  <c r="H117"/>
  <c r="I117"/>
  <c r="J121"/>
  <c r="H121"/>
  <c r="I121"/>
  <c r="J125"/>
  <c r="H125"/>
  <c r="I125"/>
  <c r="J129"/>
  <c r="H129"/>
  <c r="I129"/>
  <c r="J133"/>
  <c r="H133"/>
  <c r="I133"/>
  <c r="J137"/>
  <c r="H137"/>
  <c r="I137"/>
  <c r="J141"/>
  <c r="H141"/>
  <c r="I141"/>
  <c r="J145"/>
  <c r="H145"/>
  <c r="I145"/>
  <c r="J149"/>
  <c r="H149"/>
  <c r="I149"/>
  <c r="J153"/>
  <c r="H153"/>
  <c r="I153"/>
  <c r="J157"/>
  <c r="H157"/>
  <c r="I157"/>
  <c r="J161"/>
  <c r="H161"/>
  <c r="I161"/>
  <c r="J165"/>
  <c r="H165"/>
  <c r="I165"/>
  <c r="J169"/>
  <c r="H169"/>
  <c r="I169"/>
  <c r="J173"/>
  <c r="H173"/>
  <c r="I173"/>
  <c r="J177"/>
  <c r="H177"/>
  <c r="I177"/>
  <c r="J181"/>
  <c r="H181"/>
  <c r="I181"/>
  <c r="J185"/>
  <c r="H185"/>
  <c r="I185"/>
  <c r="J189"/>
  <c r="H189"/>
  <c r="I189"/>
  <c r="J193"/>
  <c r="H193"/>
  <c r="I193"/>
  <c r="H104"/>
  <c r="I104"/>
  <c r="J104"/>
  <c r="H108"/>
  <c r="I108"/>
  <c r="J108"/>
  <c r="H112"/>
  <c r="I112"/>
  <c r="J112"/>
  <c r="H116"/>
  <c r="I116"/>
  <c r="J116"/>
  <c r="H120"/>
  <c r="I120"/>
  <c r="J120"/>
  <c r="H124"/>
  <c r="I124"/>
  <c r="J124"/>
  <c r="H128"/>
  <c r="I128"/>
  <c r="J128"/>
  <c r="H132"/>
  <c r="I132"/>
  <c r="J132"/>
  <c r="H136"/>
  <c r="I136"/>
  <c r="J136"/>
  <c r="H140"/>
  <c r="I140"/>
  <c r="J140"/>
  <c r="H144"/>
  <c r="I144"/>
  <c r="J144"/>
  <c r="H148"/>
  <c r="I148"/>
  <c r="J148"/>
  <c r="H152"/>
  <c r="I152"/>
  <c r="J152"/>
  <c r="H156"/>
  <c r="I156"/>
  <c r="J156"/>
  <c r="H160"/>
  <c r="I160"/>
  <c r="J160"/>
  <c r="H164"/>
  <c r="I164"/>
  <c r="J164"/>
  <c r="H168"/>
  <c r="I168"/>
  <c r="J168"/>
  <c r="H172"/>
  <c r="I172"/>
  <c r="J172"/>
  <c r="H176"/>
  <c r="I176"/>
  <c r="J176"/>
  <c r="H180"/>
  <c r="I180"/>
  <c r="J180"/>
  <c r="H184"/>
  <c r="I184"/>
  <c r="J184"/>
  <c r="H188"/>
  <c r="I188"/>
  <c r="J188"/>
  <c r="H192"/>
  <c r="I192"/>
  <c r="J192"/>
  <c r="H196"/>
  <c r="I196"/>
  <c r="J196"/>
  <c r="H103"/>
  <c r="I103"/>
  <c r="M8" i="37" s="1"/>
  <c r="J103" i="35"/>
  <c r="H107"/>
  <c r="I107"/>
  <c r="J107"/>
  <c r="H111"/>
  <c r="I111"/>
  <c r="J111"/>
  <c r="H115"/>
  <c r="I115"/>
  <c r="J115"/>
  <c r="H119"/>
  <c r="I119"/>
  <c r="J119"/>
  <c r="H123"/>
  <c r="I123"/>
  <c r="J123"/>
  <c r="H127"/>
  <c r="I127"/>
  <c r="J127"/>
  <c r="H131"/>
  <c r="I131"/>
  <c r="J131"/>
  <c r="H135"/>
  <c r="I135"/>
  <c r="J135"/>
  <c r="H139"/>
  <c r="I139"/>
  <c r="J139"/>
  <c r="H143"/>
  <c r="I143"/>
  <c r="J143"/>
  <c r="H147"/>
  <c r="I147"/>
  <c r="J147"/>
  <c r="H151"/>
  <c r="I151"/>
  <c r="J151"/>
  <c r="H155"/>
  <c r="I155"/>
  <c r="J155"/>
  <c r="H159"/>
  <c r="I159"/>
  <c r="J159"/>
  <c r="H163"/>
  <c r="I163"/>
  <c r="J163"/>
  <c r="H167"/>
  <c r="I167"/>
  <c r="J167"/>
  <c r="H171"/>
  <c r="I171"/>
  <c r="J171"/>
  <c r="H175"/>
  <c r="I175"/>
  <c r="J175"/>
  <c r="H179"/>
  <c r="I179"/>
  <c r="J179"/>
  <c r="H183"/>
  <c r="I183"/>
  <c r="J183"/>
  <c r="H187"/>
  <c r="I187"/>
  <c r="J187"/>
  <c r="H191"/>
  <c r="I191"/>
  <c r="J191"/>
  <c r="H195"/>
  <c r="I195"/>
  <c r="J195"/>
  <c r="I102"/>
  <c r="J102"/>
  <c r="H102"/>
  <c r="I106"/>
  <c r="J106"/>
  <c r="H106"/>
  <c r="I110"/>
  <c r="J110"/>
  <c r="H110"/>
  <c r="I114"/>
  <c r="J114"/>
  <c r="H114"/>
  <c r="I118"/>
  <c r="J118"/>
  <c r="H118"/>
  <c r="I122"/>
  <c r="J122"/>
  <c r="H122"/>
  <c r="I126"/>
  <c r="J126"/>
  <c r="H126"/>
  <c r="I130"/>
  <c r="J130"/>
  <c r="H130"/>
  <c r="I134"/>
  <c r="J134"/>
  <c r="H134"/>
  <c r="I138"/>
  <c r="J138"/>
  <c r="H138"/>
  <c r="I142"/>
  <c r="J142"/>
  <c r="H142"/>
  <c r="I146"/>
  <c r="J146"/>
  <c r="H146"/>
  <c r="I150"/>
  <c r="J150"/>
  <c r="H150"/>
  <c r="I154"/>
  <c r="J154"/>
  <c r="H154"/>
  <c r="I158"/>
  <c r="J158"/>
  <c r="H158"/>
  <c r="I162"/>
  <c r="J162"/>
  <c r="H162"/>
  <c r="I166"/>
  <c r="J166"/>
  <c r="H166"/>
  <c r="I170"/>
  <c r="J170"/>
  <c r="H170"/>
  <c r="I174"/>
  <c r="J174"/>
  <c r="H174"/>
  <c r="I178"/>
  <c r="J178"/>
  <c r="H178"/>
  <c r="I182"/>
  <c r="J182"/>
  <c r="H182"/>
  <c r="I186"/>
  <c r="J186"/>
  <c r="H186"/>
  <c r="I190"/>
  <c r="J190"/>
  <c r="H190"/>
  <c r="I194"/>
  <c r="J194"/>
  <c r="H194"/>
  <c r="J5"/>
  <c r="H5"/>
  <c r="I5"/>
  <c r="J9"/>
  <c r="H9"/>
  <c r="I9"/>
  <c r="J13"/>
  <c r="H13"/>
  <c r="I13"/>
  <c r="J17"/>
  <c r="H17"/>
  <c r="I17"/>
  <c r="J21"/>
  <c r="H21"/>
  <c r="I21"/>
  <c r="J25"/>
  <c r="H25"/>
  <c r="I25"/>
  <c r="J29"/>
  <c r="H29"/>
  <c r="I29"/>
  <c r="J33"/>
  <c r="H33"/>
  <c r="I33"/>
  <c r="J37"/>
  <c r="H37"/>
  <c r="I37"/>
  <c r="J41"/>
  <c r="H41"/>
  <c r="I41"/>
  <c r="J45"/>
  <c r="H45"/>
  <c r="I45"/>
  <c r="J49"/>
  <c r="H49"/>
  <c r="I49"/>
  <c r="J53"/>
  <c r="H53"/>
  <c r="I53"/>
  <c r="J57"/>
  <c r="H57"/>
  <c r="I57"/>
  <c r="J61"/>
  <c r="H61"/>
  <c r="I61"/>
  <c r="J65"/>
  <c r="H65"/>
  <c r="I65"/>
  <c r="J69"/>
  <c r="H69"/>
  <c r="I69"/>
  <c r="J73"/>
  <c r="H73"/>
  <c r="I73"/>
  <c r="J77"/>
  <c r="H77"/>
  <c r="I77"/>
  <c r="J81"/>
  <c r="H81"/>
  <c r="I81"/>
  <c r="J85"/>
  <c r="H85"/>
  <c r="I85"/>
  <c r="J89"/>
  <c r="H89"/>
  <c r="I89"/>
  <c r="J93"/>
  <c r="H93"/>
  <c r="I93"/>
  <c r="J97"/>
  <c r="H97"/>
  <c r="I97"/>
  <c r="H8"/>
  <c r="I8"/>
  <c r="J8"/>
  <c r="H12"/>
  <c r="I12"/>
  <c r="J12"/>
  <c r="H16"/>
  <c r="I16"/>
  <c r="J16"/>
  <c r="H20"/>
  <c r="I20"/>
  <c r="J20"/>
  <c r="H24"/>
  <c r="I24"/>
  <c r="J24"/>
  <c r="H28"/>
  <c r="I28"/>
  <c r="J28"/>
  <c r="H32"/>
  <c r="I32"/>
  <c r="J32"/>
  <c r="H36"/>
  <c r="I36"/>
  <c r="J36"/>
  <c r="H40"/>
  <c r="I40"/>
  <c r="J40"/>
  <c r="H44"/>
  <c r="I44"/>
  <c r="J44"/>
  <c r="H48"/>
  <c r="I48"/>
  <c r="J48"/>
  <c r="H52"/>
  <c r="I52"/>
  <c r="J52"/>
  <c r="H56"/>
  <c r="I56"/>
  <c r="J56"/>
  <c r="H60"/>
  <c r="I60"/>
  <c r="J60"/>
  <c r="H64"/>
  <c r="I64"/>
  <c r="J64"/>
  <c r="H68"/>
  <c r="I68"/>
  <c r="J68"/>
  <c r="H72"/>
  <c r="I72"/>
  <c r="J72"/>
  <c r="H76"/>
  <c r="I76"/>
  <c r="J76"/>
  <c r="H80"/>
  <c r="I80"/>
  <c r="J80"/>
  <c r="H84"/>
  <c r="I84"/>
  <c r="J84"/>
  <c r="H88"/>
  <c r="I88"/>
  <c r="J88"/>
  <c r="H92"/>
  <c r="I92"/>
  <c r="J92"/>
  <c r="H96"/>
  <c r="I96"/>
  <c r="J96"/>
  <c r="H100"/>
  <c r="I100"/>
  <c r="J100"/>
  <c r="H7"/>
  <c r="I7"/>
  <c r="J7"/>
  <c r="H11"/>
  <c r="I11"/>
  <c r="J11"/>
  <c r="H15"/>
  <c r="I15"/>
  <c r="J15"/>
  <c r="H19"/>
  <c r="I19"/>
  <c r="J19"/>
  <c r="H23"/>
  <c r="I23"/>
  <c r="J23"/>
  <c r="H27"/>
  <c r="I27"/>
  <c r="J27"/>
  <c r="H31"/>
  <c r="I31"/>
  <c r="J31"/>
  <c r="H35"/>
  <c r="I35"/>
  <c r="J35"/>
  <c r="H39"/>
  <c r="I39"/>
  <c r="J39"/>
  <c r="H43"/>
  <c r="I43"/>
  <c r="J43"/>
  <c r="H47"/>
  <c r="I47"/>
  <c r="J47"/>
  <c r="H51"/>
  <c r="I51"/>
  <c r="J51"/>
  <c r="H55"/>
  <c r="I55"/>
  <c r="J55"/>
  <c r="H59"/>
  <c r="I59"/>
  <c r="J59"/>
  <c r="H63"/>
  <c r="I63"/>
  <c r="J63"/>
  <c r="H67"/>
  <c r="I67"/>
  <c r="J67"/>
  <c r="H71"/>
  <c r="I71"/>
  <c r="J71"/>
  <c r="H75"/>
  <c r="I75"/>
  <c r="J75"/>
  <c r="H79"/>
  <c r="I79"/>
  <c r="J79"/>
  <c r="H83"/>
  <c r="I83"/>
  <c r="J83"/>
  <c r="H87"/>
  <c r="I87"/>
  <c r="J87"/>
  <c r="H91"/>
  <c r="I91"/>
  <c r="J91"/>
  <c r="H95"/>
  <c r="I95"/>
  <c r="J95"/>
  <c r="H99"/>
  <c r="I99"/>
  <c r="J99"/>
  <c r="I6"/>
  <c r="J6"/>
  <c r="H6"/>
  <c r="I10"/>
  <c r="J10"/>
  <c r="H10"/>
  <c r="I14"/>
  <c r="J14"/>
  <c r="H14"/>
  <c r="I18"/>
  <c r="J18"/>
  <c r="H18"/>
  <c r="I22"/>
  <c r="J22"/>
  <c r="H22"/>
  <c r="I26"/>
  <c r="J26"/>
  <c r="H26"/>
  <c r="I30"/>
  <c r="J30"/>
  <c r="H30"/>
  <c r="I34"/>
  <c r="J34"/>
  <c r="H34"/>
  <c r="I38"/>
  <c r="J38"/>
  <c r="H38"/>
  <c r="I42"/>
  <c r="J42"/>
  <c r="H42"/>
  <c r="I46"/>
  <c r="J46"/>
  <c r="H46"/>
  <c r="I50"/>
  <c r="J50"/>
  <c r="H50"/>
  <c r="I54"/>
  <c r="J54"/>
  <c r="H54"/>
  <c r="I58"/>
  <c r="J58"/>
  <c r="H58"/>
  <c r="I62"/>
  <c r="J62"/>
  <c r="H62"/>
  <c r="I66"/>
  <c r="J66"/>
  <c r="H66"/>
  <c r="I70"/>
  <c r="J70"/>
  <c r="H70"/>
  <c r="I74"/>
  <c r="J74"/>
  <c r="H74"/>
  <c r="I78"/>
  <c r="J78"/>
  <c r="H78"/>
  <c r="I82"/>
  <c r="J82"/>
  <c r="H82"/>
  <c r="I86"/>
  <c r="J86"/>
  <c r="H86"/>
  <c r="I90"/>
  <c r="J90"/>
  <c r="H90"/>
  <c r="I94"/>
  <c r="J94"/>
  <c r="H94"/>
  <c r="I98"/>
  <c r="J98"/>
  <c r="H98"/>
  <c r="J173" i="9"/>
  <c r="H173"/>
  <c r="I173"/>
  <c r="J177"/>
  <c r="H177"/>
  <c r="I177"/>
  <c r="J181"/>
  <c r="H181"/>
  <c r="I181"/>
  <c r="J185"/>
  <c r="H185"/>
  <c r="I185"/>
  <c r="J189"/>
  <c r="H189"/>
  <c r="I189"/>
  <c r="J193"/>
  <c r="H193"/>
  <c r="I193"/>
  <c r="H176"/>
  <c r="I176"/>
  <c r="J176"/>
  <c r="H180"/>
  <c r="I180"/>
  <c r="J180"/>
  <c r="H184"/>
  <c r="I184"/>
  <c r="J184"/>
  <c r="H188"/>
  <c r="I188"/>
  <c r="J188"/>
  <c r="H192"/>
  <c r="I192"/>
  <c r="J192"/>
  <c r="H196"/>
  <c r="I196"/>
  <c r="J196"/>
  <c r="H175"/>
  <c r="I175"/>
  <c r="J175"/>
  <c r="H179"/>
  <c r="I179"/>
  <c r="J179"/>
  <c r="H183"/>
  <c r="I183"/>
  <c r="J183"/>
  <c r="H187"/>
  <c r="I187"/>
  <c r="J187"/>
  <c r="H191"/>
  <c r="I191"/>
  <c r="J191"/>
  <c r="H195"/>
  <c r="I195"/>
  <c r="J195"/>
  <c r="I174"/>
  <c r="J174"/>
  <c r="H174"/>
  <c r="I178"/>
  <c r="J178"/>
  <c r="H178"/>
  <c r="I182"/>
  <c r="J182"/>
  <c r="H182"/>
  <c r="I186"/>
  <c r="J186"/>
  <c r="H186"/>
  <c r="I190"/>
  <c r="J190"/>
  <c r="H190"/>
  <c r="I194"/>
  <c r="J194"/>
  <c r="H194"/>
  <c r="J149"/>
  <c r="H149"/>
  <c r="I149"/>
  <c r="J153"/>
  <c r="H153"/>
  <c r="I153"/>
  <c r="J157"/>
  <c r="H157"/>
  <c r="I157"/>
  <c r="J161"/>
  <c r="H161"/>
  <c r="I161"/>
  <c r="J165"/>
  <c r="H165"/>
  <c r="I165"/>
  <c r="J169"/>
  <c r="H169"/>
  <c r="I169"/>
  <c r="H152"/>
  <c r="I152"/>
  <c r="J152"/>
  <c r="H156"/>
  <c r="I156"/>
  <c r="J156"/>
  <c r="H160"/>
  <c r="I160"/>
  <c r="J160"/>
  <c r="H164"/>
  <c r="I164"/>
  <c r="J164"/>
  <c r="H168"/>
  <c r="I168"/>
  <c r="J168"/>
  <c r="H172"/>
  <c r="I172"/>
  <c r="J172"/>
  <c r="H151"/>
  <c r="I151"/>
  <c r="J151"/>
  <c r="H155"/>
  <c r="I155"/>
  <c r="J155"/>
  <c r="H159"/>
  <c r="I159"/>
  <c r="J159"/>
  <c r="H163"/>
  <c r="I163"/>
  <c r="J163"/>
  <c r="H167"/>
  <c r="I167"/>
  <c r="J167"/>
  <c r="H171"/>
  <c r="I171"/>
  <c r="J171"/>
  <c r="I150"/>
  <c r="J150"/>
  <c r="H150"/>
  <c r="I154"/>
  <c r="J154"/>
  <c r="H154"/>
  <c r="I158"/>
  <c r="J158"/>
  <c r="H158"/>
  <c r="I162"/>
  <c r="J162"/>
  <c r="H162"/>
  <c r="I166"/>
  <c r="J166"/>
  <c r="H166"/>
  <c r="I170"/>
  <c r="J170"/>
  <c r="H170"/>
  <c r="J125"/>
  <c r="H125"/>
  <c r="I125"/>
  <c r="J129"/>
  <c r="H129"/>
  <c r="I129"/>
  <c r="J133"/>
  <c r="H133"/>
  <c r="I133"/>
  <c r="J137"/>
  <c r="H137"/>
  <c r="I137"/>
  <c r="J141"/>
  <c r="H141"/>
  <c r="I141"/>
  <c r="J145"/>
  <c r="H145"/>
  <c r="I145"/>
  <c r="H128"/>
  <c r="I128"/>
  <c r="J128"/>
  <c r="H132"/>
  <c r="I132"/>
  <c r="J132"/>
  <c r="H136"/>
  <c r="I136"/>
  <c r="J136"/>
  <c r="H140"/>
  <c r="I140"/>
  <c r="J140"/>
  <c r="H144"/>
  <c r="I144"/>
  <c r="J144"/>
  <c r="H148"/>
  <c r="I148"/>
  <c r="J148"/>
  <c r="H127"/>
  <c r="I127"/>
  <c r="J127"/>
  <c r="H131"/>
  <c r="I131"/>
  <c r="J131"/>
  <c r="H135"/>
  <c r="I135"/>
  <c r="J135"/>
  <c r="H139"/>
  <c r="I139"/>
  <c r="J139"/>
  <c r="H143"/>
  <c r="I143"/>
  <c r="J143"/>
  <c r="H147"/>
  <c r="I147"/>
  <c r="J147"/>
  <c r="I126"/>
  <c r="J126"/>
  <c r="H126"/>
  <c r="I130"/>
  <c r="J130"/>
  <c r="H130"/>
  <c r="I134"/>
  <c r="J134"/>
  <c r="H134"/>
  <c r="I138"/>
  <c r="J138"/>
  <c r="H138"/>
  <c r="I142"/>
  <c r="J142"/>
  <c r="H142"/>
  <c r="I146"/>
  <c r="J146"/>
  <c r="H146"/>
  <c r="J77"/>
  <c r="H77"/>
  <c r="I77"/>
  <c r="J81"/>
  <c r="H81"/>
  <c r="I81"/>
  <c r="J85"/>
  <c r="H85"/>
  <c r="I85"/>
  <c r="J89"/>
  <c r="H89"/>
  <c r="I89"/>
  <c r="J93"/>
  <c r="H93"/>
  <c r="I93"/>
  <c r="J97"/>
  <c r="H97"/>
  <c r="I97"/>
  <c r="J101"/>
  <c r="H101"/>
  <c r="I101"/>
  <c r="J105"/>
  <c r="H105"/>
  <c r="I105"/>
  <c r="J109"/>
  <c r="H109"/>
  <c r="I109"/>
  <c r="J113"/>
  <c r="H113"/>
  <c r="I113"/>
  <c r="J117"/>
  <c r="H117"/>
  <c r="I117"/>
  <c r="J121"/>
  <c r="H121"/>
  <c r="I121"/>
  <c r="H80"/>
  <c r="I80"/>
  <c r="J80"/>
  <c r="H84"/>
  <c r="I84"/>
  <c r="J84"/>
  <c r="H88"/>
  <c r="I88"/>
  <c r="J88"/>
  <c r="H92"/>
  <c r="I92"/>
  <c r="J92"/>
  <c r="H96"/>
  <c r="I96"/>
  <c r="J96"/>
  <c r="H100"/>
  <c r="I100"/>
  <c r="J100"/>
  <c r="H104"/>
  <c r="I104"/>
  <c r="J104"/>
  <c r="H108"/>
  <c r="I108"/>
  <c r="J108"/>
  <c r="H112"/>
  <c r="I112"/>
  <c r="J112"/>
  <c r="H116"/>
  <c r="I116"/>
  <c r="J116"/>
  <c r="H120"/>
  <c r="I120"/>
  <c r="J120"/>
  <c r="H124"/>
  <c r="I124"/>
  <c r="J124"/>
  <c r="H79"/>
  <c r="I79"/>
  <c r="J79"/>
  <c r="H83"/>
  <c r="I83"/>
  <c r="J83"/>
  <c r="H87"/>
  <c r="I87"/>
  <c r="J87"/>
  <c r="H91"/>
  <c r="I91"/>
  <c r="J91"/>
  <c r="H95"/>
  <c r="I95"/>
  <c r="J95"/>
  <c r="H99"/>
  <c r="I99"/>
  <c r="J99"/>
  <c r="H103"/>
  <c r="I103"/>
  <c r="J103"/>
  <c r="H107"/>
  <c r="I107"/>
  <c r="J107"/>
  <c r="H111"/>
  <c r="I111"/>
  <c r="J111"/>
  <c r="H115"/>
  <c r="I115"/>
  <c r="J115"/>
  <c r="H119"/>
  <c r="I119"/>
  <c r="J119"/>
  <c r="H123"/>
  <c r="I123"/>
  <c r="J123"/>
  <c r="I78"/>
  <c r="J78"/>
  <c r="H78"/>
  <c r="I82"/>
  <c r="J82"/>
  <c r="H82"/>
  <c r="I86"/>
  <c r="J86"/>
  <c r="H86"/>
  <c r="I90"/>
  <c r="J90"/>
  <c r="H90"/>
  <c r="I94"/>
  <c r="J94"/>
  <c r="H94"/>
  <c r="I98"/>
  <c r="J98"/>
  <c r="H98"/>
  <c r="I102"/>
  <c r="J102"/>
  <c r="H102"/>
  <c r="I106"/>
  <c r="J106"/>
  <c r="H106"/>
  <c r="I110"/>
  <c r="J110"/>
  <c r="H110"/>
  <c r="I114"/>
  <c r="J114"/>
  <c r="H114"/>
  <c r="I118"/>
  <c r="J118"/>
  <c r="H118"/>
  <c r="I122"/>
  <c r="J122"/>
  <c r="H122"/>
  <c r="J53"/>
  <c r="H53"/>
  <c r="I53"/>
  <c r="J57"/>
  <c r="H57"/>
  <c r="I57"/>
  <c r="J61"/>
  <c r="H61"/>
  <c r="I61"/>
  <c r="J65"/>
  <c r="H65"/>
  <c r="I65"/>
  <c r="J69"/>
  <c r="H69"/>
  <c r="I69"/>
  <c r="J73"/>
  <c r="H73"/>
  <c r="I73"/>
  <c r="H56"/>
  <c r="I56"/>
  <c r="J56"/>
  <c r="H60"/>
  <c r="I60"/>
  <c r="J60"/>
  <c r="H64"/>
  <c r="I64"/>
  <c r="J64"/>
  <c r="H68"/>
  <c r="I68"/>
  <c r="J68"/>
  <c r="H72"/>
  <c r="I72"/>
  <c r="J72"/>
  <c r="H76"/>
  <c r="I76"/>
  <c r="J76"/>
  <c r="H55"/>
  <c r="I55"/>
  <c r="J55"/>
  <c r="H59"/>
  <c r="I59"/>
  <c r="J59"/>
  <c r="H63"/>
  <c r="I63"/>
  <c r="J63"/>
  <c r="H67"/>
  <c r="I67"/>
  <c r="J67"/>
  <c r="H71"/>
  <c r="I71"/>
  <c r="J71"/>
  <c r="H75"/>
  <c r="I75"/>
  <c r="J75"/>
  <c r="I54"/>
  <c r="J54"/>
  <c r="H54"/>
  <c r="I58"/>
  <c r="J58"/>
  <c r="H58"/>
  <c r="I62"/>
  <c r="J62"/>
  <c r="H62"/>
  <c r="I66"/>
  <c r="J66"/>
  <c r="H66"/>
  <c r="I70"/>
  <c r="J70"/>
  <c r="H70"/>
  <c r="I74"/>
  <c r="J74"/>
  <c r="H74"/>
  <c r="J29"/>
  <c r="H29"/>
  <c r="I29"/>
  <c r="J33"/>
  <c r="H33"/>
  <c r="I33"/>
  <c r="J37"/>
  <c r="H37"/>
  <c r="I37"/>
  <c r="J41"/>
  <c r="H41"/>
  <c r="I41"/>
  <c r="J45"/>
  <c r="H45"/>
  <c r="I45"/>
  <c r="J49"/>
  <c r="H49"/>
  <c r="I49"/>
  <c r="H32"/>
  <c r="I32"/>
  <c r="J32"/>
  <c r="J36"/>
  <c r="H36"/>
  <c r="I36"/>
  <c r="H40"/>
  <c r="I40"/>
  <c r="J40"/>
  <c r="H44"/>
  <c r="I44"/>
  <c r="J44"/>
  <c r="H48"/>
  <c r="I48"/>
  <c r="J48"/>
  <c r="H52"/>
  <c r="I52"/>
  <c r="J52"/>
  <c r="H31"/>
  <c r="I31"/>
  <c r="J31"/>
  <c r="H35"/>
  <c r="I35"/>
  <c r="J35"/>
  <c r="H39"/>
  <c r="I39"/>
  <c r="J39"/>
  <c r="H43"/>
  <c r="I43"/>
  <c r="J43"/>
  <c r="H47"/>
  <c r="I47"/>
  <c r="J47"/>
  <c r="H51"/>
  <c r="I51"/>
  <c r="J51"/>
  <c r="I30"/>
  <c r="J30"/>
  <c r="H30"/>
  <c r="I34"/>
  <c r="J34"/>
  <c r="H34"/>
  <c r="I38"/>
  <c r="J38"/>
  <c r="H38"/>
  <c r="I42"/>
  <c r="J42"/>
  <c r="H42"/>
  <c r="I46"/>
  <c r="J46"/>
  <c r="H46"/>
  <c r="I50"/>
  <c r="J50"/>
  <c r="H50"/>
  <c r="J13"/>
  <c r="H13"/>
  <c r="I13"/>
  <c r="J17"/>
  <c r="H17"/>
  <c r="I17"/>
  <c r="J21"/>
  <c r="H21"/>
  <c r="I21"/>
  <c r="J25"/>
  <c r="H25"/>
  <c r="I25"/>
  <c r="H12"/>
  <c r="I12"/>
  <c r="J12"/>
  <c r="H16"/>
  <c r="I16"/>
  <c r="J16"/>
  <c r="H20"/>
  <c r="I20"/>
  <c r="J20"/>
  <c r="H24"/>
  <c r="I24"/>
  <c r="J24"/>
  <c r="H28"/>
  <c r="I28"/>
  <c r="J28"/>
  <c r="H11"/>
  <c r="I11"/>
  <c r="J11"/>
  <c r="H15"/>
  <c r="I15"/>
  <c r="J15"/>
  <c r="H19"/>
  <c r="I19"/>
  <c r="J19"/>
  <c r="H23"/>
  <c r="I23"/>
  <c r="J23"/>
  <c r="H27"/>
  <c r="I27"/>
  <c r="J27"/>
  <c r="I14"/>
  <c r="J14"/>
  <c r="H14"/>
  <c r="I18"/>
  <c r="J18"/>
  <c r="H18"/>
  <c r="I22"/>
  <c r="J22"/>
  <c r="H22"/>
  <c r="I26"/>
  <c r="J26"/>
  <c r="H26"/>
  <c r="K29" i="30" s="1"/>
  <c r="M28"/>
  <c r="AS36" i="36"/>
  <c r="I8"/>
  <c r="I33" i="30"/>
  <c r="K33"/>
  <c r="M12"/>
  <c r="AO9"/>
  <c r="AS8"/>
  <c r="I25" i="31"/>
  <c r="AS37" i="30"/>
  <c r="AW21"/>
  <c r="AW36"/>
  <c r="C9" i="31"/>
  <c r="AS17" i="30"/>
  <c r="I32" i="31"/>
  <c r="AO25" i="30"/>
  <c r="C25" i="31"/>
  <c r="AM29" i="30"/>
  <c r="AW12"/>
  <c r="I12" i="31"/>
  <c r="G29"/>
  <c r="M8" i="30"/>
  <c r="K25"/>
  <c r="G21"/>
  <c r="G37"/>
  <c r="M21"/>
  <c r="G13"/>
  <c r="G29"/>
  <c r="Q20"/>
  <c r="O33"/>
  <c r="Q36"/>
  <c r="Q28"/>
  <c r="S29"/>
  <c r="M25"/>
  <c r="I21"/>
  <c r="K21"/>
  <c r="M36"/>
  <c r="G33"/>
  <c r="M16"/>
  <c r="I28"/>
  <c r="AQ25" i="31"/>
  <c r="AW20"/>
  <c r="AM33"/>
  <c r="AU33"/>
  <c r="AO37"/>
  <c r="AS36"/>
  <c r="AO28"/>
  <c r="AS13"/>
  <c r="AQ29"/>
  <c r="Q8"/>
  <c r="S25"/>
  <c r="Y8"/>
  <c r="O21"/>
  <c r="Q36"/>
  <c r="U21"/>
  <c r="W21"/>
  <c r="Y36"/>
  <c r="Q17"/>
  <c r="S17"/>
  <c r="U32"/>
  <c r="Y17"/>
  <c r="Q12"/>
  <c r="Q29"/>
  <c r="S13"/>
  <c r="Y29"/>
  <c r="G9" i="30"/>
  <c r="E36"/>
  <c r="E33"/>
  <c r="AC25" i="31"/>
  <c r="AI9"/>
  <c r="AE21"/>
  <c r="AG36"/>
  <c r="AK20"/>
  <c r="AC9"/>
  <c r="AG24"/>
  <c r="AC17"/>
  <c r="AE17"/>
  <c r="AG32"/>
  <c r="AK17"/>
  <c r="AG9"/>
  <c r="AI25"/>
  <c r="AC13"/>
  <c r="AG12"/>
  <c r="AG29"/>
  <c r="AK13"/>
  <c r="AC9" i="30"/>
  <c r="AA25"/>
  <c r="AG8"/>
  <c r="AK9"/>
  <c r="AI25"/>
  <c r="AE21"/>
  <c r="AG36"/>
  <c r="AA17"/>
  <c r="AC32"/>
  <c r="AG17"/>
  <c r="AI17"/>
  <c r="AK32"/>
  <c r="AA13"/>
  <c r="AG12"/>
  <c r="AG29"/>
  <c r="AI13"/>
  <c r="AD392" i="43"/>
  <c r="AD404"/>
  <c r="AD416"/>
  <c r="AD428"/>
  <c r="AD440"/>
  <c r="AD448"/>
  <c r="AD460"/>
  <c r="AD476"/>
  <c r="AD391"/>
  <c r="AD395"/>
  <c r="AD399"/>
  <c r="AD403"/>
  <c r="AD407"/>
  <c r="AD411"/>
  <c r="AD415"/>
  <c r="AD419"/>
  <c r="AD423"/>
  <c r="AD427"/>
  <c r="AD431"/>
  <c r="AD435"/>
  <c r="AD439"/>
  <c r="AD443"/>
  <c r="AD447"/>
  <c r="AD451"/>
  <c r="AD455"/>
  <c r="AD459"/>
  <c r="AD463"/>
  <c r="AD467"/>
  <c r="AD471"/>
  <c r="AD475"/>
  <c r="AD479"/>
  <c r="AD483"/>
  <c r="AD388"/>
  <c r="AD400"/>
  <c r="AD412"/>
  <c r="AD424"/>
  <c r="AD436"/>
  <c r="AD452"/>
  <c r="AD464"/>
  <c r="AD468"/>
  <c r="AD480"/>
  <c r="AD390"/>
  <c r="K9" i="37"/>
  <c r="M9"/>
  <c r="AD394" i="43"/>
  <c r="AD398"/>
  <c r="AD402"/>
  <c r="AD406"/>
  <c r="AD410"/>
  <c r="AD414"/>
  <c r="AD418"/>
  <c r="AD422"/>
  <c r="AD426"/>
  <c r="AD430"/>
  <c r="AD434"/>
  <c r="AD438"/>
  <c r="AD442"/>
  <c r="AD446"/>
  <c r="AD450"/>
  <c r="AD454"/>
  <c r="AD458"/>
  <c r="AD462"/>
  <c r="AD466"/>
  <c r="AD470"/>
  <c r="AD474"/>
  <c r="AD478"/>
  <c r="AD482"/>
  <c r="AD396"/>
  <c r="AD408"/>
  <c r="AD420"/>
  <c r="AD432"/>
  <c r="AD444"/>
  <c r="AD456"/>
  <c r="AD472"/>
  <c r="AD389"/>
  <c r="AD393"/>
  <c r="AD397"/>
  <c r="AD401"/>
  <c r="AD405"/>
  <c r="AD409"/>
  <c r="AD413"/>
  <c r="AD417"/>
  <c r="AD421"/>
  <c r="AD425"/>
  <c r="AD429"/>
  <c r="AD433"/>
  <c r="AD437"/>
  <c r="AD441"/>
  <c r="AD445"/>
  <c r="AD449"/>
  <c r="AD453"/>
  <c r="AD457"/>
  <c r="AD461"/>
  <c r="AD465"/>
  <c r="AD469"/>
  <c r="AD473"/>
  <c r="AD477"/>
  <c r="AD481"/>
  <c r="AD300"/>
  <c r="AD316"/>
  <c r="AD328"/>
  <c r="AD340"/>
  <c r="AD356"/>
  <c r="AD368"/>
  <c r="AD380"/>
  <c r="AD295"/>
  <c r="AD299"/>
  <c r="AD303"/>
  <c r="AD307"/>
  <c r="AD311"/>
  <c r="AD315"/>
  <c r="AD319"/>
  <c r="AD323"/>
  <c r="AD327"/>
  <c r="AD331"/>
  <c r="AD335"/>
  <c r="AD339"/>
  <c r="AD343"/>
  <c r="AD347"/>
  <c r="AD351"/>
  <c r="AD355"/>
  <c r="AD359"/>
  <c r="AD363"/>
  <c r="AD367"/>
  <c r="AD371"/>
  <c r="AD375"/>
  <c r="AD379"/>
  <c r="AD383"/>
  <c r="AD387"/>
  <c r="AD296"/>
  <c r="AD308"/>
  <c r="AD320"/>
  <c r="AD332"/>
  <c r="AD344"/>
  <c r="AD352"/>
  <c r="AD364"/>
  <c r="AD376"/>
  <c r="AD294"/>
  <c r="AD298"/>
  <c r="AD302"/>
  <c r="AD306"/>
  <c r="AD310"/>
  <c r="AD314"/>
  <c r="AD318"/>
  <c r="AD322"/>
  <c r="AD326"/>
  <c r="AD330"/>
  <c r="AD334"/>
  <c r="AD338"/>
  <c r="AD342"/>
  <c r="AD346"/>
  <c r="AD350"/>
  <c r="AD354"/>
  <c r="AD358"/>
  <c r="AD362"/>
  <c r="AD366"/>
  <c r="AD370"/>
  <c r="AD374"/>
  <c r="AD378"/>
  <c r="AD382"/>
  <c r="AD386"/>
  <c r="AD292"/>
  <c r="AD304"/>
  <c r="C13" i="36"/>
  <c r="AD312" i="43"/>
  <c r="AD324"/>
  <c r="AD336"/>
  <c r="AD348"/>
  <c r="AD360"/>
  <c r="AD372"/>
  <c r="AD384"/>
  <c r="AD293"/>
  <c r="AD297"/>
  <c r="AD301"/>
  <c r="AD305"/>
  <c r="AD309"/>
  <c r="AD313"/>
  <c r="AD317"/>
  <c r="AD321"/>
  <c r="AD325"/>
  <c r="AD329"/>
  <c r="AD333"/>
  <c r="AD337"/>
  <c r="AD341"/>
  <c r="AD345"/>
  <c r="AD349"/>
  <c r="AD353"/>
  <c r="AD357"/>
  <c r="AD361"/>
  <c r="AD365"/>
  <c r="AD369"/>
  <c r="AD373"/>
  <c r="AD377"/>
  <c r="AD381"/>
  <c r="AD385"/>
  <c r="AD174"/>
  <c r="AD186"/>
  <c r="AD172"/>
  <c r="AD176"/>
  <c r="AD180"/>
  <c r="AD184"/>
  <c r="AD188"/>
  <c r="AD192"/>
  <c r="AD182"/>
  <c r="AD190"/>
  <c r="AD175"/>
  <c r="AD179"/>
  <c r="AD183"/>
  <c r="AD187"/>
  <c r="AD191"/>
  <c r="AD195"/>
  <c r="AD178"/>
  <c r="AD194"/>
  <c r="AD173"/>
  <c r="AD177"/>
  <c r="AD181"/>
  <c r="AD185"/>
  <c r="AD189"/>
  <c r="AD193"/>
  <c r="AD148"/>
  <c r="AC8" i="31"/>
  <c r="AD152" i="43"/>
  <c r="AD156"/>
  <c r="AE9" i="31"/>
  <c r="AD160" i="43"/>
  <c r="AE25" i="31"/>
  <c r="AD164" i="43"/>
  <c r="AD168"/>
  <c r="AD151"/>
  <c r="AC20" i="31"/>
  <c r="AD155" i="43"/>
  <c r="AD159"/>
  <c r="AD163"/>
  <c r="AE37" i="31"/>
  <c r="AD167" i="43"/>
  <c r="AD171"/>
  <c r="AD150"/>
  <c r="AC16" i="31"/>
  <c r="AD154" i="43"/>
  <c r="AC32" i="31"/>
  <c r="AD158" i="43"/>
  <c r="AG16" i="31"/>
  <c r="AD162" i="43"/>
  <c r="AD166"/>
  <c r="AD170"/>
  <c r="AD149"/>
  <c r="AD153"/>
  <c r="AD157"/>
  <c r="AD161"/>
  <c r="AD165"/>
  <c r="AD169"/>
  <c r="AD124"/>
  <c r="AD128"/>
  <c r="AD132"/>
  <c r="AD136"/>
  <c r="AD140"/>
  <c r="AD144"/>
  <c r="AD127"/>
  <c r="AD131"/>
  <c r="AD135"/>
  <c r="AD139"/>
  <c r="AD143"/>
  <c r="AD147"/>
  <c r="AD126"/>
  <c r="AD130"/>
  <c r="AD134"/>
  <c r="AD138"/>
  <c r="AD142"/>
  <c r="AD146"/>
  <c r="AD125"/>
  <c r="AD129"/>
  <c r="AD133"/>
  <c r="AD137"/>
  <c r="AD141"/>
  <c r="AD145"/>
  <c r="AD76"/>
  <c r="AD80"/>
  <c r="AD84"/>
  <c r="AD88"/>
  <c r="AD92"/>
  <c r="AD96"/>
  <c r="AD104"/>
  <c r="AD108"/>
  <c r="AD112"/>
  <c r="AD116"/>
  <c r="AD120"/>
  <c r="AD79"/>
  <c r="AD83"/>
  <c r="AD87"/>
  <c r="AD91"/>
  <c r="AD95"/>
  <c r="AD99"/>
  <c r="AD103"/>
  <c r="AD107"/>
  <c r="AD111"/>
  <c r="AD115"/>
  <c r="AD119"/>
  <c r="AD123"/>
  <c r="AD78"/>
  <c r="AD82"/>
  <c r="AD86"/>
  <c r="AD90"/>
  <c r="AD94"/>
  <c r="AD98"/>
  <c r="AD102"/>
  <c r="E17" i="31"/>
  <c r="AD106" i="43"/>
  <c r="AD110"/>
  <c r="AD114"/>
  <c r="AD118"/>
  <c r="AD122"/>
  <c r="AD77"/>
  <c r="AD81"/>
  <c r="AD85"/>
  <c r="AD89"/>
  <c r="AD93"/>
  <c r="AD97"/>
  <c r="AD101"/>
  <c r="AD105"/>
  <c r="AD109"/>
  <c r="AD113"/>
  <c r="AD117"/>
  <c r="AD121"/>
  <c r="AD52"/>
  <c r="AD56"/>
  <c r="AD60"/>
  <c r="AD64"/>
  <c r="AD68"/>
  <c r="AD72"/>
  <c r="AD55"/>
  <c r="AD59"/>
  <c r="AD63"/>
  <c r="AD67"/>
  <c r="AD71"/>
  <c r="AD75"/>
  <c r="AD54"/>
  <c r="AD58"/>
  <c r="AD62"/>
  <c r="AD66"/>
  <c r="AD70"/>
  <c r="AD74"/>
  <c r="AD53"/>
  <c r="AD57"/>
  <c r="AD61"/>
  <c r="AD65"/>
  <c r="AD69"/>
  <c r="AD73"/>
  <c r="S21" i="30"/>
  <c r="Y36"/>
  <c r="Q8"/>
  <c r="U9"/>
  <c r="S25"/>
  <c r="O21"/>
  <c r="Y20"/>
  <c r="Q17"/>
  <c r="S17"/>
  <c r="U32"/>
  <c r="Y17"/>
  <c r="O37"/>
  <c r="U36"/>
  <c r="O13"/>
  <c r="U12"/>
  <c r="U29"/>
  <c r="W13"/>
  <c r="AD8" i="43"/>
  <c r="AD12"/>
  <c r="AD16"/>
  <c r="AD20"/>
  <c r="AD24"/>
  <c r="M24" i="30"/>
  <c r="AD28" i="43"/>
  <c r="O9" i="30"/>
  <c r="AD32" i="43"/>
  <c r="O25" i="30"/>
  <c r="AD36" i="43"/>
  <c r="AD40"/>
  <c r="AD44"/>
  <c r="W9" i="30"/>
  <c r="AD48" i="43"/>
  <c r="W25" i="30"/>
  <c r="AD7" i="43"/>
  <c r="AD11"/>
  <c r="AD15"/>
  <c r="AD19"/>
  <c r="AD23"/>
  <c r="M20" i="30"/>
  <c r="AD27" i="43"/>
  <c r="AD31"/>
  <c r="AD35"/>
  <c r="AD39"/>
  <c r="AD43"/>
  <c r="AD47"/>
  <c r="W21" i="30"/>
  <c r="AD51" i="43"/>
  <c r="W37" i="30"/>
  <c r="AD6" i="43"/>
  <c r="AD10"/>
  <c r="AD14"/>
  <c r="G17" i="30"/>
  <c r="AD18" i="43"/>
  <c r="AD22"/>
  <c r="AD26"/>
  <c r="M32" i="30"/>
  <c r="AD30" i="43"/>
  <c r="O17" i="30"/>
  <c r="Q16"/>
  <c r="AD34" i="43"/>
  <c r="Q32" i="30"/>
  <c r="AD38" i="43"/>
  <c r="AD42"/>
  <c r="AD46"/>
  <c r="W17" i="30"/>
  <c r="AD50" i="43"/>
  <c r="W33" i="30"/>
  <c r="AD5" i="43"/>
  <c r="AD9"/>
  <c r="AD13"/>
  <c r="AD17"/>
  <c r="AD21"/>
  <c r="AD25"/>
  <c r="AD29"/>
  <c r="Q12" i="30"/>
  <c r="AD33" i="43"/>
  <c r="O29" i="30"/>
  <c r="AD37" i="43"/>
  <c r="S13" i="30"/>
  <c r="AD41" i="43"/>
  <c r="AD45"/>
  <c r="AD49"/>
  <c r="W29" i="30"/>
  <c r="H5" i="1"/>
  <c r="I5"/>
  <c r="P4" i="35"/>
  <c r="S11"/>
  <c r="J53" i="1"/>
  <c r="J54"/>
  <c r="J482"/>
  <c r="J466"/>
  <c r="J450"/>
  <c r="J434"/>
  <c r="J418"/>
  <c r="J402"/>
  <c r="J378"/>
  <c r="J362"/>
  <c r="J346"/>
  <c r="J330"/>
  <c r="J314"/>
  <c r="J298"/>
  <c r="J483"/>
  <c r="J467"/>
  <c r="J451"/>
  <c r="J435"/>
  <c r="J419"/>
  <c r="J403"/>
  <c r="J387"/>
  <c r="J371"/>
  <c r="J355"/>
  <c r="J339"/>
  <c r="J323"/>
  <c r="J307"/>
  <c r="J480"/>
  <c r="J464"/>
  <c r="J448"/>
  <c r="J432"/>
  <c r="J470"/>
  <c r="J454"/>
  <c r="J438"/>
  <c r="J422"/>
  <c r="J406"/>
  <c r="J390"/>
  <c r="J382"/>
  <c r="J366"/>
  <c r="J350"/>
  <c r="J334"/>
  <c r="J318"/>
  <c r="J302"/>
  <c r="J471"/>
  <c r="J455"/>
  <c r="J439"/>
  <c r="J423"/>
  <c r="J407"/>
  <c r="J391"/>
  <c r="J375"/>
  <c r="J359"/>
  <c r="J343"/>
  <c r="J327"/>
  <c r="J311"/>
  <c r="J295"/>
  <c r="J484"/>
  <c r="J468"/>
  <c r="J452"/>
  <c r="J474"/>
  <c r="J458"/>
  <c r="J442"/>
  <c r="J426"/>
  <c r="J410"/>
  <c r="J394"/>
  <c r="J386"/>
  <c r="J370"/>
  <c r="J354"/>
  <c r="J338"/>
  <c r="J322"/>
  <c r="J306"/>
  <c r="J475"/>
  <c r="J459"/>
  <c r="J443"/>
  <c r="J427"/>
  <c r="J411"/>
  <c r="J395"/>
  <c r="J379"/>
  <c r="J363"/>
  <c r="J347"/>
  <c r="J331"/>
  <c r="J315"/>
  <c r="J299"/>
  <c r="J472"/>
  <c r="J456"/>
  <c r="J440"/>
  <c r="J424"/>
  <c r="J408"/>
  <c r="J392"/>
  <c r="J380"/>
  <c r="J364"/>
  <c r="J348"/>
  <c r="J332"/>
  <c r="J478"/>
  <c r="J414"/>
  <c r="J374"/>
  <c r="J310"/>
  <c r="J479"/>
  <c r="J415"/>
  <c r="J351"/>
  <c r="J460"/>
  <c r="J428"/>
  <c r="J404"/>
  <c r="J396"/>
  <c r="J388"/>
  <c r="J360"/>
  <c r="J352"/>
  <c r="J320"/>
  <c r="J304"/>
  <c r="J469"/>
  <c r="J453"/>
  <c r="J437"/>
  <c r="J421"/>
  <c r="J405"/>
  <c r="J389"/>
  <c r="J377"/>
  <c r="J361"/>
  <c r="J345"/>
  <c r="J329"/>
  <c r="J313"/>
  <c r="J297"/>
  <c r="J444"/>
  <c r="J412"/>
  <c r="J376"/>
  <c r="J430"/>
  <c r="J326"/>
  <c r="J431"/>
  <c r="J367"/>
  <c r="J303"/>
  <c r="J476"/>
  <c r="J436"/>
  <c r="J416"/>
  <c r="J372"/>
  <c r="J344"/>
  <c r="J336"/>
  <c r="J324"/>
  <c r="J308"/>
  <c r="J473"/>
  <c r="J457"/>
  <c r="J441"/>
  <c r="J425"/>
  <c r="J409"/>
  <c r="J393"/>
  <c r="J381"/>
  <c r="J365"/>
  <c r="J349"/>
  <c r="J333"/>
  <c r="J317"/>
  <c r="J301"/>
  <c r="J463"/>
  <c r="J399"/>
  <c r="J335"/>
  <c r="J420"/>
  <c r="J446"/>
  <c r="J342"/>
  <c r="J447"/>
  <c r="J383"/>
  <c r="J319"/>
  <c r="J400"/>
  <c r="J384"/>
  <c r="J356"/>
  <c r="J328"/>
  <c r="J312"/>
  <c r="J296"/>
  <c r="J477"/>
  <c r="J461"/>
  <c r="J445"/>
  <c r="J429"/>
  <c r="J413"/>
  <c r="J397"/>
  <c r="J385"/>
  <c r="J369"/>
  <c r="J353"/>
  <c r="J337"/>
  <c r="J321"/>
  <c r="J305"/>
  <c r="J462"/>
  <c r="J398"/>
  <c r="J358"/>
  <c r="J294"/>
  <c r="J368"/>
  <c r="J340"/>
  <c r="J316"/>
  <c r="J465"/>
  <c r="J401"/>
  <c r="J357"/>
  <c r="J481"/>
  <c r="J417"/>
  <c r="J373"/>
  <c r="J309"/>
  <c r="J293"/>
  <c r="J433"/>
  <c r="J325"/>
  <c r="J300"/>
  <c r="J449"/>
  <c r="J341"/>
  <c r="H54"/>
  <c r="H53"/>
  <c r="H474"/>
  <c r="H458"/>
  <c r="H442"/>
  <c r="H426"/>
  <c r="H410"/>
  <c r="H394"/>
  <c r="H382"/>
  <c r="H366"/>
  <c r="H350"/>
  <c r="H334"/>
  <c r="H318"/>
  <c r="H302"/>
  <c r="H475"/>
  <c r="H459"/>
  <c r="H443"/>
  <c r="H427"/>
  <c r="H411"/>
  <c r="H395"/>
  <c r="H379"/>
  <c r="H363"/>
  <c r="H347"/>
  <c r="H331"/>
  <c r="H315"/>
  <c r="H299"/>
  <c r="H484"/>
  <c r="H468"/>
  <c r="H452"/>
  <c r="H436"/>
  <c r="H420"/>
  <c r="H478"/>
  <c r="H462"/>
  <c r="H446"/>
  <c r="H430"/>
  <c r="H414"/>
  <c r="H398"/>
  <c r="H386"/>
  <c r="H370"/>
  <c r="H354"/>
  <c r="H338"/>
  <c r="H322"/>
  <c r="H306"/>
  <c r="H479"/>
  <c r="H463"/>
  <c r="H447"/>
  <c r="H431"/>
  <c r="H415"/>
  <c r="H399"/>
  <c r="H383"/>
  <c r="H367"/>
  <c r="H351"/>
  <c r="H335"/>
  <c r="H319"/>
  <c r="H303"/>
  <c r="H472"/>
  <c r="H456"/>
  <c r="H440"/>
  <c r="H482"/>
  <c r="H466"/>
  <c r="H450"/>
  <c r="H434"/>
  <c r="H418"/>
  <c r="H402"/>
  <c r="H374"/>
  <c r="H358"/>
  <c r="H342"/>
  <c r="H326"/>
  <c r="H310"/>
  <c r="H294"/>
  <c r="H483"/>
  <c r="H467"/>
  <c r="H451"/>
  <c r="H435"/>
  <c r="H419"/>
  <c r="H403"/>
  <c r="H387"/>
  <c r="H371"/>
  <c r="H355"/>
  <c r="H339"/>
  <c r="H323"/>
  <c r="H307"/>
  <c r="H476"/>
  <c r="H460"/>
  <c r="H444"/>
  <c r="H428"/>
  <c r="H412"/>
  <c r="H396"/>
  <c r="H388"/>
  <c r="H372"/>
  <c r="H356"/>
  <c r="H340"/>
  <c r="H438"/>
  <c r="H330"/>
  <c r="H439"/>
  <c r="H375"/>
  <c r="H311"/>
  <c r="H480"/>
  <c r="H416"/>
  <c r="H384"/>
  <c r="H376"/>
  <c r="H348"/>
  <c r="H328"/>
  <c r="H312"/>
  <c r="H296"/>
  <c r="H473"/>
  <c r="H457"/>
  <c r="H441"/>
  <c r="H425"/>
  <c r="H409"/>
  <c r="H393"/>
  <c r="H381"/>
  <c r="H365"/>
  <c r="H349"/>
  <c r="H333"/>
  <c r="H317"/>
  <c r="H301"/>
  <c r="H422"/>
  <c r="H314"/>
  <c r="H454"/>
  <c r="H390"/>
  <c r="H346"/>
  <c r="H455"/>
  <c r="H391"/>
  <c r="H327"/>
  <c r="H424"/>
  <c r="H408"/>
  <c r="H400"/>
  <c r="H368"/>
  <c r="H360"/>
  <c r="H332"/>
  <c r="H316"/>
  <c r="H300"/>
  <c r="H477"/>
  <c r="H461"/>
  <c r="H445"/>
  <c r="H429"/>
  <c r="H413"/>
  <c r="H397"/>
  <c r="H385"/>
  <c r="H369"/>
  <c r="H353"/>
  <c r="H337"/>
  <c r="H321"/>
  <c r="H305"/>
  <c r="H464"/>
  <c r="H470"/>
  <c r="H406"/>
  <c r="H362"/>
  <c r="H298"/>
  <c r="H471"/>
  <c r="H407"/>
  <c r="H343"/>
  <c r="H448"/>
  <c r="H432"/>
  <c r="H392"/>
  <c r="H380"/>
  <c r="H352"/>
  <c r="H344"/>
  <c r="H320"/>
  <c r="H304"/>
  <c r="H481"/>
  <c r="H465"/>
  <c r="H449"/>
  <c r="H433"/>
  <c r="H417"/>
  <c r="H401"/>
  <c r="H373"/>
  <c r="H357"/>
  <c r="H341"/>
  <c r="H325"/>
  <c r="H309"/>
  <c r="H293"/>
  <c r="H378"/>
  <c r="H423"/>
  <c r="H359"/>
  <c r="H295"/>
  <c r="H404"/>
  <c r="H421"/>
  <c r="H377"/>
  <c r="H313"/>
  <c r="H364"/>
  <c r="H336"/>
  <c r="H437"/>
  <c r="H329"/>
  <c r="H308"/>
  <c r="H453"/>
  <c r="H389"/>
  <c r="H345"/>
  <c r="H324"/>
  <c r="H469"/>
  <c r="H405"/>
  <c r="H361"/>
  <c r="H297"/>
  <c r="I53"/>
  <c r="I54"/>
  <c r="I478"/>
  <c r="I462"/>
  <c r="I446"/>
  <c r="I430"/>
  <c r="I414"/>
  <c r="I398"/>
  <c r="I386"/>
  <c r="I370"/>
  <c r="I354"/>
  <c r="I338"/>
  <c r="I322"/>
  <c r="I306"/>
  <c r="I479"/>
  <c r="I463"/>
  <c r="I447"/>
  <c r="I431"/>
  <c r="I415"/>
  <c r="I399"/>
  <c r="I383"/>
  <c r="I367"/>
  <c r="I351"/>
  <c r="I335"/>
  <c r="I319"/>
  <c r="I303"/>
  <c r="I476"/>
  <c r="I460"/>
  <c r="I444"/>
  <c r="I428"/>
  <c r="I482"/>
  <c r="I466"/>
  <c r="I450"/>
  <c r="I434"/>
  <c r="I418"/>
  <c r="I402"/>
  <c r="I374"/>
  <c r="I358"/>
  <c r="I342"/>
  <c r="I326"/>
  <c r="I310"/>
  <c r="I294"/>
  <c r="I483"/>
  <c r="I467"/>
  <c r="I451"/>
  <c r="I435"/>
  <c r="I419"/>
  <c r="I403"/>
  <c r="I387"/>
  <c r="I371"/>
  <c r="I355"/>
  <c r="I339"/>
  <c r="I323"/>
  <c r="I307"/>
  <c r="I480"/>
  <c r="I464"/>
  <c r="I448"/>
  <c r="I470"/>
  <c r="I454"/>
  <c r="I438"/>
  <c r="I422"/>
  <c r="I406"/>
  <c r="I390"/>
  <c r="I378"/>
  <c r="I362"/>
  <c r="I346"/>
  <c r="I330"/>
  <c r="I314"/>
  <c r="I298"/>
  <c r="I471"/>
  <c r="I455"/>
  <c r="I439"/>
  <c r="I423"/>
  <c r="I407"/>
  <c r="I391"/>
  <c r="I375"/>
  <c r="I359"/>
  <c r="I343"/>
  <c r="I327"/>
  <c r="I311"/>
  <c r="I295"/>
  <c r="I484"/>
  <c r="I468"/>
  <c r="I452"/>
  <c r="I436"/>
  <c r="I420"/>
  <c r="I404"/>
  <c r="I376"/>
  <c r="I360"/>
  <c r="I344"/>
  <c r="I458"/>
  <c r="I394"/>
  <c r="I350"/>
  <c r="I459"/>
  <c r="I395"/>
  <c r="I331"/>
  <c r="I440"/>
  <c r="I412"/>
  <c r="I368"/>
  <c r="I340"/>
  <c r="I332"/>
  <c r="I316"/>
  <c r="I300"/>
  <c r="I477"/>
  <c r="I461"/>
  <c r="I445"/>
  <c r="I429"/>
  <c r="I413"/>
  <c r="I397"/>
  <c r="I373"/>
  <c r="I357"/>
  <c r="I341"/>
  <c r="I325"/>
  <c r="I309"/>
  <c r="I293"/>
  <c r="I443"/>
  <c r="I379"/>
  <c r="I315"/>
  <c r="I400"/>
  <c r="I474"/>
  <c r="I410"/>
  <c r="I366"/>
  <c r="I302"/>
  <c r="I475"/>
  <c r="I411"/>
  <c r="I347"/>
  <c r="I456"/>
  <c r="I396"/>
  <c r="I388"/>
  <c r="I380"/>
  <c r="I352"/>
  <c r="I320"/>
  <c r="I304"/>
  <c r="I481"/>
  <c r="I465"/>
  <c r="I449"/>
  <c r="I433"/>
  <c r="I417"/>
  <c r="I401"/>
  <c r="I377"/>
  <c r="I361"/>
  <c r="I345"/>
  <c r="I329"/>
  <c r="I313"/>
  <c r="I297"/>
  <c r="I442"/>
  <c r="I334"/>
  <c r="I392"/>
  <c r="I426"/>
  <c r="I382"/>
  <c r="I318"/>
  <c r="I427"/>
  <c r="I363"/>
  <c r="I299"/>
  <c r="I472"/>
  <c r="I424"/>
  <c r="I416"/>
  <c r="I408"/>
  <c r="I372"/>
  <c r="I364"/>
  <c r="I336"/>
  <c r="I324"/>
  <c r="I308"/>
  <c r="I469"/>
  <c r="I453"/>
  <c r="I437"/>
  <c r="I421"/>
  <c r="I405"/>
  <c r="I389"/>
  <c r="I381"/>
  <c r="I365"/>
  <c r="I349"/>
  <c r="I333"/>
  <c r="I317"/>
  <c r="I301"/>
  <c r="I432"/>
  <c r="I384"/>
  <c r="I296"/>
  <c r="I441"/>
  <c r="I337"/>
  <c r="I312"/>
  <c r="I457"/>
  <c r="I393"/>
  <c r="I353"/>
  <c r="I356"/>
  <c r="I328"/>
  <c r="I473"/>
  <c r="I409"/>
  <c r="I369"/>
  <c r="I305"/>
  <c r="I348"/>
  <c r="I425"/>
  <c r="I385"/>
  <c r="I321"/>
  <c r="J5"/>
  <c r="I244"/>
  <c r="H244"/>
  <c r="J244"/>
  <c r="I240"/>
  <c r="H240"/>
  <c r="J240"/>
  <c r="I236"/>
  <c r="H236"/>
  <c r="J236"/>
  <c r="I232"/>
  <c r="H232"/>
  <c r="J232"/>
  <c r="I228"/>
  <c r="H228"/>
  <c r="J228"/>
  <c r="I224"/>
  <c r="H224"/>
  <c r="J224"/>
  <c r="I220"/>
  <c r="H220"/>
  <c r="J220"/>
  <c r="I216"/>
  <c r="H216"/>
  <c r="J216"/>
  <c r="I212"/>
  <c r="H212"/>
  <c r="J212"/>
  <c r="I208"/>
  <c r="H208"/>
  <c r="J208"/>
  <c r="I204"/>
  <c r="H204"/>
  <c r="J204"/>
  <c r="I200"/>
  <c r="H200"/>
  <c r="J200"/>
  <c r="I291"/>
  <c r="H291"/>
  <c r="J291"/>
  <c r="I287"/>
  <c r="H287"/>
  <c r="J287"/>
  <c r="I283"/>
  <c r="H283"/>
  <c r="J283"/>
  <c r="I279"/>
  <c r="H279"/>
  <c r="J279"/>
  <c r="I275"/>
  <c r="H275"/>
  <c r="J275"/>
  <c r="I271"/>
  <c r="H271"/>
  <c r="J271"/>
  <c r="I267"/>
  <c r="H267"/>
  <c r="J267"/>
  <c r="I263"/>
  <c r="H263"/>
  <c r="J263"/>
  <c r="I259"/>
  <c r="H259"/>
  <c r="J259"/>
  <c r="I255"/>
  <c r="H255"/>
  <c r="J255"/>
  <c r="I251"/>
  <c r="H251"/>
  <c r="J251"/>
  <c r="I247"/>
  <c r="H247"/>
  <c r="J247"/>
  <c r="J197"/>
  <c r="I197"/>
  <c r="H197"/>
  <c r="J241"/>
  <c r="I241"/>
  <c r="H241"/>
  <c r="J237"/>
  <c r="I237"/>
  <c r="H237"/>
  <c r="J233"/>
  <c r="I233"/>
  <c r="H233"/>
  <c r="J229"/>
  <c r="I229"/>
  <c r="H229"/>
  <c r="J225"/>
  <c r="I225"/>
  <c r="H225"/>
  <c r="J221"/>
  <c r="I221"/>
  <c r="H221"/>
  <c r="J217"/>
  <c r="I217"/>
  <c r="H217"/>
  <c r="J213"/>
  <c r="I213"/>
  <c r="H213"/>
  <c r="J209"/>
  <c r="I209"/>
  <c r="H209"/>
  <c r="J205"/>
  <c r="I205"/>
  <c r="H205"/>
  <c r="J201"/>
  <c r="I201"/>
  <c r="H201"/>
  <c r="J245"/>
  <c r="I245"/>
  <c r="H245"/>
  <c r="J288"/>
  <c r="I288"/>
  <c r="H288"/>
  <c r="J284"/>
  <c r="I284"/>
  <c r="H284"/>
  <c r="J280"/>
  <c r="I280"/>
  <c r="H280"/>
  <c r="J276"/>
  <c r="I276"/>
  <c r="H276"/>
  <c r="J272"/>
  <c r="I272"/>
  <c r="H272"/>
  <c r="J268"/>
  <c r="I268"/>
  <c r="H268"/>
  <c r="J264"/>
  <c r="I264"/>
  <c r="H264"/>
  <c r="J260"/>
  <c r="I260"/>
  <c r="H260"/>
  <c r="J256"/>
  <c r="I256"/>
  <c r="H256"/>
  <c r="J252"/>
  <c r="I252"/>
  <c r="H252"/>
  <c r="J248"/>
  <c r="I248"/>
  <c r="H248"/>
  <c r="J242"/>
  <c r="I242"/>
  <c r="H242"/>
  <c r="J238"/>
  <c r="I238"/>
  <c r="H238"/>
  <c r="J234"/>
  <c r="I234"/>
  <c r="H234"/>
  <c r="J230"/>
  <c r="I230"/>
  <c r="H230"/>
  <c r="J226"/>
  <c r="I226"/>
  <c r="H226"/>
  <c r="J222"/>
  <c r="I222"/>
  <c r="H222"/>
  <c r="J218"/>
  <c r="I218"/>
  <c r="H218"/>
  <c r="J214"/>
  <c r="I214"/>
  <c r="H214"/>
  <c r="J210"/>
  <c r="I210"/>
  <c r="H210"/>
  <c r="J206"/>
  <c r="I206"/>
  <c r="H206"/>
  <c r="J202"/>
  <c r="I202"/>
  <c r="H202"/>
  <c r="J198"/>
  <c r="I198"/>
  <c r="H198"/>
  <c r="J289"/>
  <c r="I289"/>
  <c r="H289"/>
  <c r="J285"/>
  <c r="I285"/>
  <c r="H285"/>
  <c r="J281"/>
  <c r="I281"/>
  <c r="H281"/>
  <c r="J277"/>
  <c r="I277"/>
  <c r="H277"/>
  <c r="J273"/>
  <c r="I273"/>
  <c r="H273"/>
  <c r="J269"/>
  <c r="I269"/>
  <c r="H269"/>
  <c r="J265"/>
  <c r="I265"/>
  <c r="H265"/>
  <c r="J261"/>
  <c r="I261"/>
  <c r="H261"/>
  <c r="J257"/>
  <c r="I257"/>
  <c r="H257"/>
  <c r="J253"/>
  <c r="I253"/>
  <c r="H253"/>
  <c r="J249"/>
  <c r="I249"/>
  <c r="H249"/>
  <c r="J292"/>
  <c r="I292"/>
  <c r="H292"/>
  <c r="H243"/>
  <c r="J243"/>
  <c r="I243"/>
  <c r="H239"/>
  <c r="J239"/>
  <c r="I239"/>
  <c r="H235"/>
  <c r="J235"/>
  <c r="I235"/>
  <c r="H231"/>
  <c r="J231"/>
  <c r="I231"/>
  <c r="H227"/>
  <c r="J227"/>
  <c r="I227"/>
  <c r="H223"/>
  <c r="J223"/>
  <c r="I223"/>
  <c r="H219"/>
  <c r="J219"/>
  <c r="I219"/>
  <c r="H215"/>
  <c r="J215"/>
  <c r="I215"/>
  <c r="H211"/>
  <c r="J211"/>
  <c r="I211"/>
  <c r="H207"/>
  <c r="J207"/>
  <c r="I207"/>
  <c r="H203"/>
  <c r="J203"/>
  <c r="I203"/>
  <c r="H199"/>
  <c r="J199"/>
  <c r="I199"/>
  <c r="H290"/>
  <c r="J290"/>
  <c r="I290"/>
  <c r="H286"/>
  <c r="J286"/>
  <c r="I286"/>
  <c r="H282"/>
  <c r="J282"/>
  <c r="I282"/>
  <c r="H278"/>
  <c r="J278"/>
  <c r="I278"/>
  <c r="H274"/>
  <c r="J274"/>
  <c r="I274"/>
  <c r="H270"/>
  <c r="J270"/>
  <c r="I270"/>
  <c r="H266"/>
  <c r="J266"/>
  <c r="I266"/>
  <c r="H262"/>
  <c r="J262"/>
  <c r="I262"/>
  <c r="H258"/>
  <c r="J258"/>
  <c r="I258"/>
  <c r="H254"/>
  <c r="J254"/>
  <c r="I254"/>
  <c r="H250"/>
  <c r="J250"/>
  <c r="I250"/>
  <c r="H246"/>
  <c r="J246"/>
  <c r="I246"/>
  <c r="J50"/>
  <c r="I50"/>
  <c r="H50"/>
  <c r="J46"/>
  <c r="I46"/>
  <c r="H46"/>
  <c r="J42"/>
  <c r="I42"/>
  <c r="H42"/>
  <c r="J38"/>
  <c r="I38"/>
  <c r="H38"/>
  <c r="J34"/>
  <c r="I34"/>
  <c r="H34"/>
  <c r="J30"/>
  <c r="I30"/>
  <c r="H30"/>
  <c r="J26"/>
  <c r="I26"/>
  <c r="H26"/>
  <c r="T21" i="33"/>
  <c r="J22" i="1"/>
  <c r="I22"/>
  <c r="H22"/>
  <c r="Q17" i="33"/>
  <c r="J18" i="1"/>
  <c r="I18"/>
  <c r="H18"/>
  <c r="M15" i="33"/>
  <c r="J14" i="1"/>
  <c r="I14"/>
  <c r="H14"/>
  <c r="H15" i="33"/>
  <c r="J10" i="1"/>
  <c r="I10"/>
  <c r="H10"/>
  <c r="D18" i="33"/>
  <c r="J6" i="1"/>
  <c r="I6"/>
  <c r="H6"/>
  <c r="B22" i="33"/>
  <c r="J97" i="1"/>
  <c r="I97"/>
  <c r="H97"/>
  <c r="J93"/>
  <c r="I93"/>
  <c r="H93"/>
  <c r="J89"/>
  <c r="I89"/>
  <c r="H89"/>
  <c r="J85"/>
  <c r="I85"/>
  <c r="H85"/>
  <c r="J81"/>
  <c r="I81"/>
  <c r="H81"/>
  <c r="J77"/>
  <c r="I77"/>
  <c r="H77"/>
  <c r="J73"/>
  <c r="I73"/>
  <c r="H73"/>
  <c r="J69"/>
  <c r="I69"/>
  <c r="H69"/>
  <c r="J65"/>
  <c r="I65"/>
  <c r="H65"/>
  <c r="J61"/>
  <c r="I61"/>
  <c r="H61"/>
  <c r="J57"/>
  <c r="I57"/>
  <c r="H57"/>
  <c r="J148"/>
  <c r="I148"/>
  <c r="H148"/>
  <c r="J144"/>
  <c r="I144"/>
  <c r="H144"/>
  <c r="J140"/>
  <c r="I140"/>
  <c r="H140"/>
  <c r="J136"/>
  <c r="I136"/>
  <c r="H136"/>
  <c r="J132"/>
  <c r="I132"/>
  <c r="H132"/>
  <c r="J128"/>
  <c r="I128"/>
  <c r="H128"/>
  <c r="J124"/>
  <c r="I124"/>
  <c r="H124"/>
  <c r="J120"/>
  <c r="I120"/>
  <c r="H120"/>
  <c r="J116"/>
  <c r="I116"/>
  <c r="H116"/>
  <c r="J112"/>
  <c r="I112"/>
  <c r="H112"/>
  <c r="J108"/>
  <c r="I108"/>
  <c r="H108"/>
  <c r="J104"/>
  <c r="I104"/>
  <c r="H104"/>
  <c r="H196"/>
  <c r="J196"/>
  <c r="I196"/>
  <c r="H192"/>
  <c r="J192"/>
  <c r="I192"/>
  <c r="H188"/>
  <c r="J188"/>
  <c r="I188"/>
  <c r="H184"/>
  <c r="J184"/>
  <c r="I184"/>
  <c r="H180"/>
  <c r="J180"/>
  <c r="I180"/>
  <c r="H176"/>
  <c r="J176"/>
  <c r="I176"/>
  <c r="H172"/>
  <c r="J172"/>
  <c r="I172"/>
  <c r="H168"/>
  <c r="J168"/>
  <c r="I168"/>
  <c r="H164"/>
  <c r="J164"/>
  <c r="I164"/>
  <c r="H160"/>
  <c r="J160"/>
  <c r="I160"/>
  <c r="H156"/>
  <c r="J156"/>
  <c r="I156"/>
  <c r="H152"/>
  <c r="J152"/>
  <c r="I152"/>
  <c r="H51"/>
  <c r="J51"/>
  <c r="I51"/>
  <c r="H47"/>
  <c r="J47"/>
  <c r="I47"/>
  <c r="H43"/>
  <c r="J43"/>
  <c r="I43"/>
  <c r="H39"/>
  <c r="J39"/>
  <c r="I39"/>
  <c r="H35"/>
  <c r="J35"/>
  <c r="I35"/>
  <c r="H31"/>
  <c r="J31"/>
  <c r="I31"/>
  <c r="H27"/>
  <c r="J27"/>
  <c r="I27"/>
  <c r="T22" i="33"/>
  <c r="H23" i="1"/>
  <c r="J23"/>
  <c r="I23"/>
  <c r="R18" i="33"/>
  <c r="H19" i="1"/>
  <c r="J19"/>
  <c r="I19"/>
  <c r="N15" i="33"/>
  <c r="H15" i="1"/>
  <c r="J15"/>
  <c r="I15"/>
  <c r="I15" i="33"/>
  <c r="H11" i="1"/>
  <c r="J11"/>
  <c r="I11"/>
  <c r="E17" i="33"/>
  <c r="H7" i="1"/>
  <c r="J7"/>
  <c r="I7"/>
  <c r="B21" i="33"/>
  <c r="H98" i="1"/>
  <c r="J98"/>
  <c r="I98"/>
  <c r="H94"/>
  <c r="J94"/>
  <c r="I94"/>
  <c r="H90"/>
  <c r="J90"/>
  <c r="I90"/>
  <c r="H86"/>
  <c r="J86"/>
  <c r="I86"/>
  <c r="H82"/>
  <c r="J82"/>
  <c r="I82"/>
  <c r="H78"/>
  <c r="J78"/>
  <c r="I78"/>
  <c r="H74"/>
  <c r="J74"/>
  <c r="I74"/>
  <c r="H70"/>
  <c r="J70"/>
  <c r="I70"/>
  <c r="H66"/>
  <c r="J66"/>
  <c r="I66"/>
  <c r="H62"/>
  <c r="J62"/>
  <c r="I62"/>
  <c r="H58"/>
  <c r="J58"/>
  <c r="I58"/>
  <c r="J101"/>
  <c r="I101"/>
  <c r="H101"/>
  <c r="H145"/>
  <c r="J145"/>
  <c r="I145"/>
  <c r="H141"/>
  <c r="J141"/>
  <c r="I141"/>
  <c r="H137"/>
  <c r="J137"/>
  <c r="I137"/>
  <c r="H133"/>
  <c r="J133"/>
  <c r="I133"/>
  <c r="H129"/>
  <c r="J129"/>
  <c r="I129"/>
  <c r="H125"/>
  <c r="J125"/>
  <c r="I125"/>
  <c r="H121"/>
  <c r="J121"/>
  <c r="I121"/>
  <c r="H117"/>
  <c r="J117"/>
  <c r="I117"/>
  <c r="H113"/>
  <c r="J113"/>
  <c r="I113"/>
  <c r="H109"/>
  <c r="J109"/>
  <c r="I109"/>
  <c r="H105"/>
  <c r="J105"/>
  <c r="I105"/>
  <c r="H149"/>
  <c r="J149"/>
  <c r="I149"/>
  <c r="I193"/>
  <c r="H193"/>
  <c r="J193"/>
  <c r="I189"/>
  <c r="H189"/>
  <c r="J189"/>
  <c r="I185"/>
  <c r="H185"/>
  <c r="J185"/>
  <c r="I181"/>
  <c r="H181"/>
  <c r="J181"/>
  <c r="I177"/>
  <c r="H177"/>
  <c r="J177"/>
  <c r="I173"/>
  <c r="H173"/>
  <c r="J173"/>
  <c r="I169"/>
  <c r="H169"/>
  <c r="J169"/>
  <c r="I165"/>
  <c r="H165"/>
  <c r="J165"/>
  <c r="I161"/>
  <c r="H161"/>
  <c r="J161"/>
  <c r="I157"/>
  <c r="H157"/>
  <c r="J157"/>
  <c r="I153"/>
  <c r="H153"/>
  <c r="J153"/>
  <c r="I52"/>
  <c r="H52"/>
  <c r="J52"/>
  <c r="I48"/>
  <c r="H48"/>
  <c r="J48"/>
  <c r="I44"/>
  <c r="H44"/>
  <c r="J44"/>
  <c r="I40"/>
  <c r="H40"/>
  <c r="J40"/>
  <c r="I36"/>
  <c r="H36"/>
  <c r="J36"/>
  <c r="I32"/>
  <c r="H32"/>
  <c r="J32"/>
  <c r="I28"/>
  <c r="H28"/>
  <c r="J28"/>
  <c r="T23" i="33"/>
  <c r="I24" i="1"/>
  <c r="H24"/>
  <c r="J24"/>
  <c r="S19" i="33"/>
  <c r="I20" i="1"/>
  <c r="H20"/>
  <c r="J20"/>
  <c r="O15" i="33"/>
  <c r="I16" i="1"/>
  <c r="H16"/>
  <c r="J16"/>
  <c r="J15" i="33"/>
  <c r="I12" i="1"/>
  <c r="H12"/>
  <c r="J12"/>
  <c r="F16" i="33"/>
  <c r="I8" i="1"/>
  <c r="H8"/>
  <c r="J8"/>
  <c r="B20" i="33"/>
  <c r="I99" i="1"/>
  <c r="H99"/>
  <c r="J99"/>
  <c r="I95"/>
  <c r="H95"/>
  <c r="J95"/>
  <c r="I91"/>
  <c r="H91"/>
  <c r="J91"/>
  <c r="I87"/>
  <c r="H87"/>
  <c r="J87"/>
  <c r="I83"/>
  <c r="H83"/>
  <c r="J83"/>
  <c r="I79"/>
  <c r="H79"/>
  <c r="J79"/>
  <c r="I75"/>
  <c r="H75"/>
  <c r="J75"/>
  <c r="I71"/>
  <c r="H71"/>
  <c r="J71"/>
  <c r="I67"/>
  <c r="H67"/>
  <c r="J67"/>
  <c r="I63"/>
  <c r="H63"/>
  <c r="J63"/>
  <c r="I59"/>
  <c r="H59"/>
  <c r="J59"/>
  <c r="I55"/>
  <c r="H55"/>
  <c r="J55"/>
  <c r="I146"/>
  <c r="H146"/>
  <c r="J146"/>
  <c r="I142"/>
  <c r="H142"/>
  <c r="J142"/>
  <c r="I138"/>
  <c r="H138"/>
  <c r="J138"/>
  <c r="I134"/>
  <c r="H134"/>
  <c r="J134"/>
  <c r="I130"/>
  <c r="H130"/>
  <c r="J130"/>
  <c r="I126"/>
  <c r="H126"/>
  <c r="J126"/>
  <c r="I122"/>
  <c r="H122"/>
  <c r="J122"/>
  <c r="I118"/>
  <c r="H118"/>
  <c r="J118"/>
  <c r="I114"/>
  <c r="H114"/>
  <c r="J114"/>
  <c r="I110"/>
  <c r="H110"/>
  <c r="J110"/>
  <c r="I106"/>
  <c r="H106"/>
  <c r="J106"/>
  <c r="I102"/>
  <c r="H102"/>
  <c r="J102"/>
  <c r="J194"/>
  <c r="I194"/>
  <c r="H194"/>
  <c r="J190"/>
  <c r="I190"/>
  <c r="H190"/>
  <c r="J186"/>
  <c r="I186"/>
  <c r="H186"/>
  <c r="J182"/>
  <c r="I182"/>
  <c r="H182"/>
  <c r="J178"/>
  <c r="I178"/>
  <c r="H178"/>
  <c r="J174"/>
  <c r="I174"/>
  <c r="H174"/>
  <c r="J170"/>
  <c r="I170"/>
  <c r="H170"/>
  <c r="J166"/>
  <c r="I166"/>
  <c r="H166"/>
  <c r="J162"/>
  <c r="I162"/>
  <c r="H162"/>
  <c r="J158"/>
  <c r="I158"/>
  <c r="H158"/>
  <c r="J154"/>
  <c r="I154"/>
  <c r="H154"/>
  <c r="J150"/>
  <c r="I150"/>
  <c r="H150"/>
  <c r="J49"/>
  <c r="I49"/>
  <c r="H49"/>
  <c r="J45"/>
  <c r="I45"/>
  <c r="H45"/>
  <c r="J41"/>
  <c r="I41"/>
  <c r="H41"/>
  <c r="J37"/>
  <c r="I37"/>
  <c r="H37"/>
  <c r="J33"/>
  <c r="I33"/>
  <c r="H33"/>
  <c r="J29"/>
  <c r="I29"/>
  <c r="H29"/>
  <c r="J25"/>
  <c r="I25"/>
  <c r="H25"/>
  <c r="T20" i="33"/>
  <c r="J21" i="1"/>
  <c r="I21"/>
  <c r="H21"/>
  <c r="P16" i="33"/>
  <c r="J17" i="1"/>
  <c r="I17"/>
  <c r="H17"/>
  <c r="L15" i="33"/>
  <c r="J13" i="1"/>
  <c r="I13"/>
  <c r="H13"/>
  <c r="G15" i="33"/>
  <c r="J9" i="1"/>
  <c r="I9"/>
  <c r="H9"/>
  <c r="C19" i="33"/>
  <c r="J100" i="1"/>
  <c r="I100"/>
  <c r="H100"/>
  <c r="J96"/>
  <c r="I96"/>
  <c r="H96"/>
  <c r="J92"/>
  <c r="I92"/>
  <c r="H92"/>
  <c r="J88"/>
  <c r="I88"/>
  <c r="H88"/>
  <c r="J84"/>
  <c r="I84"/>
  <c r="H84"/>
  <c r="J80"/>
  <c r="I80"/>
  <c r="H80"/>
  <c r="J76"/>
  <c r="I76"/>
  <c r="H76"/>
  <c r="J72"/>
  <c r="I72"/>
  <c r="H72"/>
  <c r="J68"/>
  <c r="I68"/>
  <c r="H68"/>
  <c r="J64"/>
  <c r="I64"/>
  <c r="H64"/>
  <c r="J60"/>
  <c r="I60"/>
  <c r="H60"/>
  <c r="J56"/>
  <c r="I56"/>
  <c r="H56"/>
  <c r="J147"/>
  <c r="I147"/>
  <c r="H147"/>
  <c r="J143"/>
  <c r="I143"/>
  <c r="H143"/>
  <c r="J139"/>
  <c r="I139"/>
  <c r="H139"/>
  <c r="J135"/>
  <c r="I135"/>
  <c r="H135"/>
  <c r="J131"/>
  <c r="I131"/>
  <c r="H131"/>
  <c r="J127"/>
  <c r="I127"/>
  <c r="H127"/>
  <c r="J123"/>
  <c r="I123"/>
  <c r="H123"/>
  <c r="J119"/>
  <c r="I119"/>
  <c r="H119"/>
  <c r="J115"/>
  <c r="I115"/>
  <c r="H115"/>
  <c r="J111"/>
  <c r="I111"/>
  <c r="H111"/>
  <c r="J107"/>
  <c r="I107"/>
  <c r="H107"/>
  <c r="J103"/>
  <c r="I103"/>
  <c r="H103"/>
  <c r="J195"/>
  <c r="I195"/>
  <c r="H195"/>
  <c r="J191"/>
  <c r="I191"/>
  <c r="H191"/>
  <c r="J187"/>
  <c r="I187"/>
  <c r="H187"/>
  <c r="J183"/>
  <c r="I183"/>
  <c r="H183"/>
  <c r="J179"/>
  <c r="I179"/>
  <c r="H179"/>
  <c r="J175"/>
  <c r="I175"/>
  <c r="H175"/>
  <c r="J171"/>
  <c r="I171"/>
  <c r="H171"/>
  <c r="J167"/>
  <c r="I167"/>
  <c r="H167"/>
  <c r="J163"/>
  <c r="I163"/>
  <c r="H163"/>
  <c r="J159"/>
  <c r="I159"/>
  <c r="H159"/>
  <c r="J155"/>
  <c r="I155"/>
  <c r="H155"/>
  <c r="J151"/>
  <c r="I151"/>
  <c r="H151"/>
  <c r="AE4" i="9"/>
  <c r="AD4" i="43"/>
  <c r="AF4" i="9"/>
  <c r="AD100" i="43"/>
  <c r="AG4" i="9"/>
  <c r="AD196" i="43"/>
  <c r="AE4" i="35"/>
  <c r="AF4"/>
  <c r="AG4"/>
  <c r="AO40" i="40"/>
  <c r="AO40" i="41"/>
  <c r="AO40" i="38"/>
  <c r="AO40" i="39"/>
  <c r="AO40" i="36"/>
  <c r="AO40" i="37"/>
  <c r="C17" i="31"/>
  <c r="E16"/>
  <c r="M4" i="35"/>
  <c r="Q4"/>
  <c r="O4"/>
  <c r="N4"/>
  <c r="I7" i="36"/>
  <c r="Q7"/>
  <c r="Y7"/>
  <c r="AG7"/>
  <c r="AO7"/>
  <c r="AW7"/>
  <c r="I11"/>
  <c r="Q11"/>
  <c r="Y11"/>
  <c r="AG11"/>
  <c r="AO11"/>
  <c r="AW11"/>
  <c r="I15"/>
  <c r="Q15"/>
  <c r="Y15"/>
  <c r="AG15"/>
  <c r="AO15"/>
  <c r="AW15"/>
  <c r="I19"/>
  <c r="Q19"/>
  <c r="Y19"/>
  <c r="AG19"/>
  <c r="AO19"/>
  <c r="AW19"/>
  <c r="I23"/>
  <c r="Q23"/>
  <c r="Y23"/>
  <c r="AG23"/>
  <c r="AO23"/>
  <c r="AW23"/>
  <c r="I27"/>
  <c r="Q27"/>
  <c r="Y27"/>
  <c r="AG27"/>
  <c r="AO27"/>
  <c r="AW27"/>
  <c r="I31"/>
  <c r="Q31"/>
  <c r="Y31"/>
  <c r="AG31"/>
  <c r="AO31"/>
  <c r="AW31"/>
  <c r="I35"/>
  <c r="Q35"/>
  <c r="Y35"/>
  <c r="AG35"/>
  <c r="AO35"/>
  <c r="AW35"/>
  <c r="E7" i="38"/>
  <c r="M7"/>
  <c r="U7"/>
  <c r="AC7"/>
  <c r="AK7"/>
  <c r="AS7"/>
  <c r="E11"/>
  <c r="M11"/>
  <c r="U11"/>
  <c r="AC11"/>
  <c r="AK11"/>
  <c r="AS11"/>
  <c r="E15"/>
  <c r="M15"/>
  <c r="U15"/>
  <c r="AC15"/>
  <c r="AK15"/>
  <c r="AS15"/>
  <c r="E19"/>
  <c r="M19"/>
  <c r="U19"/>
  <c r="AC19"/>
  <c r="AK19"/>
  <c r="AS19"/>
  <c r="E23"/>
  <c r="M23"/>
  <c r="U23"/>
  <c r="AC23"/>
  <c r="AK23"/>
  <c r="AS23"/>
  <c r="E27"/>
  <c r="M27"/>
  <c r="U27"/>
  <c r="AC27"/>
  <c r="AK27"/>
  <c r="AS27"/>
  <c r="E31"/>
  <c r="M31"/>
  <c r="U31"/>
  <c r="AC31"/>
  <c r="AK31"/>
  <c r="AS31"/>
  <c r="E35"/>
  <c r="M35"/>
  <c r="U35"/>
  <c r="AC35"/>
  <c r="AK35"/>
  <c r="AS35"/>
  <c r="E7" i="40"/>
  <c r="M7"/>
  <c r="U7"/>
  <c r="AC7"/>
  <c r="AK7"/>
  <c r="AS7"/>
  <c r="E11"/>
  <c r="M11"/>
  <c r="U11"/>
  <c r="AC11"/>
  <c r="AK11"/>
  <c r="AS11"/>
  <c r="E15"/>
  <c r="M15"/>
  <c r="U15"/>
  <c r="AC15"/>
  <c r="AK15"/>
  <c r="AS15"/>
  <c r="E19"/>
  <c r="M19"/>
  <c r="U19"/>
  <c r="AC19"/>
  <c r="AK19"/>
  <c r="AS19"/>
  <c r="E23"/>
  <c r="M23"/>
  <c r="U23"/>
  <c r="AC23"/>
  <c r="AK23"/>
  <c r="AS23"/>
  <c r="E27"/>
  <c r="M27"/>
  <c r="U27"/>
  <c r="AC27"/>
  <c r="AK27"/>
  <c r="AS27"/>
  <c r="E31"/>
  <c r="M31"/>
  <c r="U31"/>
  <c r="AC31"/>
  <c r="AK31"/>
  <c r="AS31"/>
  <c r="E35"/>
  <c r="M35"/>
  <c r="U35"/>
  <c r="AC35"/>
  <c r="AK35"/>
  <c r="AS35"/>
  <c r="T11" i="35"/>
  <c r="E3"/>
  <c r="AK7" i="37"/>
  <c r="AS7"/>
  <c r="E11"/>
  <c r="M11"/>
  <c r="E15"/>
  <c r="M15"/>
  <c r="U15"/>
  <c r="AC15"/>
  <c r="U19"/>
  <c r="AC19"/>
  <c r="AK19"/>
  <c r="AS19"/>
  <c r="AK23"/>
  <c r="AS23"/>
  <c r="E27"/>
  <c r="M27"/>
  <c r="E31"/>
  <c r="M31"/>
  <c r="U31"/>
  <c r="AC31"/>
  <c r="U35"/>
  <c r="AC35"/>
  <c r="AK35"/>
  <c r="AS35"/>
  <c r="E7" i="39"/>
  <c r="M7"/>
  <c r="U7"/>
  <c r="AC7"/>
  <c r="AK7"/>
  <c r="AS7"/>
  <c r="E15"/>
  <c r="M15"/>
  <c r="U15"/>
  <c r="AC15"/>
  <c r="AK15"/>
  <c r="AS15"/>
  <c r="E23"/>
  <c r="M23"/>
  <c r="U23"/>
  <c r="AC23"/>
  <c r="AK23"/>
  <c r="AS23"/>
  <c r="E31"/>
  <c r="M31"/>
  <c r="U31"/>
  <c r="AC31"/>
  <c r="AK31"/>
  <c r="AS31"/>
  <c r="I11" i="41"/>
  <c r="Q11"/>
  <c r="Y11"/>
  <c r="AG11"/>
  <c r="AO11"/>
  <c r="AW11"/>
  <c r="I19"/>
  <c r="Q19"/>
  <c r="Y19"/>
  <c r="AG19"/>
  <c r="AO19"/>
  <c r="AW19"/>
  <c r="I27"/>
  <c r="Q27"/>
  <c r="Y27"/>
  <c r="AG27"/>
  <c r="AO27"/>
  <c r="AW27"/>
  <c r="I35"/>
  <c r="Q35"/>
  <c r="Y35"/>
  <c r="AG35"/>
  <c r="AO35"/>
  <c r="AW35"/>
  <c r="AK7" i="36"/>
  <c r="AS7"/>
  <c r="E11"/>
  <c r="M11"/>
  <c r="E15"/>
  <c r="M15"/>
  <c r="U15"/>
  <c r="AC15"/>
  <c r="U19"/>
  <c r="AC19"/>
  <c r="AK19"/>
  <c r="AS19"/>
  <c r="AK23"/>
  <c r="AS23"/>
  <c r="E27"/>
  <c r="M27"/>
  <c r="E31"/>
  <c r="M31"/>
  <c r="U31"/>
  <c r="AC31"/>
  <c r="U35"/>
  <c r="AC35"/>
  <c r="AK35"/>
  <c r="AS35"/>
  <c r="I7" i="38"/>
  <c r="Q7"/>
  <c r="Y7"/>
  <c r="AG7"/>
  <c r="Y11"/>
  <c r="AG11"/>
  <c r="AO11"/>
  <c r="AW11"/>
  <c r="AO15"/>
  <c r="AW15"/>
  <c r="I19"/>
  <c r="Q19"/>
  <c r="I23"/>
  <c r="Q23"/>
  <c r="Y23"/>
  <c r="AG23"/>
  <c r="Y27"/>
  <c r="AG27"/>
  <c r="AO27"/>
  <c r="AW27"/>
  <c r="AO31"/>
  <c r="AW31"/>
  <c r="I35"/>
  <c r="Q35"/>
  <c r="I11" i="40"/>
  <c r="Q11"/>
  <c r="Y11"/>
  <c r="AG11"/>
  <c r="AO11"/>
  <c r="AW11"/>
  <c r="I19"/>
  <c r="Q19"/>
  <c r="Y19"/>
  <c r="AG19"/>
  <c r="AO19"/>
  <c r="AW19"/>
  <c r="I27"/>
  <c r="Q27"/>
  <c r="Y27"/>
  <c r="AG27"/>
  <c r="AO27"/>
  <c r="AW27"/>
  <c r="I35"/>
  <c r="Q35"/>
  <c r="Y35"/>
  <c r="AG35"/>
  <c r="AO35"/>
  <c r="AW35"/>
  <c r="AC4" i="35"/>
  <c r="Z4"/>
  <c r="AB4"/>
  <c r="AA4"/>
  <c r="Y4"/>
  <c r="AW38" i="32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7"/>
  <c r="AU37"/>
  <c r="AS37"/>
  <c r="AQ37"/>
  <c r="AO37"/>
  <c r="AM37"/>
  <c r="AK37"/>
  <c r="AI37"/>
  <c r="AG37"/>
  <c r="AE37"/>
  <c r="AC37"/>
  <c r="AA37"/>
  <c r="Y37"/>
  <c r="W37"/>
  <c r="U37"/>
  <c r="S37"/>
  <c r="Q37"/>
  <c r="O37"/>
  <c r="M37"/>
  <c r="K37"/>
  <c r="I37"/>
  <c r="G37"/>
  <c r="E37"/>
  <c r="C37"/>
  <c r="AW36"/>
  <c r="AS36"/>
  <c r="AO36"/>
  <c r="AK36"/>
  <c r="AG36"/>
  <c r="AC36"/>
  <c r="Y36"/>
  <c r="U36"/>
  <c r="Q36"/>
  <c r="M36"/>
  <c r="I36"/>
  <c r="E36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3"/>
  <c r="AU33"/>
  <c r="AS33"/>
  <c r="AQ33"/>
  <c r="AO33"/>
  <c r="AM33"/>
  <c r="AK33"/>
  <c r="AI33"/>
  <c r="AG33"/>
  <c r="AE33"/>
  <c r="AC33"/>
  <c r="AA33"/>
  <c r="Y33"/>
  <c r="W33"/>
  <c r="U33"/>
  <c r="S33"/>
  <c r="Q33"/>
  <c r="O33"/>
  <c r="M33"/>
  <c r="K33"/>
  <c r="I33"/>
  <c r="G33"/>
  <c r="E33"/>
  <c r="C33"/>
  <c r="AW32"/>
  <c r="AS32"/>
  <c r="AO32"/>
  <c r="AK32"/>
  <c r="AG32"/>
  <c r="AC32"/>
  <c r="Y32"/>
  <c r="U32"/>
  <c r="Q32"/>
  <c r="M32"/>
  <c r="I32"/>
  <c r="E32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9"/>
  <c r="AU29"/>
  <c r="AS29"/>
  <c r="AQ29"/>
  <c r="AO29"/>
  <c r="AM29"/>
  <c r="AK29"/>
  <c r="AI29"/>
  <c r="AG29"/>
  <c r="AE29"/>
  <c r="AC29"/>
  <c r="AA29"/>
  <c r="Y29"/>
  <c r="W29"/>
  <c r="U29"/>
  <c r="S29"/>
  <c r="Q29"/>
  <c r="O29"/>
  <c r="M29"/>
  <c r="K29"/>
  <c r="I29"/>
  <c r="G29"/>
  <c r="E29"/>
  <c r="C29"/>
  <c r="AW28"/>
  <c r="AS28"/>
  <c r="AO28"/>
  <c r="AK28"/>
  <c r="AG28"/>
  <c r="AC28"/>
  <c r="Y28"/>
  <c r="U28"/>
  <c r="Q28"/>
  <c r="M28"/>
  <c r="I28"/>
  <c r="E28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5"/>
  <c r="AU25"/>
  <c r="AS25"/>
  <c r="AQ25"/>
  <c r="AO25"/>
  <c r="AM25"/>
  <c r="AK25"/>
  <c r="AI25"/>
  <c r="AG25"/>
  <c r="AE25"/>
  <c r="AC25"/>
  <c r="AA25"/>
  <c r="Y25"/>
  <c r="W25"/>
  <c r="U25"/>
  <c r="S25"/>
  <c r="Q25"/>
  <c r="O25"/>
  <c r="M25"/>
  <c r="K25"/>
  <c r="I25"/>
  <c r="G25"/>
  <c r="E25"/>
  <c r="C25"/>
  <c r="AW24"/>
  <c r="AS24"/>
  <c r="AO24"/>
  <c r="AK24"/>
  <c r="AG24"/>
  <c r="AC24"/>
  <c r="Y24"/>
  <c r="U24"/>
  <c r="Q24"/>
  <c r="M24"/>
  <c r="I24"/>
  <c r="E24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21"/>
  <c r="AU21"/>
  <c r="AS21"/>
  <c r="AQ21"/>
  <c r="AO21"/>
  <c r="AM21"/>
  <c r="AK21"/>
  <c r="AI21"/>
  <c r="AG21"/>
  <c r="AE21"/>
  <c r="AC21"/>
  <c r="AA21"/>
  <c r="Y21"/>
  <c r="W21"/>
  <c r="U21"/>
  <c r="S21"/>
  <c r="Q21"/>
  <c r="O21"/>
  <c r="M21"/>
  <c r="K21"/>
  <c r="I21"/>
  <c r="G21"/>
  <c r="E21"/>
  <c r="C21"/>
  <c r="AW20"/>
  <c r="AS20"/>
  <c r="AO20"/>
  <c r="AK20"/>
  <c r="AG20"/>
  <c r="AC20"/>
  <c r="Y20"/>
  <c r="U20"/>
  <c r="Q20"/>
  <c r="M20"/>
  <c r="I20"/>
  <c r="E20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E18"/>
  <c r="B18"/>
  <c r="AW17"/>
  <c r="AU17"/>
  <c r="AS17"/>
  <c r="AQ17"/>
  <c r="AO17"/>
  <c r="AM17"/>
  <c r="AK17"/>
  <c r="AI17"/>
  <c r="AG17"/>
  <c r="AE17"/>
  <c r="AC17"/>
  <c r="AA17"/>
  <c r="Y17"/>
  <c r="W17"/>
  <c r="U17"/>
  <c r="S17"/>
  <c r="Q17"/>
  <c r="O17"/>
  <c r="M17"/>
  <c r="K17"/>
  <c r="I17"/>
  <c r="G17"/>
  <c r="E17"/>
  <c r="C17"/>
  <c r="AW16"/>
  <c r="AS16"/>
  <c r="AO16"/>
  <c r="AK16"/>
  <c r="AG16"/>
  <c r="AC16"/>
  <c r="Y16"/>
  <c r="U16"/>
  <c r="Q16"/>
  <c r="M16"/>
  <c r="I16"/>
  <c r="E16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3"/>
  <c r="AU13"/>
  <c r="AS13"/>
  <c r="AQ13"/>
  <c r="AO13"/>
  <c r="AM13"/>
  <c r="AK13"/>
  <c r="AI13"/>
  <c r="AG13"/>
  <c r="AE13"/>
  <c r="AC13"/>
  <c r="AA13"/>
  <c r="Y13"/>
  <c r="W13"/>
  <c r="U13"/>
  <c r="S13"/>
  <c r="Q13"/>
  <c r="O13"/>
  <c r="M13"/>
  <c r="K13"/>
  <c r="I13"/>
  <c r="G13"/>
  <c r="E13"/>
  <c r="C13"/>
  <c r="AW12"/>
  <c r="AS12"/>
  <c r="AO12"/>
  <c r="AK12"/>
  <c r="AG12"/>
  <c r="AC12"/>
  <c r="Y12"/>
  <c r="U12"/>
  <c r="Q12"/>
  <c r="M12"/>
  <c r="I12"/>
  <c r="E12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W9"/>
  <c r="AU9"/>
  <c r="AS9"/>
  <c r="AQ9"/>
  <c r="AO9"/>
  <c r="AM9"/>
  <c r="AK9"/>
  <c r="AI9"/>
  <c r="AG9"/>
  <c r="AE9"/>
  <c r="AC9"/>
  <c r="AA9"/>
  <c r="Y9"/>
  <c r="W9"/>
  <c r="U9"/>
  <c r="S9"/>
  <c r="Q9"/>
  <c r="O9"/>
  <c r="M9"/>
  <c r="K9"/>
  <c r="I9"/>
  <c r="G9"/>
  <c r="E9"/>
  <c r="C9"/>
  <c r="AW8"/>
  <c r="AS8"/>
  <c r="AO8"/>
  <c r="AK8"/>
  <c r="AG8"/>
  <c r="AC8"/>
  <c r="Y8"/>
  <c r="U8"/>
  <c r="Q8"/>
  <c r="M8"/>
  <c r="I8"/>
  <c r="E8"/>
  <c r="AW38" i="31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7"/>
  <c r="AU37"/>
  <c r="AS37"/>
  <c r="AQ37"/>
  <c r="AM37"/>
  <c r="AK37"/>
  <c r="AI37"/>
  <c r="AG37"/>
  <c r="AC37"/>
  <c r="AA37"/>
  <c r="Y37"/>
  <c r="W37"/>
  <c r="U37"/>
  <c r="S37"/>
  <c r="Q37"/>
  <c r="O37"/>
  <c r="M37"/>
  <c r="K37"/>
  <c r="I37"/>
  <c r="G37"/>
  <c r="E37"/>
  <c r="C37"/>
  <c r="AW36"/>
  <c r="AO36"/>
  <c r="AK36"/>
  <c r="AC36"/>
  <c r="U36"/>
  <c r="M36"/>
  <c r="I36"/>
  <c r="E36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3"/>
  <c r="AS33"/>
  <c r="AQ33"/>
  <c r="AO33"/>
  <c r="AK33"/>
  <c r="AI33"/>
  <c r="AG33"/>
  <c r="AE33"/>
  <c r="AC33"/>
  <c r="AA33"/>
  <c r="Y33"/>
  <c r="W33"/>
  <c r="U33"/>
  <c r="S33"/>
  <c r="Q33"/>
  <c r="O33"/>
  <c r="M33"/>
  <c r="K33"/>
  <c r="I33"/>
  <c r="G33"/>
  <c r="E33"/>
  <c r="C33"/>
  <c r="AW32"/>
  <c r="AS32"/>
  <c r="AO32"/>
  <c r="AK32"/>
  <c r="Y32"/>
  <c r="Q32"/>
  <c r="M32"/>
  <c r="E32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9"/>
  <c r="AU29"/>
  <c r="AS29"/>
  <c r="AO29"/>
  <c r="AM29"/>
  <c r="AK29"/>
  <c r="AI29"/>
  <c r="AE29"/>
  <c r="AC29"/>
  <c r="AA29"/>
  <c r="W29"/>
  <c r="U29"/>
  <c r="S29"/>
  <c r="O29"/>
  <c r="M29"/>
  <c r="K29"/>
  <c r="I29"/>
  <c r="E29"/>
  <c r="C29"/>
  <c r="AW28"/>
  <c r="AS28"/>
  <c r="AK28"/>
  <c r="AG28"/>
  <c r="AC28"/>
  <c r="Y28"/>
  <c r="U28"/>
  <c r="Q28"/>
  <c r="M28"/>
  <c r="I28"/>
  <c r="E28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5"/>
  <c r="AU25"/>
  <c r="AS25"/>
  <c r="AO25"/>
  <c r="AM25"/>
  <c r="AK25"/>
  <c r="AG25"/>
  <c r="AA25"/>
  <c r="Y25"/>
  <c r="W25"/>
  <c r="U25"/>
  <c r="Q25"/>
  <c r="O25"/>
  <c r="M25"/>
  <c r="K25"/>
  <c r="G25"/>
  <c r="E25"/>
  <c r="AW24"/>
  <c r="AS24"/>
  <c r="AO24"/>
  <c r="AK24"/>
  <c r="AC24"/>
  <c r="Y24"/>
  <c r="U24"/>
  <c r="Q24"/>
  <c r="M24"/>
  <c r="I24"/>
  <c r="E24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21"/>
  <c r="AU21"/>
  <c r="AS21"/>
  <c r="AQ21"/>
  <c r="AO21"/>
  <c r="AM21"/>
  <c r="AK21"/>
  <c r="AI21"/>
  <c r="AG21"/>
  <c r="AC21"/>
  <c r="AA21"/>
  <c r="Y21"/>
  <c r="S21"/>
  <c r="Q21"/>
  <c r="M21"/>
  <c r="K21"/>
  <c r="I21"/>
  <c r="G21"/>
  <c r="E21"/>
  <c r="C21"/>
  <c r="AS20"/>
  <c r="AO20"/>
  <c r="AG20"/>
  <c r="Y20"/>
  <c r="U20"/>
  <c r="Q20"/>
  <c r="M20"/>
  <c r="I20"/>
  <c r="E20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AW17"/>
  <c r="AU17"/>
  <c r="AS17"/>
  <c r="AQ17"/>
  <c r="AO17"/>
  <c r="AM17"/>
  <c r="AI17"/>
  <c r="AG17"/>
  <c r="AA17"/>
  <c r="W17"/>
  <c r="U17"/>
  <c r="O17"/>
  <c r="M17"/>
  <c r="K17"/>
  <c r="I17"/>
  <c r="G17"/>
  <c r="AW16"/>
  <c r="AS16"/>
  <c r="AO16"/>
  <c r="AK16"/>
  <c r="Y16"/>
  <c r="U16"/>
  <c r="Q16"/>
  <c r="M16"/>
  <c r="I16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3"/>
  <c r="AU13"/>
  <c r="AQ13"/>
  <c r="AO13"/>
  <c r="AM13"/>
  <c r="AI13"/>
  <c r="AG13"/>
  <c r="AE13"/>
  <c r="AA13"/>
  <c r="Y13"/>
  <c r="W13"/>
  <c r="U13"/>
  <c r="Q13"/>
  <c r="O13"/>
  <c r="M13"/>
  <c r="K13"/>
  <c r="I13"/>
  <c r="G13"/>
  <c r="E13"/>
  <c r="C13"/>
  <c r="AW12"/>
  <c r="AS12"/>
  <c r="AO12"/>
  <c r="AK12"/>
  <c r="AC12"/>
  <c r="Y12"/>
  <c r="U12"/>
  <c r="M12"/>
  <c r="E12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W9"/>
  <c r="AU9"/>
  <c r="AS9"/>
  <c r="AQ9"/>
  <c r="AO9"/>
  <c r="AM9"/>
  <c r="AK9"/>
  <c r="AA9"/>
  <c r="Y9"/>
  <c r="W9"/>
  <c r="U9"/>
  <c r="S9"/>
  <c r="Q9"/>
  <c r="O9"/>
  <c r="M9"/>
  <c r="K9"/>
  <c r="I9"/>
  <c r="G9"/>
  <c r="E9"/>
  <c r="AW8"/>
  <c r="AS8"/>
  <c r="AO8"/>
  <c r="AK8"/>
  <c r="AG8"/>
  <c r="U8"/>
  <c r="M8"/>
  <c r="I8"/>
  <c r="E8"/>
  <c r="AW38" i="30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7"/>
  <c r="AU37"/>
  <c r="AQ37"/>
  <c r="AO37"/>
  <c r="AM37"/>
  <c r="AK37"/>
  <c r="AI37"/>
  <c r="AG37"/>
  <c r="AE37"/>
  <c r="AC37"/>
  <c r="AA37"/>
  <c r="Y37"/>
  <c r="U37"/>
  <c r="S37"/>
  <c r="Q37"/>
  <c r="M37"/>
  <c r="K37"/>
  <c r="I37"/>
  <c r="E37"/>
  <c r="C37"/>
  <c r="AS36"/>
  <c r="AO36"/>
  <c r="AK36"/>
  <c r="AC36"/>
  <c r="I36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3"/>
  <c r="AU33"/>
  <c r="AS33"/>
  <c r="AQ33"/>
  <c r="AO33"/>
  <c r="AM33"/>
  <c r="AK33"/>
  <c r="AI33"/>
  <c r="AG33"/>
  <c r="AE33"/>
  <c r="AC33"/>
  <c r="AA33"/>
  <c r="Y33"/>
  <c r="U33"/>
  <c r="S33"/>
  <c r="Q33"/>
  <c r="M33"/>
  <c r="C33"/>
  <c r="AS32"/>
  <c r="AO32"/>
  <c r="AG32"/>
  <c r="Y32"/>
  <c r="I32"/>
  <c r="E32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9"/>
  <c r="AU29"/>
  <c r="AS29"/>
  <c r="AQ29"/>
  <c r="AO29"/>
  <c r="AK29"/>
  <c r="AI29"/>
  <c r="AE29"/>
  <c r="AC29"/>
  <c r="AA29"/>
  <c r="Y29"/>
  <c r="Q29"/>
  <c r="M29"/>
  <c r="I29"/>
  <c r="E29"/>
  <c r="C29"/>
  <c r="AW28"/>
  <c r="AS28"/>
  <c r="AO28"/>
  <c r="AK28"/>
  <c r="AG28"/>
  <c r="AC28"/>
  <c r="Y28"/>
  <c r="U28"/>
  <c r="E28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5"/>
  <c r="AU25"/>
  <c r="AS25"/>
  <c r="AQ25"/>
  <c r="AM25"/>
  <c r="AK25"/>
  <c r="AG25"/>
  <c r="AE25"/>
  <c r="AC25"/>
  <c r="Y25"/>
  <c r="U25"/>
  <c r="Q25"/>
  <c r="I25"/>
  <c r="G25"/>
  <c r="E25"/>
  <c r="C25"/>
  <c r="AW24"/>
  <c r="AS24"/>
  <c r="AO24"/>
  <c r="AK24"/>
  <c r="AG24"/>
  <c r="AC24"/>
  <c r="Y24"/>
  <c r="U24"/>
  <c r="Q24"/>
  <c r="I24"/>
  <c r="E24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U21"/>
  <c r="AS21"/>
  <c r="AQ21"/>
  <c r="AO21"/>
  <c r="AM21"/>
  <c r="AK21"/>
  <c r="AI21"/>
  <c r="AG21"/>
  <c r="AC21"/>
  <c r="AA21"/>
  <c r="Y21"/>
  <c r="U21"/>
  <c r="Q21"/>
  <c r="E21"/>
  <c r="C21"/>
  <c r="AW20"/>
  <c r="AS20"/>
  <c r="AO20"/>
  <c r="AK20"/>
  <c r="AG20"/>
  <c r="AC20"/>
  <c r="U20"/>
  <c r="I20"/>
  <c r="E20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E18"/>
  <c r="B18"/>
  <c r="AW17"/>
  <c r="AU17"/>
  <c r="AQ17"/>
  <c r="AO17"/>
  <c r="AM17"/>
  <c r="AK17"/>
  <c r="AE17"/>
  <c r="AC17"/>
  <c r="U17"/>
  <c r="M17"/>
  <c r="K17"/>
  <c r="I17"/>
  <c r="E17"/>
  <c r="C17"/>
  <c r="AW16"/>
  <c r="AS16"/>
  <c r="AO16"/>
  <c r="AK16"/>
  <c r="AG16"/>
  <c r="AC16"/>
  <c r="Y16"/>
  <c r="U16"/>
  <c r="I16"/>
  <c r="E16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3"/>
  <c r="AU13"/>
  <c r="AS13"/>
  <c r="AQ13"/>
  <c r="AO13"/>
  <c r="AM13"/>
  <c r="AK13"/>
  <c r="AG13"/>
  <c r="AE13"/>
  <c r="AC13"/>
  <c r="Y13"/>
  <c r="U13"/>
  <c r="Q13"/>
  <c r="M13"/>
  <c r="K13"/>
  <c r="I13"/>
  <c r="E13"/>
  <c r="C13"/>
  <c r="AS12"/>
  <c r="AO12"/>
  <c r="AK12"/>
  <c r="AC12"/>
  <c r="Y12"/>
  <c r="I12"/>
  <c r="E12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W9"/>
  <c r="AU9"/>
  <c r="AS9"/>
  <c r="AQ9"/>
  <c r="AM9"/>
  <c r="AI9"/>
  <c r="AG9"/>
  <c r="AE9"/>
  <c r="AA9"/>
  <c r="Y9"/>
  <c r="S9"/>
  <c r="Q9"/>
  <c r="M9"/>
  <c r="K9"/>
  <c r="I9"/>
  <c r="E9"/>
  <c r="C9"/>
  <c r="AW8"/>
  <c r="AO8"/>
  <c r="AK8"/>
  <c r="AC8"/>
  <c r="Y8"/>
  <c r="U8"/>
  <c r="I8"/>
  <c r="E8"/>
  <c r="AW32" l="1"/>
  <c r="AS29" i="40"/>
  <c r="I37" i="37"/>
  <c r="AO13" i="40"/>
  <c r="I33" i="37"/>
  <c r="U29" i="40"/>
  <c r="I21" i="37"/>
  <c r="W37"/>
  <c r="AU13" i="40"/>
  <c r="AQ13"/>
  <c r="AM33" i="37"/>
  <c r="G33"/>
  <c r="AM13" i="40"/>
  <c r="AI13"/>
  <c r="W29" i="37"/>
  <c r="AM25"/>
  <c r="AE13" i="40"/>
  <c r="AA13"/>
  <c r="G25" i="37"/>
  <c r="W21"/>
  <c r="W13" i="40"/>
  <c r="S13"/>
  <c r="AM17" i="37"/>
  <c r="G17"/>
  <c r="O13" i="40"/>
  <c r="K13"/>
  <c r="W13" i="37"/>
  <c r="AM9"/>
  <c r="G13" i="40"/>
  <c r="C13"/>
  <c r="G9" i="37"/>
  <c r="AK24" i="40"/>
  <c r="AK28" i="37"/>
  <c r="AK20"/>
  <c r="Y24" i="40"/>
  <c r="AK12" i="37"/>
  <c r="M24" i="40"/>
  <c r="AS37" i="37"/>
  <c r="AW33" i="40"/>
  <c r="AK32" i="37"/>
  <c r="AS8" i="40"/>
  <c r="I36" i="37"/>
  <c r="AS28" i="40"/>
  <c r="I32" i="37"/>
  <c r="AO12" i="40"/>
  <c r="I28" i="37"/>
  <c r="AG28" i="40"/>
  <c r="I24" i="37"/>
  <c r="AC12" i="40"/>
  <c r="U28"/>
  <c r="I20" i="37"/>
  <c r="I16"/>
  <c r="Q12" i="40"/>
  <c r="I12" i="37"/>
  <c r="I28" i="40"/>
  <c r="E12"/>
  <c r="I8" i="37"/>
  <c r="E37"/>
  <c r="AS25" i="40"/>
  <c r="AK29" i="37"/>
  <c r="AK25" i="40"/>
  <c r="AK25" i="37"/>
  <c r="AG9" i="40"/>
  <c r="AK21" i="37"/>
  <c r="Y25" i="40"/>
  <c r="AK17" i="37"/>
  <c r="U9" i="40"/>
  <c r="AU33"/>
  <c r="AQ37" i="37"/>
  <c r="AA37"/>
  <c r="AU17" i="40"/>
  <c r="AQ33"/>
  <c r="K37" i="37"/>
  <c r="AQ17" i="40"/>
  <c r="AQ33" i="37"/>
  <c r="AA33"/>
  <c r="AM33" i="40"/>
  <c r="K33" i="37"/>
  <c r="AM17" i="40"/>
  <c r="AI33"/>
  <c r="AQ29" i="37"/>
  <c r="AI17" i="40"/>
  <c r="AA29" i="37"/>
  <c r="AE33" i="40"/>
  <c r="K29" i="37"/>
  <c r="AQ25"/>
  <c r="AE17" i="40"/>
  <c r="AA33"/>
  <c r="AA25" i="37"/>
  <c r="AA17" i="40"/>
  <c r="K25" i="37"/>
  <c r="AQ21"/>
  <c r="W33" i="40"/>
  <c r="AA21" i="37"/>
  <c r="W17" i="40"/>
  <c r="S33"/>
  <c r="K21" i="37"/>
  <c r="S17" i="40"/>
  <c r="AQ17" i="37"/>
  <c r="O33" i="40"/>
  <c r="AA17" i="37"/>
  <c r="K17"/>
  <c r="O17" i="40"/>
  <c r="K33"/>
  <c r="AQ13" i="37"/>
  <c r="K17" i="40"/>
  <c r="AA13" i="37"/>
  <c r="G33" i="40"/>
  <c r="K13" i="37"/>
  <c r="G17" i="40"/>
  <c r="AQ9" i="37"/>
  <c r="C33" i="40"/>
  <c r="AA9" i="37"/>
  <c r="AK37"/>
  <c r="AW25" i="40"/>
  <c r="AK33" i="37"/>
  <c r="AS9" i="40"/>
  <c r="U33" i="37"/>
  <c r="AO25" i="40"/>
  <c r="U29" i="37"/>
  <c r="AK9" i="40"/>
  <c r="E25" i="37"/>
  <c r="AC9" i="40"/>
  <c r="E21" i="37"/>
  <c r="U25" i="40"/>
  <c r="E17" i="37"/>
  <c r="Q9" i="40"/>
  <c r="E13" i="37"/>
  <c r="I25" i="40"/>
  <c r="E9" i="37"/>
  <c r="E9" i="40"/>
  <c r="AU37" i="37"/>
  <c r="AU37" i="40"/>
  <c r="AE37" i="37"/>
  <c r="AU21" i="40"/>
  <c r="AQ37"/>
  <c r="O37" i="37"/>
  <c r="AQ21" i="40"/>
  <c r="AU33" i="37"/>
  <c r="AE33"/>
  <c r="AM37" i="40"/>
  <c r="O33" i="37"/>
  <c r="AM21" i="40"/>
  <c r="AI37"/>
  <c r="AU29" i="37"/>
  <c r="AI21" i="40"/>
  <c r="AE29" i="37"/>
  <c r="O29"/>
  <c r="AE37" i="40"/>
  <c r="AU25" i="37"/>
  <c r="AE21" i="40"/>
  <c r="AA37"/>
  <c r="AE25" i="37"/>
  <c r="AA21" i="40"/>
  <c r="O25" i="37"/>
  <c r="AU21"/>
  <c r="W37" i="40"/>
  <c r="AE21" i="37"/>
  <c r="W21" i="40"/>
  <c r="S37"/>
  <c r="O21" i="37"/>
  <c r="S21" i="40"/>
  <c r="AU17" i="37"/>
  <c r="AE17"/>
  <c r="O37" i="40"/>
  <c r="O17" i="37"/>
  <c r="O21" i="40"/>
  <c r="K37"/>
  <c r="AU13" i="37"/>
  <c r="K21" i="40"/>
  <c r="AE13" i="37"/>
  <c r="O13"/>
  <c r="G37" i="40"/>
  <c r="AU9" i="37"/>
  <c r="G21" i="40"/>
  <c r="C37"/>
  <c r="AE9" i="37"/>
  <c r="C21" i="40"/>
  <c r="O9" i="37"/>
  <c r="U37"/>
  <c r="AW9" i="40"/>
  <c r="E33" i="37"/>
  <c r="AO9" i="40"/>
  <c r="E29" i="37"/>
  <c r="AG25" i="40"/>
  <c r="U25" i="37"/>
  <c r="AC25" i="40"/>
  <c r="U21" i="37"/>
  <c r="Y9" i="40"/>
  <c r="U17" i="37"/>
  <c r="Q25" i="40"/>
  <c r="U13" i="37"/>
  <c r="E17" i="40"/>
  <c r="M9"/>
  <c r="U9" i="37"/>
  <c r="E25" i="40"/>
  <c r="AB5"/>
  <c r="AB5" i="37"/>
  <c r="Y36"/>
  <c r="AW12" i="40"/>
  <c r="Y32" i="37"/>
  <c r="AO28" i="40"/>
  <c r="AK12"/>
  <c r="Y28" i="37"/>
  <c r="Y24"/>
  <c r="AC28" i="40"/>
  <c r="Y20" i="37"/>
  <c r="Y12" i="40"/>
  <c r="Y16" i="37"/>
  <c r="Q28" i="40"/>
  <c r="Y12" i="37"/>
  <c r="M12" i="40"/>
  <c r="E28"/>
  <c r="Y8" i="37"/>
  <c r="AK13"/>
  <c r="M25" i="40"/>
  <c r="AO37" i="37"/>
  <c r="AW29" i="40"/>
  <c r="AS13"/>
  <c r="AO33" i="37"/>
  <c r="AK29" i="40"/>
  <c r="AO29" i="37"/>
  <c r="AK13" i="40"/>
  <c r="Y29" i="37"/>
  <c r="AG29" i="40"/>
  <c r="I29" i="37"/>
  <c r="AG13" i="40"/>
  <c r="AO25" i="37"/>
  <c r="AC29" i="40"/>
  <c r="Y25" i="37"/>
  <c r="AC13" i="40"/>
  <c r="I25" i="37"/>
  <c r="Y21"/>
  <c r="Y13" i="40"/>
  <c r="U13"/>
  <c r="AO17" i="37"/>
  <c r="Q29" i="40"/>
  <c r="Y17" i="37"/>
  <c r="Q13" i="40"/>
  <c r="I17" i="37"/>
  <c r="M29" i="40"/>
  <c r="AO13" i="37"/>
  <c r="M13" i="40"/>
  <c r="Y13" i="37"/>
  <c r="I29" i="40"/>
  <c r="I13" i="37"/>
  <c r="I13" i="40"/>
  <c r="AO9" i="37"/>
  <c r="E29" i="40"/>
  <c r="Y9" i="37"/>
  <c r="E13" i="40"/>
  <c r="I9" i="37"/>
  <c r="AQ25" i="40"/>
  <c r="C37" i="37"/>
  <c r="AI25" i="40"/>
  <c r="AI29" i="37"/>
  <c r="AI25"/>
  <c r="AE9" i="40"/>
  <c r="AI21" i="37"/>
  <c r="W25" i="40"/>
  <c r="S9"/>
  <c r="AI17" i="37"/>
  <c r="K25" i="40"/>
  <c r="AI13" i="37"/>
  <c r="AI9"/>
  <c r="G9" i="40"/>
  <c r="AS36" i="37"/>
  <c r="AW32" i="40"/>
  <c r="AW16"/>
  <c r="AC36" i="37"/>
  <c r="M36"/>
  <c r="AS32" i="40"/>
  <c r="AS32" i="37"/>
  <c r="AS16" i="40"/>
  <c r="AO32"/>
  <c r="AC32" i="37"/>
  <c r="AO16" i="40"/>
  <c r="M32" i="37"/>
  <c r="AK32" i="40"/>
  <c r="AS28" i="37"/>
  <c r="AK16" i="40"/>
  <c r="AC28" i="37"/>
  <c r="AG32" i="40"/>
  <c r="M28" i="37"/>
  <c r="AS24"/>
  <c r="AG16" i="40"/>
  <c r="AC24" i="37"/>
  <c r="AC32" i="40"/>
  <c r="M24" i="37"/>
  <c r="AC16" i="40"/>
  <c r="Y32"/>
  <c r="AS20" i="37"/>
  <c r="Y16" i="40"/>
  <c r="AC20" i="37"/>
  <c r="U32" i="40"/>
  <c r="M20" i="37"/>
  <c r="U16" i="40"/>
  <c r="AS16" i="37"/>
  <c r="AC16"/>
  <c r="Q32" i="40"/>
  <c r="M16" i="37"/>
  <c r="Q16" i="40"/>
  <c r="AS12" i="37"/>
  <c r="M32" i="40"/>
  <c r="AC12" i="37"/>
  <c r="M16" i="40"/>
  <c r="I32"/>
  <c r="M12" i="37"/>
  <c r="I16" i="40"/>
  <c r="AS8" i="37"/>
  <c r="E32" i="40"/>
  <c r="AC8" i="37"/>
  <c r="AI37"/>
  <c r="AU25" i="40"/>
  <c r="AQ9"/>
  <c r="AI33" i="37"/>
  <c r="AM25" i="40"/>
  <c r="S33" i="37"/>
  <c r="AI9" i="40"/>
  <c r="S29" i="37"/>
  <c r="AA9" i="40"/>
  <c r="C25" i="37"/>
  <c r="S25" i="40"/>
  <c r="C21" i="37"/>
  <c r="O9" i="40"/>
  <c r="C17" i="37"/>
  <c r="C13"/>
  <c r="G25" i="40"/>
  <c r="C9"/>
  <c r="C9" i="37"/>
  <c r="AW36" i="40"/>
  <c r="AW36" i="37"/>
  <c r="AG36"/>
  <c r="AW20" i="40"/>
  <c r="AS36"/>
  <c r="Q36" i="37"/>
  <c r="AS20" i="40"/>
  <c r="AW32" i="37"/>
  <c r="AO36" i="40"/>
  <c r="AG32" i="37"/>
  <c r="AO20" i="40"/>
  <c r="Q32" i="37"/>
  <c r="AK36" i="40"/>
  <c r="AW28" i="37"/>
  <c r="AK20" i="40"/>
  <c r="AG28" i="37"/>
  <c r="AG36" i="40"/>
  <c r="Q28" i="37"/>
  <c r="AG20" i="40"/>
  <c r="AW24" i="37"/>
  <c r="AC36" i="40"/>
  <c r="AG24" i="37"/>
  <c r="AC20" i="40"/>
  <c r="Q24" i="37"/>
  <c r="Y36" i="40"/>
  <c r="AW20" i="37"/>
  <c r="Y20" i="40"/>
  <c r="AG20" i="37"/>
  <c r="U36" i="40"/>
  <c r="Q20" i="37"/>
  <c r="U20" i="40"/>
  <c r="AW16" i="37"/>
  <c r="AG16"/>
  <c r="Q36" i="40"/>
  <c r="Q20"/>
  <c r="Q16" i="37"/>
  <c r="M36" i="40"/>
  <c r="AW12" i="37"/>
  <c r="M20" i="40"/>
  <c r="AG12" i="37"/>
  <c r="I36" i="40"/>
  <c r="Q12" i="37"/>
  <c r="I20" i="40"/>
  <c r="AW8" i="37"/>
  <c r="E36" i="40"/>
  <c r="AG8" i="37"/>
  <c r="E20" i="40"/>
  <c r="Q8" i="37"/>
  <c r="AU9" i="40"/>
  <c r="S37" i="37"/>
  <c r="C33"/>
  <c r="AM9" i="40"/>
  <c r="C29" i="37"/>
  <c r="AE25" i="40"/>
  <c r="AA25"/>
  <c r="S25" i="37"/>
  <c r="S21"/>
  <c r="W9" i="40"/>
  <c r="S17" i="37"/>
  <c r="O25" i="40"/>
  <c r="C17"/>
  <c r="K9"/>
  <c r="S13" i="37"/>
  <c r="C25" i="40"/>
  <c r="S9" i="37"/>
  <c r="AO36"/>
  <c r="AW28" i="40"/>
  <c r="AO32" i="37"/>
  <c r="AS12" i="40"/>
  <c r="AK28"/>
  <c r="AO28" i="37"/>
  <c r="AO24"/>
  <c r="AG12" i="40"/>
  <c r="AO20" i="37"/>
  <c r="Y28" i="40"/>
  <c r="U12"/>
  <c r="AO16" i="37"/>
  <c r="AO12"/>
  <c r="M28" i="40"/>
  <c r="AO8" i="37"/>
  <c r="I12" i="40"/>
  <c r="AK9" i="37"/>
  <c r="I9" i="40"/>
  <c r="AW13"/>
  <c r="Y37" i="37"/>
  <c r="AO29" i="40"/>
  <c r="Y33" i="37"/>
  <c r="AO21"/>
  <c r="Y29" i="40"/>
  <c r="AM37" i="37"/>
  <c r="AU29" i="40"/>
  <c r="AQ29"/>
  <c r="G37" i="37"/>
  <c r="W33"/>
  <c r="AM29" i="40"/>
  <c r="AI29"/>
  <c r="AM29" i="37"/>
  <c r="G29"/>
  <c r="AE29" i="40"/>
  <c r="AA29"/>
  <c r="W25" i="37"/>
  <c r="AM21"/>
  <c r="W29" i="40"/>
  <c r="S29"/>
  <c r="G21" i="37"/>
  <c r="W17"/>
  <c r="O29" i="40"/>
  <c r="K29"/>
  <c r="AM13" i="37"/>
  <c r="G13"/>
  <c r="G29" i="40"/>
  <c r="C29"/>
  <c r="W9" i="37"/>
  <c r="AS24" i="40"/>
  <c r="E36" i="37"/>
  <c r="AG8" i="40"/>
  <c r="AK24" i="37"/>
  <c r="U8" i="40"/>
  <c r="AK16" i="37"/>
  <c r="I8" i="40"/>
  <c r="AK8" i="37"/>
  <c r="AC37"/>
  <c r="AW17" i="40"/>
  <c r="M37" i="37"/>
  <c r="AS33" i="40"/>
  <c r="AS33" i="37"/>
  <c r="AS17" i="40"/>
  <c r="AC33" i="37"/>
  <c r="AO33" i="40"/>
  <c r="M33" i="37"/>
  <c r="AO17" i="40"/>
  <c r="AS29" i="37"/>
  <c r="AK33" i="40"/>
  <c r="AC29" i="37"/>
  <c r="AK17" i="40"/>
  <c r="M29" i="37"/>
  <c r="AG33" i="40"/>
  <c r="AS25" i="37"/>
  <c r="AG17" i="40"/>
  <c r="AC25" i="37"/>
  <c r="AC33" i="40"/>
  <c r="M25" i="37"/>
  <c r="AC17" i="40"/>
  <c r="AS21" i="37"/>
  <c r="Y33" i="40"/>
  <c r="AC21" i="37"/>
  <c r="Y17" i="40"/>
  <c r="M21" i="37"/>
  <c r="U33" i="40"/>
  <c r="AS17" i="37"/>
  <c r="U17" i="40"/>
  <c r="AC17" i="37"/>
  <c r="Q33" i="40"/>
  <c r="M17" i="37"/>
  <c r="Q17" i="40"/>
  <c r="AS13" i="37"/>
  <c r="M33" i="40"/>
  <c r="AC13" i="37"/>
  <c r="M17" i="40"/>
  <c r="M13" i="37"/>
  <c r="I33" i="40"/>
  <c r="AS9" i="37"/>
  <c r="I17" i="40"/>
  <c r="AC9" i="37"/>
  <c r="E33" i="40"/>
  <c r="AK36" i="37"/>
  <c r="AW24" i="40"/>
  <c r="AO24"/>
  <c r="U32" i="37"/>
  <c r="AK8" i="40"/>
  <c r="U28" i="37"/>
  <c r="E24"/>
  <c r="AC8" i="40"/>
  <c r="U24"/>
  <c r="E20" i="37"/>
  <c r="Q8" i="40"/>
  <c r="E16" i="37"/>
  <c r="E12"/>
  <c r="I24" i="40"/>
  <c r="E8"/>
  <c r="E8" i="37"/>
  <c r="AW37"/>
  <c r="AW37" i="40"/>
  <c r="AG37" i="37"/>
  <c r="AW21" i="40"/>
  <c r="AS37"/>
  <c r="Q37" i="37"/>
  <c r="AS21" i="40"/>
  <c r="AW33" i="37"/>
  <c r="AO37" i="40"/>
  <c r="AG33" i="37"/>
  <c r="AO21" i="40"/>
  <c r="Q33" i="37"/>
  <c r="AK37" i="40"/>
  <c r="AW29" i="37"/>
  <c r="AK21" i="40"/>
  <c r="AG29" i="37"/>
  <c r="Q29"/>
  <c r="AG37" i="40"/>
  <c r="AG21"/>
  <c r="AW25" i="37"/>
  <c r="AC37" i="40"/>
  <c r="AG25" i="37"/>
  <c r="AC21" i="40"/>
  <c r="Q25" i="37"/>
  <c r="Y37" i="40"/>
  <c r="AW21" i="37"/>
  <c r="AG21"/>
  <c r="Y21" i="40"/>
  <c r="U37"/>
  <c r="Q21" i="37"/>
  <c r="U21" i="40"/>
  <c r="AW17" i="37"/>
  <c r="Q37" i="40"/>
  <c r="AG17" i="37"/>
  <c r="Q21" i="40"/>
  <c r="Q17" i="37"/>
  <c r="M37" i="40"/>
  <c r="AW13" i="37"/>
  <c r="M21" i="40"/>
  <c r="AG13" i="37"/>
  <c r="Q13"/>
  <c r="I37" i="40"/>
  <c r="I21"/>
  <c r="AW9" i="37"/>
  <c r="E37" i="40"/>
  <c r="AG9" i="37"/>
  <c r="E21" i="40"/>
  <c r="Q9" i="37"/>
  <c r="AW8" i="40"/>
  <c r="U36" i="37"/>
  <c r="E32"/>
  <c r="AO8" i="40"/>
  <c r="AG24"/>
  <c r="E28" i="37"/>
  <c r="U24"/>
  <c r="AC24" i="40"/>
  <c r="Y8"/>
  <c r="U20" i="37"/>
  <c r="Q24" i="40"/>
  <c r="U16" i="37"/>
  <c r="E16" i="40"/>
  <c r="M8"/>
  <c r="U12" i="37"/>
  <c r="E24" i="40"/>
  <c r="U8" i="37"/>
  <c r="AW12" i="39"/>
  <c r="Y36" i="36"/>
  <c r="AO28" i="39"/>
  <c r="Y32" i="36"/>
  <c r="AK12" i="39"/>
  <c r="Y28" i="36"/>
  <c r="Y24"/>
  <c r="AC28" i="39"/>
  <c r="Y12"/>
  <c r="Y20" i="36"/>
  <c r="Q28" i="39"/>
  <c r="Y16" i="36"/>
  <c r="Y12"/>
  <c r="M12" i="39"/>
  <c r="E29"/>
  <c r="Y9" i="36"/>
  <c r="AS9" i="39"/>
  <c r="AK33" i="36"/>
  <c r="Y25" i="39"/>
  <c r="AK21" i="36"/>
  <c r="I25" i="39"/>
  <c r="E13" i="36"/>
  <c r="AU17" i="39"/>
  <c r="AA37" i="36"/>
  <c r="AM33" i="39"/>
  <c r="AA33" i="36"/>
  <c r="AI17" i="39"/>
  <c r="AA29" i="36"/>
  <c r="AA33" i="39"/>
  <c r="AA25" i="36"/>
  <c r="W17" i="39"/>
  <c r="AA21" i="36"/>
  <c r="O33" i="39"/>
  <c r="AA17" i="36"/>
  <c r="K17" i="39"/>
  <c r="AA13" i="36"/>
  <c r="E32" i="39"/>
  <c r="AC8" i="36"/>
  <c r="E33"/>
  <c r="AO9" i="39"/>
  <c r="Y9"/>
  <c r="U21" i="36"/>
  <c r="C25" i="39"/>
  <c r="S9" i="36"/>
  <c r="AQ37" i="39"/>
  <c r="O37" i="36"/>
  <c r="O33"/>
  <c r="AM21" i="39"/>
  <c r="O29" i="36"/>
  <c r="AE37" i="39"/>
  <c r="AA21"/>
  <c r="O25" i="36"/>
  <c r="S37" i="39"/>
  <c r="O21" i="36"/>
  <c r="O17"/>
  <c r="O21" i="39"/>
  <c r="O13" i="36"/>
  <c r="G37" i="39"/>
  <c r="C21"/>
  <c r="O9" i="36"/>
  <c r="U29"/>
  <c r="AK9" i="39"/>
  <c r="AC9"/>
  <c r="E25" i="36"/>
  <c r="G9" i="39"/>
  <c r="AI9" i="36"/>
  <c r="AS29" i="39"/>
  <c r="I37" i="36"/>
  <c r="AM37"/>
  <c r="AU29" i="39"/>
  <c r="AQ29"/>
  <c r="G37" i="36"/>
  <c r="W33"/>
  <c r="AM29" i="39"/>
  <c r="AI29"/>
  <c r="AM29" i="36"/>
  <c r="G29"/>
  <c r="AE29" i="39"/>
  <c r="AA29"/>
  <c r="W25" i="36"/>
  <c r="AM21"/>
  <c r="W29" i="39"/>
  <c r="S29"/>
  <c r="G21" i="36"/>
  <c r="W17"/>
  <c r="O29" i="39"/>
  <c r="K29"/>
  <c r="AM13" i="36"/>
  <c r="G13"/>
  <c r="G29" i="39"/>
  <c r="C29"/>
  <c r="W9" i="36"/>
  <c r="AS8" i="39"/>
  <c r="AK32" i="36"/>
  <c r="I33" i="39"/>
  <c r="M13" i="36"/>
  <c r="I36"/>
  <c r="AS28" i="39"/>
  <c r="I32" i="36"/>
  <c r="AO12" i="39"/>
  <c r="AG28"/>
  <c r="I28" i="36"/>
  <c r="AC12" i="39"/>
  <c r="I24" i="36"/>
  <c r="U28" i="39"/>
  <c r="I20" i="36"/>
  <c r="Q12" i="39"/>
  <c r="I16" i="36"/>
  <c r="I28" i="39"/>
  <c r="I12" i="36"/>
  <c r="E13" i="39"/>
  <c r="I9" i="36"/>
  <c r="AK25" i="39"/>
  <c r="AK29" i="36"/>
  <c r="U9" i="39"/>
  <c r="AK17" i="36"/>
  <c r="C9" i="39"/>
  <c r="C9" i="36"/>
  <c r="AQ33" i="39"/>
  <c r="K37" i="36"/>
  <c r="AM17" i="39"/>
  <c r="K33" i="36"/>
  <c r="AE33" i="39"/>
  <c r="K29" i="36"/>
  <c r="AA17" i="39"/>
  <c r="K25" i="36"/>
  <c r="S33" i="39"/>
  <c r="K21" i="36"/>
  <c r="O17" i="39"/>
  <c r="K17" i="36"/>
  <c r="G33" i="39"/>
  <c r="K13" i="36"/>
  <c r="E16" i="39"/>
  <c r="M8" i="36"/>
  <c r="AG25" i="39"/>
  <c r="E29" i="36"/>
  <c r="Q25" i="39"/>
  <c r="U17" i="36"/>
  <c r="AU37"/>
  <c r="AU37" i="39"/>
  <c r="AQ21"/>
  <c r="AU33" i="36"/>
  <c r="AI37" i="39"/>
  <c r="AU29" i="36"/>
  <c r="AU25"/>
  <c r="AE21" i="39"/>
  <c r="AU21" i="36"/>
  <c r="W37" i="39"/>
  <c r="S21"/>
  <c r="AU17" i="36"/>
  <c r="K37" i="39"/>
  <c r="AU13" i="36"/>
  <c r="AU9"/>
  <c r="G21" i="39"/>
  <c r="U37" i="36"/>
  <c r="AW9" i="39"/>
  <c r="E21" i="36"/>
  <c r="U25" i="39"/>
  <c r="AO37" i="36"/>
  <c r="AW29" i="39"/>
  <c r="AS13"/>
  <c r="AO33" i="36"/>
  <c r="Y33"/>
  <c r="AO29" i="39"/>
  <c r="I33" i="36"/>
  <c r="AO13" i="39"/>
  <c r="AK29"/>
  <c r="AO29" i="36"/>
  <c r="AK13" i="39"/>
  <c r="Y29" i="36"/>
  <c r="AG29" i="39"/>
  <c r="I29" i="36"/>
  <c r="AG13" i="39"/>
  <c r="AO25" i="36"/>
  <c r="AC29" i="39"/>
  <c r="Y25" i="36"/>
  <c r="AC13" i="39"/>
  <c r="I25" i="36"/>
  <c r="AO21"/>
  <c r="Y29" i="39"/>
  <c r="Y21" i="36"/>
  <c r="Y13" i="39"/>
  <c r="U29"/>
  <c r="I21" i="36"/>
  <c r="U13" i="39"/>
  <c r="AO17" i="36"/>
  <c r="Y17"/>
  <c r="Q29" i="39"/>
  <c r="I17" i="36"/>
  <c r="Q13" i="39"/>
  <c r="M29"/>
  <c r="AO13" i="36"/>
  <c r="M13" i="39"/>
  <c r="Y13" i="36"/>
  <c r="I29" i="39"/>
  <c r="I13" i="36"/>
  <c r="AO8"/>
  <c r="I12" i="39"/>
  <c r="E28"/>
  <c r="Y8" i="36"/>
  <c r="AU25" i="39"/>
  <c r="AI37" i="36"/>
  <c r="AQ9" i="39"/>
  <c r="AI33" i="36"/>
  <c r="AI25" i="39"/>
  <c r="AI29" i="36"/>
  <c r="AE9" i="39"/>
  <c r="AI25" i="36"/>
  <c r="W25" i="39"/>
  <c r="AI21" i="36"/>
  <c r="S9" i="39"/>
  <c r="AI17" i="36"/>
  <c r="K25" i="39"/>
  <c r="AI13" i="36"/>
  <c r="E9" i="39"/>
  <c r="E9" i="36"/>
  <c r="AC36"/>
  <c r="AW16" i="39"/>
  <c r="M36" i="36"/>
  <c r="AS32" i="39"/>
  <c r="AS32" i="36"/>
  <c r="AS16" i="39"/>
  <c r="AC32" i="36"/>
  <c r="AO32" i="39"/>
  <c r="M32" i="36"/>
  <c r="AO16" i="39"/>
  <c r="AK32"/>
  <c r="AS28" i="36"/>
  <c r="AK16" i="39"/>
  <c r="AC28" i="36"/>
  <c r="M28"/>
  <c r="AG32" i="39"/>
  <c r="AS24" i="36"/>
  <c r="AG16" i="39"/>
  <c r="AC24" i="36"/>
  <c r="AC32" i="39"/>
  <c r="M24" i="36"/>
  <c r="AC16" i="39"/>
  <c r="AS20" i="36"/>
  <c r="Y32" i="39"/>
  <c r="AC20" i="36"/>
  <c r="Y16" i="39"/>
  <c r="U32"/>
  <c r="M20" i="36"/>
  <c r="U16" i="39"/>
  <c r="AS16" i="36"/>
  <c r="AC16"/>
  <c r="Q32" i="39"/>
  <c r="M16" i="36"/>
  <c r="Q16" i="39"/>
  <c r="AS12" i="36"/>
  <c r="M32" i="39"/>
  <c r="AC12" i="36"/>
  <c r="M16" i="39"/>
  <c r="M12" i="36"/>
  <c r="I32" i="39"/>
  <c r="I17"/>
  <c r="AS9" i="36"/>
  <c r="E33" i="39"/>
  <c r="AC9" i="36"/>
  <c r="E17" i="39"/>
  <c r="M9" i="36"/>
  <c r="AQ25" i="39"/>
  <c r="C37" i="36"/>
  <c r="AM9" i="39"/>
  <c r="C33" i="36"/>
  <c r="AE25" i="39"/>
  <c r="C29" i="36"/>
  <c r="AA25" i="39"/>
  <c r="S25" i="36"/>
  <c r="W9" i="39"/>
  <c r="S21" i="36"/>
  <c r="O25" i="39"/>
  <c r="S17" i="36"/>
  <c r="K9" i="39"/>
  <c r="S13" i="36"/>
  <c r="E24" i="39"/>
  <c r="U8" i="36"/>
  <c r="AW32" i="39"/>
  <c r="AW36" i="36"/>
  <c r="AW36" i="39"/>
  <c r="AG36" i="36"/>
  <c r="AW20" i="39"/>
  <c r="Q36" i="36"/>
  <c r="AS36" i="39"/>
  <c r="AW32" i="36"/>
  <c r="AS20" i="39"/>
  <c r="AO36"/>
  <c r="AG32" i="36"/>
  <c r="AO20" i="39"/>
  <c r="Q32" i="36"/>
  <c r="AK36" i="39"/>
  <c r="AW28" i="36"/>
  <c r="AK20" i="39"/>
  <c r="AG28" i="36"/>
  <c r="AG36" i="39"/>
  <c r="Q28" i="36"/>
  <c r="AW24"/>
  <c r="AG20" i="39"/>
  <c r="AG24" i="36"/>
  <c r="AC36" i="39"/>
  <c r="Q24" i="36"/>
  <c r="AC20" i="39"/>
  <c r="Y36"/>
  <c r="AW20" i="36"/>
  <c r="Y20" i="39"/>
  <c r="AG20" i="36"/>
  <c r="U36" i="39"/>
  <c r="Q20" i="36"/>
  <c r="U20" i="39"/>
  <c r="AW16" i="36"/>
  <c r="AG16"/>
  <c r="Q36" i="39"/>
  <c r="Q20"/>
  <c r="Q16" i="36"/>
  <c r="AW12"/>
  <c r="M36" i="39"/>
  <c r="AG12" i="36"/>
  <c r="M20" i="39"/>
  <c r="I36"/>
  <c r="Q12" i="36"/>
  <c r="I20" i="39"/>
  <c r="AW8" i="36"/>
  <c r="E36" i="39"/>
  <c r="AG8" i="36"/>
  <c r="E20" i="39"/>
  <c r="Q8" i="36"/>
  <c r="AU9" i="39"/>
  <c r="S37" i="36"/>
  <c r="AM25" i="39"/>
  <c r="S33" i="36"/>
  <c r="AI9" i="39"/>
  <c r="S29" i="36"/>
  <c r="AA9" i="39"/>
  <c r="C25" i="36"/>
  <c r="S25" i="39"/>
  <c r="C21" i="36"/>
  <c r="O9" i="39"/>
  <c r="C17" i="36"/>
  <c r="I9" i="39"/>
  <c r="AK9" i="36"/>
  <c r="AB5" i="39"/>
  <c r="AB5" i="36"/>
  <c r="AO36"/>
  <c r="AW28" i="39"/>
  <c r="AO32" i="36"/>
  <c r="AS12" i="39"/>
  <c r="AK28"/>
  <c r="AO28" i="36"/>
  <c r="AG12" i="39"/>
  <c r="AO24" i="36"/>
  <c r="Y28" i="39"/>
  <c r="AO20" i="36"/>
  <c r="U12" i="39"/>
  <c r="AO16" i="36"/>
  <c r="M28" i="39"/>
  <c r="AO12" i="36"/>
  <c r="I13" i="39"/>
  <c r="AO9" i="36"/>
  <c r="AW25" i="39"/>
  <c r="AK37" i="36"/>
  <c r="AK25"/>
  <c r="AG9" i="39"/>
  <c r="M25"/>
  <c r="AK13" i="36"/>
  <c r="AU33" i="39"/>
  <c r="AQ37" i="36"/>
  <c r="AQ17" i="39"/>
  <c r="AQ33" i="36"/>
  <c r="AI33" i="39"/>
  <c r="AQ29" i="36"/>
  <c r="AE17" i="39"/>
  <c r="AQ25" i="36"/>
  <c r="W33" i="39"/>
  <c r="AQ21" i="36"/>
  <c r="S17" i="39"/>
  <c r="AQ17" i="36"/>
  <c r="K33" i="39"/>
  <c r="AQ13" i="36"/>
  <c r="AS8"/>
  <c r="I16" i="39"/>
  <c r="AS25"/>
  <c r="E37" i="36"/>
  <c r="U25"/>
  <c r="AC25" i="39"/>
  <c r="U13" i="36"/>
  <c r="M9" i="39"/>
  <c r="AE37" i="36"/>
  <c r="AU21" i="39"/>
  <c r="AE33" i="36"/>
  <c r="AM37" i="39"/>
  <c r="AI21"/>
  <c r="AE29" i="36"/>
  <c r="AA37" i="39"/>
  <c r="AE25" i="36"/>
  <c r="AE21"/>
  <c r="W21" i="39"/>
  <c r="AE17" i="36"/>
  <c r="O37" i="39"/>
  <c r="K21"/>
  <c r="AE13" i="36"/>
  <c r="C37" i="39"/>
  <c r="AE9" i="36"/>
  <c r="U33"/>
  <c r="AO25" i="39"/>
  <c r="E17" i="36"/>
  <c r="Q9" i="39"/>
  <c r="Y37" i="36"/>
  <c r="AW13" i="39"/>
  <c r="W37" i="36"/>
  <c r="AU13" i="39"/>
  <c r="AQ13"/>
  <c r="AM33" i="36"/>
  <c r="G33"/>
  <c r="AM13" i="39"/>
  <c r="AI13"/>
  <c r="W29" i="36"/>
  <c r="AM25"/>
  <c r="AE13" i="39"/>
  <c r="AA13"/>
  <c r="G25" i="36"/>
  <c r="G25" i="39"/>
  <c r="W21" i="36"/>
  <c r="W13" i="39"/>
  <c r="S13"/>
  <c r="AM17" i="36"/>
  <c r="G17"/>
  <c r="O13" i="39"/>
  <c r="K13"/>
  <c r="W13" i="36"/>
  <c r="AM9"/>
  <c r="G13" i="39"/>
  <c r="C13"/>
  <c r="G9" i="36"/>
  <c r="AW24" i="39"/>
  <c r="AK36" i="36"/>
  <c r="AK24" i="39"/>
  <c r="AK28" i="36"/>
  <c r="AG8" i="39"/>
  <c r="AK24" i="36"/>
  <c r="Y24" i="39"/>
  <c r="AK20" i="36"/>
  <c r="U8" i="39"/>
  <c r="AK16" i="36"/>
  <c r="M24" i="39"/>
  <c r="AK12" i="36"/>
  <c r="E12" i="39"/>
  <c r="I24"/>
  <c r="E12" i="36"/>
  <c r="E8" i="39"/>
  <c r="E8" i="36"/>
  <c r="AW33" i="39"/>
  <c r="AS37" i="36"/>
  <c r="AC37"/>
  <c r="AW17" i="39"/>
  <c r="AS33"/>
  <c r="M37" i="36"/>
  <c r="AS33"/>
  <c r="AS17" i="39"/>
  <c r="AO33"/>
  <c r="AC33" i="36"/>
  <c r="AO17" i="39"/>
  <c r="M33" i="36"/>
  <c r="AK33" i="39"/>
  <c r="AS29" i="36"/>
  <c r="AK17" i="39"/>
  <c r="AC29" i="36"/>
  <c r="AG33" i="39"/>
  <c r="M29" i="36"/>
  <c r="AG17" i="39"/>
  <c r="AS25" i="36"/>
  <c r="AC33" i="39"/>
  <c r="AC25" i="36"/>
  <c r="AC17" i="39"/>
  <c r="M25" i="36"/>
  <c r="AS21"/>
  <c r="Y33" i="39"/>
  <c r="AC21" i="36"/>
  <c r="Y17" i="39"/>
  <c r="U33"/>
  <c r="M21" i="36"/>
  <c r="U17" i="39"/>
  <c r="AS17" i="36"/>
  <c r="Q33" i="39"/>
  <c r="AC17" i="36"/>
  <c r="M17"/>
  <c r="Q17" i="39"/>
  <c r="M33"/>
  <c r="AS13" i="36"/>
  <c r="M17" i="39"/>
  <c r="AC13" i="36"/>
  <c r="G17" i="39"/>
  <c r="AQ9" i="36"/>
  <c r="C33" i="39"/>
  <c r="AA9" i="36"/>
  <c r="C17" i="39"/>
  <c r="K9" i="36"/>
  <c r="AS24" i="39"/>
  <c r="E36" i="36"/>
  <c r="AO8" i="39"/>
  <c r="E32" i="36"/>
  <c r="E28"/>
  <c r="AG24" i="39"/>
  <c r="AC24"/>
  <c r="U24" i="36"/>
  <c r="Y8" i="39"/>
  <c r="U20" i="36"/>
  <c r="Q24" i="39"/>
  <c r="U16" i="36"/>
  <c r="M8" i="39"/>
  <c r="U12" i="36"/>
  <c r="U9"/>
  <c r="E25" i="39"/>
  <c r="AW37" i="36"/>
  <c r="AW37" i="39"/>
  <c r="AW21"/>
  <c r="AG37" i="36"/>
  <c r="AS37" i="39"/>
  <c r="Q37" i="36"/>
  <c r="AS21" i="39"/>
  <c r="AW33" i="36"/>
  <c r="AO37" i="39"/>
  <c r="AG33" i="36"/>
  <c r="Q33"/>
  <c r="AO21" i="39"/>
  <c r="AK37"/>
  <c r="AW29" i="36"/>
  <c r="AK21" i="39"/>
  <c r="AG29" i="36"/>
  <c r="Q29"/>
  <c r="AG37" i="39"/>
  <c r="AG21"/>
  <c r="AW25" i="36"/>
  <c r="AC37" i="39"/>
  <c r="AG25" i="36"/>
  <c r="AC21" i="39"/>
  <c r="Q25" i="36"/>
  <c r="Y37" i="39"/>
  <c r="AW21" i="36"/>
  <c r="AG21"/>
  <c r="Y21" i="39"/>
  <c r="U37"/>
  <c r="Q21" i="36"/>
  <c r="U21" i="39"/>
  <c r="AW17" i="36"/>
  <c r="AG17"/>
  <c r="Q37" i="39"/>
  <c r="Q17" i="36"/>
  <c r="Q21" i="39"/>
  <c r="M37"/>
  <c r="AW13" i="36"/>
  <c r="M21" i="39"/>
  <c r="AG13" i="36"/>
  <c r="I37" i="39"/>
  <c r="Q13" i="36"/>
  <c r="I21" i="39"/>
  <c r="AW9" i="36"/>
  <c r="E37" i="39"/>
  <c r="AG9" i="36"/>
  <c r="E21" i="39"/>
  <c r="Q9" i="36"/>
  <c r="U36"/>
  <c r="AW8" i="39"/>
  <c r="AO24"/>
  <c r="U32" i="36"/>
  <c r="AK8" i="39"/>
  <c r="U28" i="36"/>
  <c r="AC8" i="39"/>
  <c r="E24" i="36"/>
  <c r="U24" i="39"/>
  <c r="E20" i="36"/>
  <c r="Q8" i="39"/>
  <c r="E16" i="36"/>
  <c r="I8" i="39"/>
  <c r="AK8" i="36"/>
  <c r="AE4" i="43"/>
  <c r="AE5" s="1"/>
  <c r="AE6" s="1"/>
  <c r="AT43" i="36"/>
  <c r="AT43" i="41"/>
  <c r="AT43" i="37"/>
  <c r="AT43" i="38" l="1"/>
  <c r="AT43" i="39"/>
  <c r="AT43" i="40"/>
  <c r="E149" i="1"/>
  <c r="B44" i="33" s="1"/>
  <c r="E150" i="1"/>
  <c r="B43" i="33" s="1"/>
  <c r="E151" i="1"/>
  <c r="B42" i="33" s="1"/>
  <c r="E152" i="1"/>
  <c r="B41" i="33" s="1"/>
  <c r="E153" i="1"/>
  <c r="C40" i="33" s="1"/>
  <c r="E154" i="1"/>
  <c r="D39" i="33" s="1"/>
  <c r="E155" i="1"/>
  <c r="E38" i="33" s="1"/>
  <c r="E156" i="1"/>
  <c r="F37" i="33" s="1"/>
  <c r="E157" i="1"/>
  <c r="G36" i="33" s="1"/>
  <c r="E158" i="1"/>
  <c r="H36" i="33" s="1"/>
  <c r="E159" i="1"/>
  <c r="I36" i="33" s="1"/>
  <c r="E160" i="1"/>
  <c r="J36" i="33" s="1"/>
  <c r="E161" i="1"/>
  <c r="L36" i="33" s="1"/>
  <c r="E162" i="1"/>
  <c r="M36" i="33" s="1"/>
  <c r="E163" i="1"/>
  <c r="N36" i="33" s="1"/>
  <c r="E164" i="1"/>
  <c r="O36" i="33" s="1"/>
  <c r="E165" i="1"/>
  <c r="P37" i="33" s="1"/>
  <c r="E166" i="1"/>
  <c r="Q38" i="33" s="1"/>
  <c r="E167" i="1"/>
  <c r="R39" i="33" s="1"/>
  <c r="E168" i="1"/>
  <c r="S40" i="33" s="1"/>
  <c r="E169" i="1"/>
  <c r="T41" i="33" s="1"/>
  <c r="E170" i="1"/>
  <c r="T42" i="33" s="1"/>
  <c r="E171" i="1"/>
  <c r="T43" i="33" s="1"/>
  <c r="E172" i="1"/>
  <c r="T44" i="33" s="1"/>
  <c r="E173" i="1"/>
  <c r="T46" i="33" s="1"/>
  <c r="E174" i="1"/>
  <c r="T47" i="33" s="1"/>
  <c r="E175" i="1"/>
  <c r="T48" i="33" s="1"/>
  <c r="E176" i="1"/>
  <c r="T49" i="33" s="1"/>
  <c r="E177" i="1"/>
  <c r="S50" i="33" s="1"/>
  <c r="E178" i="1"/>
  <c r="R51" i="33" s="1"/>
  <c r="E179" i="1"/>
  <c r="Q52" i="33" s="1"/>
  <c r="E180" i="1"/>
  <c r="P53" i="33" s="1"/>
  <c r="E181" i="1"/>
  <c r="O54" i="33" s="1"/>
  <c r="E182" i="1"/>
  <c r="N54" i="33" s="1"/>
  <c r="E183" i="1"/>
  <c r="M54" i="33" s="1"/>
  <c r="E184" i="1"/>
  <c r="L54" i="33" s="1"/>
  <c r="E185" i="1"/>
  <c r="J54" i="33" s="1"/>
  <c r="E186" i="1"/>
  <c r="I54" i="33" s="1"/>
  <c r="E187" i="1"/>
  <c r="H54" i="33" s="1"/>
  <c r="E188" i="1"/>
  <c r="G54" i="33" s="1"/>
  <c r="E189" i="1"/>
  <c r="F53" i="33" s="1"/>
  <c r="E190" i="1"/>
  <c r="E52" i="33" s="1"/>
  <c r="E191" i="1"/>
  <c r="D51" i="33" s="1"/>
  <c r="E192" i="1"/>
  <c r="C50" i="33" s="1"/>
  <c r="E193" i="1"/>
  <c r="B49" i="33" s="1"/>
  <c r="E194" i="1"/>
  <c r="B48" i="33" s="1"/>
  <c r="E195" i="1"/>
  <c r="B47" i="33" s="1"/>
  <c r="E196" i="1"/>
  <c r="B46" i="33" s="1"/>
  <c r="AE7" i="43" l="1"/>
  <c r="AI163" i="1"/>
  <c r="O43" i="33" s="1"/>
  <c r="D7" i="16"/>
  <c r="AW38" i="26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7"/>
  <c r="AU37"/>
  <c r="AS37"/>
  <c r="AQ37"/>
  <c r="AO37"/>
  <c r="AM37"/>
  <c r="AK37"/>
  <c r="AI37"/>
  <c r="AG37"/>
  <c r="AE37"/>
  <c r="AC37"/>
  <c r="AA37"/>
  <c r="Y37"/>
  <c r="W37"/>
  <c r="U37"/>
  <c r="S37"/>
  <c r="Q37"/>
  <c r="O37"/>
  <c r="M37"/>
  <c r="K37"/>
  <c r="I37"/>
  <c r="G37"/>
  <c r="E37"/>
  <c r="C37"/>
  <c r="AW36"/>
  <c r="AS36"/>
  <c r="AO36"/>
  <c r="AK36"/>
  <c r="AG36"/>
  <c r="AC36"/>
  <c r="Y36"/>
  <c r="U36"/>
  <c r="Q36"/>
  <c r="M36"/>
  <c r="I36"/>
  <c r="E36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3"/>
  <c r="AU33"/>
  <c r="AS33"/>
  <c r="AQ33"/>
  <c r="AO33"/>
  <c r="AM33"/>
  <c r="AK33"/>
  <c r="AI33"/>
  <c r="AG33"/>
  <c r="AE33"/>
  <c r="AC33"/>
  <c r="AA33"/>
  <c r="Y33"/>
  <c r="W33"/>
  <c r="U33"/>
  <c r="S33"/>
  <c r="Q33"/>
  <c r="O33"/>
  <c r="M33"/>
  <c r="K33"/>
  <c r="I33"/>
  <c r="G33"/>
  <c r="E33"/>
  <c r="C33"/>
  <c r="AW32"/>
  <c r="AS32"/>
  <c r="AO32"/>
  <c r="AK32"/>
  <c r="AG32"/>
  <c r="AC32"/>
  <c r="Y32"/>
  <c r="U32"/>
  <c r="Q32"/>
  <c r="M32"/>
  <c r="I32"/>
  <c r="E32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9"/>
  <c r="AU29"/>
  <c r="AS29"/>
  <c r="AQ29"/>
  <c r="AO29"/>
  <c r="AM29"/>
  <c r="AK29"/>
  <c r="AI29"/>
  <c r="AG29"/>
  <c r="AE29"/>
  <c r="AC29"/>
  <c r="AA29"/>
  <c r="Y29"/>
  <c r="W29"/>
  <c r="U29"/>
  <c r="S29"/>
  <c r="Q29"/>
  <c r="O29"/>
  <c r="M29"/>
  <c r="K29"/>
  <c r="I29"/>
  <c r="G29"/>
  <c r="E29"/>
  <c r="C29"/>
  <c r="AW28"/>
  <c r="AS28"/>
  <c r="AO28"/>
  <c r="AK28"/>
  <c r="AG28"/>
  <c r="AC28"/>
  <c r="Y28"/>
  <c r="U28"/>
  <c r="Q28"/>
  <c r="M28"/>
  <c r="I28"/>
  <c r="E28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5"/>
  <c r="AU25"/>
  <c r="AS25"/>
  <c r="AQ25"/>
  <c r="AO25"/>
  <c r="AM25"/>
  <c r="AK25"/>
  <c r="AI25"/>
  <c r="AG25"/>
  <c r="AE25"/>
  <c r="AC25"/>
  <c r="AA25"/>
  <c r="Y25"/>
  <c r="W25"/>
  <c r="U25"/>
  <c r="S25"/>
  <c r="Q25"/>
  <c r="O25"/>
  <c r="M25"/>
  <c r="K25"/>
  <c r="I25"/>
  <c r="G25"/>
  <c r="E25"/>
  <c r="C25"/>
  <c r="AW24"/>
  <c r="AS24"/>
  <c r="AO24"/>
  <c r="AK24"/>
  <c r="AG24"/>
  <c r="AC24"/>
  <c r="Y24"/>
  <c r="U24"/>
  <c r="Q24"/>
  <c r="M24"/>
  <c r="I24"/>
  <c r="E24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21"/>
  <c r="AU21"/>
  <c r="AS21"/>
  <c r="AQ21"/>
  <c r="AO21"/>
  <c r="AM21"/>
  <c r="AK21"/>
  <c r="AI21"/>
  <c r="AG21"/>
  <c r="AE21"/>
  <c r="AC21"/>
  <c r="AA21"/>
  <c r="Y21"/>
  <c r="W21"/>
  <c r="U21"/>
  <c r="S21"/>
  <c r="Q21"/>
  <c r="O21"/>
  <c r="M21"/>
  <c r="K21"/>
  <c r="I21"/>
  <c r="G21"/>
  <c r="E21"/>
  <c r="C21"/>
  <c r="AW20"/>
  <c r="AS20"/>
  <c r="AO20"/>
  <c r="AK20"/>
  <c r="AG20"/>
  <c r="AC20"/>
  <c r="Y20"/>
  <c r="U20"/>
  <c r="Q20"/>
  <c r="M20"/>
  <c r="I20"/>
  <c r="E20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E18"/>
  <c r="B18"/>
  <c r="AW17"/>
  <c r="AU17"/>
  <c r="AS17"/>
  <c r="AQ17"/>
  <c r="AO17"/>
  <c r="AM17"/>
  <c r="AK17"/>
  <c r="AI17"/>
  <c r="AG17"/>
  <c r="AE17"/>
  <c r="AC17"/>
  <c r="AA17"/>
  <c r="Y17"/>
  <c r="W17"/>
  <c r="U17"/>
  <c r="S17"/>
  <c r="Q17"/>
  <c r="O17"/>
  <c r="M17"/>
  <c r="K17"/>
  <c r="I17"/>
  <c r="G17"/>
  <c r="E17"/>
  <c r="C17"/>
  <c r="AW16"/>
  <c r="AS16"/>
  <c r="AO16"/>
  <c r="AK16"/>
  <c r="AG16"/>
  <c r="AC16"/>
  <c r="Y16"/>
  <c r="U16"/>
  <c r="Q16"/>
  <c r="M16"/>
  <c r="I16"/>
  <c r="E16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3"/>
  <c r="AU13"/>
  <c r="AS13"/>
  <c r="AQ13"/>
  <c r="AO13"/>
  <c r="AM13"/>
  <c r="AK13"/>
  <c r="AI13"/>
  <c r="AG13"/>
  <c r="AE13"/>
  <c r="AC13"/>
  <c r="AA13"/>
  <c r="Y13"/>
  <c r="W13"/>
  <c r="U13"/>
  <c r="S13"/>
  <c r="Q13"/>
  <c r="O13"/>
  <c r="M13"/>
  <c r="K13"/>
  <c r="I13"/>
  <c r="G13"/>
  <c r="E13"/>
  <c r="C13"/>
  <c r="AW12"/>
  <c r="AS12"/>
  <c r="AO12"/>
  <c r="AK12"/>
  <c r="AG12"/>
  <c r="AC12"/>
  <c r="Y12"/>
  <c r="U12"/>
  <c r="Q12"/>
  <c r="M12"/>
  <c r="I12"/>
  <c r="E12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W9"/>
  <c r="AU9"/>
  <c r="AS9"/>
  <c r="AQ9"/>
  <c r="AO9"/>
  <c r="AM9"/>
  <c r="AK9"/>
  <c r="AI9"/>
  <c r="AG9"/>
  <c r="AE9"/>
  <c r="AC9"/>
  <c r="AA9"/>
  <c r="Y9"/>
  <c r="W9"/>
  <c r="U9"/>
  <c r="S9"/>
  <c r="Q9"/>
  <c r="O9"/>
  <c r="M9"/>
  <c r="K9"/>
  <c r="I9"/>
  <c r="G9"/>
  <c r="E9"/>
  <c r="C9"/>
  <c r="AW8"/>
  <c r="AS8"/>
  <c r="AO8"/>
  <c r="AK8"/>
  <c r="AG8"/>
  <c r="AC8"/>
  <c r="Y8"/>
  <c r="U8"/>
  <c r="Q8"/>
  <c r="M8"/>
  <c r="I8"/>
  <c r="E8"/>
  <c r="AW38" i="13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7"/>
  <c r="AU37"/>
  <c r="AS37"/>
  <c r="AQ37"/>
  <c r="AO37"/>
  <c r="AM37"/>
  <c r="AK37"/>
  <c r="AI37"/>
  <c r="AG37"/>
  <c r="AE37"/>
  <c r="AC37"/>
  <c r="AA37"/>
  <c r="Y37"/>
  <c r="W37"/>
  <c r="U37"/>
  <c r="S37"/>
  <c r="Q37"/>
  <c r="O37"/>
  <c r="M37"/>
  <c r="K37"/>
  <c r="I37"/>
  <c r="G37"/>
  <c r="E37"/>
  <c r="C37"/>
  <c r="AW36"/>
  <c r="AS36"/>
  <c r="AO36"/>
  <c r="AK36"/>
  <c r="AG36"/>
  <c r="AC36"/>
  <c r="Y36"/>
  <c r="U36"/>
  <c r="Q36"/>
  <c r="M36"/>
  <c r="I36"/>
  <c r="E36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3"/>
  <c r="AU33"/>
  <c r="AS33"/>
  <c r="AQ33"/>
  <c r="AO33"/>
  <c r="AM33"/>
  <c r="AK33"/>
  <c r="AI33"/>
  <c r="AG33"/>
  <c r="AE33"/>
  <c r="AC33"/>
  <c r="AA33"/>
  <c r="Y33"/>
  <c r="W33"/>
  <c r="U33"/>
  <c r="S33"/>
  <c r="Q33"/>
  <c r="O33"/>
  <c r="M33"/>
  <c r="K33"/>
  <c r="I33"/>
  <c r="G33"/>
  <c r="E33"/>
  <c r="C33"/>
  <c r="AW32"/>
  <c r="AS32"/>
  <c r="AO32"/>
  <c r="AK32"/>
  <c r="AG32"/>
  <c r="AC32"/>
  <c r="Y32"/>
  <c r="U32"/>
  <c r="Q32"/>
  <c r="M32"/>
  <c r="I32"/>
  <c r="E32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9"/>
  <c r="AU29"/>
  <c r="AS29"/>
  <c r="AQ29"/>
  <c r="AO29"/>
  <c r="AM29"/>
  <c r="AK29"/>
  <c r="AI29"/>
  <c r="AG29"/>
  <c r="AE29"/>
  <c r="AC29"/>
  <c r="AA29"/>
  <c r="Y29"/>
  <c r="W29"/>
  <c r="U29"/>
  <c r="S29"/>
  <c r="Q29"/>
  <c r="O29"/>
  <c r="M29"/>
  <c r="K29"/>
  <c r="I29"/>
  <c r="G29"/>
  <c r="E29"/>
  <c r="C29"/>
  <c r="AW28"/>
  <c r="AS28"/>
  <c r="AO28"/>
  <c r="AK28"/>
  <c r="AG28"/>
  <c r="AC28"/>
  <c r="Y28"/>
  <c r="U28"/>
  <c r="Q28"/>
  <c r="M28"/>
  <c r="I28"/>
  <c r="E28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5"/>
  <c r="AU25"/>
  <c r="AS25"/>
  <c r="AQ25"/>
  <c r="AO25"/>
  <c r="AM25"/>
  <c r="AK25"/>
  <c r="AI25"/>
  <c r="AG25"/>
  <c r="AE25"/>
  <c r="AC25"/>
  <c r="AA25"/>
  <c r="Y25"/>
  <c r="W25"/>
  <c r="U25"/>
  <c r="S25"/>
  <c r="Q25"/>
  <c r="O25"/>
  <c r="M25"/>
  <c r="K25"/>
  <c r="I25"/>
  <c r="G25"/>
  <c r="E25"/>
  <c r="C25"/>
  <c r="AW24"/>
  <c r="AS24"/>
  <c r="AO24"/>
  <c r="AK24"/>
  <c r="AG24"/>
  <c r="AC24"/>
  <c r="Y24"/>
  <c r="U24"/>
  <c r="Q24"/>
  <c r="M24"/>
  <c r="I24"/>
  <c r="E24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21"/>
  <c r="AU21"/>
  <c r="AS21"/>
  <c r="AQ21"/>
  <c r="AO21"/>
  <c r="AM21"/>
  <c r="AK21"/>
  <c r="AI21"/>
  <c r="AG21"/>
  <c r="AE21"/>
  <c r="AC21"/>
  <c r="AA21"/>
  <c r="Y21"/>
  <c r="W21"/>
  <c r="U21"/>
  <c r="S21"/>
  <c r="Q21"/>
  <c r="O21"/>
  <c r="M21"/>
  <c r="K21"/>
  <c r="I21"/>
  <c r="G21"/>
  <c r="E21"/>
  <c r="C21"/>
  <c r="AW20"/>
  <c r="AS20"/>
  <c r="AO20"/>
  <c r="AK20"/>
  <c r="AG20"/>
  <c r="AC20"/>
  <c r="Y20"/>
  <c r="U20"/>
  <c r="Q20"/>
  <c r="M20"/>
  <c r="I20"/>
  <c r="E20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E18"/>
  <c r="B18"/>
  <c r="AW17"/>
  <c r="AU17"/>
  <c r="AS17"/>
  <c r="AQ17"/>
  <c r="AO17"/>
  <c r="AM17"/>
  <c r="AK17"/>
  <c r="AI17"/>
  <c r="AG17"/>
  <c r="AE17"/>
  <c r="AC17"/>
  <c r="AA17"/>
  <c r="Y17"/>
  <c r="W17"/>
  <c r="U17"/>
  <c r="S17"/>
  <c r="Q17"/>
  <c r="O17"/>
  <c r="M17"/>
  <c r="K17"/>
  <c r="I17"/>
  <c r="G17"/>
  <c r="E17"/>
  <c r="C17"/>
  <c r="AW16"/>
  <c r="AS16"/>
  <c r="AO16"/>
  <c r="AK16"/>
  <c r="AG16"/>
  <c r="AC16"/>
  <c r="Y16"/>
  <c r="U16"/>
  <c r="Q16"/>
  <c r="M16"/>
  <c r="I16"/>
  <c r="E16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3"/>
  <c r="AU13"/>
  <c r="AS13"/>
  <c r="AQ13"/>
  <c r="AO13"/>
  <c r="AM13"/>
  <c r="AK13"/>
  <c r="AI13"/>
  <c r="AG13"/>
  <c r="AE13"/>
  <c r="AC13"/>
  <c r="AA13"/>
  <c r="Y13"/>
  <c r="W13"/>
  <c r="U13"/>
  <c r="S13"/>
  <c r="Q13"/>
  <c r="O13"/>
  <c r="M13"/>
  <c r="K13"/>
  <c r="I13"/>
  <c r="G13"/>
  <c r="E13"/>
  <c r="C13"/>
  <c r="AW12"/>
  <c r="AS12"/>
  <c r="AO12"/>
  <c r="AK12"/>
  <c r="AG12"/>
  <c r="AC12"/>
  <c r="Y12"/>
  <c r="U12"/>
  <c r="Q12"/>
  <c r="M12"/>
  <c r="I12"/>
  <c r="E12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W9"/>
  <c r="AU9"/>
  <c r="AS9"/>
  <c r="AQ9"/>
  <c r="AO9"/>
  <c r="AM9"/>
  <c r="AK9"/>
  <c r="AI9"/>
  <c r="AG9"/>
  <c r="AE9"/>
  <c r="AC9"/>
  <c r="AA9"/>
  <c r="Y9"/>
  <c r="W9"/>
  <c r="U9"/>
  <c r="S9"/>
  <c r="Q9"/>
  <c r="O9"/>
  <c r="M9"/>
  <c r="K9"/>
  <c r="I9"/>
  <c r="G9"/>
  <c r="E9"/>
  <c r="C9"/>
  <c r="AW8"/>
  <c r="AS8"/>
  <c r="AO8"/>
  <c r="AK8"/>
  <c r="AG8"/>
  <c r="AC8"/>
  <c r="Y8"/>
  <c r="U8"/>
  <c r="Q8"/>
  <c r="M8"/>
  <c r="I8"/>
  <c r="E8"/>
  <c r="AW38" i="5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7"/>
  <c r="AU37"/>
  <c r="AS37"/>
  <c r="AQ37"/>
  <c r="AO37"/>
  <c r="AM37"/>
  <c r="AK37"/>
  <c r="AI37"/>
  <c r="AG37"/>
  <c r="AE37"/>
  <c r="AC37"/>
  <c r="AA37"/>
  <c r="Y37"/>
  <c r="W37"/>
  <c r="U37"/>
  <c r="S37"/>
  <c r="Q37"/>
  <c r="O37"/>
  <c r="M37"/>
  <c r="K37"/>
  <c r="I37"/>
  <c r="G37"/>
  <c r="E37"/>
  <c r="C37"/>
  <c r="AW36"/>
  <c r="AS36"/>
  <c r="AO36"/>
  <c r="AK36"/>
  <c r="AG36"/>
  <c r="AC36"/>
  <c r="Y36"/>
  <c r="U36"/>
  <c r="Q36"/>
  <c r="M36"/>
  <c r="I36"/>
  <c r="E36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3"/>
  <c r="AU33"/>
  <c r="AS33"/>
  <c r="AQ33"/>
  <c r="AO33"/>
  <c r="AM33"/>
  <c r="AK33"/>
  <c r="AI33"/>
  <c r="AG33"/>
  <c r="AE33"/>
  <c r="AC33"/>
  <c r="AA33"/>
  <c r="Y33"/>
  <c r="W33"/>
  <c r="U33"/>
  <c r="S33"/>
  <c r="Q33"/>
  <c r="O33"/>
  <c r="M33"/>
  <c r="K33"/>
  <c r="I33"/>
  <c r="G33"/>
  <c r="E33"/>
  <c r="C33"/>
  <c r="AW32"/>
  <c r="AS32"/>
  <c r="AO32"/>
  <c r="AK32"/>
  <c r="AG32"/>
  <c r="AC32"/>
  <c r="Y32"/>
  <c r="U32"/>
  <c r="Q32"/>
  <c r="M32"/>
  <c r="I32"/>
  <c r="E32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9"/>
  <c r="AU29"/>
  <c r="AS29"/>
  <c r="AQ29"/>
  <c r="AO29"/>
  <c r="AM29"/>
  <c r="AK29"/>
  <c r="AI29"/>
  <c r="AG29"/>
  <c r="AE29"/>
  <c r="AC29"/>
  <c r="AA29"/>
  <c r="Y29"/>
  <c r="W29"/>
  <c r="U29"/>
  <c r="S29"/>
  <c r="Q29"/>
  <c r="O29"/>
  <c r="M29"/>
  <c r="K29"/>
  <c r="I29"/>
  <c r="G29"/>
  <c r="E29"/>
  <c r="C29"/>
  <c r="AW28"/>
  <c r="AS28"/>
  <c r="AO28"/>
  <c r="AK28"/>
  <c r="AG28"/>
  <c r="AC28"/>
  <c r="Y28"/>
  <c r="U28"/>
  <c r="Q28"/>
  <c r="M28"/>
  <c r="I28"/>
  <c r="E28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5"/>
  <c r="AU25"/>
  <c r="AS25"/>
  <c r="AQ25"/>
  <c r="AO25"/>
  <c r="AM25"/>
  <c r="AK25"/>
  <c r="AI25"/>
  <c r="AG25"/>
  <c r="AE25"/>
  <c r="AC25"/>
  <c r="AA25"/>
  <c r="Y25"/>
  <c r="W25"/>
  <c r="U25"/>
  <c r="S25"/>
  <c r="Q25"/>
  <c r="O25"/>
  <c r="M25"/>
  <c r="K25"/>
  <c r="I25"/>
  <c r="G25"/>
  <c r="E25"/>
  <c r="C25"/>
  <c r="AW24"/>
  <c r="AS24"/>
  <c r="AO24"/>
  <c r="AK24"/>
  <c r="AG24"/>
  <c r="AC24"/>
  <c r="Y24"/>
  <c r="U24"/>
  <c r="Q24"/>
  <c r="M24"/>
  <c r="I24"/>
  <c r="E24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21"/>
  <c r="AU21"/>
  <c r="AS21"/>
  <c r="AQ21"/>
  <c r="AO21"/>
  <c r="AM21"/>
  <c r="AK21"/>
  <c r="AI21"/>
  <c r="AG21"/>
  <c r="AE21"/>
  <c r="AC21"/>
  <c r="AA21"/>
  <c r="Y21"/>
  <c r="W21"/>
  <c r="U21"/>
  <c r="S21"/>
  <c r="Q21"/>
  <c r="O21"/>
  <c r="M21"/>
  <c r="K21"/>
  <c r="I21"/>
  <c r="G21"/>
  <c r="E21"/>
  <c r="C21"/>
  <c r="AW20"/>
  <c r="AS20"/>
  <c r="AO20"/>
  <c r="AK20"/>
  <c r="AG20"/>
  <c r="AC20"/>
  <c r="Y20"/>
  <c r="U20"/>
  <c r="Q20"/>
  <c r="M20"/>
  <c r="I20"/>
  <c r="E20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E18"/>
  <c r="B18"/>
  <c r="AW17"/>
  <c r="AU17"/>
  <c r="AS17"/>
  <c r="AQ17"/>
  <c r="AO17"/>
  <c r="AM17"/>
  <c r="AK17"/>
  <c r="AI17"/>
  <c r="AG17"/>
  <c r="AE17"/>
  <c r="AC17"/>
  <c r="AA17"/>
  <c r="Y17"/>
  <c r="W17"/>
  <c r="U17"/>
  <c r="S17"/>
  <c r="Q17"/>
  <c r="O17"/>
  <c r="M17"/>
  <c r="K17"/>
  <c r="I17"/>
  <c r="G17"/>
  <c r="E17"/>
  <c r="C17"/>
  <c r="AW16"/>
  <c r="AS16"/>
  <c r="AO16"/>
  <c r="AK16"/>
  <c r="AG16"/>
  <c r="AC16"/>
  <c r="Y16"/>
  <c r="U16"/>
  <c r="Q16"/>
  <c r="M16"/>
  <c r="I16"/>
  <c r="E16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3"/>
  <c r="AU13"/>
  <c r="AS13"/>
  <c r="AQ13"/>
  <c r="AO13"/>
  <c r="AM13"/>
  <c r="AK13"/>
  <c r="AI13"/>
  <c r="AG13"/>
  <c r="AE13"/>
  <c r="AC13"/>
  <c r="AA13"/>
  <c r="Y13"/>
  <c r="W13"/>
  <c r="U13"/>
  <c r="S13"/>
  <c r="Q13"/>
  <c r="O13"/>
  <c r="M13"/>
  <c r="K13"/>
  <c r="I13"/>
  <c r="G13"/>
  <c r="E13"/>
  <c r="C13"/>
  <c r="AW12"/>
  <c r="AS12"/>
  <c r="AO12"/>
  <c r="AK12"/>
  <c r="AG12"/>
  <c r="AC12"/>
  <c r="Y12"/>
  <c r="U12"/>
  <c r="Q12"/>
  <c r="M12"/>
  <c r="I12"/>
  <c r="E12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W9"/>
  <c r="AU9"/>
  <c r="AS9"/>
  <c r="AQ9"/>
  <c r="AO9"/>
  <c r="AM9"/>
  <c r="AK9"/>
  <c r="AI9"/>
  <c r="AG9"/>
  <c r="AE9"/>
  <c r="AC9"/>
  <c r="AA9"/>
  <c r="Y9"/>
  <c r="W9"/>
  <c r="U9"/>
  <c r="S9"/>
  <c r="Q9"/>
  <c r="O9"/>
  <c r="M9"/>
  <c r="K9"/>
  <c r="I9"/>
  <c r="G9"/>
  <c r="E9"/>
  <c r="C9"/>
  <c r="AW8"/>
  <c r="AS8"/>
  <c r="AO8"/>
  <c r="AK8"/>
  <c r="AG8"/>
  <c r="AC8"/>
  <c r="Y8"/>
  <c r="U8"/>
  <c r="Q8"/>
  <c r="M8"/>
  <c r="I8"/>
  <c r="E8"/>
  <c r="AE8" i="43" l="1"/>
  <c r="AE9" s="1"/>
  <c r="AE10" s="1"/>
  <c r="AG4" i="1"/>
  <c r="AF4"/>
  <c r="AE4"/>
  <c r="AD4"/>
  <c r="AC4"/>
  <c r="AB4"/>
  <c r="AA12"/>
  <c r="AV43" i="33" s="1"/>
  <c r="Y12" i="1"/>
  <c r="F43" i="33" s="1"/>
  <c r="P245" i="1"/>
  <c r="Q245"/>
  <c r="R245"/>
  <c r="S245"/>
  <c r="T245"/>
  <c r="P246"/>
  <c r="Q246"/>
  <c r="R246"/>
  <c r="S246"/>
  <c r="T246"/>
  <c r="P247"/>
  <c r="Q247"/>
  <c r="R247"/>
  <c r="S247"/>
  <c r="T247"/>
  <c r="P248"/>
  <c r="Q248"/>
  <c r="R248"/>
  <c r="S248"/>
  <c r="T248"/>
  <c r="P249"/>
  <c r="Q249"/>
  <c r="R249"/>
  <c r="S249"/>
  <c r="T249"/>
  <c r="P250"/>
  <c r="Q250"/>
  <c r="R250"/>
  <c r="S250"/>
  <c r="T250"/>
  <c r="P251"/>
  <c r="Q251"/>
  <c r="R251"/>
  <c r="S251"/>
  <c r="T251"/>
  <c r="P252"/>
  <c r="Q252"/>
  <c r="R252"/>
  <c r="S252"/>
  <c r="T252"/>
  <c r="P253"/>
  <c r="Q253"/>
  <c r="R253"/>
  <c r="S253"/>
  <c r="T253"/>
  <c r="P254"/>
  <c r="Q254"/>
  <c r="R254"/>
  <c r="S254"/>
  <c r="T254"/>
  <c r="P255"/>
  <c r="Q255"/>
  <c r="R255"/>
  <c r="S255"/>
  <c r="T255"/>
  <c r="P256"/>
  <c r="Q256"/>
  <c r="R256"/>
  <c r="S256"/>
  <c r="T256"/>
  <c r="P257"/>
  <c r="Q257"/>
  <c r="R257"/>
  <c r="S257"/>
  <c r="T257"/>
  <c r="P258"/>
  <c r="Q258"/>
  <c r="R258"/>
  <c r="S258"/>
  <c r="T258"/>
  <c r="P259"/>
  <c r="Q259"/>
  <c r="R259"/>
  <c r="S259"/>
  <c r="T259"/>
  <c r="P260"/>
  <c r="Q260"/>
  <c r="R260"/>
  <c r="S260"/>
  <c r="T260"/>
  <c r="P261"/>
  <c r="Q261"/>
  <c r="R261"/>
  <c r="S261"/>
  <c r="T261"/>
  <c r="P262"/>
  <c r="Q262"/>
  <c r="R262"/>
  <c r="S262"/>
  <c r="T262"/>
  <c r="P263"/>
  <c r="Q263"/>
  <c r="R263"/>
  <c r="S263"/>
  <c r="T263"/>
  <c r="P264"/>
  <c r="Q264"/>
  <c r="R264"/>
  <c r="S264"/>
  <c r="T264"/>
  <c r="P265"/>
  <c r="Q265"/>
  <c r="R265"/>
  <c r="S265"/>
  <c r="T265"/>
  <c r="P266"/>
  <c r="Q266"/>
  <c r="R266"/>
  <c r="S266"/>
  <c r="T266"/>
  <c r="P267"/>
  <c r="Q267"/>
  <c r="R267"/>
  <c r="S267"/>
  <c r="T267"/>
  <c r="P268"/>
  <c r="Q268"/>
  <c r="R268"/>
  <c r="S268"/>
  <c r="T268"/>
  <c r="P269"/>
  <c r="Q269"/>
  <c r="R269"/>
  <c r="S269"/>
  <c r="T269"/>
  <c r="P270"/>
  <c r="Q270"/>
  <c r="R270"/>
  <c r="S270"/>
  <c r="T270"/>
  <c r="P271"/>
  <c r="Q271"/>
  <c r="R271"/>
  <c r="S271"/>
  <c r="T271"/>
  <c r="P272"/>
  <c r="Q272"/>
  <c r="R272"/>
  <c r="S272"/>
  <c r="T272"/>
  <c r="P273"/>
  <c r="Q273"/>
  <c r="R273"/>
  <c r="S273"/>
  <c r="T273"/>
  <c r="P274"/>
  <c r="Q274"/>
  <c r="R274"/>
  <c r="S274"/>
  <c r="T274"/>
  <c r="P275"/>
  <c r="Q275"/>
  <c r="R275"/>
  <c r="S275"/>
  <c r="T275"/>
  <c r="P276"/>
  <c r="Q276"/>
  <c r="R276"/>
  <c r="S276"/>
  <c r="T276"/>
  <c r="P277"/>
  <c r="Q277"/>
  <c r="R277"/>
  <c r="S277"/>
  <c r="T277"/>
  <c r="P278"/>
  <c r="Q278"/>
  <c r="R278"/>
  <c r="S278"/>
  <c r="T278"/>
  <c r="P279"/>
  <c r="Q279"/>
  <c r="R279"/>
  <c r="S279"/>
  <c r="T279"/>
  <c r="P280"/>
  <c r="Q280"/>
  <c r="R280"/>
  <c r="S280"/>
  <c r="T280"/>
  <c r="P281"/>
  <c r="Q281"/>
  <c r="R281"/>
  <c r="S281"/>
  <c r="T281"/>
  <c r="P282"/>
  <c r="Q282"/>
  <c r="R282"/>
  <c r="S282"/>
  <c r="T282"/>
  <c r="P283"/>
  <c r="Q283"/>
  <c r="R283"/>
  <c r="S283"/>
  <c r="T283"/>
  <c r="P284"/>
  <c r="Q284"/>
  <c r="R284"/>
  <c r="S284"/>
  <c r="T284"/>
  <c r="P285"/>
  <c r="Q285"/>
  <c r="R285"/>
  <c r="S285"/>
  <c r="T285"/>
  <c r="P286"/>
  <c r="Q286"/>
  <c r="R286"/>
  <c r="S286"/>
  <c r="T286"/>
  <c r="P287"/>
  <c r="Q287"/>
  <c r="R287"/>
  <c r="S287"/>
  <c r="T287"/>
  <c r="P288"/>
  <c r="Q288"/>
  <c r="R288"/>
  <c r="S288"/>
  <c r="T288"/>
  <c r="P289"/>
  <c r="Q289"/>
  <c r="R289"/>
  <c r="S289"/>
  <c r="T289"/>
  <c r="P290"/>
  <c r="Q290"/>
  <c r="R290"/>
  <c r="S290"/>
  <c r="T290"/>
  <c r="P291"/>
  <c r="Q291"/>
  <c r="R291"/>
  <c r="S291"/>
  <c r="T291"/>
  <c r="P292"/>
  <c r="Q292"/>
  <c r="R292"/>
  <c r="S292"/>
  <c r="T292"/>
  <c r="V12"/>
  <c r="F22" i="33" s="1"/>
  <c r="AE11" i="43" l="1"/>
  <c r="AE12" s="1"/>
  <c r="AE13" s="1"/>
  <c r="AE14" s="1"/>
  <c r="AE15" s="1"/>
  <c r="AT5" i="5"/>
  <c r="AQ5"/>
  <c r="A393" i="27"/>
  <c r="A295"/>
  <c r="A99"/>
  <c r="A197"/>
  <c r="A11"/>
  <c r="A12"/>
  <c r="A13"/>
  <c r="A17"/>
  <c r="A19"/>
  <c r="A20"/>
  <c r="A21"/>
  <c r="A25"/>
  <c r="A27"/>
  <c r="A28"/>
  <c r="A29"/>
  <c r="A33"/>
  <c r="A35"/>
  <c r="A36"/>
  <c r="A37"/>
  <c r="A41"/>
  <c r="A43"/>
  <c r="A44"/>
  <c r="A45"/>
  <c r="A49"/>
  <c r="A51"/>
  <c r="A52"/>
  <c r="A53"/>
  <c r="A57"/>
  <c r="A59"/>
  <c r="A60"/>
  <c r="A61"/>
  <c r="A65"/>
  <c r="A67"/>
  <c r="A68"/>
  <c r="A69"/>
  <c r="A73"/>
  <c r="A75"/>
  <c r="A76"/>
  <c r="A77"/>
  <c r="A81"/>
  <c r="A83"/>
  <c r="A84"/>
  <c r="A85"/>
  <c r="A89"/>
  <c r="A91"/>
  <c r="A92"/>
  <c r="A93"/>
  <c r="A97"/>
  <c r="A101"/>
  <c r="A102"/>
  <c r="A103"/>
  <c r="A107"/>
  <c r="A109"/>
  <c r="A110"/>
  <c r="A111"/>
  <c r="A115"/>
  <c r="A117"/>
  <c r="A118"/>
  <c r="A119"/>
  <c r="A123"/>
  <c r="A125"/>
  <c r="A126"/>
  <c r="A127"/>
  <c r="A131"/>
  <c r="A133"/>
  <c r="A134"/>
  <c r="A135"/>
  <c r="A139"/>
  <c r="A141"/>
  <c r="A142"/>
  <c r="A143"/>
  <c r="A147"/>
  <c r="A149"/>
  <c r="A150"/>
  <c r="A151"/>
  <c r="A155"/>
  <c r="A157"/>
  <c r="A158"/>
  <c r="A159"/>
  <c r="A163"/>
  <c r="A165"/>
  <c r="A166"/>
  <c r="A167"/>
  <c r="A171"/>
  <c r="A173"/>
  <c r="A174"/>
  <c r="A175"/>
  <c r="A179"/>
  <c r="A181"/>
  <c r="A182"/>
  <c r="A183"/>
  <c r="A187"/>
  <c r="A189"/>
  <c r="A190"/>
  <c r="A191"/>
  <c r="A195"/>
  <c r="A199"/>
  <c r="A200"/>
  <c r="A201"/>
  <c r="A205"/>
  <c r="A207"/>
  <c r="A208"/>
  <c r="A209"/>
  <c r="A213"/>
  <c r="A215"/>
  <c r="A216"/>
  <c r="A217"/>
  <c r="A221"/>
  <c r="A223"/>
  <c r="A224"/>
  <c r="A225"/>
  <c r="A229"/>
  <c r="A231"/>
  <c r="A232"/>
  <c r="A233"/>
  <c r="A237"/>
  <c r="A239"/>
  <c r="A240"/>
  <c r="A241"/>
  <c r="A245"/>
  <c r="A247"/>
  <c r="A248"/>
  <c r="A249"/>
  <c r="A253"/>
  <c r="A255"/>
  <c r="A256"/>
  <c r="A257"/>
  <c r="A261"/>
  <c r="A263"/>
  <c r="A264"/>
  <c r="A265"/>
  <c r="A269"/>
  <c r="A271"/>
  <c r="A272"/>
  <c r="A273"/>
  <c r="A277"/>
  <c r="A279"/>
  <c r="A280"/>
  <c r="A281"/>
  <c r="A285"/>
  <c r="A287"/>
  <c r="A288"/>
  <c r="A289"/>
  <c r="A293"/>
  <c r="A297"/>
  <c r="A298"/>
  <c r="A299"/>
  <c r="A303"/>
  <c r="A305"/>
  <c r="A306"/>
  <c r="A307"/>
  <c r="A311"/>
  <c r="A313"/>
  <c r="A314"/>
  <c r="A315"/>
  <c r="A319"/>
  <c r="A321"/>
  <c r="A322"/>
  <c r="A323"/>
  <c r="A327"/>
  <c r="A329"/>
  <c r="A330"/>
  <c r="A331"/>
  <c r="A335"/>
  <c r="A337"/>
  <c r="A338"/>
  <c r="A339"/>
  <c r="A343"/>
  <c r="A345"/>
  <c r="A346"/>
  <c r="A347"/>
  <c r="A351"/>
  <c r="A353"/>
  <c r="A354"/>
  <c r="A355"/>
  <c r="A359"/>
  <c r="A361"/>
  <c r="A362"/>
  <c r="A363"/>
  <c r="A367"/>
  <c r="A369"/>
  <c r="A370"/>
  <c r="A371"/>
  <c r="A375"/>
  <c r="A377"/>
  <c r="A378"/>
  <c r="A379"/>
  <c r="A383"/>
  <c r="A385"/>
  <c r="A386"/>
  <c r="A387"/>
  <c r="A391"/>
  <c r="A3"/>
  <c r="A4"/>
  <c r="A5"/>
  <c r="A9"/>
  <c r="A1"/>
  <c r="F390" i="16"/>
  <c r="A390" i="27" s="1"/>
  <c r="F388" i="16"/>
  <c r="A388" i="27" s="1"/>
  <c r="F382" i="16"/>
  <c r="A382" i="27" s="1"/>
  <c r="F380" i="16"/>
  <c r="A380" i="27" s="1"/>
  <c r="F374" i="16"/>
  <c r="A374" i="27" s="1"/>
  <c r="F372" i="16"/>
  <c r="A372" i="27" s="1"/>
  <c r="F366" i="16"/>
  <c r="A366" i="27" s="1"/>
  <c r="F364" i="16"/>
  <c r="A364" i="27" s="1"/>
  <c r="F358" i="16"/>
  <c r="A358" i="27" s="1"/>
  <c r="F356" i="16"/>
  <c r="A356" i="27" s="1"/>
  <c r="F350" i="16"/>
  <c r="A350" i="27" s="1"/>
  <c r="F348" i="16"/>
  <c r="A348" i="27" s="1"/>
  <c r="F342" i="16"/>
  <c r="A342" i="27" s="1"/>
  <c r="F340" i="16"/>
  <c r="A340" i="27" s="1"/>
  <c r="F334" i="16"/>
  <c r="A334" i="27" s="1"/>
  <c r="F332" i="16"/>
  <c r="A332" i="27" s="1"/>
  <c r="F326" i="16"/>
  <c r="A326" i="27" s="1"/>
  <c r="F324" i="16"/>
  <c r="A324" i="27" s="1"/>
  <c r="F318" i="16"/>
  <c r="A318" i="27" s="1"/>
  <c r="F316" i="16"/>
  <c r="A316" i="27" s="1"/>
  <c r="F310" i="16"/>
  <c r="A310" i="27" s="1"/>
  <c r="F292" i="16"/>
  <c r="A292" i="27" s="1"/>
  <c r="F290" i="16"/>
  <c r="A290" i="27" s="1"/>
  <c r="F284" i="16"/>
  <c r="A284" i="27" s="1"/>
  <c r="F282" i="16"/>
  <c r="A282" i="27" s="1"/>
  <c r="F274" i="16"/>
  <c r="A274" i="27" s="1"/>
  <c r="F268" i="16"/>
  <c r="A268" i="27" s="1"/>
  <c r="F266" i="16"/>
  <c r="A266" i="27" s="1"/>
  <c r="F260" i="16"/>
  <c r="A260" i="27" s="1"/>
  <c r="F258" i="16"/>
  <c r="A258" i="27" s="1"/>
  <c r="F252" i="16"/>
  <c r="A252" i="27" s="1"/>
  <c r="F250" i="16"/>
  <c r="A250" i="27" s="1"/>
  <c r="F244" i="16"/>
  <c r="A244" i="27" s="1"/>
  <c r="F242" i="16"/>
  <c r="A242" i="27" s="1"/>
  <c r="F236" i="16"/>
  <c r="A236" i="27" s="1"/>
  <c r="F234" i="16"/>
  <c r="A234" i="27" s="1"/>
  <c r="F228" i="16"/>
  <c r="A228" i="27" s="1"/>
  <c r="F226" i="16"/>
  <c r="A226" i="27" s="1"/>
  <c r="F220" i="16"/>
  <c r="A220" i="27" s="1"/>
  <c r="F218" i="16"/>
  <c r="A218" i="27" s="1"/>
  <c r="F212" i="16"/>
  <c r="A212" i="27" s="1"/>
  <c r="F210" i="16"/>
  <c r="A210" i="27" s="1"/>
  <c r="F204" i="16"/>
  <c r="A204" i="27" s="1"/>
  <c r="F202" i="16"/>
  <c r="A202" i="27" s="1"/>
  <c r="F194" i="16"/>
  <c r="A194" i="27" s="1"/>
  <c r="F192" i="16"/>
  <c r="A192" i="27" s="1"/>
  <c r="F186" i="16"/>
  <c r="A186" i="27" s="1"/>
  <c r="F184" i="16"/>
  <c r="A184" i="27" s="1"/>
  <c r="F178" i="16"/>
  <c r="A178" i="27" s="1"/>
  <c r="F176" i="16"/>
  <c r="A176" i="27" s="1"/>
  <c r="F170" i="16"/>
  <c r="A170" i="27" s="1"/>
  <c r="F168" i="16"/>
  <c r="A168" i="27" s="1"/>
  <c r="F162" i="16"/>
  <c r="A162" i="27" s="1"/>
  <c r="F160" i="16"/>
  <c r="A160" i="27" s="1"/>
  <c r="F154" i="16"/>
  <c r="A154" i="27" s="1"/>
  <c r="F152" i="16"/>
  <c r="A152" i="27" s="1"/>
  <c r="F146" i="16"/>
  <c r="A146" i="27" s="1"/>
  <c r="F144" i="16"/>
  <c r="A144" i="27" s="1"/>
  <c r="F138" i="16"/>
  <c r="A138" i="27" s="1"/>
  <c r="F136" i="16"/>
  <c r="A136" i="27" s="1"/>
  <c r="F130" i="16"/>
  <c r="A130" i="27" s="1"/>
  <c r="F128" i="16"/>
  <c r="A128" i="27" s="1"/>
  <c r="F122" i="16"/>
  <c r="A122" i="27" s="1"/>
  <c r="F120" i="16"/>
  <c r="A120" i="27" s="1"/>
  <c r="F114" i="16"/>
  <c r="A114" i="27" s="1"/>
  <c r="F112" i="16"/>
  <c r="A112" i="27" s="1"/>
  <c r="F106" i="16"/>
  <c r="A106" i="27" s="1"/>
  <c r="F104" i="16"/>
  <c r="A104" i="27" s="1"/>
  <c r="F96" i="16"/>
  <c r="A96" i="27" s="1"/>
  <c r="F94" i="16"/>
  <c r="A94" i="27" s="1"/>
  <c r="F88" i="16"/>
  <c r="A88" i="27" s="1"/>
  <c r="F86" i="16"/>
  <c r="A86" i="27" s="1"/>
  <c r="F80" i="16"/>
  <c r="A80" i="27" s="1"/>
  <c r="F78" i="16"/>
  <c r="A78" i="27" s="1"/>
  <c r="F72" i="16"/>
  <c r="A72" i="27" s="1"/>
  <c r="F70" i="16"/>
  <c r="A70" i="27" s="1"/>
  <c r="F64" i="16"/>
  <c r="A64" i="27" s="1"/>
  <c r="F62" i="16"/>
  <c r="A62" i="27" s="1"/>
  <c r="F56" i="16"/>
  <c r="A56" i="27" s="1"/>
  <c r="F54" i="16"/>
  <c r="A54" i="27" s="1"/>
  <c r="F48" i="16"/>
  <c r="A48" i="27" s="1"/>
  <c r="F46" i="16"/>
  <c r="A46" i="27" s="1"/>
  <c r="F40" i="16"/>
  <c r="A40" i="27" s="1"/>
  <c r="F38" i="16"/>
  <c r="A38" i="27" s="1"/>
  <c r="F32" i="16"/>
  <c r="A32" i="27" s="1"/>
  <c r="F30" i="16"/>
  <c r="A30" i="27" s="1"/>
  <c r="F24" i="16"/>
  <c r="A24" i="27" s="1"/>
  <c r="F22" i="16"/>
  <c r="A22" i="27" s="1"/>
  <c r="F16" i="16"/>
  <c r="A16" i="27" s="1"/>
  <c r="F14" i="16"/>
  <c r="A14" i="27" s="1"/>
  <c r="F8" i="16"/>
  <c r="A8" i="27" s="1"/>
  <c r="F308" i="16"/>
  <c r="A308" i="27" s="1"/>
  <c r="F302" i="16"/>
  <c r="A302" i="27" s="1"/>
  <c r="F300" i="16"/>
  <c r="A300" i="27" s="1"/>
  <c r="F276" i="16"/>
  <c r="A276" i="27" s="1"/>
  <c r="F6" i="16"/>
  <c r="A6" i="27" s="1"/>
  <c r="F2" i="16"/>
  <c r="A2" i="27" s="1"/>
  <c r="E292" i="1"/>
  <c r="AR46" i="33" s="1"/>
  <c r="E291" i="1"/>
  <c r="AR47" i="33" s="1"/>
  <c r="E290" i="1"/>
  <c r="AR48" i="33" s="1"/>
  <c r="E289" i="1"/>
  <c r="AR49" i="33" s="1"/>
  <c r="E288" i="1"/>
  <c r="AS50" i="33" s="1"/>
  <c r="E287" i="1"/>
  <c r="AT51" i="33" s="1"/>
  <c r="E286" i="1"/>
  <c r="AU52" i="33" s="1"/>
  <c r="E285" i="1"/>
  <c r="AV53" i="33" s="1"/>
  <c r="E284" i="1"/>
  <c r="AW54" i="33" s="1"/>
  <c r="E283" i="1"/>
  <c r="AX54" i="33" s="1"/>
  <c r="E282" i="1"/>
  <c r="AY54" i="33" s="1"/>
  <c r="E281" i="1"/>
  <c r="AZ54" i="33" s="1"/>
  <c r="E280" i="1"/>
  <c r="BB54" i="33" s="1"/>
  <c r="E279" i="1"/>
  <c r="BC54" i="33" s="1"/>
  <c r="E278" i="1"/>
  <c r="BD54" i="33" s="1"/>
  <c r="E277" i="1"/>
  <c r="BE54" i="33" s="1"/>
  <c r="E276" i="1"/>
  <c r="BF53" i="33" s="1"/>
  <c r="E275" i="1"/>
  <c r="BG52" i="33" s="1"/>
  <c r="E274" i="1"/>
  <c r="BH51" i="33" s="1"/>
  <c r="E273" i="1"/>
  <c r="BI50" i="33" s="1"/>
  <c r="E272" i="1"/>
  <c r="BJ49" i="33" s="1"/>
  <c r="E271" i="1"/>
  <c r="BJ48" i="33" s="1"/>
  <c r="E270" i="1"/>
  <c r="BJ47" i="33" s="1"/>
  <c r="E269" i="1"/>
  <c r="BJ46" i="33" s="1"/>
  <c r="E268" i="1"/>
  <c r="BJ44" i="33" s="1"/>
  <c r="E267" i="1"/>
  <c r="BJ43" i="33" s="1"/>
  <c r="E266" i="1"/>
  <c r="BJ42" i="33" s="1"/>
  <c r="E265" i="1"/>
  <c r="BJ41" i="33" s="1"/>
  <c r="E264" i="1"/>
  <c r="BI40" i="33" s="1"/>
  <c r="E263" i="1"/>
  <c r="BH39" i="33" s="1"/>
  <c r="E262" i="1"/>
  <c r="BG38" i="33" s="1"/>
  <c r="E261" i="1"/>
  <c r="BF37" i="33" s="1"/>
  <c r="E260" i="1"/>
  <c r="BE36" i="33" s="1"/>
  <c r="E259" i="1"/>
  <c r="BD36" i="33" s="1"/>
  <c r="E258" i="1"/>
  <c r="BC36" i="33" s="1"/>
  <c r="E257" i="1"/>
  <c r="BB36" i="33" s="1"/>
  <c r="E256" i="1"/>
  <c r="AZ36" i="33" s="1"/>
  <c r="E255" i="1"/>
  <c r="AY36" i="33" s="1"/>
  <c r="E254" i="1"/>
  <c r="AX36" i="33" s="1"/>
  <c r="E253" i="1"/>
  <c r="AW36" i="33" s="1"/>
  <c r="E252" i="1"/>
  <c r="AV37" i="33" s="1"/>
  <c r="E251" i="1"/>
  <c r="AU38" i="33" s="1"/>
  <c r="E250" i="1"/>
  <c r="AT39" i="33" s="1"/>
  <c r="E249" i="1"/>
  <c r="AS40" i="33" s="1"/>
  <c r="E248" i="1"/>
  <c r="AR41" i="33" s="1"/>
  <c r="E247" i="1"/>
  <c r="AR42" i="33" s="1"/>
  <c r="E246" i="1"/>
  <c r="AR43" i="33" s="1"/>
  <c r="E245" i="1"/>
  <c r="AR44" i="33" s="1"/>
  <c r="AE16" i="43" l="1"/>
  <c r="AE17" s="1"/>
  <c r="AE18" s="1"/>
  <c r="AE19" s="1"/>
  <c r="AE20" s="1"/>
  <c r="AE21" s="1"/>
  <c r="AE22" s="1"/>
  <c r="AE23" s="1"/>
  <c r="AE24" s="1"/>
  <c r="AE25" s="1"/>
  <c r="AE26" s="1"/>
  <c r="AE27" s="1"/>
  <c r="AE28" s="1"/>
  <c r="AE29" s="1"/>
  <c r="AE30" s="1"/>
  <c r="AE31" s="1"/>
  <c r="AE32" s="1"/>
  <c r="AE33" s="1"/>
  <c r="AE34" s="1"/>
  <c r="AE35" s="1"/>
  <c r="AE36" s="1"/>
  <c r="AE37" s="1"/>
  <c r="AE38" s="1"/>
  <c r="AE39" s="1"/>
  <c r="AE40" s="1"/>
  <c r="AE41" s="1"/>
  <c r="AE42" s="1"/>
  <c r="AE43" s="1"/>
  <c r="AE44" s="1"/>
  <c r="AE45" s="1"/>
  <c r="AE46" s="1"/>
  <c r="AE47" s="1"/>
  <c r="AE48" s="1"/>
  <c r="AE49" s="1"/>
  <c r="AE50" s="1"/>
  <c r="AE51" s="1"/>
  <c r="AE52" s="1"/>
  <c r="AE53" s="1"/>
  <c r="AE54" s="1"/>
  <c r="AE55" s="1"/>
  <c r="AE56" s="1"/>
  <c r="AE57" s="1"/>
  <c r="AE58" s="1"/>
  <c r="AE59" s="1"/>
  <c r="AE60" s="1"/>
  <c r="AE61" s="1"/>
  <c r="AE62" s="1"/>
  <c r="AE63" s="1"/>
  <c r="AE64" s="1"/>
  <c r="AE65" s="1"/>
  <c r="AE66" s="1"/>
  <c r="AE67" s="1"/>
  <c r="AE68" s="1"/>
  <c r="AE69" s="1"/>
  <c r="AE70" s="1"/>
  <c r="AE71" s="1"/>
  <c r="AE72" s="1"/>
  <c r="AE73" s="1"/>
  <c r="AE74" s="1"/>
  <c r="AE75" s="1"/>
  <c r="AE76" s="1"/>
  <c r="AE77" s="1"/>
  <c r="AE78" s="1"/>
  <c r="AE79" s="1"/>
  <c r="AE80" s="1"/>
  <c r="AE81" s="1"/>
  <c r="AE82" s="1"/>
  <c r="AE83" s="1"/>
  <c r="AE84" s="1"/>
  <c r="AE85" s="1"/>
  <c r="AE86" s="1"/>
  <c r="AE87" s="1"/>
  <c r="AE88" s="1"/>
  <c r="AE89" s="1"/>
  <c r="AE90" s="1"/>
  <c r="AE91" s="1"/>
  <c r="AE92" s="1"/>
  <c r="AE93" s="1"/>
  <c r="AE94" s="1"/>
  <c r="AE95" s="1"/>
  <c r="AE96" s="1"/>
  <c r="AE97" s="1"/>
  <c r="AE98" s="1"/>
  <c r="AE99" s="1"/>
  <c r="AE100" s="1"/>
  <c r="AE101" s="1"/>
  <c r="AE102" s="1"/>
  <c r="AE103" s="1"/>
  <c r="AE104" s="1"/>
  <c r="AE105" s="1"/>
  <c r="AE106" s="1"/>
  <c r="AE107" s="1"/>
  <c r="AE108" s="1"/>
  <c r="AE109" s="1"/>
  <c r="AE110" s="1"/>
  <c r="AE111" s="1"/>
  <c r="AE112" s="1"/>
  <c r="AE113" s="1"/>
  <c r="AE114" s="1"/>
  <c r="AE115" s="1"/>
  <c r="AE116" s="1"/>
  <c r="AE117" s="1"/>
  <c r="AE118" s="1"/>
  <c r="AE119" s="1"/>
  <c r="AE120" s="1"/>
  <c r="AE121" s="1"/>
  <c r="AE122" s="1"/>
  <c r="AE123" s="1"/>
  <c r="AE124" s="1"/>
  <c r="AE125" s="1"/>
  <c r="AE126" s="1"/>
  <c r="AE127" s="1"/>
  <c r="AE128" s="1"/>
  <c r="AE129" s="1"/>
  <c r="AE130" s="1"/>
  <c r="AE131" s="1"/>
  <c r="AE132" s="1"/>
  <c r="AE133" s="1"/>
  <c r="AE134" s="1"/>
  <c r="AE135" s="1"/>
  <c r="AE136" s="1"/>
  <c r="AE137" s="1"/>
  <c r="AE138" s="1"/>
  <c r="AE139" s="1"/>
  <c r="AE140" s="1"/>
  <c r="AE141" s="1"/>
  <c r="AE142" s="1"/>
  <c r="AE143" s="1"/>
  <c r="AE144" s="1"/>
  <c r="AE145" s="1"/>
  <c r="AE146" s="1"/>
  <c r="AE147" s="1"/>
  <c r="AE148" s="1"/>
  <c r="AE149" s="1"/>
  <c r="AE150" s="1"/>
  <c r="AE151" s="1"/>
  <c r="AE152" s="1"/>
  <c r="AE153" s="1"/>
  <c r="AE154" s="1"/>
  <c r="AE155" s="1"/>
  <c r="AE156" s="1"/>
  <c r="AE157" s="1"/>
  <c r="AE158" s="1"/>
  <c r="AE159" s="1"/>
  <c r="AE160" s="1"/>
  <c r="AE161" s="1"/>
  <c r="AE162" s="1"/>
  <c r="AE163" s="1"/>
  <c r="AE164" s="1"/>
  <c r="AE165" s="1"/>
  <c r="AE166" s="1"/>
  <c r="AE167" s="1"/>
  <c r="AE168" s="1"/>
  <c r="AE169" s="1"/>
  <c r="AE170" s="1"/>
  <c r="AE171" s="1"/>
  <c r="AE172" s="1"/>
  <c r="AE173" s="1"/>
  <c r="AE174" s="1"/>
  <c r="AE175" s="1"/>
  <c r="AE176" s="1"/>
  <c r="AE177" s="1"/>
  <c r="AE178" s="1"/>
  <c r="AE179" s="1"/>
  <c r="AE180" s="1"/>
  <c r="AE181" s="1"/>
  <c r="AE182" s="1"/>
  <c r="AE183" s="1"/>
  <c r="AE184" s="1"/>
  <c r="AE185" s="1"/>
  <c r="AE186" s="1"/>
  <c r="AE187" s="1"/>
  <c r="AE188" s="1"/>
  <c r="AE189" s="1"/>
  <c r="AE190" s="1"/>
  <c r="AE191" s="1"/>
  <c r="AE192" s="1"/>
  <c r="AE193" s="1"/>
  <c r="AE194" s="1"/>
  <c r="AE195" s="1"/>
  <c r="AE196" s="1"/>
  <c r="AE197" s="1"/>
  <c r="AE198" s="1"/>
  <c r="AE199" s="1"/>
  <c r="AE200" s="1"/>
  <c r="AE201" s="1"/>
  <c r="AE202" s="1"/>
  <c r="AE203" s="1"/>
  <c r="AE204" s="1"/>
  <c r="AE205" s="1"/>
  <c r="AE206" s="1"/>
  <c r="AE207" s="1"/>
  <c r="AE208" s="1"/>
  <c r="AE209" s="1"/>
  <c r="AE210" s="1"/>
  <c r="AE211" s="1"/>
  <c r="AE212" s="1"/>
  <c r="AE213" s="1"/>
  <c r="AE214" s="1"/>
  <c r="AE215" s="1"/>
  <c r="AE216" s="1"/>
  <c r="AE217" s="1"/>
  <c r="AE218" s="1"/>
  <c r="AE219" s="1"/>
  <c r="AE220" s="1"/>
  <c r="AE221" s="1"/>
  <c r="AE222" s="1"/>
  <c r="AE223" s="1"/>
  <c r="AE224" s="1"/>
  <c r="AE225" s="1"/>
  <c r="AE226" s="1"/>
  <c r="AE227" s="1"/>
  <c r="AE228" s="1"/>
  <c r="AE229" s="1"/>
  <c r="AE230" s="1"/>
  <c r="AE231" s="1"/>
  <c r="AE232" s="1"/>
  <c r="AE233" s="1"/>
  <c r="AE234" s="1"/>
  <c r="AE235" s="1"/>
  <c r="AE236" s="1"/>
  <c r="AE237" s="1"/>
  <c r="AE238" s="1"/>
  <c r="AE239" s="1"/>
  <c r="AE240" s="1"/>
  <c r="AE241" s="1"/>
  <c r="AE242" s="1"/>
  <c r="AE243" s="1"/>
  <c r="AE244" s="1"/>
  <c r="AE245" s="1"/>
  <c r="AE246" s="1"/>
  <c r="AE247" s="1"/>
  <c r="AE248" s="1"/>
  <c r="AE249" s="1"/>
  <c r="AE250" s="1"/>
  <c r="AE251" s="1"/>
  <c r="AE252" s="1"/>
  <c r="AE253" s="1"/>
  <c r="AE254" s="1"/>
  <c r="AE255" s="1"/>
  <c r="AE256" s="1"/>
  <c r="AE257" s="1"/>
  <c r="AE258" s="1"/>
  <c r="AE259" s="1"/>
  <c r="AE260" s="1"/>
  <c r="AE261" s="1"/>
  <c r="AE262" s="1"/>
  <c r="AE263" s="1"/>
  <c r="AE264" s="1"/>
  <c r="AE265" s="1"/>
  <c r="AE266" s="1"/>
  <c r="AE267" s="1"/>
  <c r="AE268" s="1"/>
  <c r="AE269" s="1"/>
  <c r="AE270" s="1"/>
  <c r="AE271" s="1"/>
  <c r="AE272" s="1"/>
  <c r="AE273" s="1"/>
  <c r="AE274" s="1"/>
  <c r="AE275" s="1"/>
  <c r="AE276" s="1"/>
  <c r="AE277" s="1"/>
  <c r="AE278" s="1"/>
  <c r="AE279" s="1"/>
  <c r="AE280" s="1"/>
  <c r="AE281" s="1"/>
  <c r="AE282" s="1"/>
  <c r="AE283" s="1"/>
  <c r="AE284" s="1"/>
  <c r="AE285" s="1"/>
  <c r="AE286" s="1"/>
  <c r="AE287" s="1"/>
  <c r="AE288" s="1"/>
  <c r="AE289" s="1"/>
  <c r="AE290" s="1"/>
  <c r="AE291" s="1"/>
  <c r="AE292" s="1"/>
  <c r="AE293" s="1"/>
  <c r="AE294" s="1"/>
  <c r="AE295" s="1"/>
  <c r="AE296" s="1"/>
  <c r="AE297" s="1"/>
  <c r="AE298" s="1"/>
  <c r="AE299" s="1"/>
  <c r="AE300" s="1"/>
  <c r="AE301" s="1"/>
  <c r="AE302" s="1"/>
  <c r="AE303" s="1"/>
  <c r="AE304" s="1"/>
  <c r="AE305" s="1"/>
  <c r="AE306" s="1"/>
  <c r="AE307" s="1"/>
  <c r="AE308" s="1"/>
  <c r="AE309" s="1"/>
  <c r="AE310" s="1"/>
  <c r="AE311" s="1"/>
  <c r="AE312" s="1"/>
  <c r="AE313" s="1"/>
  <c r="AE314" s="1"/>
  <c r="AE315" s="1"/>
  <c r="AE316" s="1"/>
  <c r="AE317" s="1"/>
  <c r="AE318" s="1"/>
  <c r="AE319" s="1"/>
  <c r="AE320" s="1"/>
  <c r="AE321" s="1"/>
  <c r="AE322" s="1"/>
  <c r="AE323" s="1"/>
  <c r="AE324" s="1"/>
  <c r="AE325" s="1"/>
  <c r="AE326" s="1"/>
  <c r="AE327" s="1"/>
  <c r="AE328" s="1"/>
  <c r="AE329" s="1"/>
  <c r="AE330" s="1"/>
  <c r="AE331" s="1"/>
  <c r="AE332" s="1"/>
  <c r="AE333" s="1"/>
  <c r="AE334" s="1"/>
  <c r="AE335" s="1"/>
  <c r="AE336" s="1"/>
  <c r="AE337" s="1"/>
  <c r="AE338" s="1"/>
  <c r="AE339" s="1"/>
  <c r="AE340" s="1"/>
  <c r="AE341" s="1"/>
  <c r="AE342" s="1"/>
  <c r="AE343" s="1"/>
  <c r="AE344" s="1"/>
  <c r="AE345" s="1"/>
  <c r="AE346" s="1"/>
  <c r="AE347" s="1"/>
  <c r="AE348" s="1"/>
  <c r="AE349" s="1"/>
  <c r="AE350" s="1"/>
  <c r="AE351" s="1"/>
  <c r="AE352" s="1"/>
  <c r="AE353" s="1"/>
  <c r="AE354" s="1"/>
  <c r="AE355" s="1"/>
  <c r="AE356" s="1"/>
  <c r="AE357" s="1"/>
  <c r="AE358" s="1"/>
  <c r="AE359" s="1"/>
  <c r="AE360" s="1"/>
  <c r="AE361" s="1"/>
  <c r="AE362" s="1"/>
  <c r="AE363" s="1"/>
  <c r="AE364" s="1"/>
  <c r="AE365" s="1"/>
  <c r="AE366" s="1"/>
  <c r="AE367" s="1"/>
  <c r="AE368" s="1"/>
  <c r="AE369" s="1"/>
  <c r="AE370" s="1"/>
  <c r="AE371" s="1"/>
  <c r="AE372" s="1"/>
  <c r="AE373" s="1"/>
  <c r="AE374" s="1"/>
  <c r="AE375" s="1"/>
  <c r="AE376" s="1"/>
  <c r="AE377" s="1"/>
  <c r="AE378" s="1"/>
  <c r="AE379" s="1"/>
  <c r="AE380" s="1"/>
  <c r="AE381" s="1"/>
  <c r="AE382" s="1"/>
  <c r="AE383" s="1"/>
  <c r="AE384" s="1"/>
  <c r="AI259" i="1"/>
  <c r="BE43" i="33" s="1"/>
  <c r="F47" i="16"/>
  <c r="A47" i="27" s="1"/>
  <c r="F145" i="16"/>
  <c r="A145" i="27" s="1"/>
  <c r="F211" i="16"/>
  <c r="A211" i="27" s="1"/>
  <c r="F275" i="16"/>
  <c r="A275" i="27" s="1"/>
  <c r="F341" i="16"/>
  <c r="A341" i="27" s="1"/>
  <c r="E19" i="30"/>
  <c r="Q7" i="5"/>
  <c r="F7" i="16"/>
  <c r="A7" i="27" s="1"/>
  <c r="U4" i="1"/>
  <c r="BA43" i="33" s="1"/>
  <c r="F39" i="16"/>
  <c r="A39" i="27" s="1"/>
  <c r="F71" i="16"/>
  <c r="A71" i="27" s="1"/>
  <c r="F105" i="16"/>
  <c r="A105" i="27" s="1"/>
  <c r="F137" i="16"/>
  <c r="A137" i="27" s="1"/>
  <c r="F169" i="16"/>
  <c r="A169" i="27" s="1"/>
  <c r="F203" i="16"/>
  <c r="A203" i="27" s="1"/>
  <c r="F235" i="16"/>
  <c r="A235" i="27" s="1"/>
  <c r="F267" i="16"/>
  <c r="A267" i="27" s="1"/>
  <c r="F301" i="16"/>
  <c r="A301" i="27" s="1"/>
  <c r="F333" i="16"/>
  <c r="A333" i="27" s="1"/>
  <c r="F365" i="16"/>
  <c r="A365" i="27" s="1"/>
  <c r="E15" i="30"/>
  <c r="M7" i="5"/>
  <c r="F113" i="16"/>
  <c r="A113" i="27" s="1"/>
  <c r="F243" i="16"/>
  <c r="A243" i="27" s="1"/>
  <c r="E7" i="30"/>
  <c r="E7" i="5"/>
  <c r="F31" i="16"/>
  <c r="A31" i="27" s="1"/>
  <c r="F63" i="16"/>
  <c r="A63" i="27" s="1"/>
  <c r="F95" i="16"/>
  <c r="A95" i="27" s="1"/>
  <c r="F129" i="16"/>
  <c r="A129" i="27" s="1"/>
  <c r="F161" i="16"/>
  <c r="A161" i="27" s="1"/>
  <c r="F193" i="16"/>
  <c r="A193" i="27" s="1"/>
  <c r="F227" i="16"/>
  <c r="A227" i="27" s="1"/>
  <c r="F259" i="16"/>
  <c r="A259" i="27" s="1"/>
  <c r="F291" i="16"/>
  <c r="A291" i="27" s="1"/>
  <c r="F325" i="16"/>
  <c r="A325" i="27" s="1"/>
  <c r="F357" i="16"/>
  <c r="A357" i="27" s="1"/>
  <c r="F389" i="16"/>
  <c r="A389" i="27" s="1"/>
  <c r="E11" i="30"/>
  <c r="I7" i="5"/>
  <c r="F23" i="16"/>
  <c r="A23" i="27" s="1"/>
  <c r="F55" i="16"/>
  <c r="A55" i="27" s="1"/>
  <c r="F87" i="16"/>
  <c r="A87" i="27" s="1"/>
  <c r="F121" i="16"/>
  <c r="A121" i="27" s="1"/>
  <c r="F153" i="16"/>
  <c r="A153" i="27" s="1"/>
  <c r="F185" i="16"/>
  <c r="A185" i="27" s="1"/>
  <c r="F219" i="16"/>
  <c r="A219" i="27" s="1"/>
  <c r="F251" i="16"/>
  <c r="A251" i="27" s="1"/>
  <c r="F283" i="16"/>
  <c r="A283" i="27" s="1"/>
  <c r="F317" i="16"/>
  <c r="A317" i="27" s="1"/>
  <c r="F349" i="16"/>
  <c r="A349" i="27" s="1"/>
  <c r="F381" i="16"/>
  <c r="A381" i="27" s="1"/>
  <c r="F15" i="16"/>
  <c r="A15" i="27" s="1"/>
  <c r="F79" i="16"/>
  <c r="A79" i="27" s="1"/>
  <c r="F177" i="16"/>
  <c r="A177" i="27" s="1"/>
  <c r="F309" i="16"/>
  <c r="A309" i="27" s="1"/>
  <c r="F373" i="16"/>
  <c r="A373" i="27" s="1"/>
  <c r="Y35" i="30" l="1"/>
  <c r="AW19" i="5"/>
  <c r="Y19" i="30"/>
  <c r="AG19" i="5"/>
  <c r="U35" i="30"/>
  <c r="Q19" i="5"/>
  <c r="U19" i="30"/>
  <c r="AW15" i="5"/>
  <c r="Q35" i="30"/>
  <c r="AG15" i="5"/>
  <c r="Q19" i="30"/>
  <c r="Q15" i="5"/>
  <c r="M35" i="30"/>
  <c r="AW11" i="5"/>
  <c r="M19" i="30"/>
  <c r="AG11" i="5"/>
  <c r="I35" i="30"/>
  <c r="Q11" i="5"/>
  <c r="I19" i="30"/>
  <c r="AW7" i="5"/>
  <c r="E35" i="30"/>
  <c r="AG7" i="5"/>
  <c r="Y23" i="30"/>
  <c r="AK19" i="5"/>
  <c r="Y7" i="30"/>
  <c r="U19" i="5"/>
  <c r="U23" i="30"/>
  <c r="E19" i="5"/>
  <c r="U7" i="30"/>
  <c r="AK15" i="5"/>
  <c r="Q23" i="30"/>
  <c r="U15" i="5"/>
  <c r="Q7" i="30"/>
  <c r="E15" i="5"/>
  <c r="M23" i="30"/>
  <c r="AK11" i="5"/>
  <c r="M7" i="30"/>
  <c r="U11" i="5"/>
  <c r="I23" i="30"/>
  <c r="E11" i="5"/>
  <c r="I7" i="30"/>
  <c r="AK7" i="5"/>
  <c r="E23" i="30"/>
  <c r="U7" i="5"/>
  <c r="Y27" i="30"/>
  <c r="AO19" i="5"/>
  <c r="Y11" i="30"/>
  <c r="Y19" i="5"/>
  <c r="U27" i="30"/>
  <c r="I19" i="5"/>
  <c r="U11" i="30"/>
  <c r="AO15" i="5"/>
  <c r="Q27" i="30"/>
  <c r="Y15" i="5"/>
  <c r="Q11" i="30"/>
  <c r="I15" i="5"/>
  <c r="M27" i="30"/>
  <c r="AO11" i="5"/>
  <c r="M11" i="30"/>
  <c r="Y11" i="5"/>
  <c r="I27" i="30"/>
  <c r="I11" i="5"/>
  <c r="I11" i="30"/>
  <c r="AO7" i="5"/>
  <c r="E27" i="30"/>
  <c r="Y7" i="5"/>
  <c r="AA4" i="1"/>
  <c r="AA8" s="1"/>
  <c r="Y31" i="30"/>
  <c r="AS19" i="5"/>
  <c r="Y15" i="30"/>
  <c r="AC19" i="5"/>
  <c r="U31" i="30"/>
  <c r="M19" i="5"/>
  <c r="U15" i="30"/>
  <c r="AS15" i="5"/>
  <c r="Q31" i="30"/>
  <c r="AC15" i="5"/>
  <c r="Q15" i="30"/>
  <c r="M15" i="5"/>
  <c r="M31" i="30"/>
  <c r="AS11" i="5"/>
  <c r="M15" i="30"/>
  <c r="AC11" i="5"/>
  <c r="I31" i="30"/>
  <c r="M11" i="5"/>
  <c r="I15" i="30"/>
  <c r="AS7" i="5"/>
  <c r="E31" i="30"/>
  <c r="AC7" i="5"/>
  <c r="AW41" i="33" l="1"/>
  <c r="AI249" i="1"/>
  <c r="E231"/>
  <c r="AH54" i="33" s="1"/>
  <c r="E232" i="1"/>
  <c r="AG54" i="33" s="1"/>
  <c r="E233" i="1"/>
  <c r="AE54" i="33" s="1"/>
  <c r="E234" i="1"/>
  <c r="AD54" i="33" s="1"/>
  <c r="E235" i="1"/>
  <c r="AC54" i="33" s="1"/>
  <c r="E236" i="1"/>
  <c r="AB54" i="33" s="1"/>
  <c r="E237" i="1"/>
  <c r="AA53" i="33" s="1"/>
  <c r="E238" i="1"/>
  <c r="Z52" i="33" s="1"/>
  <c r="E101" i="1"/>
  <c r="AR23" i="33" s="1"/>
  <c r="E102" i="1"/>
  <c r="AR22" i="33" s="1"/>
  <c r="E103" i="1"/>
  <c r="AR21" i="33" s="1"/>
  <c r="E104" i="1"/>
  <c r="AR20" i="33" s="1"/>
  <c r="E105" i="1"/>
  <c r="AS19" i="33" s="1"/>
  <c r="E106" i="1"/>
  <c r="AT18" i="33" s="1"/>
  <c r="E107" i="1"/>
  <c r="AU17" i="33" s="1"/>
  <c r="E108" i="1"/>
  <c r="AV16" i="33" s="1"/>
  <c r="E109" i="1"/>
  <c r="AW15" i="33" s="1"/>
  <c r="E110" i="1"/>
  <c r="AX15" i="33" s="1"/>
  <c r="E111" i="1"/>
  <c r="AY15" i="33" s="1"/>
  <c r="E112" i="1"/>
  <c r="AZ15" i="33" s="1"/>
  <c r="E113" i="1"/>
  <c r="BB15" i="33" s="1"/>
  <c r="E114" i="1"/>
  <c r="BC15" i="33" s="1"/>
  <c r="E115" i="1"/>
  <c r="BD15" i="33" s="1"/>
  <c r="E116" i="1"/>
  <c r="BE15" i="33" s="1"/>
  <c r="E117" i="1"/>
  <c r="BF16" i="33" s="1"/>
  <c r="E118" i="1"/>
  <c r="BG17" i="33" s="1"/>
  <c r="E119" i="1"/>
  <c r="BH18" i="33" s="1"/>
  <c r="E120" i="1"/>
  <c r="BI19" i="33" s="1"/>
  <c r="E121" i="1"/>
  <c r="BJ20" i="33" s="1"/>
  <c r="E122" i="1"/>
  <c r="BJ21" i="33" s="1"/>
  <c r="E123" i="1"/>
  <c r="BJ22" i="33" s="1"/>
  <c r="E124" i="1"/>
  <c r="BJ23" i="33" s="1"/>
  <c r="E125" i="1"/>
  <c r="BJ25" i="33" s="1"/>
  <c r="E126" i="1"/>
  <c r="BJ26" i="33" s="1"/>
  <c r="E127" i="1"/>
  <c r="BJ27" i="33" s="1"/>
  <c r="E128" i="1"/>
  <c r="BJ28" i="33" s="1"/>
  <c r="E129" i="1"/>
  <c r="BI29" i="33" s="1"/>
  <c r="AB41" i="26" l="1"/>
  <c r="V41"/>
  <c r="P41"/>
  <c r="J41"/>
  <c r="D41"/>
  <c r="Y197" i="9"/>
  <c r="Z197"/>
  <c r="AA197"/>
  <c r="AB197"/>
  <c r="AC197"/>
  <c r="Y198"/>
  <c r="Z198"/>
  <c r="AA198"/>
  <c r="AB198"/>
  <c r="AC198"/>
  <c r="Y199"/>
  <c r="Z199"/>
  <c r="AA199"/>
  <c r="AB199"/>
  <c r="AC199"/>
  <c r="Y200"/>
  <c r="Z200"/>
  <c r="AA200"/>
  <c r="AB200"/>
  <c r="AC200"/>
  <c r="Y201"/>
  <c r="Z201"/>
  <c r="AA201"/>
  <c r="AB201"/>
  <c r="AC201"/>
  <c r="Y202"/>
  <c r="Z202"/>
  <c r="AA202"/>
  <c r="AB202"/>
  <c r="AC202"/>
  <c r="Y203"/>
  <c r="Z203"/>
  <c r="AA203"/>
  <c r="AB203"/>
  <c r="AC203"/>
  <c r="Y204"/>
  <c r="Z204"/>
  <c r="AA204"/>
  <c r="AB204"/>
  <c r="AC204"/>
  <c r="Y205"/>
  <c r="Z205"/>
  <c r="AA205"/>
  <c r="AB205"/>
  <c r="AC205"/>
  <c r="Y206"/>
  <c r="Z206"/>
  <c r="AA206"/>
  <c r="AB206"/>
  <c r="AC206"/>
  <c r="Y207"/>
  <c r="Z207"/>
  <c r="AA207"/>
  <c r="AB207"/>
  <c r="AC207"/>
  <c r="Y208"/>
  <c r="Z208"/>
  <c r="AA208"/>
  <c r="AB208"/>
  <c r="AC208"/>
  <c r="Y209"/>
  <c r="Z209"/>
  <c r="AA209"/>
  <c r="AB209"/>
  <c r="AC209"/>
  <c r="Y210"/>
  <c r="Z210"/>
  <c r="AA210"/>
  <c r="AB210"/>
  <c r="AC210"/>
  <c r="Y211"/>
  <c r="Z211"/>
  <c r="AA211"/>
  <c r="AB211"/>
  <c r="AC211"/>
  <c r="Y212"/>
  <c r="Z212"/>
  <c r="AA212"/>
  <c r="AB212"/>
  <c r="AC212"/>
  <c r="Y213"/>
  <c r="Z213"/>
  <c r="AA213"/>
  <c r="AB213"/>
  <c r="AC213"/>
  <c r="Y214"/>
  <c r="Z214"/>
  <c r="AA214"/>
  <c r="AB214"/>
  <c r="AC214"/>
  <c r="Y215"/>
  <c r="Z215"/>
  <c r="AA215"/>
  <c r="AB215"/>
  <c r="AC215"/>
  <c r="Y216"/>
  <c r="Z216"/>
  <c r="AA216"/>
  <c r="AB216"/>
  <c r="AC216"/>
  <c r="Y217"/>
  <c r="Z217"/>
  <c r="AA217"/>
  <c r="AB217"/>
  <c r="AC217"/>
  <c r="Y218"/>
  <c r="Z218"/>
  <c r="AA218"/>
  <c r="AB218"/>
  <c r="AC218"/>
  <c r="Y219"/>
  <c r="Z219"/>
  <c r="AA219"/>
  <c r="AB219"/>
  <c r="AC219"/>
  <c r="Y220"/>
  <c r="Z220"/>
  <c r="AA220"/>
  <c r="AB220"/>
  <c r="AC220"/>
  <c r="Y221"/>
  <c r="Z221"/>
  <c r="AA221"/>
  <c r="AB221"/>
  <c r="AC221"/>
  <c r="Y222"/>
  <c r="Z222"/>
  <c r="AA222"/>
  <c r="AB222"/>
  <c r="AC222"/>
  <c r="Y223"/>
  <c r="Z223"/>
  <c r="AA223"/>
  <c r="AB223"/>
  <c r="AC223"/>
  <c r="Y224"/>
  <c r="Z224"/>
  <c r="AA224"/>
  <c r="AB224"/>
  <c r="AC224"/>
  <c r="Y225"/>
  <c r="Z225"/>
  <c r="AA225"/>
  <c r="AB225"/>
  <c r="AC225"/>
  <c r="Y226"/>
  <c r="Z226"/>
  <c r="AA226"/>
  <c r="AB226"/>
  <c r="AC226"/>
  <c r="Y227"/>
  <c r="Z227"/>
  <c r="AA227"/>
  <c r="AB227"/>
  <c r="AC227"/>
  <c r="Y228"/>
  <c r="Z228"/>
  <c r="AA228"/>
  <c r="AB228"/>
  <c r="AC228"/>
  <c r="Y229"/>
  <c r="Z229"/>
  <c r="AA229"/>
  <c r="AB229"/>
  <c r="AC229"/>
  <c r="Y230"/>
  <c r="Z230"/>
  <c r="AA230"/>
  <c r="AB230"/>
  <c r="AC230"/>
  <c r="Y231"/>
  <c r="Z231"/>
  <c r="AA231"/>
  <c r="AB231"/>
  <c r="AC231"/>
  <c r="Y232"/>
  <c r="Z232"/>
  <c r="AA232"/>
  <c r="AB232"/>
  <c r="AC232"/>
  <c r="Y233"/>
  <c r="Z233"/>
  <c r="AA233"/>
  <c r="AB233"/>
  <c r="AC233"/>
  <c r="Y234"/>
  <c r="Z234"/>
  <c r="AA234"/>
  <c r="AB234"/>
  <c r="AC234"/>
  <c r="Y235"/>
  <c r="Z235"/>
  <c r="AA235"/>
  <c r="AB235"/>
  <c r="AC235"/>
  <c r="Y236"/>
  <c r="Z236"/>
  <c r="AA236"/>
  <c r="AB236"/>
  <c r="AC236"/>
  <c r="Y237"/>
  <c r="Z237"/>
  <c r="AA237"/>
  <c r="AB237"/>
  <c r="AC237"/>
  <c r="Y238"/>
  <c r="Z238"/>
  <c r="AA238"/>
  <c r="AB238"/>
  <c r="AC238"/>
  <c r="Y239"/>
  <c r="Z239"/>
  <c r="AA239"/>
  <c r="AB239"/>
  <c r="AC239"/>
  <c r="Y240"/>
  <c r="Z240"/>
  <c r="AA240"/>
  <c r="AB240"/>
  <c r="AC240"/>
  <c r="Y241"/>
  <c r="Z241"/>
  <c r="AA241"/>
  <c r="AB241"/>
  <c r="AC241"/>
  <c r="Y242"/>
  <c r="Z242"/>
  <c r="AA242"/>
  <c r="AB242"/>
  <c r="AC242"/>
  <c r="Y243"/>
  <c r="Z243"/>
  <c r="AA243"/>
  <c r="AB243"/>
  <c r="AC243"/>
  <c r="Y244"/>
  <c r="Z244"/>
  <c r="AA244"/>
  <c r="AB244"/>
  <c r="AC244"/>
  <c r="Y245"/>
  <c r="Z245"/>
  <c r="AA245"/>
  <c r="AB245"/>
  <c r="AC245"/>
  <c r="Y246"/>
  <c r="Z246"/>
  <c r="AA246"/>
  <c r="AB246"/>
  <c r="AC246"/>
  <c r="Y247"/>
  <c r="Z247"/>
  <c r="AA247"/>
  <c r="AB247"/>
  <c r="AC247"/>
  <c r="Y248"/>
  <c r="Z248"/>
  <c r="AA248"/>
  <c r="AB248"/>
  <c r="AC248"/>
  <c r="Y249"/>
  <c r="Z249"/>
  <c r="AA249"/>
  <c r="AB249"/>
  <c r="AC249"/>
  <c r="Y250"/>
  <c r="Z250"/>
  <c r="AA250"/>
  <c r="AB250"/>
  <c r="AC250"/>
  <c r="Y251"/>
  <c r="Z251"/>
  <c r="AA251"/>
  <c r="AB251"/>
  <c r="AC251"/>
  <c r="Y252"/>
  <c r="Z252"/>
  <c r="AA252"/>
  <c r="AB252"/>
  <c r="AC252"/>
  <c r="Y253"/>
  <c r="Z253"/>
  <c r="AA253"/>
  <c r="AB253"/>
  <c r="AC253"/>
  <c r="Y254"/>
  <c r="Z254"/>
  <c r="AA254"/>
  <c r="AB254"/>
  <c r="AC254"/>
  <c r="Y255"/>
  <c r="Z255"/>
  <c r="AA255"/>
  <c r="AB255"/>
  <c r="AC255"/>
  <c r="Y256"/>
  <c r="Z256"/>
  <c r="AA256"/>
  <c r="AB256"/>
  <c r="AC256"/>
  <c r="Y257"/>
  <c r="Z257"/>
  <c r="AA257"/>
  <c r="AB257"/>
  <c r="AC257"/>
  <c r="Y258"/>
  <c r="Z258"/>
  <c r="AA258"/>
  <c r="AB258"/>
  <c r="AC258"/>
  <c r="Y259"/>
  <c r="Z259"/>
  <c r="AA259"/>
  <c r="AB259"/>
  <c r="AC259"/>
  <c r="Y260"/>
  <c r="Z260"/>
  <c r="AA260"/>
  <c r="AB260"/>
  <c r="AC260"/>
  <c r="Y261"/>
  <c r="Z261"/>
  <c r="AA261"/>
  <c r="AB261"/>
  <c r="AC261"/>
  <c r="Y262"/>
  <c r="Z262"/>
  <c r="AA262"/>
  <c r="AB262"/>
  <c r="AC262"/>
  <c r="Y263"/>
  <c r="Z263"/>
  <c r="AA263"/>
  <c r="AB263"/>
  <c r="AC263"/>
  <c r="Y264"/>
  <c r="Z264"/>
  <c r="AA264"/>
  <c r="AB264"/>
  <c r="AC264"/>
  <c r="Y265"/>
  <c r="Z265"/>
  <c r="AA265"/>
  <c r="AB265"/>
  <c r="AC265"/>
  <c r="Y266"/>
  <c r="Z266"/>
  <c r="AA266"/>
  <c r="AB266"/>
  <c r="AC266"/>
  <c r="Y267"/>
  <c r="Z267"/>
  <c r="AA267"/>
  <c r="AB267"/>
  <c r="AC267"/>
  <c r="Y268"/>
  <c r="Z268"/>
  <c r="AA268"/>
  <c r="AB268"/>
  <c r="AC268"/>
  <c r="Y269"/>
  <c r="Z269"/>
  <c r="AA269"/>
  <c r="AB269"/>
  <c r="AC269"/>
  <c r="Y270"/>
  <c r="Z270"/>
  <c r="AA270"/>
  <c r="AB270"/>
  <c r="AC270"/>
  <c r="Y271"/>
  <c r="Z271"/>
  <c r="AA271"/>
  <c r="AB271"/>
  <c r="AC271"/>
  <c r="Y272"/>
  <c r="Z272"/>
  <c r="AA272"/>
  <c r="AB272"/>
  <c r="AC272"/>
  <c r="Y273"/>
  <c r="Z273"/>
  <c r="AA273"/>
  <c r="AB273"/>
  <c r="AC273"/>
  <c r="Y274"/>
  <c r="Z274"/>
  <c r="AA274"/>
  <c r="AB274"/>
  <c r="AC274"/>
  <c r="Y275"/>
  <c r="Z275"/>
  <c r="AA275"/>
  <c r="AB275"/>
  <c r="AC275"/>
  <c r="Y276"/>
  <c r="Z276"/>
  <c r="AA276"/>
  <c r="AB276"/>
  <c r="AC276"/>
  <c r="Y277"/>
  <c r="Z277"/>
  <c r="AA277"/>
  <c r="AB277"/>
  <c r="AC277"/>
  <c r="Y278"/>
  <c r="Z278"/>
  <c r="AA278"/>
  <c r="AB278"/>
  <c r="AC278"/>
  <c r="Y279"/>
  <c r="Z279"/>
  <c r="AA279"/>
  <c r="AB279"/>
  <c r="AC279"/>
  <c r="Y280"/>
  <c r="Z280"/>
  <c r="AA280"/>
  <c r="AB280"/>
  <c r="AC280"/>
  <c r="Y281"/>
  <c r="Z281"/>
  <c r="AA281"/>
  <c r="AB281"/>
  <c r="AC281"/>
  <c r="Y282"/>
  <c r="Z282"/>
  <c r="AA282"/>
  <c r="AB282"/>
  <c r="AC282"/>
  <c r="Y283"/>
  <c r="Z283"/>
  <c r="AA283"/>
  <c r="AB283"/>
  <c r="AC283"/>
  <c r="Y284"/>
  <c r="Z284"/>
  <c r="AA284"/>
  <c r="AB284"/>
  <c r="AC284"/>
  <c r="Y285"/>
  <c r="Z285"/>
  <c r="AA285"/>
  <c r="AB285"/>
  <c r="AC285"/>
  <c r="Y286"/>
  <c r="Z286"/>
  <c r="AA286"/>
  <c r="AB286"/>
  <c r="AC286"/>
  <c r="Y287"/>
  <c r="Z287"/>
  <c r="AA287"/>
  <c r="AB287"/>
  <c r="AC287"/>
  <c r="Y288"/>
  <c r="Z288"/>
  <c r="AA288"/>
  <c r="AB288"/>
  <c r="AC288"/>
  <c r="Y289"/>
  <c r="Z289"/>
  <c r="AA289"/>
  <c r="AB289"/>
  <c r="AC289"/>
  <c r="Y290"/>
  <c r="Z290"/>
  <c r="AA290"/>
  <c r="AB290"/>
  <c r="AC290"/>
  <c r="Y291"/>
  <c r="Z291"/>
  <c r="AA291"/>
  <c r="AB291"/>
  <c r="AC291"/>
  <c r="Y292"/>
  <c r="Z292"/>
  <c r="AA292"/>
  <c r="AB292"/>
  <c r="AC292"/>
  <c r="Y5"/>
  <c r="M197"/>
  <c r="N197"/>
  <c r="O197"/>
  <c r="P197"/>
  <c r="Q197"/>
  <c r="M198"/>
  <c r="N198"/>
  <c r="O198"/>
  <c r="P198"/>
  <c r="Q198"/>
  <c r="M199"/>
  <c r="N199"/>
  <c r="O199"/>
  <c r="P199"/>
  <c r="Q199"/>
  <c r="M200"/>
  <c r="N200"/>
  <c r="O200"/>
  <c r="P200"/>
  <c r="Q200"/>
  <c r="M201"/>
  <c r="N201"/>
  <c r="O201"/>
  <c r="P201"/>
  <c r="Q201"/>
  <c r="M202"/>
  <c r="N202"/>
  <c r="O202"/>
  <c r="P202"/>
  <c r="Q202"/>
  <c r="M203"/>
  <c r="N203"/>
  <c r="O203"/>
  <c r="P203"/>
  <c r="Q203"/>
  <c r="M204"/>
  <c r="N204"/>
  <c r="O204"/>
  <c r="P204"/>
  <c r="Q204"/>
  <c r="M205"/>
  <c r="N205"/>
  <c r="O205"/>
  <c r="P205"/>
  <c r="Q205"/>
  <c r="M206"/>
  <c r="N206"/>
  <c r="O206"/>
  <c r="P206"/>
  <c r="Q206"/>
  <c r="M207"/>
  <c r="N207"/>
  <c r="O207"/>
  <c r="P207"/>
  <c r="Q207"/>
  <c r="M208"/>
  <c r="N208"/>
  <c r="O208"/>
  <c r="P208"/>
  <c r="Q208"/>
  <c r="M209"/>
  <c r="N209"/>
  <c r="O209"/>
  <c r="P209"/>
  <c r="Q209"/>
  <c r="M210"/>
  <c r="N210"/>
  <c r="O210"/>
  <c r="P210"/>
  <c r="Q210"/>
  <c r="M211"/>
  <c r="N211"/>
  <c r="O211"/>
  <c r="P211"/>
  <c r="Q211"/>
  <c r="M212"/>
  <c r="N212"/>
  <c r="O212"/>
  <c r="P212"/>
  <c r="Q212"/>
  <c r="M213"/>
  <c r="N213"/>
  <c r="O213"/>
  <c r="P213"/>
  <c r="Q213"/>
  <c r="M214"/>
  <c r="N214"/>
  <c r="O214"/>
  <c r="P214"/>
  <c r="Q214"/>
  <c r="M215"/>
  <c r="N215"/>
  <c r="O215"/>
  <c r="P215"/>
  <c r="Q215"/>
  <c r="M216"/>
  <c r="N216"/>
  <c r="O216"/>
  <c r="P216"/>
  <c r="Q216"/>
  <c r="M217"/>
  <c r="N217"/>
  <c r="O217"/>
  <c r="P217"/>
  <c r="Q217"/>
  <c r="M218"/>
  <c r="N218"/>
  <c r="O218"/>
  <c r="P218"/>
  <c r="Q218"/>
  <c r="M219"/>
  <c r="N219"/>
  <c r="O219"/>
  <c r="P219"/>
  <c r="Q219"/>
  <c r="M220"/>
  <c r="N220"/>
  <c r="O220"/>
  <c r="P220"/>
  <c r="Q220"/>
  <c r="M221"/>
  <c r="N221"/>
  <c r="O221"/>
  <c r="P221"/>
  <c r="Q221"/>
  <c r="M222"/>
  <c r="N222"/>
  <c r="O222"/>
  <c r="P222"/>
  <c r="Q222"/>
  <c r="M223"/>
  <c r="N223"/>
  <c r="O223"/>
  <c r="P223"/>
  <c r="Q223"/>
  <c r="M224"/>
  <c r="N224"/>
  <c r="O224"/>
  <c r="P224"/>
  <c r="Q224"/>
  <c r="M225"/>
  <c r="N225"/>
  <c r="O225"/>
  <c r="P225"/>
  <c r="Q225"/>
  <c r="M226"/>
  <c r="N226"/>
  <c r="O226"/>
  <c r="P226"/>
  <c r="Q226"/>
  <c r="M227"/>
  <c r="N227"/>
  <c r="O227"/>
  <c r="P227"/>
  <c r="Q227"/>
  <c r="M228"/>
  <c r="N228"/>
  <c r="O228"/>
  <c r="P228"/>
  <c r="Q228"/>
  <c r="M229"/>
  <c r="N229"/>
  <c r="O229"/>
  <c r="P229"/>
  <c r="Q229"/>
  <c r="M230"/>
  <c r="N230"/>
  <c r="O230"/>
  <c r="P230"/>
  <c r="Q230"/>
  <c r="M231"/>
  <c r="N231"/>
  <c r="O231"/>
  <c r="P231"/>
  <c r="Q231"/>
  <c r="M232"/>
  <c r="N232"/>
  <c r="O232"/>
  <c r="P232"/>
  <c r="Q232"/>
  <c r="M233"/>
  <c r="N233"/>
  <c r="O233"/>
  <c r="P233"/>
  <c r="Q233"/>
  <c r="M234"/>
  <c r="N234"/>
  <c r="O234"/>
  <c r="P234"/>
  <c r="Q234"/>
  <c r="M235"/>
  <c r="N235"/>
  <c r="O235"/>
  <c r="P235"/>
  <c r="Q235"/>
  <c r="M236"/>
  <c r="N236"/>
  <c r="O236"/>
  <c r="P236"/>
  <c r="Q236"/>
  <c r="M237"/>
  <c r="N237"/>
  <c r="O237"/>
  <c r="P237"/>
  <c r="Q237"/>
  <c r="M238"/>
  <c r="N238"/>
  <c r="O238"/>
  <c r="P238"/>
  <c r="Q238"/>
  <c r="M239"/>
  <c r="N239"/>
  <c r="O239"/>
  <c r="P239"/>
  <c r="Q239"/>
  <c r="M240"/>
  <c r="N240"/>
  <c r="O240"/>
  <c r="P240"/>
  <c r="Q240"/>
  <c r="M241"/>
  <c r="N241"/>
  <c r="O241"/>
  <c r="P241"/>
  <c r="Q241"/>
  <c r="M242"/>
  <c r="N242"/>
  <c r="O242"/>
  <c r="P242"/>
  <c r="Q242"/>
  <c r="M243"/>
  <c r="N243"/>
  <c r="O243"/>
  <c r="P243"/>
  <c r="Q243"/>
  <c r="M244"/>
  <c r="N244"/>
  <c r="O244"/>
  <c r="P244"/>
  <c r="Q244"/>
  <c r="M245"/>
  <c r="N245"/>
  <c r="O245"/>
  <c r="P245"/>
  <c r="Q245"/>
  <c r="M246"/>
  <c r="N246"/>
  <c r="O246"/>
  <c r="P246"/>
  <c r="Q246"/>
  <c r="M247"/>
  <c r="N247"/>
  <c r="O247"/>
  <c r="P247"/>
  <c r="Q247"/>
  <c r="M248"/>
  <c r="N248"/>
  <c r="O248"/>
  <c r="P248"/>
  <c r="Q248"/>
  <c r="M249"/>
  <c r="N249"/>
  <c r="O249"/>
  <c r="P249"/>
  <c r="Q249"/>
  <c r="M250"/>
  <c r="N250"/>
  <c r="O250"/>
  <c r="P250"/>
  <c r="Q250"/>
  <c r="M251"/>
  <c r="N251"/>
  <c r="O251"/>
  <c r="P251"/>
  <c r="Q251"/>
  <c r="M252"/>
  <c r="N252"/>
  <c r="O252"/>
  <c r="P252"/>
  <c r="Q252"/>
  <c r="M253"/>
  <c r="N253"/>
  <c r="O253"/>
  <c r="P253"/>
  <c r="Q253"/>
  <c r="M254"/>
  <c r="N254"/>
  <c r="O254"/>
  <c r="P254"/>
  <c r="Q254"/>
  <c r="M255"/>
  <c r="N255"/>
  <c r="O255"/>
  <c r="P255"/>
  <c r="Q255"/>
  <c r="M256"/>
  <c r="N256"/>
  <c r="O256"/>
  <c r="P256"/>
  <c r="Q256"/>
  <c r="M257"/>
  <c r="N257"/>
  <c r="O257"/>
  <c r="P257"/>
  <c r="Q257"/>
  <c r="M258"/>
  <c r="N258"/>
  <c r="O258"/>
  <c r="P258"/>
  <c r="Q258"/>
  <c r="M259"/>
  <c r="N259"/>
  <c r="O259"/>
  <c r="P259"/>
  <c r="Q259"/>
  <c r="M260"/>
  <c r="N260"/>
  <c r="O260"/>
  <c r="P260"/>
  <c r="Q260"/>
  <c r="M261"/>
  <c r="N261"/>
  <c r="O261"/>
  <c r="P261"/>
  <c r="Q261"/>
  <c r="M262"/>
  <c r="N262"/>
  <c r="O262"/>
  <c r="P262"/>
  <c r="Q262"/>
  <c r="M263"/>
  <c r="N263"/>
  <c r="O263"/>
  <c r="P263"/>
  <c r="Q263"/>
  <c r="M264"/>
  <c r="N264"/>
  <c r="O264"/>
  <c r="P264"/>
  <c r="Q264"/>
  <c r="M265"/>
  <c r="N265"/>
  <c r="O265"/>
  <c r="P265"/>
  <c r="Q265"/>
  <c r="M266"/>
  <c r="N266"/>
  <c r="O266"/>
  <c r="P266"/>
  <c r="Q266"/>
  <c r="M267"/>
  <c r="N267"/>
  <c r="O267"/>
  <c r="P267"/>
  <c r="Q267"/>
  <c r="M268"/>
  <c r="N268"/>
  <c r="O268"/>
  <c r="P268"/>
  <c r="Q268"/>
  <c r="M269"/>
  <c r="N269"/>
  <c r="O269"/>
  <c r="P269"/>
  <c r="Q269"/>
  <c r="M270"/>
  <c r="N270"/>
  <c r="O270"/>
  <c r="P270"/>
  <c r="Q270"/>
  <c r="M271"/>
  <c r="N271"/>
  <c r="O271"/>
  <c r="P271"/>
  <c r="Q271"/>
  <c r="M272"/>
  <c r="N272"/>
  <c r="O272"/>
  <c r="P272"/>
  <c r="Q272"/>
  <c r="M273"/>
  <c r="N273"/>
  <c r="O273"/>
  <c r="P273"/>
  <c r="Q273"/>
  <c r="M274"/>
  <c r="N274"/>
  <c r="O274"/>
  <c r="P274"/>
  <c r="Q274"/>
  <c r="M275"/>
  <c r="N275"/>
  <c r="O275"/>
  <c r="P275"/>
  <c r="Q275"/>
  <c r="M276"/>
  <c r="N276"/>
  <c r="O276"/>
  <c r="P276"/>
  <c r="Q276"/>
  <c r="M277"/>
  <c r="N277"/>
  <c r="O277"/>
  <c r="P277"/>
  <c r="Q277"/>
  <c r="M278"/>
  <c r="N278"/>
  <c r="O278"/>
  <c r="P278"/>
  <c r="Q278"/>
  <c r="M279"/>
  <c r="N279"/>
  <c r="O279"/>
  <c r="P279"/>
  <c r="Q279"/>
  <c r="M280"/>
  <c r="N280"/>
  <c r="O280"/>
  <c r="P280"/>
  <c r="Q280"/>
  <c r="M281"/>
  <c r="N281"/>
  <c r="O281"/>
  <c r="P281"/>
  <c r="Q281"/>
  <c r="M282"/>
  <c r="N282"/>
  <c r="O282"/>
  <c r="P282"/>
  <c r="Q282"/>
  <c r="M283"/>
  <c r="N283"/>
  <c r="O283"/>
  <c r="P283"/>
  <c r="Q283"/>
  <c r="M284"/>
  <c r="N284"/>
  <c r="O284"/>
  <c r="P284"/>
  <c r="Q284"/>
  <c r="M285"/>
  <c r="N285"/>
  <c r="O285"/>
  <c r="P285"/>
  <c r="Q285"/>
  <c r="M286"/>
  <c r="N286"/>
  <c r="O286"/>
  <c r="P286"/>
  <c r="Q286"/>
  <c r="M287"/>
  <c r="N287"/>
  <c r="O287"/>
  <c r="P287"/>
  <c r="Q287"/>
  <c r="M288"/>
  <c r="N288"/>
  <c r="O288"/>
  <c r="P288"/>
  <c r="Q288"/>
  <c r="M289"/>
  <c r="N289"/>
  <c r="O289"/>
  <c r="P289"/>
  <c r="Q289"/>
  <c r="M290"/>
  <c r="N290"/>
  <c r="O290"/>
  <c r="P290"/>
  <c r="Q290"/>
  <c r="M291"/>
  <c r="N291"/>
  <c r="O291"/>
  <c r="P291"/>
  <c r="Q291"/>
  <c r="M292"/>
  <c r="N292"/>
  <c r="O292"/>
  <c r="P292"/>
  <c r="Q292"/>
  <c r="E390" i="16"/>
  <c r="E388"/>
  <c r="E382"/>
  <c r="A382" i="25" s="1"/>
  <c r="E380" i="16"/>
  <c r="E372"/>
  <c r="E366"/>
  <c r="E364"/>
  <c r="E358"/>
  <c r="E356"/>
  <c r="E350"/>
  <c r="A350" i="25" s="1"/>
  <c r="E348" i="16"/>
  <c r="E342"/>
  <c r="E341"/>
  <c r="E340"/>
  <c r="E334"/>
  <c r="E333"/>
  <c r="E326"/>
  <c r="E325"/>
  <c r="E324"/>
  <c r="E318"/>
  <c r="E317"/>
  <c r="E316"/>
  <c r="E310"/>
  <c r="E309"/>
  <c r="E308"/>
  <c r="E302"/>
  <c r="E301"/>
  <c r="E300"/>
  <c r="E292"/>
  <c r="E291"/>
  <c r="E290"/>
  <c r="A290" i="25" s="1"/>
  <c r="E284" i="16"/>
  <c r="E283"/>
  <c r="E282"/>
  <c r="E276"/>
  <c r="E274"/>
  <c r="E268"/>
  <c r="E266"/>
  <c r="E260"/>
  <c r="E258"/>
  <c r="E252"/>
  <c r="E250"/>
  <c r="E244"/>
  <c r="E242"/>
  <c r="E236"/>
  <c r="E234"/>
  <c r="E228"/>
  <c r="E226"/>
  <c r="E220"/>
  <c r="E218"/>
  <c r="E212"/>
  <c r="A212" i="25" s="1"/>
  <c r="E210" i="16"/>
  <c r="E204"/>
  <c r="E202"/>
  <c r="E194"/>
  <c r="E192"/>
  <c r="E186"/>
  <c r="E184"/>
  <c r="A184" i="25" s="1"/>
  <c r="E178" i="16"/>
  <c r="E176"/>
  <c r="E170"/>
  <c r="E168"/>
  <c r="E162"/>
  <c r="E160"/>
  <c r="E154"/>
  <c r="E152"/>
  <c r="A152" i="25" s="1"/>
  <c r="E146" i="16"/>
  <c r="E144"/>
  <c r="E138"/>
  <c r="E136"/>
  <c r="E130"/>
  <c r="E128"/>
  <c r="E122"/>
  <c r="E120"/>
  <c r="A120" i="25" s="1"/>
  <c r="E114" i="16"/>
  <c r="E112"/>
  <c r="E106"/>
  <c r="E104"/>
  <c r="E96"/>
  <c r="E94"/>
  <c r="E88"/>
  <c r="E86"/>
  <c r="E80"/>
  <c r="A80" i="25" s="1"/>
  <c r="E78" i="16"/>
  <c r="A78" i="25" s="1"/>
  <c r="E72" i="16"/>
  <c r="E70"/>
  <c r="A70" i="25" s="1"/>
  <c r="E64" i="16"/>
  <c r="A64" i="25" s="1"/>
  <c r="E62" i="16"/>
  <c r="E56"/>
  <c r="A56" i="25" s="1"/>
  <c r="E54" i="16"/>
  <c r="E48"/>
  <c r="E46"/>
  <c r="A46" i="25" s="1"/>
  <c r="E40" i="16"/>
  <c r="E38"/>
  <c r="E32"/>
  <c r="E30"/>
  <c r="E24"/>
  <c r="E22"/>
  <c r="E16"/>
  <c r="E14"/>
  <c r="A14" i="25" s="1"/>
  <c r="E8" i="16"/>
  <c r="E6"/>
  <c r="A393" i="23"/>
  <c r="A393" i="22"/>
  <c r="A393" i="21"/>
  <c r="D390" i="16"/>
  <c r="A390" i="23" s="1"/>
  <c r="C390" i="16"/>
  <c r="A390" i="22" s="1"/>
  <c r="B390" i="16"/>
  <c r="A390" i="21" s="1"/>
  <c r="A390" i="16"/>
  <c r="D388"/>
  <c r="A388" i="23" s="1"/>
  <c r="C388" i="16"/>
  <c r="A388" i="22" s="1"/>
  <c r="B388" i="16"/>
  <c r="A388" i="21" s="1"/>
  <c r="A388" i="16"/>
  <c r="D382"/>
  <c r="A382" i="23" s="1"/>
  <c r="C382" i="16"/>
  <c r="A382" i="22" s="1"/>
  <c r="B382" i="16"/>
  <c r="A382" i="21" s="1"/>
  <c r="A382" i="16"/>
  <c r="D380"/>
  <c r="A380" i="23" s="1"/>
  <c r="C380" i="16"/>
  <c r="A380" i="22" s="1"/>
  <c r="B380" i="16"/>
  <c r="A380" i="21" s="1"/>
  <c r="A380" i="16"/>
  <c r="D374"/>
  <c r="A374" i="23" s="1"/>
  <c r="C374" i="16"/>
  <c r="A374" i="22" s="1"/>
  <c r="B374" i="16"/>
  <c r="A374" i="21" s="1"/>
  <c r="A374" i="16"/>
  <c r="D372"/>
  <c r="A372" i="23" s="1"/>
  <c r="C372" i="16"/>
  <c r="A372" i="22" s="1"/>
  <c r="B372" i="16"/>
  <c r="A372" i="21" s="1"/>
  <c r="A372" i="16"/>
  <c r="D366"/>
  <c r="A366" i="23" s="1"/>
  <c r="C366" i="16"/>
  <c r="A366" i="22" s="1"/>
  <c r="B366" i="16"/>
  <c r="A366" i="21" s="1"/>
  <c r="A366" i="16"/>
  <c r="D364"/>
  <c r="A364" i="23" s="1"/>
  <c r="A364" i="22"/>
  <c r="B364" i="16"/>
  <c r="A364" i="21" s="1"/>
  <c r="A364" i="16"/>
  <c r="D358"/>
  <c r="A358" i="23" s="1"/>
  <c r="C358" i="16"/>
  <c r="A358" i="22" s="1"/>
  <c r="B358" i="16"/>
  <c r="A358" i="21" s="1"/>
  <c r="A358" i="16"/>
  <c r="D356"/>
  <c r="A356" i="23" s="1"/>
  <c r="C356" i="16"/>
  <c r="A356" i="22" s="1"/>
  <c r="B356" i="16"/>
  <c r="A356" i="21" s="1"/>
  <c r="A356" i="16"/>
  <c r="D350"/>
  <c r="A350" i="23" s="1"/>
  <c r="C350" i="16"/>
  <c r="A350" i="22" s="1"/>
  <c r="B350" i="16"/>
  <c r="A350" i="21" s="1"/>
  <c r="A350" i="16"/>
  <c r="D348"/>
  <c r="A348" i="23" s="1"/>
  <c r="C348" i="16"/>
  <c r="A348" i="22" s="1"/>
  <c r="B348" i="16"/>
  <c r="A348" i="21" s="1"/>
  <c r="A348" i="16"/>
  <c r="D342"/>
  <c r="A342" i="23" s="1"/>
  <c r="C342" i="16"/>
  <c r="A342" i="22" s="1"/>
  <c r="B342" i="16"/>
  <c r="A342" i="21" s="1"/>
  <c r="A342" i="16"/>
  <c r="D340"/>
  <c r="A340" i="23" s="1"/>
  <c r="C340" i="16"/>
  <c r="A340" i="22" s="1"/>
  <c r="B340" i="16"/>
  <c r="A340" i="21" s="1"/>
  <c r="A340" i="16"/>
  <c r="D334"/>
  <c r="A334" i="23" s="1"/>
  <c r="C334" i="16"/>
  <c r="A334" i="22" s="1"/>
  <c r="B334" i="16"/>
  <c r="A334" i="21" s="1"/>
  <c r="A334" i="16"/>
  <c r="D332"/>
  <c r="A332" i="23" s="1"/>
  <c r="C332" i="16"/>
  <c r="A332" i="22" s="1"/>
  <c r="B332" i="16"/>
  <c r="A332" i="21" s="1"/>
  <c r="A332" i="16"/>
  <c r="D326"/>
  <c r="A326" i="23" s="1"/>
  <c r="C326" i="16"/>
  <c r="A326" i="22" s="1"/>
  <c r="B326" i="16"/>
  <c r="A326" i="21" s="1"/>
  <c r="A326" i="16"/>
  <c r="D324"/>
  <c r="A324" i="23" s="1"/>
  <c r="C324" i="16"/>
  <c r="A324" i="22" s="1"/>
  <c r="B324" i="16"/>
  <c r="A324" i="21" s="1"/>
  <c r="A324" i="16"/>
  <c r="D318"/>
  <c r="A318" i="23" s="1"/>
  <c r="C318" i="16"/>
  <c r="A318" i="22" s="1"/>
  <c r="B318" i="16"/>
  <c r="A318" i="21" s="1"/>
  <c r="A318" i="16"/>
  <c r="D316"/>
  <c r="A316" i="23" s="1"/>
  <c r="C316" i="16"/>
  <c r="A316" i="22" s="1"/>
  <c r="B316" i="16"/>
  <c r="A316" i="21" s="1"/>
  <c r="A316" i="16"/>
  <c r="D310"/>
  <c r="A310" i="23" s="1"/>
  <c r="C310" i="16"/>
  <c r="A310" i="22" s="1"/>
  <c r="B310" i="16"/>
  <c r="A310" i="21" s="1"/>
  <c r="A310" i="16"/>
  <c r="D308"/>
  <c r="A308" i="23" s="1"/>
  <c r="C308" i="16"/>
  <c r="A308" i="22" s="1"/>
  <c r="B308" i="16"/>
  <c r="A308" i="21" s="1"/>
  <c r="A308" i="16"/>
  <c r="D302"/>
  <c r="A302" i="23" s="1"/>
  <c r="C302" i="16"/>
  <c r="A302" i="22" s="1"/>
  <c r="B302" i="16"/>
  <c r="A302" i="21" s="1"/>
  <c r="A302" i="16"/>
  <c r="D300"/>
  <c r="A300" i="23" s="1"/>
  <c r="C300" i="16"/>
  <c r="A300" i="22" s="1"/>
  <c r="B300" i="16"/>
  <c r="A300" i="21" s="1"/>
  <c r="A300" i="16"/>
  <c r="A295" i="23"/>
  <c r="A295" i="22"/>
  <c r="A295" i="21"/>
  <c r="D292" i="16"/>
  <c r="A292" i="23" s="1"/>
  <c r="C292" i="16"/>
  <c r="A292" i="22" s="1"/>
  <c r="B292" i="16"/>
  <c r="A292" i="21" s="1"/>
  <c r="A292" i="16"/>
  <c r="D290"/>
  <c r="A290" i="23" s="1"/>
  <c r="C290" i="16"/>
  <c r="A290" i="22" s="1"/>
  <c r="B290" i="16"/>
  <c r="A290" i="21" s="1"/>
  <c r="A290" i="16"/>
  <c r="D284"/>
  <c r="A284" i="23" s="1"/>
  <c r="C284" i="16"/>
  <c r="A284" i="22" s="1"/>
  <c r="B284" i="16"/>
  <c r="A284" i="21" s="1"/>
  <c r="A284" i="16"/>
  <c r="D282"/>
  <c r="A282" i="23" s="1"/>
  <c r="C282" i="16"/>
  <c r="A282" i="22" s="1"/>
  <c r="B282" i="16"/>
  <c r="A282" i="21" s="1"/>
  <c r="A282" i="16"/>
  <c r="D276"/>
  <c r="A276" i="23" s="1"/>
  <c r="C276" i="16"/>
  <c r="A276" i="22" s="1"/>
  <c r="B276" i="16"/>
  <c r="A276" i="21" s="1"/>
  <c r="A276" i="16"/>
  <c r="D274"/>
  <c r="A274" i="23" s="1"/>
  <c r="C274" i="16"/>
  <c r="A274" i="22" s="1"/>
  <c r="B274" i="16"/>
  <c r="A274" i="21" s="1"/>
  <c r="A274" i="16"/>
  <c r="D268"/>
  <c r="A268" i="23" s="1"/>
  <c r="C268" i="16"/>
  <c r="A268" i="22" s="1"/>
  <c r="B268" i="16"/>
  <c r="A268" i="21" s="1"/>
  <c r="A268" i="16"/>
  <c r="D266"/>
  <c r="A266" i="23" s="1"/>
  <c r="C266" i="16"/>
  <c r="A266" i="22" s="1"/>
  <c r="B266" i="16"/>
  <c r="A266" i="21" s="1"/>
  <c r="A266" i="16"/>
  <c r="D260"/>
  <c r="A260" i="23" s="1"/>
  <c r="C260" i="16"/>
  <c r="A260" i="22" s="1"/>
  <c r="B260" i="16"/>
  <c r="A260" i="21" s="1"/>
  <c r="A260" i="16"/>
  <c r="D258"/>
  <c r="A258" i="23" s="1"/>
  <c r="C258" i="16"/>
  <c r="A258" i="22" s="1"/>
  <c r="B258" i="16"/>
  <c r="A258" i="21" s="1"/>
  <c r="A258" i="16"/>
  <c r="D252"/>
  <c r="A252" i="23" s="1"/>
  <c r="C252" i="16"/>
  <c r="A252" i="22" s="1"/>
  <c r="B252" i="16"/>
  <c r="A252" i="21" s="1"/>
  <c r="A252" i="16"/>
  <c r="A250" i="23"/>
  <c r="C250" i="16"/>
  <c r="A250" i="22" s="1"/>
  <c r="B250" i="16"/>
  <c r="A250" i="21" s="1"/>
  <c r="A250" i="16"/>
  <c r="D244"/>
  <c r="A244" i="23" s="1"/>
  <c r="C244" i="16"/>
  <c r="A244" i="22" s="1"/>
  <c r="B244" i="16"/>
  <c r="A244" i="21" s="1"/>
  <c r="A244" i="16"/>
  <c r="D242"/>
  <c r="A242" i="23" s="1"/>
  <c r="C242" i="16"/>
  <c r="A242" i="22" s="1"/>
  <c r="B242" i="16"/>
  <c r="A242" i="21" s="1"/>
  <c r="A242" i="16"/>
  <c r="D236"/>
  <c r="A236" i="23" s="1"/>
  <c r="C236" i="16"/>
  <c r="A236" i="22" s="1"/>
  <c r="B236" i="16"/>
  <c r="A236" i="21" s="1"/>
  <c r="A236" i="16"/>
  <c r="C235"/>
  <c r="A235" i="22" s="1"/>
  <c r="D234" i="16"/>
  <c r="A234" i="23" s="1"/>
  <c r="C234" i="16"/>
  <c r="A234" i="22" s="1"/>
  <c r="B234" i="16"/>
  <c r="A234" i="21" s="1"/>
  <c r="A234" i="16"/>
  <c r="D228"/>
  <c r="A228" i="23" s="1"/>
  <c r="C228" i="16"/>
  <c r="A228" i="22" s="1"/>
  <c r="B228" i="16"/>
  <c r="A228" i="21" s="1"/>
  <c r="A228" i="16"/>
  <c r="C227"/>
  <c r="A227" i="22" s="1"/>
  <c r="A227" i="16"/>
  <c r="D226"/>
  <c r="A226" i="23" s="1"/>
  <c r="C226" i="16"/>
  <c r="A226" i="22" s="1"/>
  <c r="B226" i="16"/>
  <c r="A226" i="21" s="1"/>
  <c r="A226" i="16"/>
  <c r="D220"/>
  <c r="A220" i="23" s="1"/>
  <c r="C220" i="16"/>
  <c r="A220" i="22" s="1"/>
  <c r="B220" i="16"/>
  <c r="A220" i="21" s="1"/>
  <c r="A220" i="16"/>
  <c r="C219"/>
  <c r="A219" i="22" s="1"/>
  <c r="A219" i="16"/>
  <c r="D218"/>
  <c r="A218" i="23" s="1"/>
  <c r="C218" i="16"/>
  <c r="A218" i="22" s="1"/>
  <c r="B218" i="16"/>
  <c r="A218" i="21" s="1"/>
  <c r="A218" i="16"/>
  <c r="D212"/>
  <c r="A212" i="23" s="1"/>
  <c r="C212" i="16"/>
  <c r="A212" i="22" s="1"/>
  <c r="B212" i="16"/>
  <c r="A212" i="21" s="1"/>
  <c r="A212" i="16"/>
  <c r="C211"/>
  <c r="A211" i="22" s="1"/>
  <c r="A211" i="16"/>
  <c r="D210"/>
  <c r="A210" i="23" s="1"/>
  <c r="C210" i="16"/>
  <c r="A210" i="22" s="1"/>
  <c r="B210" i="16"/>
  <c r="A210" i="21" s="1"/>
  <c r="A210" i="16"/>
  <c r="D204"/>
  <c r="A204" i="23" s="1"/>
  <c r="C204" i="16"/>
  <c r="A204" i="22" s="1"/>
  <c r="B204" i="16"/>
  <c r="A204" i="21" s="1"/>
  <c r="A204" i="16"/>
  <c r="C203"/>
  <c r="A203" i="22" s="1"/>
  <c r="A203" i="16"/>
  <c r="D202"/>
  <c r="A202" i="23" s="1"/>
  <c r="C202" i="16"/>
  <c r="A202" i="22" s="1"/>
  <c r="B202" i="16"/>
  <c r="A202" i="21" s="1"/>
  <c r="A202" i="16"/>
  <c r="A197" i="23"/>
  <c r="A197" i="22"/>
  <c r="A197" i="21"/>
  <c r="D194" i="16"/>
  <c r="A194" i="23" s="1"/>
  <c r="C194" i="16"/>
  <c r="A194" i="22" s="1"/>
  <c r="B194" i="16"/>
  <c r="A194" i="21" s="1"/>
  <c r="A194" i="16"/>
  <c r="C193"/>
  <c r="A193" i="22" s="1"/>
  <c r="A193" i="16"/>
  <c r="D192"/>
  <c r="A192" i="23" s="1"/>
  <c r="C192" i="16"/>
  <c r="A192" i="22" s="1"/>
  <c r="B192" i="16"/>
  <c r="A192" i="21" s="1"/>
  <c r="A192" i="16"/>
  <c r="D186"/>
  <c r="A186" i="23" s="1"/>
  <c r="C186" i="16"/>
  <c r="A186" i="22" s="1"/>
  <c r="B186" i="16"/>
  <c r="A186" i="21" s="1"/>
  <c r="A186" i="16"/>
  <c r="C185"/>
  <c r="A185" i="22" s="1"/>
  <c r="A185" i="16"/>
  <c r="D184"/>
  <c r="A184" i="23" s="1"/>
  <c r="C184" i="16"/>
  <c r="A184" i="22" s="1"/>
  <c r="B184" i="16"/>
  <c r="A184" i="21" s="1"/>
  <c r="A184" i="16"/>
  <c r="D178"/>
  <c r="A178" i="23" s="1"/>
  <c r="C178" i="16"/>
  <c r="A178" i="22" s="1"/>
  <c r="B178" i="16"/>
  <c r="A178" i="21" s="1"/>
  <c r="A178" i="16"/>
  <c r="C177"/>
  <c r="A177" i="22" s="1"/>
  <c r="A177" i="16"/>
  <c r="D176"/>
  <c r="A176" i="23" s="1"/>
  <c r="C176" i="16"/>
  <c r="A176" i="22" s="1"/>
  <c r="B176" i="16"/>
  <c r="A176" i="21" s="1"/>
  <c r="A176" i="16"/>
  <c r="D170"/>
  <c r="A170" i="23" s="1"/>
  <c r="C170" i="16"/>
  <c r="A170" i="22" s="1"/>
  <c r="B170" i="16"/>
  <c r="A170" i="21" s="1"/>
  <c r="A170" i="16"/>
  <c r="C169"/>
  <c r="A169" i="22" s="1"/>
  <c r="A169" i="16"/>
  <c r="D168"/>
  <c r="A168" i="23" s="1"/>
  <c r="C168" i="16"/>
  <c r="A168" i="22" s="1"/>
  <c r="B168" i="16"/>
  <c r="A168" i="21" s="1"/>
  <c r="A168" i="16"/>
  <c r="D162"/>
  <c r="A162" i="23" s="1"/>
  <c r="C162" i="16"/>
  <c r="A162" i="22" s="1"/>
  <c r="B162" i="16"/>
  <c r="A162" i="21" s="1"/>
  <c r="A162" i="16"/>
  <c r="C161"/>
  <c r="A161" i="22" s="1"/>
  <c r="D160" i="16"/>
  <c r="A160" i="23" s="1"/>
  <c r="C160" i="16"/>
  <c r="A160" i="22" s="1"/>
  <c r="B160" i="16"/>
  <c r="A160" i="21" s="1"/>
  <c r="A160" i="16"/>
  <c r="D154"/>
  <c r="A154" i="23" s="1"/>
  <c r="C154" i="16"/>
  <c r="A154" i="22" s="1"/>
  <c r="B154" i="16"/>
  <c r="A154" i="21" s="1"/>
  <c r="A154" i="16"/>
  <c r="C153"/>
  <c r="A153" i="22" s="1"/>
  <c r="A153" i="16"/>
  <c r="D152"/>
  <c r="A152" i="23" s="1"/>
  <c r="C152" i="16"/>
  <c r="A152" i="22" s="1"/>
  <c r="B152" i="16"/>
  <c r="A152" i="21" s="1"/>
  <c r="A152" i="16"/>
  <c r="D146"/>
  <c r="A146" i="23" s="1"/>
  <c r="C146" i="16"/>
  <c r="A146" i="22" s="1"/>
  <c r="B146" i="16"/>
  <c r="A146" i="21" s="1"/>
  <c r="A146" i="16"/>
  <c r="C145"/>
  <c r="A145" i="22" s="1"/>
  <c r="A145" i="16"/>
  <c r="D144"/>
  <c r="A144" i="23" s="1"/>
  <c r="C144" i="16"/>
  <c r="A144" i="22" s="1"/>
  <c r="B144" i="16"/>
  <c r="A144" i="21" s="1"/>
  <c r="A144" i="16"/>
  <c r="D138"/>
  <c r="A138" i="23" s="1"/>
  <c r="C138" i="16"/>
  <c r="A138" i="22" s="1"/>
  <c r="B138" i="16"/>
  <c r="A138" i="21" s="1"/>
  <c r="A138" i="16"/>
  <c r="C137"/>
  <c r="A137" i="22" s="1"/>
  <c r="A137" i="16"/>
  <c r="D136"/>
  <c r="A136" i="23" s="1"/>
  <c r="C136" i="16"/>
  <c r="A136" i="22" s="1"/>
  <c r="B136" i="16"/>
  <c r="A136" i="21" s="1"/>
  <c r="A136" i="16"/>
  <c r="D130"/>
  <c r="A130" i="23" s="1"/>
  <c r="C130" i="16"/>
  <c r="A130" i="22" s="1"/>
  <c r="B130" i="16"/>
  <c r="A130" i="21" s="1"/>
  <c r="A130" i="16"/>
  <c r="C129"/>
  <c r="A129" i="22" s="1"/>
  <c r="A129" i="16"/>
  <c r="D128"/>
  <c r="A128" i="23" s="1"/>
  <c r="C128" i="16"/>
  <c r="A128" i="22" s="1"/>
  <c r="B128" i="16"/>
  <c r="A128" i="21" s="1"/>
  <c r="A128" i="16"/>
  <c r="D122"/>
  <c r="A122" i="23" s="1"/>
  <c r="C122" i="16"/>
  <c r="A122" i="22" s="1"/>
  <c r="B122" i="16"/>
  <c r="A122" i="21" s="1"/>
  <c r="A122" i="16"/>
  <c r="C121"/>
  <c r="A121" i="22" s="1"/>
  <c r="A121" i="16"/>
  <c r="D120"/>
  <c r="A120" i="23" s="1"/>
  <c r="C120" i="16"/>
  <c r="A120" i="22" s="1"/>
  <c r="B120" i="16"/>
  <c r="A120" i="21" s="1"/>
  <c r="A120" i="16"/>
  <c r="D114"/>
  <c r="A114" i="23" s="1"/>
  <c r="C114" i="16"/>
  <c r="A114" i="22" s="1"/>
  <c r="B114" i="16"/>
  <c r="A114" i="21" s="1"/>
  <c r="A114" i="16"/>
  <c r="C113"/>
  <c r="A113" i="22" s="1"/>
  <c r="A113" i="16"/>
  <c r="D112"/>
  <c r="A112" i="23" s="1"/>
  <c r="C112" i="16"/>
  <c r="A112" i="22" s="1"/>
  <c r="B112" i="16"/>
  <c r="A112" i="21" s="1"/>
  <c r="A112" i="16"/>
  <c r="D106"/>
  <c r="A106" i="23" s="1"/>
  <c r="C106" i="16"/>
  <c r="A106" i="22" s="1"/>
  <c r="B106" i="16"/>
  <c r="A106" i="21" s="1"/>
  <c r="A106" i="16"/>
  <c r="C105"/>
  <c r="A105" i="22" s="1"/>
  <c r="A105" i="16"/>
  <c r="D104"/>
  <c r="A104" i="23" s="1"/>
  <c r="A104" i="22"/>
  <c r="B104" i="16"/>
  <c r="A104" i="21" s="1"/>
  <c r="A104" i="16"/>
  <c r="A99" i="23"/>
  <c r="A99" i="22"/>
  <c r="D96" i="16"/>
  <c r="A96" i="23" s="1"/>
  <c r="C96" i="16"/>
  <c r="A96" i="22" s="1"/>
  <c r="B96" i="16"/>
  <c r="A96" i="21" s="1"/>
  <c r="A96" i="16"/>
  <c r="C95"/>
  <c r="A95" i="22" s="1"/>
  <c r="A95" i="16"/>
  <c r="D94"/>
  <c r="A94" i="23" s="1"/>
  <c r="C94" i="16"/>
  <c r="A94" i="22" s="1"/>
  <c r="B94" i="16"/>
  <c r="A94" i="21" s="1"/>
  <c r="A94" i="16"/>
  <c r="D88"/>
  <c r="A88" i="23" s="1"/>
  <c r="C88" i="16"/>
  <c r="A88" i="22" s="1"/>
  <c r="B88" i="16"/>
  <c r="A88" i="21" s="1"/>
  <c r="A88" i="16"/>
  <c r="C87"/>
  <c r="A87" i="22" s="1"/>
  <c r="A87" i="16"/>
  <c r="D86"/>
  <c r="A86" i="23" s="1"/>
  <c r="C86" i="16"/>
  <c r="A86" i="22" s="1"/>
  <c r="B86" i="16"/>
  <c r="A86" i="21" s="1"/>
  <c r="A86" i="16"/>
  <c r="D80"/>
  <c r="A80" i="23" s="1"/>
  <c r="C80" i="16"/>
  <c r="A80" i="22" s="1"/>
  <c r="B80" i="16"/>
  <c r="A80" i="21" s="1"/>
  <c r="A80" i="16"/>
  <c r="C79"/>
  <c r="A79" i="22" s="1"/>
  <c r="A79" i="16"/>
  <c r="D78"/>
  <c r="A78" i="23" s="1"/>
  <c r="C78" i="16"/>
  <c r="A78" i="22" s="1"/>
  <c r="B78" i="16"/>
  <c r="A78" i="21" s="1"/>
  <c r="A78" i="16"/>
  <c r="D72"/>
  <c r="A72" i="23" s="1"/>
  <c r="C72" i="16"/>
  <c r="A72" i="22" s="1"/>
  <c r="B72" i="16"/>
  <c r="A72" i="21" s="1"/>
  <c r="A72" i="16"/>
  <c r="C71"/>
  <c r="A71" i="22" s="1"/>
  <c r="A71" i="16"/>
  <c r="D70"/>
  <c r="A70" i="23" s="1"/>
  <c r="C70" i="16"/>
  <c r="A70" i="22" s="1"/>
  <c r="B70" i="16"/>
  <c r="A70" i="21" s="1"/>
  <c r="A70" i="16"/>
  <c r="D64"/>
  <c r="A64" i="23" s="1"/>
  <c r="C64" i="16"/>
  <c r="A64" i="22" s="1"/>
  <c r="B64" i="16"/>
  <c r="A64" i="21" s="1"/>
  <c r="A64" i="16"/>
  <c r="C63"/>
  <c r="A63" i="22" s="1"/>
  <c r="A63" i="16"/>
  <c r="D62"/>
  <c r="A62" i="23" s="1"/>
  <c r="C62" i="16"/>
  <c r="A62" i="22" s="1"/>
  <c r="B62" i="16"/>
  <c r="A62" i="21" s="1"/>
  <c r="A62" i="16"/>
  <c r="D56"/>
  <c r="A56" i="23" s="1"/>
  <c r="C56" i="16"/>
  <c r="A56" i="22" s="1"/>
  <c r="B56" i="16"/>
  <c r="A56" i="21" s="1"/>
  <c r="A56" i="16"/>
  <c r="C55"/>
  <c r="A55" i="22" s="1"/>
  <c r="A55" i="16"/>
  <c r="D54"/>
  <c r="A54" i="23" s="1"/>
  <c r="C54" i="16"/>
  <c r="A54" i="22" s="1"/>
  <c r="B54" i="16"/>
  <c r="A54" i="21" s="1"/>
  <c r="A54" i="16"/>
  <c r="D48"/>
  <c r="A48" i="23" s="1"/>
  <c r="C48" i="16"/>
  <c r="A48" i="22" s="1"/>
  <c r="B48" i="16"/>
  <c r="A48" i="21" s="1"/>
  <c r="A48" i="16"/>
  <c r="C47"/>
  <c r="A47" i="22" s="1"/>
  <c r="A47" i="16"/>
  <c r="D46"/>
  <c r="A46" i="23" s="1"/>
  <c r="C46" i="16"/>
  <c r="A46" i="22" s="1"/>
  <c r="B46" i="16"/>
  <c r="A46" i="21" s="1"/>
  <c r="A46" i="16"/>
  <c r="D40"/>
  <c r="A40" i="23" s="1"/>
  <c r="C40" i="16"/>
  <c r="A40" i="22" s="1"/>
  <c r="B40" i="16"/>
  <c r="A40" i="21" s="1"/>
  <c r="A40" i="16"/>
  <c r="C39"/>
  <c r="A39" i="22" s="1"/>
  <c r="A39" i="16"/>
  <c r="D38"/>
  <c r="A38" i="23" s="1"/>
  <c r="C38" i="16"/>
  <c r="A38" i="22" s="1"/>
  <c r="B38" i="16"/>
  <c r="A38" i="21" s="1"/>
  <c r="A38" i="16"/>
  <c r="D32"/>
  <c r="A32" i="23" s="1"/>
  <c r="C32" i="16"/>
  <c r="A32" i="22" s="1"/>
  <c r="B32" i="16"/>
  <c r="A32" i="21" s="1"/>
  <c r="A32" i="16"/>
  <c r="C31"/>
  <c r="A31" i="22" s="1"/>
  <c r="A31" i="16"/>
  <c r="D30"/>
  <c r="A30" i="23" s="1"/>
  <c r="C30" i="16"/>
  <c r="A30" i="22" s="1"/>
  <c r="B30" i="16"/>
  <c r="A30" i="21" s="1"/>
  <c r="A30" i="16"/>
  <c r="D24"/>
  <c r="A24" i="23" s="1"/>
  <c r="C24" i="16"/>
  <c r="A24" i="22" s="1"/>
  <c r="B24" i="16"/>
  <c r="A24" i="21" s="1"/>
  <c r="A24" i="16"/>
  <c r="C23"/>
  <c r="A23" i="22" s="1"/>
  <c r="A23" i="16"/>
  <c r="D22"/>
  <c r="A22" i="23" s="1"/>
  <c r="C22" i="16"/>
  <c r="A22" i="22" s="1"/>
  <c r="B22" i="16"/>
  <c r="A22" i="21" s="1"/>
  <c r="A22" i="16"/>
  <c r="D16"/>
  <c r="A16" i="23" s="1"/>
  <c r="C16" i="16"/>
  <c r="A16" i="22" s="1"/>
  <c r="B16" i="16"/>
  <c r="A16" i="21" s="1"/>
  <c r="A16" i="16"/>
  <c r="C15"/>
  <c r="A15" i="22" s="1"/>
  <c r="A15" i="16"/>
  <c r="D14"/>
  <c r="A14" i="23" s="1"/>
  <c r="C14" i="16"/>
  <c r="A14" i="22" s="1"/>
  <c r="B14" i="16"/>
  <c r="A14" i="21" s="1"/>
  <c r="A14" i="16"/>
  <c r="A8" i="23"/>
  <c r="C8" i="16"/>
  <c r="A8" i="22" s="1"/>
  <c r="B8" i="16"/>
  <c r="A8" i="21" s="1"/>
  <c r="A8" i="16"/>
  <c r="C7"/>
  <c r="A7" i="22" s="1"/>
  <c r="A7" i="16"/>
  <c r="C6"/>
  <c r="A6" i="22" s="1"/>
  <c r="B6" i="16"/>
  <c r="A6" i="21" s="1"/>
  <c r="A6" i="16"/>
  <c r="E2"/>
  <c r="D2"/>
  <c r="A2" i="23" s="1"/>
  <c r="C2" i="16"/>
  <c r="A2" i="22" s="1"/>
  <c r="B2" i="16"/>
  <c r="A2" i="21" s="1"/>
  <c r="A2" i="16"/>
  <c r="A6" i="23"/>
  <c r="A391" i="25"/>
  <c r="A387"/>
  <c r="A386"/>
  <c r="A385"/>
  <c r="A383"/>
  <c r="A379"/>
  <c r="A378"/>
  <c r="A377"/>
  <c r="A375"/>
  <c r="A371"/>
  <c r="A370"/>
  <c r="A369"/>
  <c r="A367"/>
  <c r="A363"/>
  <c r="A362"/>
  <c r="A361"/>
  <c r="A359"/>
  <c r="A355"/>
  <c r="A354"/>
  <c r="A353"/>
  <c r="A351"/>
  <c r="A347"/>
  <c r="A346"/>
  <c r="A345"/>
  <c r="A343"/>
  <c r="A339"/>
  <c r="A338"/>
  <c r="A337"/>
  <c r="A335"/>
  <c r="A331"/>
  <c r="A330"/>
  <c r="A329"/>
  <c r="A327"/>
  <c r="A323"/>
  <c r="A322"/>
  <c r="A321"/>
  <c r="A319"/>
  <c r="A318"/>
  <c r="A315"/>
  <c r="A314"/>
  <c r="A313"/>
  <c r="A311"/>
  <c r="A307"/>
  <c r="A306"/>
  <c r="A305"/>
  <c r="A303"/>
  <c r="A299"/>
  <c r="A298"/>
  <c r="A297"/>
  <c r="A293"/>
  <c r="A289"/>
  <c r="A288"/>
  <c r="A287"/>
  <c r="A285"/>
  <c r="A281"/>
  <c r="A280"/>
  <c r="A279"/>
  <c r="A277"/>
  <c r="A273"/>
  <c r="A272"/>
  <c r="A271"/>
  <c r="A269"/>
  <c r="A265"/>
  <c r="A264"/>
  <c r="A263"/>
  <c r="A261"/>
  <c r="A257"/>
  <c r="A256"/>
  <c r="A255"/>
  <c r="A253"/>
  <c r="A249"/>
  <c r="A248"/>
  <c r="A247"/>
  <c r="A245"/>
  <c r="A241"/>
  <c r="A240"/>
  <c r="A239"/>
  <c r="A237"/>
  <c r="A233"/>
  <c r="A232"/>
  <c r="A231"/>
  <c r="A229"/>
  <c r="A225"/>
  <c r="A224"/>
  <c r="A223"/>
  <c r="A221"/>
  <c r="A217"/>
  <c r="A216"/>
  <c r="A215"/>
  <c r="A213"/>
  <c r="A209"/>
  <c r="A208"/>
  <c r="A207"/>
  <c r="A205"/>
  <c r="A201"/>
  <c r="A200"/>
  <c r="A199"/>
  <c r="A195"/>
  <c r="A191"/>
  <c r="A190"/>
  <c r="A189"/>
  <c r="A187"/>
  <c r="A183"/>
  <c r="A182"/>
  <c r="A181"/>
  <c r="A179"/>
  <c r="A175"/>
  <c r="A174"/>
  <c r="A173"/>
  <c r="A171"/>
  <c r="A167"/>
  <c r="A166"/>
  <c r="A165"/>
  <c r="A163"/>
  <c r="A159"/>
  <c r="A158"/>
  <c r="A157"/>
  <c r="A155"/>
  <c r="A151"/>
  <c r="A150"/>
  <c r="A149"/>
  <c r="A147"/>
  <c r="A143"/>
  <c r="A142"/>
  <c r="A141"/>
  <c r="A139"/>
  <c r="A135"/>
  <c r="A134"/>
  <c r="A133"/>
  <c r="A131"/>
  <c r="A127"/>
  <c r="A126"/>
  <c r="A125"/>
  <c r="A123"/>
  <c r="A119"/>
  <c r="A118"/>
  <c r="A117"/>
  <c r="A115"/>
  <c r="A111"/>
  <c r="A110"/>
  <c r="A109"/>
  <c r="A107"/>
  <c r="A103"/>
  <c r="A102"/>
  <c r="A101"/>
  <c r="A97"/>
  <c r="A93"/>
  <c r="A92"/>
  <c r="A91"/>
  <c r="A89"/>
  <c r="A85"/>
  <c r="A84"/>
  <c r="A83"/>
  <c r="A81"/>
  <c r="A77"/>
  <c r="A76"/>
  <c r="A75"/>
  <c r="A73"/>
  <c r="A69"/>
  <c r="A68"/>
  <c r="A67"/>
  <c r="A65"/>
  <c r="A61"/>
  <c r="A60"/>
  <c r="A59"/>
  <c r="A57"/>
  <c r="A53"/>
  <c r="A52"/>
  <c r="A51"/>
  <c r="A49"/>
  <c r="A45"/>
  <c r="A44"/>
  <c r="A43"/>
  <c r="A41"/>
  <c r="A37"/>
  <c r="A36"/>
  <c r="A35"/>
  <c r="A33"/>
  <c r="A29"/>
  <c r="A28"/>
  <c r="A27"/>
  <c r="A25"/>
  <c r="A21"/>
  <c r="A20"/>
  <c r="A19"/>
  <c r="A17"/>
  <c r="A13"/>
  <c r="A12"/>
  <c r="A11"/>
  <c r="A9"/>
  <c r="A5"/>
  <c r="A4"/>
  <c r="A3"/>
  <c r="A1"/>
  <c r="A391" i="23"/>
  <c r="A387"/>
  <c r="A386"/>
  <c r="A385"/>
  <c r="A383"/>
  <c r="A379"/>
  <c r="A378"/>
  <c r="A377"/>
  <c r="A375"/>
  <c r="A371"/>
  <c r="A370"/>
  <c r="A369"/>
  <c r="A367"/>
  <c r="A363"/>
  <c r="A362"/>
  <c r="A361"/>
  <c r="A359"/>
  <c r="A355"/>
  <c r="A354"/>
  <c r="A353"/>
  <c r="A351"/>
  <c r="A347"/>
  <c r="A346"/>
  <c r="A345"/>
  <c r="A343"/>
  <c r="A339"/>
  <c r="A338"/>
  <c r="A337"/>
  <c r="A335"/>
  <c r="A331"/>
  <c r="A330"/>
  <c r="A329"/>
  <c r="A327"/>
  <c r="A323"/>
  <c r="A322"/>
  <c r="A321"/>
  <c r="A319"/>
  <c r="A315"/>
  <c r="A314"/>
  <c r="A313"/>
  <c r="A311"/>
  <c r="A307"/>
  <c r="A306"/>
  <c r="A305"/>
  <c r="A303"/>
  <c r="A299"/>
  <c r="A298"/>
  <c r="A297"/>
  <c r="A293"/>
  <c r="A289"/>
  <c r="A288"/>
  <c r="A287"/>
  <c r="A285"/>
  <c r="A281"/>
  <c r="A280"/>
  <c r="A279"/>
  <c r="A277"/>
  <c r="A273"/>
  <c r="A272"/>
  <c r="A271"/>
  <c r="A269"/>
  <c r="A265"/>
  <c r="A264"/>
  <c r="A263"/>
  <c r="A261"/>
  <c r="A257"/>
  <c r="A256"/>
  <c r="A255"/>
  <c r="A253"/>
  <c r="A249"/>
  <c r="A248"/>
  <c r="A247"/>
  <c r="A245"/>
  <c r="A241"/>
  <c r="A240"/>
  <c r="A239"/>
  <c r="A237"/>
  <c r="A233"/>
  <c r="A232"/>
  <c r="A231"/>
  <c r="A229"/>
  <c r="A225"/>
  <c r="A224"/>
  <c r="A223"/>
  <c r="A221"/>
  <c r="A217"/>
  <c r="A216"/>
  <c r="A215"/>
  <c r="A213"/>
  <c r="A209"/>
  <c r="A208"/>
  <c r="A207"/>
  <c r="A205"/>
  <c r="A201"/>
  <c r="A200"/>
  <c r="A199"/>
  <c r="A195"/>
  <c r="A191"/>
  <c r="A190"/>
  <c r="A189"/>
  <c r="A187"/>
  <c r="A183"/>
  <c r="A182"/>
  <c r="A181"/>
  <c r="A179"/>
  <c r="A175"/>
  <c r="A174"/>
  <c r="A173"/>
  <c r="A171"/>
  <c r="A167"/>
  <c r="A166"/>
  <c r="A165"/>
  <c r="A163"/>
  <c r="A159"/>
  <c r="A158"/>
  <c r="A157"/>
  <c r="A155"/>
  <c r="A151"/>
  <c r="A150"/>
  <c r="A149"/>
  <c r="A147"/>
  <c r="A143"/>
  <c r="A142"/>
  <c r="A141"/>
  <c r="A139"/>
  <c r="A135"/>
  <c r="A134"/>
  <c r="A133"/>
  <c r="A131"/>
  <c r="A127"/>
  <c r="A126"/>
  <c r="A125"/>
  <c r="A123"/>
  <c r="A119"/>
  <c r="A118"/>
  <c r="A117"/>
  <c r="A115"/>
  <c r="A111"/>
  <c r="A110"/>
  <c r="A109"/>
  <c r="A107"/>
  <c r="A103"/>
  <c r="A102"/>
  <c r="A101"/>
  <c r="A97"/>
  <c r="A93"/>
  <c r="A92"/>
  <c r="A91"/>
  <c r="A89"/>
  <c r="A85"/>
  <c r="A84"/>
  <c r="A83"/>
  <c r="A81"/>
  <c r="A77"/>
  <c r="A76"/>
  <c r="A75"/>
  <c r="A73"/>
  <c r="A69"/>
  <c r="A68"/>
  <c r="A67"/>
  <c r="A65"/>
  <c r="A61"/>
  <c r="A60"/>
  <c r="A59"/>
  <c r="A57"/>
  <c r="A53"/>
  <c r="A52"/>
  <c r="A51"/>
  <c r="A49"/>
  <c r="A45"/>
  <c r="A44"/>
  <c r="A43"/>
  <c r="A41"/>
  <c r="A37"/>
  <c r="A36"/>
  <c r="A35"/>
  <c r="A33"/>
  <c r="A29"/>
  <c r="A28"/>
  <c r="A27"/>
  <c r="A25"/>
  <c r="A21"/>
  <c r="A20"/>
  <c r="A19"/>
  <c r="A17"/>
  <c r="A13"/>
  <c r="A12"/>
  <c r="A11"/>
  <c r="A9"/>
  <c r="A5"/>
  <c r="A4"/>
  <c r="A3"/>
  <c r="A1"/>
  <c r="Z12" i="1"/>
  <c r="AA43" i="33" s="1"/>
  <c r="P197" i="1"/>
  <c r="Q197"/>
  <c r="R197"/>
  <c r="S197"/>
  <c r="P198"/>
  <c r="Q198"/>
  <c r="R198"/>
  <c r="S198"/>
  <c r="P199"/>
  <c r="Q199"/>
  <c r="R199"/>
  <c r="S199"/>
  <c r="P200"/>
  <c r="Q200"/>
  <c r="R200"/>
  <c r="S200"/>
  <c r="P201"/>
  <c r="Q201"/>
  <c r="R201"/>
  <c r="S201"/>
  <c r="P202"/>
  <c r="Q202"/>
  <c r="R202"/>
  <c r="S202"/>
  <c r="P203"/>
  <c r="Q203"/>
  <c r="R203"/>
  <c r="S203"/>
  <c r="P204"/>
  <c r="Q204"/>
  <c r="R204"/>
  <c r="S204"/>
  <c r="P205"/>
  <c r="Q205"/>
  <c r="R205"/>
  <c r="S205"/>
  <c r="P206"/>
  <c r="Q206"/>
  <c r="R206"/>
  <c r="S206"/>
  <c r="P207"/>
  <c r="Q207"/>
  <c r="R207"/>
  <c r="S207"/>
  <c r="P208"/>
  <c r="Q208"/>
  <c r="R208"/>
  <c r="S208"/>
  <c r="P209"/>
  <c r="Q209"/>
  <c r="R209"/>
  <c r="S209"/>
  <c r="P210"/>
  <c r="Q210"/>
  <c r="R210"/>
  <c r="S210"/>
  <c r="P211"/>
  <c r="Q211"/>
  <c r="R211"/>
  <c r="S211"/>
  <c r="P212"/>
  <c r="Q212"/>
  <c r="R212"/>
  <c r="S212"/>
  <c r="P213"/>
  <c r="Q213"/>
  <c r="R213"/>
  <c r="S213"/>
  <c r="P214"/>
  <c r="Q214"/>
  <c r="R214"/>
  <c r="S214"/>
  <c r="P215"/>
  <c r="Q215"/>
  <c r="R215"/>
  <c r="S215"/>
  <c r="P216"/>
  <c r="Q216"/>
  <c r="R216"/>
  <c r="S216"/>
  <c r="P217"/>
  <c r="Q217"/>
  <c r="R217"/>
  <c r="S217"/>
  <c r="P218"/>
  <c r="Q218"/>
  <c r="R218"/>
  <c r="S218"/>
  <c r="P219"/>
  <c r="Q219"/>
  <c r="R219"/>
  <c r="S219"/>
  <c r="P220"/>
  <c r="Q220"/>
  <c r="R220"/>
  <c r="S220"/>
  <c r="P221"/>
  <c r="Q221"/>
  <c r="R221"/>
  <c r="S221"/>
  <c r="P222"/>
  <c r="Q222"/>
  <c r="R222"/>
  <c r="S222"/>
  <c r="P223"/>
  <c r="Q223"/>
  <c r="R223"/>
  <c r="S223"/>
  <c r="P224"/>
  <c r="Q224"/>
  <c r="R224"/>
  <c r="S224"/>
  <c r="P225"/>
  <c r="Q225"/>
  <c r="R225"/>
  <c r="S225"/>
  <c r="P226"/>
  <c r="Q226"/>
  <c r="R226"/>
  <c r="S226"/>
  <c r="P227"/>
  <c r="Q227"/>
  <c r="R227"/>
  <c r="S227"/>
  <c r="P228"/>
  <c r="Q228"/>
  <c r="R228"/>
  <c r="S228"/>
  <c r="P229"/>
  <c r="Q229"/>
  <c r="R229"/>
  <c r="S229"/>
  <c r="P230"/>
  <c r="Q230"/>
  <c r="R230"/>
  <c r="S230"/>
  <c r="P231"/>
  <c r="Q231"/>
  <c r="R231"/>
  <c r="S231"/>
  <c r="P232"/>
  <c r="Q232"/>
  <c r="R232"/>
  <c r="S232"/>
  <c r="P233"/>
  <c r="Q233"/>
  <c r="R233"/>
  <c r="S233"/>
  <c r="P234"/>
  <c r="Q234"/>
  <c r="R234"/>
  <c r="S234"/>
  <c r="P235"/>
  <c r="Q235"/>
  <c r="R235"/>
  <c r="S235"/>
  <c r="P236"/>
  <c r="Q236"/>
  <c r="R236"/>
  <c r="S236"/>
  <c r="P237"/>
  <c r="Q237"/>
  <c r="R237"/>
  <c r="S237"/>
  <c r="P238"/>
  <c r="Q238"/>
  <c r="R238"/>
  <c r="S238"/>
  <c r="P239"/>
  <c r="Q239"/>
  <c r="R239"/>
  <c r="S239"/>
  <c r="P240"/>
  <c r="Q240"/>
  <c r="R240"/>
  <c r="S240"/>
  <c r="P241"/>
  <c r="Q241"/>
  <c r="R241"/>
  <c r="S241"/>
  <c r="P242"/>
  <c r="Q242"/>
  <c r="R242"/>
  <c r="S242"/>
  <c r="P243"/>
  <c r="Q243"/>
  <c r="R243"/>
  <c r="S243"/>
  <c r="P244"/>
  <c r="Q244"/>
  <c r="R244"/>
  <c r="S244"/>
  <c r="E244"/>
  <c r="W46" i="33" s="1"/>
  <c r="E243" i="1"/>
  <c r="W47" i="33" s="1"/>
  <c r="E242" i="1"/>
  <c r="W48" i="33" s="1"/>
  <c r="E241" i="1"/>
  <c r="W49" i="33" s="1"/>
  <c r="E240" i="1"/>
  <c r="X50" i="33" s="1"/>
  <c r="E239" i="1"/>
  <c r="Y51" i="33" s="1"/>
  <c r="T238" i="1"/>
  <c r="T236"/>
  <c r="T234"/>
  <c r="T232"/>
  <c r="E230"/>
  <c r="AI54" i="33" s="1"/>
  <c r="E229" i="1"/>
  <c r="AJ54" i="33" s="1"/>
  <c r="E228" i="1"/>
  <c r="AK53" i="33" s="1"/>
  <c r="E227" i="1"/>
  <c r="AL52" i="33" s="1"/>
  <c r="E226" i="1"/>
  <c r="AM51" i="33" s="1"/>
  <c r="E225" i="1"/>
  <c r="AN50" i="33" s="1"/>
  <c r="E224" i="1"/>
  <c r="AO49" i="33" s="1"/>
  <c r="E223" i="1"/>
  <c r="AO48" i="33" s="1"/>
  <c r="E222" i="1"/>
  <c r="AO47" i="33" s="1"/>
  <c r="E221" i="1"/>
  <c r="AO46" i="33" s="1"/>
  <c r="E220" i="1"/>
  <c r="AO44" i="33" s="1"/>
  <c r="E219" i="1"/>
  <c r="AO43" i="33" s="1"/>
  <c r="E218" i="1"/>
  <c r="AO42" i="33" s="1"/>
  <c r="E217" i="1"/>
  <c r="AO41" i="33" s="1"/>
  <c r="E216" i="1"/>
  <c r="AN40" i="33" s="1"/>
  <c r="E215" i="1"/>
  <c r="AM39" i="33" s="1"/>
  <c r="E214" i="1"/>
  <c r="AL38" i="33" s="1"/>
  <c r="E213" i="1"/>
  <c r="AK37" i="33" s="1"/>
  <c r="E212" i="1"/>
  <c r="AJ36" i="33" s="1"/>
  <c r="E211" i="1"/>
  <c r="AI36" i="33" s="1"/>
  <c r="E210" i="1"/>
  <c r="AH36" i="33" s="1"/>
  <c r="E209" i="1"/>
  <c r="AG36" i="33" s="1"/>
  <c r="E208" i="1"/>
  <c r="AE36" i="33" s="1"/>
  <c r="E207" i="1"/>
  <c r="AD36" i="33" s="1"/>
  <c r="E206" i="1"/>
  <c r="AC36" i="33" s="1"/>
  <c r="E205" i="1"/>
  <c r="AB36" i="33" s="1"/>
  <c r="E204" i="1"/>
  <c r="AA37" i="33" s="1"/>
  <c r="A391" i="22"/>
  <c r="A387"/>
  <c r="A386"/>
  <c r="A385"/>
  <c r="A383"/>
  <c r="A379"/>
  <c r="A378"/>
  <c r="A377"/>
  <c r="A375"/>
  <c r="A371"/>
  <c r="A370"/>
  <c r="A369"/>
  <c r="A367"/>
  <c r="A363"/>
  <c r="A362"/>
  <c r="A361"/>
  <c r="A359"/>
  <c r="A355"/>
  <c r="A354"/>
  <c r="A353"/>
  <c r="A351"/>
  <c r="A347"/>
  <c r="A346"/>
  <c r="A345"/>
  <c r="A343"/>
  <c r="A339"/>
  <c r="A338"/>
  <c r="A337"/>
  <c r="A335"/>
  <c r="A331"/>
  <c r="A330"/>
  <c r="A329"/>
  <c r="A327"/>
  <c r="A323"/>
  <c r="A322"/>
  <c r="A321"/>
  <c r="A319"/>
  <c r="A315"/>
  <c r="A314"/>
  <c r="A313"/>
  <c r="A311"/>
  <c r="A307"/>
  <c r="A306"/>
  <c r="A305"/>
  <c r="A303"/>
  <c r="A299"/>
  <c r="A298"/>
  <c r="A297"/>
  <c r="A293"/>
  <c r="A289"/>
  <c r="A288"/>
  <c r="A287"/>
  <c r="A285"/>
  <c r="A281"/>
  <c r="A280"/>
  <c r="A279"/>
  <c r="A277"/>
  <c r="A273"/>
  <c r="A272"/>
  <c r="A271"/>
  <c r="A269"/>
  <c r="A265"/>
  <c r="A264"/>
  <c r="A263"/>
  <c r="A261"/>
  <c r="A257"/>
  <c r="A256"/>
  <c r="A255"/>
  <c r="A253"/>
  <c r="A249"/>
  <c r="A248"/>
  <c r="A247"/>
  <c r="A245"/>
  <c r="A241"/>
  <c r="A240"/>
  <c r="A239"/>
  <c r="A237"/>
  <c r="A233"/>
  <c r="A232"/>
  <c r="A231"/>
  <c r="A229"/>
  <c r="A225"/>
  <c r="A224"/>
  <c r="A223"/>
  <c r="A221"/>
  <c r="A217"/>
  <c r="A216"/>
  <c r="A215"/>
  <c r="A213"/>
  <c r="A209"/>
  <c r="A208"/>
  <c r="A207"/>
  <c r="A205"/>
  <c r="A201"/>
  <c r="A200"/>
  <c r="A199"/>
  <c r="A195"/>
  <c r="A191"/>
  <c r="A190"/>
  <c r="A189"/>
  <c r="A187"/>
  <c r="A183"/>
  <c r="A182"/>
  <c r="A181"/>
  <c r="A179"/>
  <c r="A175"/>
  <c r="A174"/>
  <c r="A173"/>
  <c r="A171"/>
  <c r="A167"/>
  <c r="A166"/>
  <c r="A165"/>
  <c r="A163"/>
  <c r="A159"/>
  <c r="A158"/>
  <c r="A157"/>
  <c r="A155"/>
  <c r="A151"/>
  <c r="A150"/>
  <c r="A149"/>
  <c r="A147"/>
  <c r="A143"/>
  <c r="A142"/>
  <c r="A141"/>
  <c r="A139"/>
  <c r="A135"/>
  <c r="A134"/>
  <c r="A133"/>
  <c r="A131"/>
  <c r="A127"/>
  <c r="A126"/>
  <c r="A125"/>
  <c r="A123"/>
  <c r="A119"/>
  <c r="A118"/>
  <c r="A117"/>
  <c r="A115"/>
  <c r="A111"/>
  <c r="A110"/>
  <c r="A109"/>
  <c r="A107"/>
  <c r="A103"/>
  <c r="A102"/>
  <c r="A101"/>
  <c r="A97"/>
  <c r="A93"/>
  <c r="A92"/>
  <c r="A91"/>
  <c r="A89"/>
  <c r="A85"/>
  <c r="A84"/>
  <c r="A83"/>
  <c r="A81"/>
  <c r="A77"/>
  <c r="A76"/>
  <c r="A75"/>
  <c r="A73"/>
  <c r="A69"/>
  <c r="A68"/>
  <c r="A67"/>
  <c r="A65"/>
  <c r="A61"/>
  <c r="A60"/>
  <c r="A59"/>
  <c r="A57"/>
  <c r="A53"/>
  <c r="A52"/>
  <c r="A51"/>
  <c r="A49"/>
  <c r="A45"/>
  <c r="A44"/>
  <c r="A43"/>
  <c r="A41"/>
  <c r="A37"/>
  <c r="A36"/>
  <c r="A35"/>
  <c r="A33"/>
  <c r="A29"/>
  <c r="A28"/>
  <c r="A27"/>
  <c r="A25"/>
  <c r="A21"/>
  <c r="A20"/>
  <c r="A19"/>
  <c r="A17"/>
  <c r="A13"/>
  <c r="A12"/>
  <c r="A11"/>
  <c r="A9"/>
  <c r="A5"/>
  <c r="A4"/>
  <c r="A3"/>
  <c r="A1"/>
  <c r="A391" i="21"/>
  <c r="A387"/>
  <c r="A386"/>
  <c r="A385"/>
  <c r="A383"/>
  <c r="A379"/>
  <c r="A378"/>
  <c r="A377"/>
  <c r="A375"/>
  <c r="A371"/>
  <c r="A370"/>
  <c r="A369"/>
  <c r="A367"/>
  <c r="A363"/>
  <c r="A362"/>
  <c r="A361"/>
  <c r="A359"/>
  <c r="A355"/>
  <c r="A354"/>
  <c r="A353"/>
  <c r="A351"/>
  <c r="A347"/>
  <c r="A346"/>
  <c r="A345"/>
  <c r="A343"/>
  <c r="A339"/>
  <c r="A338"/>
  <c r="A337"/>
  <c r="A335"/>
  <c r="A331"/>
  <c r="A330"/>
  <c r="A329"/>
  <c r="A327"/>
  <c r="A323"/>
  <c r="A322"/>
  <c r="A321"/>
  <c r="A319"/>
  <c r="A315"/>
  <c r="A314"/>
  <c r="A313"/>
  <c r="A311"/>
  <c r="A307"/>
  <c r="A306"/>
  <c r="A305"/>
  <c r="A303"/>
  <c r="A299"/>
  <c r="A298"/>
  <c r="A297"/>
  <c r="A293"/>
  <c r="A289"/>
  <c r="A288"/>
  <c r="A287"/>
  <c r="A285"/>
  <c r="A281"/>
  <c r="A280"/>
  <c r="A279"/>
  <c r="A277"/>
  <c r="A273"/>
  <c r="A272"/>
  <c r="A271"/>
  <c r="A269"/>
  <c r="A265"/>
  <c r="A264"/>
  <c r="A263"/>
  <c r="A261"/>
  <c r="A257"/>
  <c r="A256"/>
  <c r="A255"/>
  <c r="A253"/>
  <c r="A249"/>
  <c r="A248"/>
  <c r="A247"/>
  <c r="A245"/>
  <c r="A241"/>
  <c r="A240"/>
  <c r="A239"/>
  <c r="A237"/>
  <c r="A233"/>
  <c r="A232"/>
  <c r="A231"/>
  <c r="A229"/>
  <c r="A225"/>
  <c r="A224"/>
  <c r="A223"/>
  <c r="A221"/>
  <c r="A217"/>
  <c r="A216"/>
  <c r="A215"/>
  <c r="A213"/>
  <c r="A209"/>
  <c r="A208"/>
  <c r="A207"/>
  <c r="A205"/>
  <c r="A201"/>
  <c r="A200"/>
  <c r="A199"/>
  <c r="A195"/>
  <c r="A191"/>
  <c r="A190"/>
  <c r="A189"/>
  <c r="A187"/>
  <c r="A183"/>
  <c r="A182"/>
  <c r="A181"/>
  <c r="A179"/>
  <c r="A175"/>
  <c r="A174"/>
  <c r="A173"/>
  <c r="A171"/>
  <c r="A167"/>
  <c r="A166"/>
  <c r="A165"/>
  <c r="A163"/>
  <c r="A159"/>
  <c r="A158"/>
  <c r="A157"/>
  <c r="A155"/>
  <c r="A151"/>
  <c r="A150"/>
  <c r="A149"/>
  <c r="A147"/>
  <c r="A143"/>
  <c r="A142"/>
  <c r="A141"/>
  <c r="A139"/>
  <c r="A135"/>
  <c r="A134"/>
  <c r="A133"/>
  <c r="A131"/>
  <c r="A127"/>
  <c r="A126"/>
  <c r="A125"/>
  <c r="A123"/>
  <c r="A119"/>
  <c r="A118"/>
  <c r="A117"/>
  <c r="A115"/>
  <c r="A111"/>
  <c r="A110"/>
  <c r="A109"/>
  <c r="A107"/>
  <c r="A103"/>
  <c r="A102"/>
  <c r="A101"/>
  <c r="A99"/>
  <c r="A97"/>
  <c r="A93"/>
  <c r="A92"/>
  <c r="A91"/>
  <c r="A89"/>
  <c r="A85"/>
  <c r="A84"/>
  <c r="A83"/>
  <c r="A81"/>
  <c r="A77"/>
  <c r="A76"/>
  <c r="A75"/>
  <c r="A73"/>
  <c r="A69"/>
  <c r="A68"/>
  <c r="A67"/>
  <c r="A65"/>
  <c r="A61"/>
  <c r="A60"/>
  <c r="A59"/>
  <c r="A57"/>
  <c r="A53"/>
  <c r="A52"/>
  <c r="A51"/>
  <c r="A49"/>
  <c r="A45"/>
  <c r="A44"/>
  <c r="A43"/>
  <c r="A41"/>
  <c r="A37"/>
  <c r="A36"/>
  <c r="A35"/>
  <c r="A33"/>
  <c r="A29"/>
  <c r="A28"/>
  <c r="A27"/>
  <c r="A25"/>
  <c r="A21"/>
  <c r="A20"/>
  <c r="A19"/>
  <c r="A17"/>
  <c r="A13"/>
  <c r="A12"/>
  <c r="A11"/>
  <c r="A9"/>
  <c r="A5"/>
  <c r="A4"/>
  <c r="A3"/>
  <c r="A1"/>
  <c r="AI211" i="1" l="1"/>
  <c r="AJ43" i="33" s="1"/>
  <c r="E11" i="32"/>
  <c r="I7" i="26"/>
  <c r="E27" i="32"/>
  <c r="Y7" i="26"/>
  <c r="I11" i="32"/>
  <c r="AO7" i="26"/>
  <c r="I27" i="32"/>
  <c r="I11" i="26"/>
  <c r="M11" i="32"/>
  <c r="Y11" i="26"/>
  <c r="M27" i="32"/>
  <c r="AO11" i="26"/>
  <c r="Q11" i="32"/>
  <c r="I15" i="26"/>
  <c r="Q27" i="32"/>
  <c r="Y15" i="26"/>
  <c r="U11" i="32"/>
  <c r="AO15" i="26"/>
  <c r="U27" i="32"/>
  <c r="I19" i="26"/>
  <c r="Y11" i="32"/>
  <c r="Y19" i="26"/>
  <c r="Y27" i="32"/>
  <c r="AO19" i="26"/>
  <c r="AC11" i="32"/>
  <c r="I23" i="26"/>
  <c r="AC27" i="32"/>
  <c r="Y23" i="26"/>
  <c r="AG11" i="32"/>
  <c r="AO23" i="26"/>
  <c r="AG27" i="32"/>
  <c r="I27" i="26"/>
  <c r="AK11" i="32"/>
  <c r="Y27" i="26"/>
  <c r="AK27" i="32"/>
  <c r="AO27" i="26"/>
  <c r="AO11" i="32"/>
  <c r="I31" i="26"/>
  <c r="AO27" i="32"/>
  <c r="Y31" i="26"/>
  <c r="AS11" i="32"/>
  <c r="AO31" i="26"/>
  <c r="AS27" i="32"/>
  <c r="I35" i="26"/>
  <c r="AW11" i="32"/>
  <c r="Y35" i="26"/>
  <c r="AW27" i="32"/>
  <c r="AO35" i="26"/>
  <c r="T11" i="9"/>
  <c r="AB5" i="26" s="1"/>
  <c r="E7" i="32"/>
  <c r="E7" i="26"/>
  <c r="E23" i="32"/>
  <c r="U7" i="26"/>
  <c r="I7" i="32"/>
  <c r="AK7" i="26"/>
  <c r="I23" i="32"/>
  <c r="E11" i="26"/>
  <c r="M7" i="32"/>
  <c r="U11" i="26"/>
  <c r="M23" i="32"/>
  <c r="AK11" i="26"/>
  <c r="Q7" i="32"/>
  <c r="E15" i="26"/>
  <c r="Q23" i="32"/>
  <c r="U15" i="26"/>
  <c r="U7" i="32"/>
  <c r="AK15" i="26"/>
  <c r="U23" i="32"/>
  <c r="E19" i="26"/>
  <c r="Y7" i="32"/>
  <c r="U19" i="26"/>
  <c r="Y23" i="32"/>
  <c r="AK19" i="26"/>
  <c r="AC7" i="32"/>
  <c r="E23" i="26"/>
  <c r="AC23" i="32"/>
  <c r="U23" i="26"/>
  <c r="AG7" i="32"/>
  <c r="AK23" i="26"/>
  <c r="AG23" i="32"/>
  <c r="E27" i="26"/>
  <c r="AK7" i="32"/>
  <c r="U27" i="26"/>
  <c r="AK23" i="32"/>
  <c r="AK27" i="26"/>
  <c r="AO7" i="32"/>
  <c r="E31" i="26"/>
  <c r="AO23" i="32"/>
  <c r="U31" i="26"/>
  <c r="AS7" i="32"/>
  <c r="AK31" i="26"/>
  <c r="AS23" i="32"/>
  <c r="E35" i="26"/>
  <c r="AW7" i="32"/>
  <c r="U35" i="26"/>
  <c r="AW23" i="32"/>
  <c r="AK35" i="26"/>
  <c r="T4" i="1"/>
  <c r="AF43" i="33" s="1"/>
  <c r="E19" i="32"/>
  <c r="Q7" i="26"/>
  <c r="E35" i="32"/>
  <c r="AG7" i="26"/>
  <c r="I19" i="32"/>
  <c r="AW7" i="26"/>
  <c r="I35" i="32"/>
  <c r="Q11" i="26"/>
  <c r="M19" i="32"/>
  <c r="AG11" i="26"/>
  <c r="M35" i="32"/>
  <c r="AW11" i="26"/>
  <c r="Q19" i="32"/>
  <c r="Q15" i="26"/>
  <c r="Q35" i="32"/>
  <c r="AG15" i="26"/>
  <c r="U19" i="32"/>
  <c r="AW15" i="26"/>
  <c r="U35" i="32"/>
  <c r="Q19" i="26"/>
  <c r="Y19" i="32"/>
  <c r="AG19" i="26"/>
  <c r="Y35" i="32"/>
  <c r="AW19" i="26"/>
  <c r="AC19" i="32"/>
  <c r="Q23" i="26"/>
  <c r="AC35" i="32"/>
  <c r="AG23" i="26"/>
  <c r="AG19" i="32"/>
  <c r="AW23" i="26"/>
  <c r="AG35" i="32"/>
  <c r="Q27" i="26"/>
  <c r="AK19" i="32"/>
  <c r="AG27" i="26"/>
  <c r="AK35" i="32"/>
  <c r="AW27" i="26"/>
  <c r="AO19" i="32"/>
  <c r="Q31" i="26"/>
  <c r="AO35" i="32"/>
  <c r="AG31" i="26"/>
  <c r="AS19" i="32"/>
  <c r="AW31" i="26"/>
  <c r="AS35" i="32"/>
  <c r="Q35" i="26"/>
  <c r="AW19" i="32"/>
  <c r="AG35" i="26"/>
  <c r="AW35" i="32"/>
  <c r="AW35" i="26"/>
  <c r="E15" i="32"/>
  <c r="M7" i="26"/>
  <c r="E31" i="32"/>
  <c r="AC7" i="26"/>
  <c r="I15" i="32"/>
  <c r="AS7" i="26"/>
  <c r="I31" i="32"/>
  <c r="M11" i="26"/>
  <c r="M15" i="32"/>
  <c r="AC11" i="26"/>
  <c r="M31" i="32"/>
  <c r="AS11" i="26"/>
  <c r="Q15" i="32"/>
  <c r="M15" i="26"/>
  <c r="Q31" i="32"/>
  <c r="AC15" i="26"/>
  <c r="U15" i="32"/>
  <c r="AS15" i="26"/>
  <c r="U31" i="32"/>
  <c r="M19" i="26"/>
  <c r="Y15" i="32"/>
  <c r="AC19" i="26"/>
  <c r="Y31" i="32"/>
  <c r="AS19" i="26"/>
  <c r="AC15" i="32"/>
  <c r="M23" i="26"/>
  <c r="AC31" i="32"/>
  <c r="AC23" i="26"/>
  <c r="AG15" i="32"/>
  <c r="AS23" i="26"/>
  <c r="AG31" i="32"/>
  <c r="M27" i="26"/>
  <c r="AK15" i="32"/>
  <c r="AC27" i="26"/>
  <c r="AK31" i="32"/>
  <c r="AS27" i="26"/>
  <c r="AO15" i="32"/>
  <c r="M31" i="26"/>
  <c r="AO31" i="32"/>
  <c r="AC31" i="26"/>
  <c r="AS15" i="32"/>
  <c r="AS31" i="26"/>
  <c r="AS31" i="32"/>
  <c r="M35" i="26"/>
  <c r="AW15" i="32"/>
  <c r="AC35" i="26"/>
  <c r="AW31" i="32"/>
  <c r="AS35" i="26"/>
  <c r="T198" i="1"/>
  <c r="E15" i="16"/>
  <c r="A15" i="25" s="1"/>
  <c r="T200" i="1"/>
  <c r="E31" i="16"/>
  <c r="A31" i="25" s="1"/>
  <c r="T202" i="1"/>
  <c r="E47" i="16"/>
  <c r="T204" i="1"/>
  <c r="E63" i="16"/>
  <c r="A63" i="25" s="1"/>
  <c r="T206" i="1"/>
  <c r="E79" i="16"/>
  <c r="T208" i="1"/>
  <c r="E95" i="16"/>
  <c r="A95" i="25" s="1"/>
  <c r="T210" i="1"/>
  <c r="E113" i="16"/>
  <c r="A113" i="25" s="1"/>
  <c r="T212" i="1"/>
  <c r="E129" i="16"/>
  <c r="A129" i="25" s="1"/>
  <c r="T214" i="1"/>
  <c r="E145" i="16"/>
  <c r="A145" i="25" s="1"/>
  <c r="T216" i="1"/>
  <c r="E161" i="16"/>
  <c r="A161" i="25" s="1"/>
  <c r="T218" i="1"/>
  <c r="E177" i="16"/>
  <c r="A177" i="25" s="1"/>
  <c r="T220" i="1"/>
  <c r="E193" i="16"/>
  <c r="A193" i="25" s="1"/>
  <c r="T222" i="1"/>
  <c r="E211" i="16"/>
  <c r="A211" i="25" s="1"/>
  <c r="T224" i="1"/>
  <c r="E227" i="16"/>
  <c r="A227" i="25" s="1"/>
  <c r="T226" i="1"/>
  <c r="E243" i="16"/>
  <c r="A243" i="25" s="1"/>
  <c r="T228" i="1"/>
  <c r="E259" i="16"/>
  <c r="A259" i="25" s="1"/>
  <c r="T230" i="1"/>
  <c r="E275" i="16"/>
  <c r="A275" i="25" s="1"/>
  <c r="T240" i="1"/>
  <c r="E357" i="16"/>
  <c r="A357" i="25" s="1"/>
  <c r="T242" i="1"/>
  <c r="E373" i="16"/>
  <c r="A373" i="25" s="1"/>
  <c r="T244" i="1"/>
  <c r="E389" i="16"/>
  <c r="A389" i="25" s="1"/>
  <c r="E7" i="16"/>
  <c r="A7" i="25" s="1"/>
  <c r="E23" i="16"/>
  <c r="A23" i="25" s="1"/>
  <c r="E39" i="16"/>
  <c r="A39" i="25" s="1"/>
  <c r="E55" i="16"/>
  <c r="E71"/>
  <c r="A71" i="25" s="1"/>
  <c r="E87" i="16"/>
  <c r="A87" i="25" s="1"/>
  <c r="E105" i="16"/>
  <c r="A105" i="25" s="1"/>
  <c r="E121" i="16"/>
  <c r="A121" i="25" s="1"/>
  <c r="E137" i="16"/>
  <c r="A137" i="25" s="1"/>
  <c r="E153" i="16"/>
  <c r="A153" i="25" s="1"/>
  <c r="E169" i="16"/>
  <c r="A169" i="25" s="1"/>
  <c r="E185" i="16"/>
  <c r="A185" i="25" s="1"/>
  <c r="E203" i="16"/>
  <c r="A203" i="25" s="1"/>
  <c r="E219" i="16"/>
  <c r="A219" i="25" s="1"/>
  <c r="E235" i="16"/>
  <c r="A235" i="25" s="1"/>
  <c r="E251" i="16"/>
  <c r="E267"/>
  <c r="A267" i="25" s="1"/>
  <c r="E349" i="16"/>
  <c r="A349" i="25" s="1"/>
  <c r="E365" i="16"/>
  <c r="A365" i="25" s="1"/>
  <c r="E381" i="16"/>
  <c r="A381" i="25" s="1"/>
  <c r="A393"/>
  <c r="A2"/>
  <c r="A16"/>
  <c r="A30"/>
  <c r="A48"/>
  <c r="A62"/>
  <c r="A94"/>
  <c r="A104"/>
  <c r="A106"/>
  <c r="A122"/>
  <c r="A136"/>
  <c r="A138"/>
  <c r="A154"/>
  <c r="A170"/>
  <c r="A186"/>
  <c r="A197"/>
  <c r="A210"/>
  <c r="A226"/>
  <c r="A228"/>
  <c r="A242"/>
  <c r="A244"/>
  <c r="A258"/>
  <c r="A260"/>
  <c r="A274"/>
  <c r="A276"/>
  <c r="A283"/>
  <c r="A292"/>
  <c r="A302"/>
  <c r="A309"/>
  <c r="A316"/>
  <c r="A325"/>
  <c r="A332"/>
  <c r="A341"/>
  <c r="A348"/>
  <c r="A364"/>
  <c r="A366"/>
  <c r="A380"/>
  <c r="A6"/>
  <c r="A8"/>
  <c r="A22"/>
  <c r="A24"/>
  <c r="A38"/>
  <c r="A40"/>
  <c r="A54"/>
  <c r="A72"/>
  <c r="A86"/>
  <c r="A88"/>
  <c r="A99"/>
  <c r="A112"/>
  <c r="A114"/>
  <c r="A128"/>
  <c r="A130"/>
  <c r="A144"/>
  <c r="A146"/>
  <c r="A160"/>
  <c r="A162"/>
  <c r="A176"/>
  <c r="A178"/>
  <c r="A192"/>
  <c r="A194"/>
  <c r="A202"/>
  <c r="A204"/>
  <c r="A218"/>
  <c r="A220"/>
  <c r="A234"/>
  <c r="A236"/>
  <c r="A250"/>
  <c r="A252"/>
  <c r="A266"/>
  <c r="A268"/>
  <c r="A282"/>
  <c r="A284"/>
  <c r="A291"/>
  <c r="A295"/>
  <c r="A301"/>
  <c r="A308"/>
  <c r="A310"/>
  <c r="A317"/>
  <c r="A324"/>
  <c r="A326"/>
  <c r="A333"/>
  <c r="A340"/>
  <c r="A342"/>
  <c r="A356"/>
  <c r="A358"/>
  <c r="A372"/>
  <c r="A374"/>
  <c r="A388"/>
  <c r="A390"/>
  <c r="A32"/>
  <c r="A96"/>
  <c r="A168"/>
  <c r="A300"/>
  <c r="A334"/>
  <c r="T231" i="1"/>
  <c r="T235"/>
  <c r="T239"/>
  <c r="T243"/>
  <c r="T227"/>
  <c r="T241"/>
  <c r="T237"/>
  <c r="T233"/>
  <c r="T229"/>
  <c r="T225"/>
  <c r="T221"/>
  <c r="T217"/>
  <c r="T213"/>
  <c r="T209"/>
  <c r="T205"/>
  <c r="T201"/>
  <c r="T223"/>
  <c r="T219"/>
  <c r="T215"/>
  <c r="T211"/>
  <c r="T207"/>
  <c r="T203"/>
  <c r="T199"/>
  <c r="T197"/>
  <c r="A23" i="17"/>
  <c r="A22"/>
  <c r="A16"/>
  <c r="A14"/>
  <c r="A8"/>
  <c r="A7"/>
  <c r="A6"/>
  <c r="A2"/>
  <c r="A385"/>
  <c r="A386"/>
  <c r="A387"/>
  <c r="A388"/>
  <c r="A390"/>
  <c r="A391"/>
  <c r="A393"/>
  <c r="A256"/>
  <c r="A257"/>
  <c r="A258"/>
  <c r="A260"/>
  <c r="A261"/>
  <c r="A263"/>
  <c r="A264"/>
  <c r="A265"/>
  <c r="A266"/>
  <c r="A268"/>
  <c r="A269"/>
  <c r="A271"/>
  <c r="A272"/>
  <c r="A273"/>
  <c r="A274"/>
  <c r="A276"/>
  <c r="A277"/>
  <c r="A279"/>
  <c r="A280"/>
  <c r="A281"/>
  <c r="A282"/>
  <c r="A284"/>
  <c r="A285"/>
  <c r="A287"/>
  <c r="A288"/>
  <c r="A289"/>
  <c r="A290"/>
  <c r="A292"/>
  <c r="A293"/>
  <c r="A295"/>
  <c r="A297"/>
  <c r="A298"/>
  <c r="A299"/>
  <c r="A300"/>
  <c r="A302"/>
  <c r="A303"/>
  <c r="A305"/>
  <c r="A306"/>
  <c r="A307"/>
  <c r="A308"/>
  <c r="A310"/>
  <c r="A311"/>
  <c r="A313"/>
  <c r="A314"/>
  <c r="A315"/>
  <c r="A316"/>
  <c r="A318"/>
  <c r="A319"/>
  <c r="A321"/>
  <c r="A322"/>
  <c r="A323"/>
  <c r="A324"/>
  <c r="A326"/>
  <c r="A327"/>
  <c r="A329"/>
  <c r="A330"/>
  <c r="A331"/>
  <c r="A332"/>
  <c r="A334"/>
  <c r="A335"/>
  <c r="A337"/>
  <c r="A338"/>
  <c r="A339"/>
  <c r="A340"/>
  <c r="A342"/>
  <c r="A343"/>
  <c r="A345"/>
  <c r="A346"/>
  <c r="A347"/>
  <c r="A348"/>
  <c r="A350"/>
  <c r="A351"/>
  <c r="A353"/>
  <c r="A354"/>
  <c r="A355"/>
  <c r="A356"/>
  <c r="A358"/>
  <c r="A359"/>
  <c r="A361"/>
  <c r="A362"/>
  <c r="A363"/>
  <c r="A364"/>
  <c r="A366"/>
  <c r="A367"/>
  <c r="A369"/>
  <c r="A370"/>
  <c r="A371"/>
  <c r="A372"/>
  <c r="A374"/>
  <c r="A375"/>
  <c r="A377"/>
  <c r="A378"/>
  <c r="A379"/>
  <c r="A380"/>
  <c r="A382"/>
  <c r="A383"/>
  <c r="A28"/>
  <c r="A29"/>
  <c r="A30"/>
  <c r="A31"/>
  <c r="A32"/>
  <c r="A33"/>
  <c r="A35"/>
  <c r="A36"/>
  <c r="A37"/>
  <c r="A38"/>
  <c r="A39"/>
  <c r="A40"/>
  <c r="A41"/>
  <c r="A43"/>
  <c r="A44"/>
  <c r="A45"/>
  <c r="A46"/>
  <c r="A47"/>
  <c r="A48"/>
  <c r="A49"/>
  <c r="A51"/>
  <c r="A52"/>
  <c r="A53"/>
  <c r="A54"/>
  <c r="A55"/>
  <c r="A56"/>
  <c r="A57"/>
  <c r="A59"/>
  <c r="A60"/>
  <c r="A61"/>
  <c r="A62"/>
  <c r="A63"/>
  <c r="A64"/>
  <c r="A65"/>
  <c r="A67"/>
  <c r="A68"/>
  <c r="A69"/>
  <c r="A70"/>
  <c r="A71"/>
  <c r="A72"/>
  <c r="A73"/>
  <c r="A75"/>
  <c r="A76"/>
  <c r="A77"/>
  <c r="A78"/>
  <c r="A79"/>
  <c r="A80"/>
  <c r="A81"/>
  <c r="A83"/>
  <c r="A84"/>
  <c r="A85"/>
  <c r="A86"/>
  <c r="A87"/>
  <c r="A88"/>
  <c r="A89"/>
  <c r="A91"/>
  <c r="A92"/>
  <c r="A93"/>
  <c r="A94"/>
  <c r="A95"/>
  <c r="A96"/>
  <c r="A97"/>
  <c r="A99"/>
  <c r="A101"/>
  <c r="A102"/>
  <c r="A103"/>
  <c r="A104"/>
  <c r="A105"/>
  <c r="A106"/>
  <c r="A107"/>
  <c r="A109"/>
  <c r="A110"/>
  <c r="A111"/>
  <c r="A112"/>
  <c r="A113"/>
  <c r="A114"/>
  <c r="A115"/>
  <c r="A117"/>
  <c r="A118"/>
  <c r="A119"/>
  <c r="A120"/>
  <c r="A121"/>
  <c r="A122"/>
  <c r="A123"/>
  <c r="A125"/>
  <c r="A126"/>
  <c r="A127"/>
  <c r="A128"/>
  <c r="A129"/>
  <c r="A130"/>
  <c r="A131"/>
  <c r="A133"/>
  <c r="A134"/>
  <c r="A135"/>
  <c r="A136"/>
  <c r="A137"/>
  <c r="A138"/>
  <c r="A139"/>
  <c r="A141"/>
  <c r="A142"/>
  <c r="A143"/>
  <c r="A144"/>
  <c r="A145"/>
  <c r="A146"/>
  <c r="A147"/>
  <c r="A149"/>
  <c r="A150"/>
  <c r="A151"/>
  <c r="A152"/>
  <c r="A153"/>
  <c r="A154"/>
  <c r="A155"/>
  <c r="A157"/>
  <c r="A158"/>
  <c r="A159"/>
  <c r="A160"/>
  <c r="A162"/>
  <c r="A163"/>
  <c r="A165"/>
  <c r="A166"/>
  <c r="A167"/>
  <c r="A168"/>
  <c r="A169"/>
  <c r="A170"/>
  <c r="A171"/>
  <c r="A173"/>
  <c r="A174"/>
  <c r="A175"/>
  <c r="A176"/>
  <c r="A177"/>
  <c r="A178"/>
  <c r="A179"/>
  <c r="A181"/>
  <c r="A182"/>
  <c r="A183"/>
  <c r="A184"/>
  <c r="A185"/>
  <c r="A186"/>
  <c r="A187"/>
  <c r="A189"/>
  <c r="A190"/>
  <c r="A191"/>
  <c r="A192"/>
  <c r="A193"/>
  <c r="A194"/>
  <c r="A195"/>
  <c r="A197"/>
  <c r="A199"/>
  <c r="A200"/>
  <c r="A201"/>
  <c r="A202"/>
  <c r="A203"/>
  <c r="A204"/>
  <c r="A205"/>
  <c r="A207"/>
  <c r="A208"/>
  <c r="A209"/>
  <c r="A210"/>
  <c r="A211"/>
  <c r="A212"/>
  <c r="A213"/>
  <c r="A215"/>
  <c r="A216"/>
  <c r="A217"/>
  <c r="A218"/>
  <c r="A219"/>
  <c r="A220"/>
  <c r="A221"/>
  <c r="A223"/>
  <c r="A224"/>
  <c r="A225"/>
  <c r="A226"/>
  <c r="A227"/>
  <c r="A228"/>
  <c r="A229"/>
  <c r="A231"/>
  <c r="A232"/>
  <c r="A233"/>
  <c r="A234"/>
  <c r="A236"/>
  <c r="A237"/>
  <c r="A239"/>
  <c r="A240"/>
  <c r="A241"/>
  <c r="A242"/>
  <c r="A244"/>
  <c r="A245"/>
  <c r="A247"/>
  <c r="A248"/>
  <c r="A249"/>
  <c r="A250"/>
  <c r="A252"/>
  <c r="A253"/>
  <c r="A255"/>
  <c r="A3"/>
  <c r="A4"/>
  <c r="A5"/>
  <c r="A9"/>
  <c r="A11"/>
  <c r="A12"/>
  <c r="A13"/>
  <c r="A15"/>
  <c r="A17"/>
  <c r="A19"/>
  <c r="A20"/>
  <c r="A21"/>
  <c r="A24"/>
  <c r="A25"/>
  <c r="A27"/>
  <c r="A1"/>
  <c r="AB5" i="30" l="1"/>
  <c r="AB5" i="31"/>
  <c r="AB5" i="32"/>
  <c r="Z4" i="1"/>
  <c r="AT43" i="26"/>
  <c r="AT43" i="32"/>
  <c r="A251" i="25"/>
  <c r="A55"/>
  <c r="A79"/>
  <c r="A47"/>
  <c r="M7" i="13" l="1"/>
  <c r="E15" i="31"/>
  <c r="AK11"/>
  <c r="Y27" i="13"/>
  <c r="AC11" i="31"/>
  <c r="I23" i="13"/>
  <c r="AK31" i="31"/>
  <c r="AS27" i="13"/>
  <c r="AG15" i="31"/>
  <c r="AS23" i="13"/>
  <c r="Y31" i="31"/>
  <c r="AS19" i="13"/>
  <c r="U31" i="31"/>
  <c r="M19" i="13"/>
  <c r="Q31" i="31"/>
  <c r="AC15" i="13"/>
  <c r="M15" i="31"/>
  <c r="AC11" i="13"/>
  <c r="AK19" i="31"/>
  <c r="AG27" i="13"/>
  <c r="AG35" i="31"/>
  <c r="Q27" i="13"/>
  <c r="AG19" i="31"/>
  <c r="AW23" i="13"/>
  <c r="AC35" i="31"/>
  <c r="AG23" i="13"/>
  <c r="AC19" i="31"/>
  <c r="Q23" i="13"/>
  <c r="Y35" i="31"/>
  <c r="AW19" i="13"/>
  <c r="Y19" i="31"/>
  <c r="AG19" i="13"/>
  <c r="U35" i="31"/>
  <c r="Q19" i="13"/>
  <c r="U19" i="31"/>
  <c r="AW15" i="13"/>
  <c r="Q35" i="31"/>
  <c r="AG15" i="13"/>
  <c r="Q19" i="31"/>
  <c r="Q15" i="13"/>
  <c r="M35" i="31"/>
  <c r="AW11" i="13"/>
  <c r="M19" i="31"/>
  <c r="AG11" i="13"/>
  <c r="I35" i="31"/>
  <c r="Q11" i="13"/>
  <c r="I19" i="31"/>
  <c r="AW7" i="13"/>
  <c r="E35" i="31"/>
  <c r="AG7" i="13"/>
  <c r="E19" i="31"/>
  <c r="Q7" i="13"/>
  <c r="AW35" i="30"/>
  <c r="AW35" i="5"/>
  <c r="AW19" i="30"/>
  <c r="AG35" i="5"/>
  <c r="AS35" i="30"/>
  <c r="Q35" i="5"/>
  <c r="AS19" i="30"/>
  <c r="AW31" i="5"/>
  <c r="AO35" i="30"/>
  <c r="AG31" i="5"/>
  <c r="AO19" i="30"/>
  <c r="Q31" i="5"/>
  <c r="AK35" i="30"/>
  <c r="AW27" i="5"/>
  <c r="AK19" i="30"/>
  <c r="AG27" i="5"/>
  <c r="AG35" i="30"/>
  <c r="Q27" i="5"/>
  <c r="AG19" i="30"/>
  <c r="AW23" i="5"/>
  <c r="AC35" i="30"/>
  <c r="AG23" i="5"/>
  <c r="AC19" i="30"/>
  <c r="Q23" i="5"/>
  <c r="AK27" i="31"/>
  <c r="AO27" i="13"/>
  <c r="AC27" i="31"/>
  <c r="Y23" i="13"/>
  <c r="U27" i="31"/>
  <c r="I19" i="13"/>
  <c r="AG31" i="31"/>
  <c r="M27" i="13"/>
  <c r="AC15" i="31"/>
  <c r="M23" i="13"/>
  <c r="AK23" i="31"/>
  <c r="AK27" i="13"/>
  <c r="AK7" i="31"/>
  <c r="U27" i="13"/>
  <c r="AG23" i="31"/>
  <c r="E27" i="13"/>
  <c r="AG7" i="31"/>
  <c r="AK23" i="13"/>
  <c r="AC23" i="31"/>
  <c r="U23" i="13"/>
  <c r="AC7" i="31"/>
  <c r="E23" i="13"/>
  <c r="Y23" i="31"/>
  <c r="AK19" i="13"/>
  <c r="Y7" i="31"/>
  <c r="U19" i="13"/>
  <c r="U23" i="31"/>
  <c r="E19" i="13"/>
  <c r="U7" i="31"/>
  <c r="AK15" i="13"/>
  <c r="Q23" i="31"/>
  <c r="U15" i="13"/>
  <c r="Q7" i="31"/>
  <c r="E15" i="13"/>
  <c r="M23" i="31"/>
  <c r="AK11" i="13"/>
  <c r="M7" i="31"/>
  <c r="U11" i="13"/>
  <c r="I23" i="31"/>
  <c r="E11" i="13"/>
  <c r="I7" i="31"/>
  <c r="AK7" i="13"/>
  <c r="E23" i="31"/>
  <c r="U7" i="13"/>
  <c r="E7" i="31"/>
  <c r="E7" i="13"/>
  <c r="AW23" i="30"/>
  <c r="AK35" i="5"/>
  <c r="AW7" i="30"/>
  <c r="U35" i="5"/>
  <c r="AS23" i="30"/>
  <c r="E35" i="5"/>
  <c r="AS7" i="30"/>
  <c r="AK31" i="5"/>
  <c r="AO23" i="30"/>
  <c r="U31" i="5"/>
  <c r="AO7" i="30"/>
  <c r="E31" i="5"/>
  <c r="AK23" i="30"/>
  <c r="AK27" i="5"/>
  <c r="AK7" i="30"/>
  <c r="U27" i="5"/>
  <c r="AG23" i="30"/>
  <c r="E27" i="5"/>
  <c r="AG7" i="30"/>
  <c r="AK23" i="5"/>
  <c r="AC23" i="30"/>
  <c r="U23" i="5"/>
  <c r="AC7" i="30"/>
  <c r="E23" i="5"/>
  <c r="AG27" i="31"/>
  <c r="I27" i="13"/>
  <c r="Y27" i="31"/>
  <c r="AO19" i="13"/>
  <c r="U11" i="31"/>
  <c r="AO15" i="13"/>
  <c r="Q27" i="31"/>
  <c r="Y15" i="13"/>
  <c r="Q11" i="31"/>
  <c r="I15" i="13"/>
  <c r="M27" i="31"/>
  <c r="AO11" i="13"/>
  <c r="M11" i="31"/>
  <c r="Y11" i="13"/>
  <c r="I27" i="31"/>
  <c r="I11" i="13"/>
  <c r="I11" i="31"/>
  <c r="AO7" i="13"/>
  <c r="E27" i="31"/>
  <c r="Y7" i="13"/>
  <c r="E11" i="31"/>
  <c r="I7" i="13"/>
  <c r="AW27" i="30"/>
  <c r="AO35" i="5"/>
  <c r="AW11" i="30"/>
  <c r="Y35" i="5"/>
  <c r="AS27" i="30"/>
  <c r="I35" i="5"/>
  <c r="AS11" i="30"/>
  <c r="AO31" i="5"/>
  <c r="AO27" i="30"/>
  <c r="Y31" i="5"/>
  <c r="AO11" i="30"/>
  <c r="I31" i="5"/>
  <c r="AK27" i="30"/>
  <c r="AO27" i="5"/>
  <c r="AK11" i="30"/>
  <c r="Y27" i="5"/>
  <c r="AG27" i="30"/>
  <c r="I27" i="5"/>
  <c r="AG11" i="30"/>
  <c r="AO23" i="5"/>
  <c r="AC27" i="30"/>
  <c r="Y23" i="5"/>
  <c r="AC11" i="30"/>
  <c r="I23" i="5"/>
  <c r="AG11" i="31"/>
  <c r="AO23" i="13"/>
  <c r="Y11" i="31"/>
  <c r="Y19" i="13"/>
  <c r="AK15" i="31"/>
  <c r="AC27" i="13"/>
  <c r="AC31" i="31"/>
  <c r="AC23" i="13"/>
  <c r="Y15" i="31"/>
  <c r="AC19" i="13"/>
  <c r="U15" i="31"/>
  <c r="AS15" i="13"/>
  <c r="Q15" i="31"/>
  <c r="M15" i="13"/>
  <c r="M31" i="31"/>
  <c r="AS11" i="13"/>
  <c r="I31" i="31"/>
  <c r="M11" i="13"/>
  <c r="I15" i="31"/>
  <c r="AS7" i="13"/>
  <c r="E31" i="31"/>
  <c r="AC7" i="13"/>
  <c r="AW31" i="30"/>
  <c r="AS35" i="5"/>
  <c r="AW15" i="30"/>
  <c r="AC35" i="5"/>
  <c r="AS31" i="30"/>
  <c r="M35" i="5"/>
  <c r="AS15" i="30"/>
  <c r="AS31" i="5"/>
  <c r="AO31" i="30"/>
  <c r="AC31" i="5"/>
  <c r="AO15" i="30"/>
  <c r="M31" i="5"/>
  <c r="AK31" i="30"/>
  <c r="AS27" i="5"/>
  <c r="AK15" i="30"/>
  <c r="AC27" i="5"/>
  <c r="AG31" i="30"/>
  <c r="M27" i="5"/>
  <c r="AG15" i="30"/>
  <c r="AS23" i="5"/>
  <c r="AC31" i="30"/>
  <c r="AC23" i="5"/>
  <c r="AC15" i="30"/>
  <c r="M23" i="5"/>
  <c r="AT43"/>
  <c r="AT43" i="30"/>
  <c r="AT43" i="13"/>
  <c r="AT43" i="31"/>
  <c r="E3" i="9"/>
  <c r="AB5" i="5" s="1"/>
  <c r="AB41" i="13"/>
  <c r="V41"/>
  <c r="P41"/>
  <c r="D41"/>
  <c r="Y101" i="9"/>
  <c r="Z101"/>
  <c r="AA101"/>
  <c r="AB101"/>
  <c r="AC101"/>
  <c r="Y102"/>
  <c r="Z102"/>
  <c r="AA102"/>
  <c r="AB102"/>
  <c r="AC102"/>
  <c r="Y103"/>
  <c r="Z103"/>
  <c r="AA103"/>
  <c r="AB103"/>
  <c r="AC103"/>
  <c r="Y104"/>
  <c r="Z104"/>
  <c r="AA104"/>
  <c r="AB104"/>
  <c r="AC104"/>
  <c r="Y105"/>
  <c r="Z105"/>
  <c r="AA105"/>
  <c r="AB105"/>
  <c r="AC105"/>
  <c r="Y106"/>
  <c r="Z106"/>
  <c r="AA106"/>
  <c r="AB106"/>
  <c r="AC106"/>
  <c r="Y107"/>
  <c r="Z107"/>
  <c r="AA107"/>
  <c r="AB107"/>
  <c r="AC107"/>
  <c r="Y108"/>
  <c r="Z108"/>
  <c r="AA108"/>
  <c r="AB108"/>
  <c r="AC108"/>
  <c r="Y109"/>
  <c r="Z109"/>
  <c r="AA109"/>
  <c r="AB109"/>
  <c r="AC109"/>
  <c r="Y110"/>
  <c r="Z110"/>
  <c r="AA110"/>
  <c r="AB110"/>
  <c r="AC110"/>
  <c r="Y111"/>
  <c r="Z111"/>
  <c r="AA111"/>
  <c r="AB111"/>
  <c r="AC111"/>
  <c r="Y112"/>
  <c r="Z112"/>
  <c r="AA112"/>
  <c r="AB112"/>
  <c r="AC112"/>
  <c r="Y113"/>
  <c r="Z113"/>
  <c r="AA113"/>
  <c r="AB113"/>
  <c r="AC113"/>
  <c r="Y114"/>
  <c r="Z114"/>
  <c r="AA114"/>
  <c r="AB114"/>
  <c r="AC114"/>
  <c r="Y115"/>
  <c r="Z115"/>
  <c r="AA115"/>
  <c r="AB115"/>
  <c r="AC115"/>
  <c r="Y116"/>
  <c r="Z116"/>
  <c r="AA116"/>
  <c r="AB116"/>
  <c r="AC116"/>
  <c r="Y117"/>
  <c r="Z117"/>
  <c r="AA117"/>
  <c r="AB117"/>
  <c r="AC117"/>
  <c r="Y118"/>
  <c r="Z118"/>
  <c r="AA118"/>
  <c r="AB118"/>
  <c r="AC118"/>
  <c r="Y119"/>
  <c r="Z119"/>
  <c r="AA119"/>
  <c r="AB119"/>
  <c r="AC119"/>
  <c r="Y120"/>
  <c r="Z120"/>
  <c r="AA120"/>
  <c r="AB120"/>
  <c r="AC120"/>
  <c r="Y121"/>
  <c r="Z121"/>
  <c r="AA121"/>
  <c r="AB121"/>
  <c r="AC121"/>
  <c r="Y122"/>
  <c r="Z122"/>
  <c r="AA122"/>
  <c r="AB122"/>
  <c r="AC122"/>
  <c r="Y123"/>
  <c r="Z123"/>
  <c r="AA123"/>
  <c r="AB123"/>
  <c r="AC123"/>
  <c r="Y124"/>
  <c r="Z124"/>
  <c r="AA124"/>
  <c r="AB124"/>
  <c r="AC124"/>
  <c r="Y125"/>
  <c r="Z125"/>
  <c r="AA125"/>
  <c r="AB125"/>
  <c r="AC125"/>
  <c r="Y126"/>
  <c r="Z126"/>
  <c r="AA126"/>
  <c r="AB126"/>
  <c r="AC126"/>
  <c r="Y127"/>
  <c r="Z127"/>
  <c r="AA127"/>
  <c r="AB127"/>
  <c r="AC127"/>
  <c r="Y128"/>
  <c r="Z128"/>
  <c r="AA128"/>
  <c r="AB128"/>
  <c r="AC128"/>
  <c r="Y129"/>
  <c r="Z129"/>
  <c r="AA129"/>
  <c r="AB129"/>
  <c r="AC129"/>
  <c r="Y130"/>
  <c r="Z130"/>
  <c r="AA130"/>
  <c r="AB130"/>
  <c r="AC130"/>
  <c r="Y131"/>
  <c r="Z131"/>
  <c r="AA131"/>
  <c r="AB131"/>
  <c r="AC131"/>
  <c r="Y132"/>
  <c r="Z132"/>
  <c r="AA132"/>
  <c r="AB132"/>
  <c r="AC132"/>
  <c r="Y133"/>
  <c r="Z133"/>
  <c r="AA133"/>
  <c r="AB133"/>
  <c r="AC133"/>
  <c r="Y134"/>
  <c r="Z134"/>
  <c r="AA134"/>
  <c r="AB134"/>
  <c r="AC134"/>
  <c r="Y135"/>
  <c r="Z135"/>
  <c r="AA135"/>
  <c r="AB135"/>
  <c r="AC135"/>
  <c r="Y136"/>
  <c r="Z136"/>
  <c r="AA136"/>
  <c r="AB136"/>
  <c r="AC136"/>
  <c r="Y137"/>
  <c r="Z137"/>
  <c r="AA137"/>
  <c r="AB137"/>
  <c r="AC137"/>
  <c r="Y138"/>
  <c r="Z138"/>
  <c r="AA138"/>
  <c r="AB138"/>
  <c r="AC138"/>
  <c r="Y139"/>
  <c r="Z139"/>
  <c r="AA139"/>
  <c r="AB139"/>
  <c r="AC139"/>
  <c r="Y140"/>
  <c r="Z140"/>
  <c r="AA140"/>
  <c r="AB140"/>
  <c r="AC140"/>
  <c r="Y141"/>
  <c r="Z141"/>
  <c r="AA141"/>
  <c r="AB141"/>
  <c r="AC141"/>
  <c r="Y142"/>
  <c r="Z142"/>
  <c r="AA142"/>
  <c r="AB142"/>
  <c r="AC142"/>
  <c r="Y143"/>
  <c r="Z143"/>
  <c r="AA143"/>
  <c r="AB143"/>
  <c r="AC143"/>
  <c r="Y144"/>
  <c r="Z144"/>
  <c r="AA144"/>
  <c r="AB144"/>
  <c r="AC144"/>
  <c r="Y145"/>
  <c r="Z145"/>
  <c r="AA145"/>
  <c r="AB145"/>
  <c r="AC145"/>
  <c r="Y146"/>
  <c r="Z146"/>
  <c r="AA146"/>
  <c r="AB146"/>
  <c r="AC146"/>
  <c r="Y147"/>
  <c r="Z147"/>
  <c r="AA147"/>
  <c r="AB147"/>
  <c r="AC147"/>
  <c r="Y148"/>
  <c r="Z148"/>
  <c r="AA148"/>
  <c r="AB148"/>
  <c r="AC148"/>
  <c r="Y149"/>
  <c r="Z149"/>
  <c r="AA149"/>
  <c r="AB149"/>
  <c r="AC149"/>
  <c r="Y150"/>
  <c r="Z150"/>
  <c r="AA150"/>
  <c r="AB150"/>
  <c r="AC150"/>
  <c r="Y151"/>
  <c r="Z151"/>
  <c r="AA151"/>
  <c r="AB151"/>
  <c r="AC151"/>
  <c r="Y152"/>
  <c r="Z152"/>
  <c r="AA152"/>
  <c r="AB152"/>
  <c r="AC152"/>
  <c r="Y153"/>
  <c r="Z153"/>
  <c r="AA153"/>
  <c r="AB153"/>
  <c r="AC153"/>
  <c r="Y154"/>
  <c r="Z154"/>
  <c r="AA154"/>
  <c r="AB154"/>
  <c r="AC154"/>
  <c r="Y155"/>
  <c r="Z155"/>
  <c r="AA155"/>
  <c r="AB155"/>
  <c r="AC155"/>
  <c r="Y156"/>
  <c r="Z156"/>
  <c r="AA156"/>
  <c r="AB156"/>
  <c r="AC156"/>
  <c r="Y157"/>
  <c r="Z157"/>
  <c r="AA157"/>
  <c r="AB157"/>
  <c r="AC157"/>
  <c r="Y158"/>
  <c r="Z158"/>
  <c r="AA158"/>
  <c r="AB158"/>
  <c r="AC158"/>
  <c r="Y159"/>
  <c r="Z159"/>
  <c r="AA159"/>
  <c r="AB159"/>
  <c r="AC159"/>
  <c r="Y160"/>
  <c r="Z160"/>
  <c r="AA160"/>
  <c r="AB160"/>
  <c r="AC160"/>
  <c r="Y161"/>
  <c r="Z161"/>
  <c r="AA161"/>
  <c r="AB161"/>
  <c r="AC161"/>
  <c r="Y162"/>
  <c r="Z162"/>
  <c r="AA162"/>
  <c r="AB162"/>
  <c r="AC162"/>
  <c r="Y163"/>
  <c r="Z163"/>
  <c r="AA163"/>
  <c r="AB163"/>
  <c r="AC163"/>
  <c r="Y164"/>
  <c r="Z164"/>
  <c r="AA164"/>
  <c r="AB164"/>
  <c r="AC164"/>
  <c r="Y165"/>
  <c r="Z165"/>
  <c r="AA165"/>
  <c r="AB165"/>
  <c r="AC165"/>
  <c r="Y166"/>
  <c r="Z166"/>
  <c r="AA166"/>
  <c r="AB166"/>
  <c r="AC166"/>
  <c r="Y167"/>
  <c r="Z167"/>
  <c r="AA167"/>
  <c r="AB167"/>
  <c r="AC167"/>
  <c r="Y168"/>
  <c r="Z168"/>
  <c r="AA168"/>
  <c r="AB168"/>
  <c r="AC168"/>
  <c r="Y169"/>
  <c r="Z169"/>
  <c r="AA169"/>
  <c r="AB169"/>
  <c r="AC169"/>
  <c r="Y170"/>
  <c r="Z170"/>
  <c r="AA170"/>
  <c r="AB170"/>
  <c r="AC170"/>
  <c r="Y171"/>
  <c r="Z171"/>
  <c r="AA171"/>
  <c r="AB171"/>
  <c r="AC171"/>
  <c r="Y172"/>
  <c r="Z172"/>
  <c r="AA172"/>
  <c r="AB172"/>
  <c r="AC172"/>
  <c r="Y173"/>
  <c r="Z173"/>
  <c r="AA173"/>
  <c r="AB173"/>
  <c r="AC173"/>
  <c r="Y174"/>
  <c r="Z174"/>
  <c r="AA174"/>
  <c r="AB174"/>
  <c r="AC174"/>
  <c r="Y175"/>
  <c r="Z175"/>
  <c r="AA175"/>
  <c r="AB175"/>
  <c r="AC175"/>
  <c r="Y176"/>
  <c r="Z176"/>
  <c r="AA176"/>
  <c r="AB176"/>
  <c r="AC176"/>
  <c r="Y177"/>
  <c r="Z177"/>
  <c r="AA177"/>
  <c r="AB177"/>
  <c r="AC177"/>
  <c r="Y178"/>
  <c r="Z178"/>
  <c r="AA178"/>
  <c r="AB178"/>
  <c r="AC178"/>
  <c r="Y179"/>
  <c r="Z179"/>
  <c r="AA179"/>
  <c r="AB179"/>
  <c r="AC179"/>
  <c r="Y180"/>
  <c r="Z180"/>
  <c r="AA180"/>
  <c r="AB180"/>
  <c r="AC180"/>
  <c r="Y181"/>
  <c r="Z181"/>
  <c r="AA181"/>
  <c r="AB181"/>
  <c r="AC181"/>
  <c r="Y182"/>
  <c r="Z182"/>
  <c r="AA182"/>
  <c r="AB182"/>
  <c r="AC182"/>
  <c r="Y183"/>
  <c r="Z183"/>
  <c r="AA183"/>
  <c r="AB183"/>
  <c r="AC183"/>
  <c r="Y184"/>
  <c r="Z184"/>
  <c r="AA184"/>
  <c r="AB184"/>
  <c r="AC184"/>
  <c r="Y185"/>
  <c r="Z185"/>
  <c r="AA185"/>
  <c r="AB185"/>
  <c r="AC185"/>
  <c r="Y186"/>
  <c r="Z186"/>
  <c r="AA186"/>
  <c r="AB186"/>
  <c r="AC186"/>
  <c r="Y187"/>
  <c r="Z187"/>
  <c r="AA187"/>
  <c r="AB187"/>
  <c r="AC187"/>
  <c r="Y188"/>
  <c r="Z188"/>
  <c r="AA188"/>
  <c r="AB188"/>
  <c r="AC188"/>
  <c r="Y189"/>
  <c r="Z189"/>
  <c r="AA189"/>
  <c r="AB189"/>
  <c r="AC189"/>
  <c r="Y190"/>
  <c r="Z190"/>
  <c r="AA190"/>
  <c r="AB190"/>
  <c r="AC190"/>
  <c r="Y191"/>
  <c r="Z191"/>
  <c r="AA191"/>
  <c r="AB191"/>
  <c r="AC191"/>
  <c r="Y192"/>
  <c r="Z192"/>
  <c r="AA192"/>
  <c r="AB192"/>
  <c r="AC192"/>
  <c r="Y193"/>
  <c r="Z193"/>
  <c r="AA193"/>
  <c r="AB193"/>
  <c r="AC193"/>
  <c r="Y194"/>
  <c r="Z194"/>
  <c r="AA194"/>
  <c r="AB194"/>
  <c r="AC194"/>
  <c r="Y195"/>
  <c r="Z195"/>
  <c r="AA195"/>
  <c r="AB195"/>
  <c r="AC195"/>
  <c r="Y196"/>
  <c r="Z196"/>
  <c r="AA196"/>
  <c r="AB196"/>
  <c r="AC196"/>
  <c r="M101"/>
  <c r="N101"/>
  <c r="O101"/>
  <c r="P101"/>
  <c r="Q101"/>
  <c r="M102"/>
  <c r="N102"/>
  <c r="O102"/>
  <c r="P102"/>
  <c r="Q102"/>
  <c r="M103"/>
  <c r="N103"/>
  <c r="O103"/>
  <c r="P103"/>
  <c r="Q103"/>
  <c r="M104"/>
  <c r="N104"/>
  <c r="O104"/>
  <c r="P104"/>
  <c r="Q104"/>
  <c r="M105"/>
  <c r="N105"/>
  <c r="O105"/>
  <c r="P105"/>
  <c r="Q105"/>
  <c r="M106"/>
  <c r="N106"/>
  <c r="O106"/>
  <c r="P106"/>
  <c r="Q106"/>
  <c r="M107"/>
  <c r="N107"/>
  <c r="O107"/>
  <c r="P107"/>
  <c r="Q107"/>
  <c r="M108"/>
  <c r="N108"/>
  <c r="O108"/>
  <c r="P108"/>
  <c r="Q108"/>
  <c r="M109"/>
  <c r="N109"/>
  <c r="O109"/>
  <c r="P109"/>
  <c r="Q109"/>
  <c r="M110"/>
  <c r="N110"/>
  <c r="O110"/>
  <c r="P110"/>
  <c r="Q110"/>
  <c r="M111"/>
  <c r="N111"/>
  <c r="O111"/>
  <c r="P111"/>
  <c r="Q111"/>
  <c r="M112"/>
  <c r="N112"/>
  <c r="O112"/>
  <c r="P112"/>
  <c r="Q112"/>
  <c r="M113"/>
  <c r="N113"/>
  <c r="O113"/>
  <c r="P113"/>
  <c r="Q113"/>
  <c r="M114"/>
  <c r="N114"/>
  <c r="O114"/>
  <c r="P114"/>
  <c r="Q114"/>
  <c r="M115"/>
  <c r="N115"/>
  <c r="O115"/>
  <c r="P115"/>
  <c r="Q115"/>
  <c r="M116"/>
  <c r="N116"/>
  <c r="O116"/>
  <c r="P116"/>
  <c r="Q116"/>
  <c r="M117"/>
  <c r="N117"/>
  <c r="O117"/>
  <c r="P117"/>
  <c r="Q117"/>
  <c r="M118"/>
  <c r="N118"/>
  <c r="O118"/>
  <c r="P118"/>
  <c r="Q118"/>
  <c r="M119"/>
  <c r="N119"/>
  <c r="O119"/>
  <c r="P119"/>
  <c r="Q119"/>
  <c r="M120"/>
  <c r="N120"/>
  <c r="O120"/>
  <c r="P120"/>
  <c r="Q120"/>
  <c r="M121"/>
  <c r="N121"/>
  <c r="O121"/>
  <c r="P121"/>
  <c r="Q121"/>
  <c r="M122"/>
  <c r="N122"/>
  <c r="O122"/>
  <c r="P122"/>
  <c r="Q122"/>
  <c r="M123"/>
  <c r="N123"/>
  <c r="O123"/>
  <c r="P123"/>
  <c r="Q123"/>
  <c r="M124"/>
  <c r="N124"/>
  <c r="O124"/>
  <c r="P124"/>
  <c r="Q124"/>
  <c r="M125"/>
  <c r="N125"/>
  <c r="O125"/>
  <c r="P125"/>
  <c r="Q125"/>
  <c r="M126"/>
  <c r="N126"/>
  <c r="O126"/>
  <c r="P126"/>
  <c r="Q126"/>
  <c r="M127"/>
  <c r="N127"/>
  <c r="O127"/>
  <c r="P127"/>
  <c r="Q127"/>
  <c r="M128"/>
  <c r="N128"/>
  <c r="O128"/>
  <c r="P128"/>
  <c r="Q128"/>
  <c r="M129"/>
  <c r="N129"/>
  <c r="O129"/>
  <c r="P129"/>
  <c r="Q129"/>
  <c r="M130"/>
  <c r="N130"/>
  <c r="O130"/>
  <c r="P130"/>
  <c r="Q130"/>
  <c r="M131"/>
  <c r="N131"/>
  <c r="O131"/>
  <c r="P131"/>
  <c r="Q131"/>
  <c r="M132"/>
  <c r="N132"/>
  <c r="O132"/>
  <c r="P132"/>
  <c r="Q132"/>
  <c r="M133"/>
  <c r="N133"/>
  <c r="O133"/>
  <c r="P133"/>
  <c r="Q133"/>
  <c r="M134"/>
  <c r="N134"/>
  <c r="O134"/>
  <c r="P134"/>
  <c r="Q134"/>
  <c r="M135"/>
  <c r="N135"/>
  <c r="O135"/>
  <c r="P135"/>
  <c r="Q135"/>
  <c r="M136"/>
  <c r="N136"/>
  <c r="O136"/>
  <c r="P136"/>
  <c r="Q136"/>
  <c r="M137"/>
  <c r="N137"/>
  <c r="O137"/>
  <c r="P137"/>
  <c r="Q137"/>
  <c r="M138"/>
  <c r="N138"/>
  <c r="O138"/>
  <c r="P138"/>
  <c r="Q138"/>
  <c r="M139"/>
  <c r="N139"/>
  <c r="O139"/>
  <c r="P139"/>
  <c r="Q139"/>
  <c r="M140"/>
  <c r="N140"/>
  <c r="O140"/>
  <c r="P140"/>
  <c r="Q140"/>
  <c r="M141"/>
  <c r="N141"/>
  <c r="O141"/>
  <c r="P141"/>
  <c r="Q141"/>
  <c r="M142"/>
  <c r="N142"/>
  <c r="O142"/>
  <c r="P142"/>
  <c r="Q142"/>
  <c r="M143"/>
  <c r="N143"/>
  <c r="O143"/>
  <c r="P143"/>
  <c r="Q143"/>
  <c r="M144"/>
  <c r="N144"/>
  <c r="O144"/>
  <c r="P144"/>
  <c r="Q144"/>
  <c r="M145"/>
  <c r="N145"/>
  <c r="O145"/>
  <c r="P145"/>
  <c r="Q145"/>
  <c r="M146"/>
  <c r="N146"/>
  <c r="O146"/>
  <c r="P146"/>
  <c r="Q146"/>
  <c r="M147"/>
  <c r="N147"/>
  <c r="O147"/>
  <c r="P147"/>
  <c r="Q147"/>
  <c r="M148"/>
  <c r="N148"/>
  <c r="O148"/>
  <c r="P148"/>
  <c r="Q148"/>
  <c r="M149"/>
  <c r="N149"/>
  <c r="O149"/>
  <c r="P149"/>
  <c r="Q149"/>
  <c r="M150"/>
  <c r="N150"/>
  <c r="O150"/>
  <c r="P150"/>
  <c r="Q150"/>
  <c r="M151"/>
  <c r="N151"/>
  <c r="O151"/>
  <c r="P151"/>
  <c r="Q151"/>
  <c r="M152"/>
  <c r="N152"/>
  <c r="O152"/>
  <c r="P152"/>
  <c r="Q152"/>
  <c r="M153"/>
  <c r="N153"/>
  <c r="O153"/>
  <c r="P153"/>
  <c r="Q153"/>
  <c r="M154"/>
  <c r="N154"/>
  <c r="O154"/>
  <c r="P154"/>
  <c r="Q154"/>
  <c r="M155"/>
  <c r="N155"/>
  <c r="O155"/>
  <c r="P155"/>
  <c r="Q155"/>
  <c r="M156"/>
  <c r="N156"/>
  <c r="O156"/>
  <c r="P156"/>
  <c r="Q156"/>
  <c r="M157"/>
  <c r="N157"/>
  <c r="O157"/>
  <c r="P157"/>
  <c r="Q157"/>
  <c r="M158"/>
  <c r="N158"/>
  <c r="O158"/>
  <c r="P158"/>
  <c r="Q158"/>
  <c r="M159"/>
  <c r="N159"/>
  <c r="O159"/>
  <c r="P159"/>
  <c r="Q159"/>
  <c r="M160"/>
  <c r="N160"/>
  <c r="O160"/>
  <c r="P160"/>
  <c r="Q160"/>
  <c r="M161"/>
  <c r="N161"/>
  <c r="O161"/>
  <c r="P161"/>
  <c r="Q161"/>
  <c r="M162"/>
  <c r="N162"/>
  <c r="O162"/>
  <c r="P162"/>
  <c r="Q162"/>
  <c r="M163"/>
  <c r="N163"/>
  <c r="O163"/>
  <c r="P163"/>
  <c r="Q163"/>
  <c r="M164"/>
  <c r="N164"/>
  <c r="O164"/>
  <c r="P164"/>
  <c r="Q164"/>
  <c r="M165"/>
  <c r="N165"/>
  <c r="O165"/>
  <c r="P165"/>
  <c r="Q165"/>
  <c r="M166"/>
  <c r="N166"/>
  <c r="O166"/>
  <c r="P166"/>
  <c r="Q166"/>
  <c r="M167"/>
  <c r="N167"/>
  <c r="O167"/>
  <c r="P167"/>
  <c r="Q167"/>
  <c r="M168"/>
  <c r="N168"/>
  <c r="O168"/>
  <c r="P168"/>
  <c r="Q168"/>
  <c r="M169"/>
  <c r="N169"/>
  <c r="O169"/>
  <c r="P169"/>
  <c r="Q169"/>
  <c r="M170"/>
  <c r="N170"/>
  <c r="O170"/>
  <c r="P170"/>
  <c r="Q170"/>
  <c r="M171"/>
  <c r="N171"/>
  <c r="O171"/>
  <c r="P171"/>
  <c r="Q171"/>
  <c r="M172"/>
  <c r="N172"/>
  <c r="O172"/>
  <c r="P172"/>
  <c r="Q172"/>
  <c r="M173"/>
  <c r="N173"/>
  <c r="O173"/>
  <c r="P173"/>
  <c r="Q173"/>
  <c r="M174"/>
  <c r="N174"/>
  <c r="O174"/>
  <c r="P174"/>
  <c r="Q174"/>
  <c r="M175"/>
  <c r="N175"/>
  <c r="O175"/>
  <c r="P175"/>
  <c r="Q175"/>
  <c r="M176"/>
  <c r="N176"/>
  <c r="O176"/>
  <c r="P176"/>
  <c r="Q176"/>
  <c r="M177"/>
  <c r="N177"/>
  <c r="O177"/>
  <c r="P177"/>
  <c r="Q177"/>
  <c r="M178"/>
  <c r="N178"/>
  <c r="O178"/>
  <c r="P178"/>
  <c r="Q178"/>
  <c r="M179"/>
  <c r="N179"/>
  <c r="O179"/>
  <c r="P179"/>
  <c r="Q179"/>
  <c r="M180"/>
  <c r="N180"/>
  <c r="O180"/>
  <c r="P180"/>
  <c r="Q180"/>
  <c r="M181"/>
  <c r="N181"/>
  <c r="O181"/>
  <c r="P181"/>
  <c r="Q181"/>
  <c r="M182"/>
  <c r="N182"/>
  <c r="O182"/>
  <c r="P182"/>
  <c r="Q182"/>
  <c r="M183"/>
  <c r="N183"/>
  <c r="O183"/>
  <c r="P183"/>
  <c r="Q183"/>
  <c r="M184"/>
  <c r="N184"/>
  <c r="O184"/>
  <c r="P184"/>
  <c r="Q184"/>
  <c r="M185"/>
  <c r="N185"/>
  <c r="O185"/>
  <c r="P185"/>
  <c r="Q185"/>
  <c r="M186"/>
  <c r="N186"/>
  <c r="O186"/>
  <c r="P186"/>
  <c r="Q186"/>
  <c r="M187"/>
  <c r="N187"/>
  <c r="O187"/>
  <c r="P187"/>
  <c r="Q187"/>
  <c r="M188"/>
  <c r="N188"/>
  <c r="O188"/>
  <c r="P188"/>
  <c r="Q188"/>
  <c r="M189"/>
  <c r="N189"/>
  <c r="O189"/>
  <c r="P189"/>
  <c r="Q189"/>
  <c r="M190"/>
  <c r="N190"/>
  <c r="O190"/>
  <c r="P190"/>
  <c r="Q190"/>
  <c r="M191"/>
  <c r="N191"/>
  <c r="O191"/>
  <c r="P191"/>
  <c r="Q191"/>
  <c r="M192"/>
  <c r="N192"/>
  <c r="O192"/>
  <c r="P192"/>
  <c r="Q192"/>
  <c r="M193"/>
  <c r="N193"/>
  <c r="O193"/>
  <c r="P193"/>
  <c r="Q193"/>
  <c r="M194"/>
  <c r="N194"/>
  <c r="O194"/>
  <c r="P194"/>
  <c r="Q194"/>
  <c r="M195"/>
  <c r="N195"/>
  <c r="O195"/>
  <c r="P195"/>
  <c r="Q195"/>
  <c r="M196"/>
  <c r="N196"/>
  <c r="O196"/>
  <c r="P196"/>
  <c r="Q196"/>
  <c r="AB5" i="1"/>
  <c r="E76"/>
  <c r="AO23" i="33" s="1"/>
  <c r="E75" i="1"/>
  <c r="AO22" i="33" s="1"/>
  <c r="E74" i="1"/>
  <c r="AO21" i="33" s="1"/>
  <c r="E73" i="1"/>
  <c r="AO20" i="33" s="1"/>
  <c r="E72" i="1"/>
  <c r="AN19" i="33" s="1"/>
  <c r="E71" i="1"/>
  <c r="AM18" i="33" s="1"/>
  <c r="E70" i="1"/>
  <c r="AL17" i="33" s="1"/>
  <c r="E69" i="1"/>
  <c r="AK16" i="33" s="1"/>
  <c r="E68" i="1"/>
  <c r="AJ15" i="33" s="1"/>
  <c r="E67" i="1"/>
  <c r="AI15" i="33" s="1"/>
  <c r="E66" i="1"/>
  <c r="AH15" i="33" s="1"/>
  <c r="E65" i="1"/>
  <c r="AG15" i="33" s="1"/>
  <c r="E64" i="1"/>
  <c r="AE15" i="33" s="1"/>
  <c r="E63" i="1"/>
  <c r="AD15" i="33" s="1"/>
  <c r="E62" i="1"/>
  <c r="AC15" i="33" s="1"/>
  <c r="E61" i="1"/>
  <c r="AB15" i="33" s="1"/>
  <c r="E60" i="1"/>
  <c r="AA16" i="33" s="1"/>
  <c r="E59" i="1"/>
  <c r="Z17" i="33" s="1"/>
  <c r="E58" i="1"/>
  <c r="Y18" i="33" s="1"/>
  <c r="E57" i="1"/>
  <c r="X19" i="33" s="1"/>
  <c r="E56" i="1"/>
  <c r="W20" i="33" s="1"/>
  <c r="E55" i="1"/>
  <c r="W21" i="33" s="1"/>
  <c r="E54" i="1"/>
  <c r="W22" i="33" s="1"/>
  <c r="E53" i="1"/>
  <c r="W23" i="33" s="1"/>
  <c r="AW11" i="31" l="1"/>
  <c r="Y35" i="13"/>
  <c r="AO27" i="31"/>
  <c r="Y31" i="13"/>
  <c r="AW15" i="31"/>
  <c r="AC35" i="13"/>
  <c r="AS15" i="31"/>
  <c r="AS31" i="13"/>
  <c r="AO31" i="31"/>
  <c r="AC31" i="13"/>
  <c r="AW35" i="31"/>
  <c r="AW35" i="13"/>
  <c r="AW19" i="31"/>
  <c r="AG35" i="13"/>
  <c r="AS35" i="31"/>
  <c r="Q35" i="13"/>
  <c r="AS19" i="31"/>
  <c r="AW31" i="13"/>
  <c r="AO35" i="31"/>
  <c r="AG31" i="13"/>
  <c r="AO19" i="31"/>
  <c r="Q31" i="13"/>
  <c r="S11" i="9"/>
  <c r="AB5" i="13" s="1"/>
  <c r="AK35" i="31"/>
  <c r="AW27" i="13"/>
  <c r="AW23" i="31"/>
  <c r="AK35" i="13"/>
  <c r="AW7" i="31"/>
  <c r="U35" i="13"/>
  <c r="AS23" i="31"/>
  <c r="E35" i="13"/>
  <c r="AS7" i="31"/>
  <c r="AK31" i="13"/>
  <c r="AO23" i="31"/>
  <c r="U31" i="13"/>
  <c r="AO7" i="31"/>
  <c r="E31" i="13"/>
  <c r="AS11" i="31"/>
  <c r="AO31" i="13"/>
  <c r="AW27" i="31"/>
  <c r="AO35" i="13"/>
  <c r="AS27" i="31"/>
  <c r="I35" i="13"/>
  <c r="AO11" i="31"/>
  <c r="I31" i="13"/>
  <c r="AW31" i="31"/>
  <c r="AS35" i="13"/>
  <c r="AS31" i="31"/>
  <c r="M35" i="13"/>
  <c r="AO15" i="31"/>
  <c r="M31" i="13"/>
  <c r="B7" i="16"/>
  <c r="A7" i="21" s="1"/>
  <c r="B15" i="16"/>
  <c r="A15" i="21" s="1"/>
  <c r="B31" i="16"/>
  <c r="A31" i="21" s="1"/>
  <c r="B47" i="16"/>
  <c r="A47" i="21" s="1"/>
  <c r="B63" i="16"/>
  <c r="A63" i="21" s="1"/>
  <c r="B79" i="16"/>
  <c r="A79" i="21" s="1"/>
  <c r="B95" i="16"/>
  <c r="A95" i="21" s="1"/>
  <c r="B113" i="16"/>
  <c r="A113" i="21" s="1"/>
  <c r="B129" i="16"/>
  <c r="A129" i="21" s="1"/>
  <c r="B145" i="16"/>
  <c r="A145" i="21" s="1"/>
  <c r="B161" i="16"/>
  <c r="A161" i="21" s="1"/>
  <c r="B177" i="16"/>
  <c r="A177" i="21" s="1"/>
  <c r="B193" i="16"/>
  <c r="A193" i="21" s="1"/>
  <c r="B23" i="16"/>
  <c r="A23" i="21" s="1"/>
  <c r="B39" i="16"/>
  <c r="A39" i="21" s="1"/>
  <c r="B55" i="16"/>
  <c r="A55" i="21" s="1"/>
  <c r="B71" i="16"/>
  <c r="A71" i="21" s="1"/>
  <c r="B87" i="16"/>
  <c r="A87" i="21" s="1"/>
  <c r="B105" i="16"/>
  <c r="A105" i="21" s="1"/>
  <c r="B121" i="16"/>
  <c r="A121" i="21" s="1"/>
  <c r="B137" i="16"/>
  <c r="A137" i="21" s="1"/>
  <c r="B153" i="16"/>
  <c r="A153" i="21" s="1"/>
  <c r="B169" i="16"/>
  <c r="A169" i="21" s="1"/>
  <c r="B185" i="16"/>
  <c r="A185" i="21" s="1"/>
  <c r="J41" i="13"/>
  <c r="X12" i="1" l="1"/>
  <c r="AV22" i="33" s="1"/>
  <c r="AH3" s="1"/>
  <c r="AB101" i="1"/>
  <c r="AC101"/>
  <c r="AD101"/>
  <c r="AE101"/>
  <c r="AF101"/>
  <c r="AB102"/>
  <c r="AC102"/>
  <c r="AD102"/>
  <c r="AE102"/>
  <c r="AF102"/>
  <c r="AB103"/>
  <c r="AC103"/>
  <c r="AD103"/>
  <c r="AE103"/>
  <c r="AF103"/>
  <c r="AB104"/>
  <c r="AC104"/>
  <c r="AD104"/>
  <c r="AE104"/>
  <c r="AF104"/>
  <c r="AB105"/>
  <c r="AC105"/>
  <c r="AD105"/>
  <c r="AE105"/>
  <c r="AF105"/>
  <c r="AB106"/>
  <c r="AC106"/>
  <c r="AD106"/>
  <c r="AE106"/>
  <c r="AF106"/>
  <c r="AB107"/>
  <c r="AC107"/>
  <c r="AD107"/>
  <c r="AE107"/>
  <c r="AF107"/>
  <c r="AB108"/>
  <c r="AC108"/>
  <c r="AD108"/>
  <c r="AE108"/>
  <c r="AF108"/>
  <c r="AB109"/>
  <c r="AC109"/>
  <c r="AD109"/>
  <c r="AE109"/>
  <c r="AF109"/>
  <c r="AB110"/>
  <c r="AC110"/>
  <c r="AD110"/>
  <c r="AE110"/>
  <c r="AF110"/>
  <c r="AB111"/>
  <c r="AC111"/>
  <c r="AD111"/>
  <c r="AE111"/>
  <c r="AF111"/>
  <c r="AB112"/>
  <c r="AC112"/>
  <c r="AD112"/>
  <c r="AE112"/>
  <c r="AF112"/>
  <c r="AB113"/>
  <c r="AC113"/>
  <c r="AD113"/>
  <c r="AE113"/>
  <c r="AF113"/>
  <c r="AB114"/>
  <c r="AC114"/>
  <c r="AD114"/>
  <c r="AE114"/>
  <c r="AF114"/>
  <c r="AB115"/>
  <c r="AC115"/>
  <c r="AD115"/>
  <c r="AE115"/>
  <c r="AF115"/>
  <c r="AB116"/>
  <c r="AC116"/>
  <c r="AD116"/>
  <c r="AE116"/>
  <c r="AF116"/>
  <c r="AB117"/>
  <c r="AC117"/>
  <c r="AD117"/>
  <c r="AE117"/>
  <c r="AF117"/>
  <c r="AB118"/>
  <c r="AC118"/>
  <c r="AD118"/>
  <c r="AE118"/>
  <c r="AF118"/>
  <c r="AB119"/>
  <c r="AC119"/>
  <c r="AD119"/>
  <c r="AE119"/>
  <c r="AF119"/>
  <c r="AB120"/>
  <c r="AC120"/>
  <c r="AD120"/>
  <c r="AE120"/>
  <c r="AF120"/>
  <c r="AB121"/>
  <c r="AC121"/>
  <c r="AD121"/>
  <c r="AE121"/>
  <c r="AF121"/>
  <c r="AB122"/>
  <c r="AC122"/>
  <c r="AD122"/>
  <c r="AE122"/>
  <c r="AF122"/>
  <c r="AB123"/>
  <c r="AC123"/>
  <c r="AD123"/>
  <c r="AE123"/>
  <c r="AF123"/>
  <c r="AB124"/>
  <c r="AC124"/>
  <c r="AD124"/>
  <c r="AE124"/>
  <c r="AF124"/>
  <c r="AB125"/>
  <c r="AC125"/>
  <c r="AD125"/>
  <c r="AE125"/>
  <c r="AF125"/>
  <c r="AB126"/>
  <c r="AC126"/>
  <c r="AD126"/>
  <c r="AE126"/>
  <c r="AF126"/>
  <c r="AB127"/>
  <c r="AC127"/>
  <c r="AD127"/>
  <c r="AE127"/>
  <c r="AF127"/>
  <c r="AB128"/>
  <c r="AC128"/>
  <c r="AD128"/>
  <c r="AE128"/>
  <c r="AF128"/>
  <c r="AB129"/>
  <c r="AC129"/>
  <c r="AD129"/>
  <c r="AE129"/>
  <c r="AF129"/>
  <c r="AB130"/>
  <c r="AC130"/>
  <c r="AD130"/>
  <c r="AE130"/>
  <c r="AF130"/>
  <c r="AB131"/>
  <c r="AC131"/>
  <c r="AD131"/>
  <c r="AE131"/>
  <c r="AF131"/>
  <c r="AB132"/>
  <c r="AC132"/>
  <c r="AD132"/>
  <c r="AE132"/>
  <c r="AF132"/>
  <c r="AB133"/>
  <c r="AC133"/>
  <c r="AD133"/>
  <c r="AE133"/>
  <c r="AF133"/>
  <c r="AB134"/>
  <c r="AC134"/>
  <c r="AD134"/>
  <c r="AE134"/>
  <c r="AF134"/>
  <c r="AB135"/>
  <c r="AC135"/>
  <c r="AD135"/>
  <c r="AE135"/>
  <c r="AF135"/>
  <c r="AB136"/>
  <c r="AC136"/>
  <c r="AD136"/>
  <c r="AE136"/>
  <c r="AF136"/>
  <c r="AB137"/>
  <c r="AC137"/>
  <c r="AD137"/>
  <c r="AE137"/>
  <c r="AF137"/>
  <c r="AB138"/>
  <c r="AC138"/>
  <c r="AD138"/>
  <c r="AE138"/>
  <c r="AF138"/>
  <c r="AB139"/>
  <c r="AC139"/>
  <c r="AD139"/>
  <c r="AE139"/>
  <c r="AF139"/>
  <c r="AB140"/>
  <c r="AC140"/>
  <c r="AD140"/>
  <c r="AE140"/>
  <c r="AF140"/>
  <c r="AB141"/>
  <c r="AC141"/>
  <c r="AD141"/>
  <c r="AE141"/>
  <c r="AF141"/>
  <c r="AB142"/>
  <c r="AC142"/>
  <c r="AD142"/>
  <c r="AE142"/>
  <c r="AF142"/>
  <c r="AB143"/>
  <c r="AC143"/>
  <c r="AD143"/>
  <c r="AE143"/>
  <c r="AF143"/>
  <c r="AB144"/>
  <c r="AC144"/>
  <c r="AD144"/>
  <c r="AE144"/>
  <c r="AF144"/>
  <c r="AB145"/>
  <c r="AC145"/>
  <c r="AD145"/>
  <c r="AE145"/>
  <c r="AF145"/>
  <c r="AB146"/>
  <c r="AC146"/>
  <c r="AD146"/>
  <c r="AE146"/>
  <c r="AF146"/>
  <c r="AB147"/>
  <c r="AC147"/>
  <c r="AD147"/>
  <c r="AE147"/>
  <c r="AF147"/>
  <c r="AB148"/>
  <c r="AC148"/>
  <c r="AD148"/>
  <c r="AE148"/>
  <c r="AF148"/>
  <c r="AB149"/>
  <c r="AC149"/>
  <c r="AD149"/>
  <c r="AE149"/>
  <c r="AF149"/>
  <c r="AB150"/>
  <c r="AC150"/>
  <c r="AD150"/>
  <c r="AE150"/>
  <c r="AF150"/>
  <c r="AB151"/>
  <c r="AC151"/>
  <c r="AD151"/>
  <c r="AE151"/>
  <c r="AF151"/>
  <c r="AB152"/>
  <c r="AC152"/>
  <c r="AD152"/>
  <c r="AE152"/>
  <c r="AF152"/>
  <c r="AB153"/>
  <c r="AC153"/>
  <c r="AD153"/>
  <c r="AE153"/>
  <c r="AF153"/>
  <c r="AB154"/>
  <c r="AC154"/>
  <c r="AD154"/>
  <c r="AE154"/>
  <c r="AF154"/>
  <c r="AB155"/>
  <c r="AC155"/>
  <c r="AD155"/>
  <c r="AE155"/>
  <c r="AF155"/>
  <c r="AB156"/>
  <c r="AC156"/>
  <c r="AD156"/>
  <c r="AE156"/>
  <c r="AF156"/>
  <c r="AB157"/>
  <c r="AC157"/>
  <c r="AD157"/>
  <c r="AE157"/>
  <c r="AF157"/>
  <c r="AB158"/>
  <c r="AC158"/>
  <c r="AD158"/>
  <c r="AE158"/>
  <c r="AF158"/>
  <c r="AB159"/>
  <c r="AC159"/>
  <c r="AD159"/>
  <c r="AE159"/>
  <c r="AF159"/>
  <c r="AB160"/>
  <c r="AC160"/>
  <c r="AD160"/>
  <c r="AE160"/>
  <c r="AF160"/>
  <c r="AB161"/>
  <c r="AC161"/>
  <c r="AD161"/>
  <c r="AE161"/>
  <c r="AF161"/>
  <c r="AB162"/>
  <c r="AC162"/>
  <c r="AD162"/>
  <c r="AE162"/>
  <c r="AF162"/>
  <c r="AB163"/>
  <c r="AC163"/>
  <c r="AD163"/>
  <c r="AE163"/>
  <c r="AF163"/>
  <c r="AB164"/>
  <c r="AC164"/>
  <c r="AD164"/>
  <c r="AE164"/>
  <c r="AF164"/>
  <c r="AB165"/>
  <c r="AC165"/>
  <c r="AD165"/>
  <c r="AE165"/>
  <c r="AF165"/>
  <c r="AB166"/>
  <c r="AC166"/>
  <c r="AD166"/>
  <c r="AE166"/>
  <c r="AF166"/>
  <c r="AB167"/>
  <c r="AC167"/>
  <c r="AD167"/>
  <c r="AE167"/>
  <c r="AF167"/>
  <c r="AB168"/>
  <c r="AC168"/>
  <c r="AD168"/>
  <c r="AE168"/>
  <c r="AF168"/>
  <c r="AB169"/>
  <c r="AC169"/>
  <c r="AD169"/>
  <c r="AE169"/>
  <c r="AF169"/>
  <c r="AB170"/>
  <c r="AC170"/>
  <c r="AD170"/>
  <c r="AE170"/>
  <c r="AF170"/>
  <c r="AB171"/>
  <c r="AC171"/>
  <c r="AD171"/>
  <c r="AE171"/>
  <c r="AF171"/>
  <c r="AB172"/>
  <c r="AC172"/>
  <c r="AD172"/>
  <c r="AE172"/>
  <c r="AF172"/>
  <c r="AB173"/>
  <c r="AC173"/>
  <c r="AD173"/>
  <c r="AE173"/>
  <c r="AF173"/>
  <c r="AB174"/>
  <c r="AC174"/>
  <c r="AD174"/>
  <c r="AE174"/>
  <c r="AF174"/>
  <c r="AB175"/>
  <c r="AC175"/>
  <c r="AD175"/>
  <c r="AE175"/>
  <c r="AF175"/>
  <c r="AB176"/>
  <c r="AC176"/>
  <c r="AD176"/>
  <c r="AE176"/>
  <c r="AF176"/>
  <c r="AB177"/>
  <c r="AC177"/>
  <c r="AD177"/>
  <c r="AE177"/>
  <c r="AF177"/>
  <c r="AB178"/>
  <c r="AC178"/>
  <c r="AD178"/>
  <c r="AE178"/>
  <c r="AF178"/>
  <c r="AB179"/>
  <c r="AC179"/>
  <c r="AD179"/>
  <c r="AE179"/>
  <c r="AF179"/>
  <c r="AB180"/>
  <c r="AC180"/>
  <c r="AD180"/>
  <c r="AE180"/>
  <c r="AF180"/>
  <c r="AB181"/>
  <c r="AC181"/>
  <c r="AD181"/>
  <c r="AE181"/>
  <c r="AF181"/>
  <c r="AB182"/>
  <c r="AC182"/>
  <c r="AD182"/>
  <c r="AE182"/>
  <c r="AF182"/>
  <c r="AB183"/>
  <c r="AC183"/>
  <c r="AD183"/>
  <c r="AE183"/>
  <c r="AF183"/>
  <c r="AB184"/>
  <c r="AC184"/>
  <c r="AD184"/>
  <c r="AE184"/>
  <c r="AF184"/>
  <c r="AB185"/>
  <c r="AC185"/>
  <c r="AD185"/>
  <c r="AE185"/>
  <c r="AF185"/>
  <c r="AB186"/>
  <c r="AC186"/>
  <c r="AD186"/>
  <c r="AE186"/>
  <c r="AF186"/>
  <c r="AB187"/>
  <c r="AC187"/>
  <c r="AD187"/>
  <c r="AE187"/>
  <c r="AF187"/>
  <c r="AB188"/>
  <c r="AC188"/>
  <c r="AD188"/>
  <c r="AE188"/>
  <c r="AF188"/>
  <c r="AB189"/>
  <c r="AC189"/>
  <c r="AD189"/>
  <c r="AE189"/>
  <c r="AF189"/>
  <c r="AB190"/>
  <c r="AC190"/>
  <c r="AD190"/>
  <c r="AE190"/>
  <c r="AF190"/>
  <c r="AB191"/>
  <c r="AC191"/>
  <c r="AD191"/>
  <c r="AE191"/>
  <c r="AF191"/>
  <c r="AB192"/>
  <c r="AC192"/>
  <c r="AD192"/>
  <c r="AE192"/>
  <c r="AF192"/>
  <c r="AB193"/>
  <c r="AC193"/>
  <c r="AD193"/>
  <c r="AE193"/>
  <c r="AF193"/>
  <c r="AB194"/>
  <c r="AC194"/>
  <c r="AD194"/>
  <c r="AE194"/>
  <c r="AF194"/>
  <c r="AB195"/>
  <c r="AC195"/>
  <c r="AD195"/>
  <c r="AE195"/>
  <c r="AF195"/>
  <c r="AB196"/>
  <c r="AC196"/>
  <c r="AD196"/>
  <c r="AE196"/>
  <c r="AF196"/>
  <c r="P101"/>
  <c r="Q101"/>
  <c r="R101"/>
  <c r="S101"/>
  <c r="T101"/>
  <c r="P102"/>
  <c r="Q102"/>
  <c r="R102"/>
  <c r="S102"/>
  <c r="T102"/>
  <c r="P103"/>
  <c r="Q103"/>
  <c r="R103"/>
  <c r="S103"/>
  <c r="T103"/>
  <c r="P104"/>
  <c r="Q104"/>
  <c r="R104"/>
  <c r="S104"/>
  <c r="T104"/>
  <c r="P105"/>
  <c r="Q105"/>
  <c r="R105"/>
  <c r="S105"/>
  <c r="T105"/>
  <c r="P106"/>
  <c r="Q106"/>
  <c r="R106"/>
  <c r="S106"/>
  <c r="T106"/>
  <c r="P107"/>
  <c r="Q107"/>
  <c r="R107"/>
  <c r="S107"/>
  <c r="T107"/>
  <c r="P108"/>
  <c r="Q108"/>
  <c r="R108"/>
  <c r="S108"/>
  <c r="T108"/>
  <c r="P109"/>
  <c r="Q109"/>
  <c r="R109"/>
  <c r="S109"/>
  <c r="T109"/>
  <c r="P110"/>
  <c r="Q110"/>
  <c r="R110"/>
  <c r="S110"/>
  <c r="T110"/>
  <c r="P111"/>
  <c r="Q111"/>
  <c r="R111"/>
  <c r="S111"/>
  <c r="T111"/>
  <c r="P112"/>
  <c r="Q112"/>
  <c r="R112"/>
  <c r="S112"/>
  <c r="T112"/>
  <c r="P113"/>
  <c r="Q113"/>
  <c r="R113"/>
  <c r="S113"/>
  <c r="T113"/>
  <c r="P114"/>
  <c r="Q114"/>
  <c r="R114"/>
  <c r="S114"/>
  <c r="T114"/>
  <c r="P115"/>
  <c r="Q115"/>
  <c r="R115"/>
  <c r="S115"/>
  <c r="T115"/>
  <c r="P116"/>
  <c r="Q116"/>
  <c r="R116"/>
  <c r="S116"/>
  <c r="T116"/>
  <c r="P117"/>
  <c r="Q117"/>
  <c r="S117"/>
  <c r="T117"/>
  <c r="P118"/>
  <c r="Q118"/>
  <c r="S118"/>
  <c r="T118"/>
  <c r="P119"/>
  <c r="Q119"/>
  <c r="S119"/>
  <c r="T119"/>
  <c r="P120"/>
  <c r="Q120"/>
  <c r="S120"/>
  <c r="T120"/>
  <c r="P121"/>
  <c r="Q121"/>
  <c r="S121"/>
  <c r="T121"/>
  <c r="P122"/>
  <c r="Q122"/>
  <c r="R122"/>
  <c r="S122"/>
  <c r="T122"/>
  <c r="P123"/>
  <c r="Q123"/>
  <c r="R123"/>
  <c r="S123"/>
  <c r="T123"/>
  <c r="P124"/>
  <c r="Q124"/>
  <c r="R124"/>
  <c r="S124"/>
  <c r="T124"/>
  <c r="P125"/>
  <c r="Q125"/>
  <c r="R125"/>
  <c r="S125"/>
  <c r="T125"/>
  <c r="P126"/>
  <c r="Q126"/>
  <c r="R126"/>
  <c r="S126"/>
  <c r="T126"/>
  <c r="P127"/>
  <c r="Q127"/>
  <c r="R127"/>
  <c r="S127"/>
  <c r="T127"/>
  <c r="P128"/>
  <c r="Q128"/>
  <c r="R128"/>
  <c r="S128"/>
  <c r="T128"/>
  <c r="P129"/>
  <c r="Q129"/>
  <c r="R129"/>
  <c r="S129"/>
  <c r="T129"/>
  <c r="P130"/>
  <c r="Q130"/>
  <c r="S130"/>
  <c r="T130"/>
  <c r="P131"/>
  <c r="Q131"/>
  <c r="S131"/>
  <c r="T131"/>
  <c r="P132"/>
  <c r="Q132"/>
  <c r="S132"/>
  <c r="T132"/>
  <c r="P133"/>
  <c r="Q133"/>
  <c r="S133"/>
  <c r="T133"/>
  <c r="P134"/>
  <c r="Q134"/>
  <c r="S134"/>
  <c r="T134"/>
  <c r="P135"/>
  <c r="Q135"/>
  <c r="S135"/>
  <c r="T135"/>
  <c r="P136"/>
  <c r="Q136"/>
  <c r="S136"/>
  <c r="T136"/>
  <c r="P137"/>
  <c r="Q137"/>
  <c r="S137"/>
  <c r="T137"/>
  <c r="P138"/>
  <c r="Q138"/>
  <c r="S138"/>
  <c r="T138"/>
  <c r="P139"/>
  <c r="Q139"/>
  <c r="S139"/>
  <c r="T139"/>
  <c r="P140"/>
  <c r="Q140"/>
  <c r="S140"/>
  <c r="T140"/>
  <c r="P141"/>
  <c r="Q141"/>
  <c r="S141"/>
  <c r="T141"/>
  <c r="P142"/>
  <c r="Q142"/>
  <c r="S142"/>
  <c r="T142"/>
  <c r="P143"/>
  <c r="Q143"/>
  <c r="S143"/>
  <c r="T143"/>
  <c r="P144"/>
  <c r="Q144"/>
  <c r="S144"/>
  <c r="T144"/>
  <c r="P145"/>
  <c r="Q145"/>
  <c r="S145"/>
  <c r="T145"/>
  <c r="P146"/>
  <c r="Q146"/>
  <c r="S146"/>
  <c r="T146"/>
  <c r="P147"/>
  <c r="Q147"/>
  <c r="S147"/>
  <c r="T147"/>
  <c r="P148"/>
  <c r="Q148"/>
  <c r="S148"/>
  <c r="T148"/>
  <c r="P149"/>
  <c r="Q149"/>
  <c r="R149"/>
  <c r="T149"/>
  <c r="P150"/>
  <c r="Q150"/>
  <c r="R150"/>
  <c r="T150"/>
  <c r="P151"/>
  <c r="Q151"/>
  <c r="R151"/>
  <c r="T151"/>
  <c r="P152"/>
  <c r="Q152"/>
  <c r="R152"/>
  <c r="T152"/>
  <c r="P153"/>
  <c r="Q153"/>
  <c r="R153"/>
  <c r="T153"/>
  <c r="P154"/>
  <c r="Q154"/>
  <c r="R154"/>
  <c r="T154"/>
  <c r="P155"/>
  <c r="Q155"/>
  <c r="R155"/>
  <c r="T155"/>
  <c r="P156"/>
  <c r="Q156"/>
  <c r="R156"/>
  <c r="T156"/>
  <c r="P157"/>
  <c r="Q157"/>
  <c r="R157"/>
  <c r="T157"/>
  <c r="P158"/>
  <c r="Q158"/>
  <c r="R158"/>
  <c r="T158"/>
  <c r="P159"/>
  <c r="Q159"/>
  <c r="R159"/>
  <c r="T159"/>
  <c r="P160"/>
  <c r="Q160"/>
  <c r="R160"/>
  <c r="T160"/>
  <c r="P161"/>
  <c r="Q161"/>
  <c r="R161"/>
  <c r="T161"/>
  <c r="P162"/>
  <c r="Q162"/>
  <c r="R162"/>
  <c r="T162"/>
  <c r="P163"/>
  <c r="Q163"/>
  <c r="R163"/>
  <c r="T163"/>
  <c r="P164"/>
  <c r="Q164"/>
  <c r="R164"/>
  <c r="T164"/>
  <c r="P165"/>
  <c r="Q165"/>
  <c r="R165"/>
  <c r="T165"/>
  <c r="P166"/>
  <c r="Q166"/>
  <c r="R166"/>
  <c r="T166"/>
  <c r="P167"/>
  <c r="Q167"/>
  <c r="R167"/>
  <c r="T167"/>
  <c r="P168"/>
  <c r="Q168"/>
  <c r="R168"/>
  <c r="T168"/>
  <c r="P169"/>
  <c r="Q169"/>
  <c r="R169"/>
  <c r="T169"/>
  <c r="P170"/>
  <c r="Q170"/>
  <c r="R170"/>
  <c r="T170"/>
  <c r="P171"/>
  <c r="Q171"/>
  <c r="R171"/>
  <c r="T171"/>
  <c r="P172"/>
  <c r="Q172"/>
  <c r="R172"/>
  <c r="T172"/>
  <c r="P173"/>
  <c r="Q173"/>
  <c r="R173"/>
  <c r="T173"/>
  <c r="P174"/>
  <c r="Q174"/>
  <c r="R174"/>
  <c r="T174"/>
  <c r="P175"/>
  <c r="Q175"/>
  <c r="R175"/>
  <c r="T175"/>
  <c r="P176"/>
  <c r="Q176"/>
  <c r="R176"/>
  <c r="T176"/>
  <c r="P177"/>
  <c r="Q177"/>
  <c r="R177"/>
  <c r="T177"/>
  <c r="P178"/>
  <c r="Q178"/>
  <c r="R178"/>
  <c r="T178"/>
  <c r="P179"/>
  <c r="Q179"/>
  <c r="R179"/>
  <c r="T179"/>
  <c r="P180"/>
  <c r="Q180"/>
  <c r="R180"/>
  <c r="T180"/>
  <c r="P181"/>
  <c r="Q181"/>
  <c r="R181"/>
  <c r="T181"/>
  <c r="P182"/>
  <c r="Q182"/>
  <c r="R182"/>
  <c r="T182"/>
  <c r="P183"/>
  <c r="Q183"/>
  <c r="R183"/>
  <c r="T183"/>
  <c r="P184"/>
  <c r="Q184"/>
  <c r="R184"/>
  <c r="T184"/>
  <c r="P185"/>
  <c r="Q185"/>
  <c r="R185"/>
  <c r="T185"/>
  <c r="P186"/>
  <c r="Q186"/>
  <c r="R186"/>
  <c r="T186"/>
  <c r="P187"/>
  <c r="Q187"/>
  <c r="R187"/>
  <c r="T187"/>
  <c r="P188"/>
  <c r="Q188"/>
  <c r="R188"/>
  <c r="T188"/>
  <c r="P189"/>
  <c r="Q189"/>
  <c r="R189"/>
  <c r="T189"/>
  <c r="P190"/>
  <c r="Q190"/>
  <c r="R190"/>
  <c r="T190"/>
  <c r="P191"/>
  <c r="Q191"/>
  <c r="R191"/>
  <c r="T191"/>
  <c r="P192"/>
  <c r="Q192"/>
  <c r="R192"/>
  <c r="T192"/>
  <c r="P193"/>
  <c r="Q193"/>
  <c r="R193"/>
  <c r="T193"/>
  <c r="P194"/>
  <c r="Q194"/>
  <c r="R194"/>
  <c r="T194"/>
  <c r="P195"/>
  <c r="Q195"/>
  <c r="R195"/>
  <c r="T195"/>
  <c r="P196"/>
  <c r="Q196"/>
  <c r="R196"/>
  <c r="T196"/>
  <c r="W4" i="35"/>
  <c r="W8" s="1"/>
  <c r="V4"/>
  <c r="V8" s="1"/>
  <c r="U4"/>
  <c r="U8" s="1"/>
  <c r="T4"/>
  <c r="T8" s="1"/>
  <c r="S4"/>
  <c r="S8" s="1"/>
  <c r="A161" i="16"/>
  <c r="A161" i="17" s="1"/>
  <c r="A389" i="16" l="1"/>
  <c r="A389" i="17" s="1"/>
  <c r="A325" i="16"/>
  <c r="A325" i="17" s="1"/>
  <c r="A259" i="16"/>
  <c r="A259" i="17" s="1"/>
  <c r="A381" i="16"/>
  <c r="A381" i="17" s="1"/>
  <c r="A349" i="16"/>
  <c r="A349" i="17" s="1"/>
  <c r="A317" i="16"/>
  <c r="A317" i="17" s="1"/>
  <c r="A283" i="16"/>
  <c r="A283" i="17" s="1"/>
  <c r="A251" i="16"/>
  <c r="A251" i="17" s="1"/>
  <c r="A357" i="16"/>
  <c r="A357" i="17" s="1"/>
  <c r="A291" i="16"/>
  <c r="A291" i="17" s="1"/>
  <c r="A365" i="16"/>
  <c r="A365" i="17" s="1"/>
  <c r="A333" i="16"/>
  <c r="A333" i="17" s="1"/>
  <c r="A301" i="16"/>
  <c r="A301" i="17" s="1"/>
  <c r="A267" i="16"/>
  <c r="A267" i="17" s="1"/>
  <c r="A373" i="16"/>
  <c r="A373" i="17" s="1"/>
  <c r="A341" i="16"/>
  <c r="A341" i="17" s="1"/>
  <c r="A309" i="16"/>
  <c r="A309" i="17" s="1"/>
  <c r="A275" i="16"/>
  <c r="A275" i="17" s="1"/>
  <c r="A243" i="16"/>
  <c r="A243" i="17" s="1"/>
  <c r="A235" i="16"/>
  <c r="A235" i="17" s="1"/>
  <c r="P4" i="1"/>
  <c r="K22" i="33" s="1"/>
  <c r="M58"/>
  <c r="E148" i="1" l="1"/>
  <c r="AR25" i="33" s="1"/>
  <c r="E147" i="1"/>
  <c r="AR26" i="33" s="1"/>
  <c r="E146" i="1"/>
  <c r="AR27" i="33" s="1"/>
  <c r="E145" i="1"/>
  <c r="AR28" i="33" s="1"/>
  <c r="E144" i="1"/>
  <c r="AS29" i="33" s="1"/>
  <c r="E143" i="1"/>
  <c r="AT30" i="33" s="1"/>
  <c r="E142" i="1"/>
  <c r="AU31" i="33" s="1"/>
  <c r="E141" i="1"/>
  <c r="AV32" i="33" s="1"/>
  <c r="E140" i="1"/>
  <c r="AW33" i="33" s="1"/>
  <c r="E139" i="1"/>
  <c r="AX33" i="33" s="1"/>
  <c r="E138" i="1"/>
  <c r="AY33" i="33" s="1"/>
  <c r="E137" i="1"/>
  <c r="AZ33" i="33" s="1"/>
  <c r="E136" i="1"/>
  <c r="BB33" i="33" s="1"/>
  <c r="E135" i="1"/>
  <c r="BC33" i="33" s="1"/>
  <c r="E134" i="1"/>
  <c r="BD33" i="33" s="1"/>
  <c r="E133" i="1"/>
  <c r="BE33" i="33" s="1"/>
  <c r="E132" i="1"/>
  <c r="BF32" i="33" s="1"/>
  <c r="E131" i="1"/>
  <c r="BG31" i="33" s="1"/>
  <c r="E130" i="1"/>
  <c r="BH30" i="33" s="1"/>
  <c r="AC100" i="9"/>
  <c r="AB100"/>
  <c r="AA100"/>
  <c r="Z100"/>
  <c r="Y100"/>
  <c r="Q100"/>
  <c r="P100"/>
  <c r="O100"/>
  <c r="N100"/>
  <c r="M100"/>
  <c r="AC99"/>
  <c r="AB99"/>
  <c r="AA99"/>
  <c r="Z99"/>
  <c r="Y99"/>
  <c r="Q99"/>
  <c r="P99"/>
  <c r="O99"/>
  <c r="N99"/>
  <c r="M99"/>
  <c r="AC98"/>
  <c r="AB98"/>
  <c r="AA98"/>
  <c r="Z98"/>
  <c r="Y98"/>
  <c r="Q98"/>
  <c r="P98"/>
  <c r="O98"/>
  <c r="N98"/>
  <c r="M98"/>
  <c r="AC97"/>
  <c r="AB97"/>
  <c r="AA97"/>
  <c r="Z97"/>
  <c r="Y97"/>
  <c r="Q97"/>
  <c r="P97"/>
  <c r="O97"/>
  <c r="N97"/>
  <c r="M97"/>
  <c r="AC96"/>
  <c r="AB96"/>
  <c r="AA96"/>
  <c r="Z96"/>
  <c r="Y96"/>
  <c r="Q96"/>
  <c r="P96"/>
  <c r="O96"/>
  <c r="N96"/>
  <c r="M96"/>
  <c r="AC95"/>
  <c r="AB95"/>
  <c r="AA95"/>
  <c r="Z95"/>
  <c r="Y95"/>
  <c r="Q95"/>
  <c r="P95"/>
  <c r="O95"/>
  <c r="N95"/>
  <c r="M95"/>
  <c r="AC94"/>
  <c r="AB94"/>
  <c r="AA94"/>
  <c r="Z94"/>
  <c r="Y94"/>
  <c r="Q94"/>
  <c r="P94"/>
  <c r="O94"/>
  <c r="N94"/>
  <c r="M94"/>
  <c r="AC93"/>
  <c r="AB93"/>
  <c r="AA93"/>
  <c r="Z93"/>
  <c r="Y93"/>
  <c r="Q93"/>
  <c r="P93"/>
  <c r="O93"/>
  <c r="N93"/>
  <c r="M93"/>
  <c r="AC92"/>
  <c r="AB92"/>
  <c r="AA92"/>
  <c r="Z92"/>
  <c r="Y92"/>
  <c r="Q92"/>
  <c r="P92"/>
  <c r="O92"/>
  <c r="N92"/>
  <c r="M92"/>
  <c r="AC91"/>
  <c r="AB91"/>
  <c r="AA91"/>
  <c r="Z91"/>
  <c r="Y91"/>
  <c r="Q91"/>
  <c r="P91"/>
  <c r="O91"/>
  <c r="N91"/>
  <c r="M91"/>
  <c r="AC90"/>
  <c r="AB90"/>
  <c r="AA90"/>
  <c r="Z90"/>
  <c r="Y90"/>
  <c r="Q90"/>
  <c r="P90"/>
  <c r="O90"/>
  <c r="N90"/>
  <c r="M90"/>
  <c r="AC89"/>
  <c r="AB89"/>
  <c r="AA89"/>
  <c r="Z89"/>
  <c r="Y89"/>
  <c r="Q89"/>
  <c r="P89"/>
  <c r="O89"/>
  <c r="N89"/>
  <c r="M89"/>
  <c r="AC88"/>
  <c r="AB88"/>
  <c r="AA88"/>
  <c r="Z88"/>
  <c r="Y88"/>
  <c r="Q88"/>
  <c r="P88"/>
  <c r="O88"/>
  <c r="N88"/>
  <c r="M88"/>
  <c r="AC87"/>
  <c r="AB87"/>
  <c r="AA87"/>
  <c r="Z87"/>
  <c r="Y87"/>
  <c r="Q87"/>
  <c r="P87"/>
  <c r="O87"/>
  <c r="N87"/>
  <c r="M87"/>
  <c r="AC86"/>
  <c r="AB86"/>
  <c r="AA86"/>
  <c r="Z86"/>
  <c r="Y86"/>
  <c r="Q86"/>
  <c r="P86"/>
  <c r="O86"/>
  <c r="N86"/>
  <c r="M86"/>
  <c r="AC85"/>
  <c r="AB85"/>
  <c r="AA85"/>
  <c r="Z85"/>
  <c r="Y85"/>
  <c r="Q85"/>
  <c r="P85"/>
  <c r="O85"/>
  <c r="N85"/>
  <c r="M85"/>
  <c r="AC84"/>
  <c r="AB84"/>
  <c r="AA84"/>
  <c r="Z84"/>
  <c r="Y84"/>
  <c r="Q84"/>
  <c r="P84"/>
  <c r="O84"/>
  <c r="N84"/>
  <c r="M84"/>
  <c r="AC83"/>
  <c r="AB83"/>
  <c r="AA83"/>
  <c r="Z83"/>
  <c r="Y83"/>
  <c r="Q83"/>
  <c r="P83"/>
  <c r="O83"/>
  <c r="N83"/>
  <c r="M83"/>
  <c r="AC82"/>
  <c r="AB82"/>
  <c r="AA82"/>
  <c r="Z82"/>
  <c r="Y82"/>
  <c r="Q82"/>
  <c r="P82"/>
  <c r="O82"/>
  <c r="N82"/>
  <c r="M82"/>
  <c r="AC81"/>
  <c r="AB81"/>
  <c r="AA81"/>
  <c r="Z81"/>
  <c r="Y81"/>
  <c r="Q81"/>
  <c r="P81"/>
  <c r="O81"/>
  <c r="N81"/>
  <c r="M81"/>
  <c r="AC80"/>
  <c r="AB80"/>
  <c r="AA80"/>
  <c r="Z80"/>
  <c r="Y80"/>
  <c r="Q80"/>
  <c r="P80"/>
  <c r="O80"/>
  <c r="N80"/>
  <c r="M80"/>
  <c r="AC79"/>
  <c r="AB79"/>
  <c r="AA79"/>
  <c r="Z79"/>
  <c r="Y79"/>
  <c r="Q79"/>
  <c r="P79"/>
  <c r="O79"/>
  <c r="N79"/>
  <c r="M79"/>
  <c r="AC78"/>
  <c r="AB78"/>
  <c r="AA78"/>
  <c r="Z78"/>
  <c r="Y78"/>
  <c r="Q78"/>
  <c r="P78"/>
  <c r="O78"/>
  <c r="N78"/>
  <c r="M78"/>
  <c r="AC77"/>
  <c r="AB77"/>
  <c r="AA77"/>
  <c r="Z77"/>
  <c r="Y77"/>
  <c r="Q77"/>
  <c r="P77"/>
  <c r="O77"/>
  <c r="N77"/>
  <c r="M77"/>
  <c r="AC76"/>
  <c r="AB76"/>
  <c r="AA76"/>
  <c r="Z76"/>
  <c r="Y76"/>
  <c r="Q76"/>
  <c r="P76"/>
  <c r="O76"/>
  <c r="N76"/>
  <c r="M76"/>
  <c r="AC75"/>
  <c r="AB75"/>
  <c r="AA75"/>
  <c r="Z75"/>
  <c r="Y75"/>
  <c r="Q75"/>
  <c r="P75"/>
  <c r="O75"/>
  <c r="N75"/>
  <c r="M75"/>
  <c r="AC74"/>
  <c r="AB74"/>
  <c r="AA74"/>
  <c r="Z74"/>
  <c r="Y74"/>
  <c r="Q74"/>
  <c r="P74"/>
  <c r="O74"/>
  <c r="N74"/>
  <c r="M74"/>
  <c r="AC73"/>
  <c r="AB73"/>
  <c r="AA73"/>
  <c r="Z73"/>
  <c r="Y73"/>
  <c r="Q73"/>
  <c r="P73"/>
  <c r="O73"/>
  <c r="N73"/>
  <c r="M73"/>
  <c r="AC72"/>
  <c r="AB72"/>
  <c r="AA72"/>
  <c r="Z72"/>
  <c r="Y72"/>
  <c r="Q72"/>
  <c r="P72"/>
  <c r="O72"/>
  <c r="N72"/>
  <c r="M72"/>
  <c r="AC71"/>
  <c r="AB71"/>
  <c r="AA71"/>
  <c r="Z71"/>
  <c r="Y71"/>
  <c r="Q71"/>
  <c r="P71"/>
  <c r="O71"/>
  <c r="N71"/>
  <c r="M71"/>
  <c r="AC70"/>
  <c r="AB70"/>
  <c r="AA70"/>
  <c r="Z70"/>
  <c r="Y70"/>
  <c r="Q70"/>
  <c r="P70"/>
  <c r="O70"/>
  <c r="N70"/>
  <c r="M70"/>
  <c r="AC69"/>
  <c r="AB69"/>
  <c r="AA69"/>
  <c r="Z69"/>
  <c r="Y69"/>
  <c r="Q69"/>
  <c r="P69"/>
  <c r="O69"/>
  <c r="N69"/>
  <c r="M69"/>
  <c r="AC68"/>
  <c r="AB68"/>
  <c r="AA68"/>
  <c r="Z68"/>
  <c r="Y68"/>
  <c r="Q68"/>
  <c r="P68"/>
  <c r="O68"/>
  <c r="N68"/>
  <c r="M68"/>
  <c r="AC67"/>
  <c r="AB67"/>
  <c r="AA67"/>
  <c r="Z67"/>
  <c r="Y67"/>
  <c r="Q67"/>
  <c r="P67"/>
  <c r="O67"/>
  <c r="N67"/>
  <c r="M67"/>
  <c r="AC66"/>
  <c r="AB66"/>
  <c r="AA66"/>
  <c r="Z66"/>
  <c r="Y66"/>
  <c r="Q66"/>
  <c r="P66"/>
  <c r="O66"/>
  <c r="N66"/>
  <c r="M66"/>
  <c r="AC65"/>
  <c r="AB65"/>
  <c r="AA65"/>
  <c r="Z65"/>
  <c r="Y65"/>
  <c r="Q65"/>
  <c r="P65"/>
  <c r="O65"/>
  <c r="N65"/>
  <c r="M65"/>
  <c r="AC64"/>
  <c r="AB64"/>
  <c r="AA64"/>
  <c r="Z64"/>
  <c r="Y64"/>
  <c r="Q64"/>
  <c r="P64"/>
  <c r="O64"/>
  <c r="N64"/>
  <c r="M64"/>
  <c r="AC63"/>
  <c r="AB63"/>
  <c r="AA63"/>
  <c r="Z63"/>
  <c r="Y63"/>
  <c r="Q63"/>
  <c r="P63"/>
  <c r="O63"/>
  <c r="N63"/>
  <c r="M63"/>
  <c r="AC62"/>
  <c r="AB62"/>
  <c r="AA62"/>
  <c r="Z62"/>
  <c r="Y62"/>
  <c r="Q62"/>
  <c r="P62"/>
  <c r="O62"/>
  <c r="N62"/>
  <c r="M62"/>
  <c r="AC61"/>
  <c r="AB61"/>
  <c r="AA61"/>
  <c r="Z61"/>
  <c r="Y61"/>
  <c r="Q61"/>
  <c r="P61"/>
  <c r="O61"/>
  <c r="N61"/>
  <c r="M61"/>
  <c r="AC60"/>
  <c r="AB60"/>
  <c r="AA60"/>
  <c r="Z60"/>
  <c r="Y60"/>
  <c r="Q60"/>
  <c r="P60"/>
  <c r="O60"/>
  <c r="N60"/>
  <c r="M60"/>
  <c r="AC59"/>
  <c r="AB59"/>
  <c r="AA59"/>
  <c r="Z59"/>
  <c r="Y59"/>
  <c r="Q59"/>
  <c r="P59"/>
  <c r="O59"/>
  <c r="N59"/>
  <c r="M59"/>
  <c r="AC58"/>
  <c r="AB58"/>
  <c r="AA58"/>
  <c r="Z58"/>
  <c r="Y58"/>
  <c r="Q58"/>
  <c r="P58"/>
  <c r="O58"/>
  <c r="N58"/>
  <c r="M58"/>
  <c r="AC57"/>
  <c r="AB57"/>
  <c r="AA57"/>
  <c r="Z57"/>
  <c r="Y57"/>
  <c r="Q57"/>
  <c r="P57"/>
  <c r="O57"/>
  <c r="N57"/>
  <c r="M57"/>
  <c r="AC56"/>
  <c r="AB56"/>
  <c r="AA56"/>
  <c r="Z56"/>
  <c r="Y56"/>
  <c r="Q56"/>
  <c r="P56"/>
  <c r="O56"/>
  <c r="N56"/>
  <c r="M56"/>
  <c r="AC55"/>
  <c r="AB55"/>
  <c r="AA55"/>
  <c r="Z55"/>
  <c r="Y55"/>
  <c r="Q55"/>
  <c r="P55"/>
  <c r="O55"/>
  <c r="N55"/>
  <c r="M55"/>
  <c r="AC54"/>
  <c r="AB54"/>
  <c r="AA54"/>
  <c r="Z54"/>
  <c r="Y54"/>
  <c r="Q54"/>
  <c r="P54"/>
  <c r="O54"/>
  <c r="N54"/>
  <c r="M54"/>
  <c r="AC53"/>
  <c r="AB53"/>
  <c r="AA53"/>
  <c r="Z53"/>
  <c r="Y53"/>
  <c r="Q53"/>
  <c r="P53"/>
  <c r="O53"/>
  <c r="N53"/>
  <c r="M53"/>
  <c r="AC52"/>
  <c r="AB52"/>
  <c r="AA52"/>
  <c r="Z52"/>
  <c r="Y52"/>
  <c r="Q52"/>
  <c r="P52"/>
  <c r="O52"/>
  <c r="N52"/>
  <c r="M52"/>
  <c r="AC51"/>
  <c r="AB51"/>
  <c r="AA51"/>
  <c r="Z51"/>
  <c r="Y51"/>
  <c r="Q51"/>
  <c r="P51"/>
  <c r="O51"/>
  <c r="N51"/>
  <c r="M51"/>
  <c r="AC50"/>
  <c r="AB50"/>
  <c r="AA50"/>
  <c r="Z50"/>
  <c r="Y50"/>
  <c r="Q50"/>
  <c r="P50"/>
  <c r="O50"/>
  <c r="N50"/>
  <c r="M50"/>
  <c r="AC49"/>
  <c r="AB49"/>
  <c r="AA49"/>
  <c r="Z49"/>
  <c r="Y49"/>
  <c r="Q49"/>
  <c r="P49"/>
  <c r="O49"/>
  <c r="N49"/>
  <c r="M49"/>
  <c r="AC48"/>
  <c r="AB48"/>
  <c r="AA48"/>
  <c r="Z48"/>
  <c r="Y48"/>
  <c r="Q48"/>
  <c r="P48"/>
  <c r="O48"/>
  <c r="N48"/>
  <c r="M48"/>
  <c r="AC47"/>
  <c r="AB47"/>
  <c r="AA47"/>
  <c r="Z47"/>
  <c r="Y47"/>
  <c r="Q47"/>
  <c r="P47"/>
  <c r="O47"/>
  <c r="N47"/>
  <c r="M47"/>
  <c r="AC46"/>
  <c r="AB46"/>
  <c r="AA46"/>
  <c r="Z46"/>
  <c r="Y46"/>
  <c r="Q46"/>
  <c r="P46"/>
  <c r="O46"/>
  <c r="N46"/>
  <c r="M46"/>
  <c r="AC45"/>
  <c r="AB45"/>
  <c r="AA45"/>
  <c r="Z45"/>
  <c r="Y45"/>
  <c r="Q45"/>
  <c r="P45"/>
  <c r="O45"/>
  <c r="N45"/>
  <c r="M45"/>
  <c r="AC44"/>
  <c r="AB44"/>
  <c r="AA44"/>
  <c r="Z44"/>
  <c r="Y44"/>
  <c r="Q44"/>
  <c r="P44"/>
  <c r="O44"/>
  <c r="N44"/>
  <c r="M44"/>
  <c r="AC43"/>
  <c r="AB43"/>
  <c r="AA43"/>
  <c r="Z43"/>
  <c r="Y43"/>
  <c r="Q43"/>
  <c r="P43"/>
  <c r="O43"/>
  <c r="N43"/>
  <c r="M43"/>
  <c r="AC42"/>
  <c r="AB42"/>
  <c r="AA42"/>
  <c r="Z42"/>
  <c r="Y42"/>
  <c r="Q42"/>
  <c r="P42"/>
  <c r="O42"/>
  <c r="N42"/>
  <c r="M42"/>
  <c r="AC41"/>
  <c r="AB41"/>
  <c r="AA41"/>
  <c r="Z41"/>
  <c r="Y41"/>
  <c r="Q41"/>
  <c r="P41"/>
  <c r="O41"/>
  <c r="N41"/>
  <c r="M41"/>
  <c r="AC40"/>
  <c r="AB40"/>
  <c r="AA40"/>
  <c r="Z40"/>
  <c r="Y40"/>
  <c r="Q40"/>
  <c r="P40"/>
  <c r="O40"/>
  <c r="N40"/>
  <c r="M40"/>
  <c r="AC39"/>
  <c r="AB39"/>
  <c r="AA39"/>
  <c r="Z39"/>
  <c r="Y39"/>
  <c r="Q39"/>
  <c r="P39"/>
  <c r="O39"/>
  <c r="N39"/>
  <c r="M39"/>
  <c r="AC38"/>
  <c r="AB38"/>
  <c r="AA38"/>
  <c r="Z38"/>
  <c r="Y38"/>
  <c r="Q38"/>
  <c r="P38"/>
  <c r="O38"/>
  <c r="N38"/>
  <c r="M38"/>
  <c r="AC37"/>
  <c r="AB37"/>
  <c r="AA37"/>
  <c r="Z37"/>
  <c r="Y37"/>
  <c r="Q37"/>
  <c r="P37"/>
  <c r="O37"/>
  <c r="N37"/>
  <c r="M37"/>
  <c r="AC36"/>
  <c r="AB36"/>
  <c r="AA36"/>
  <c r="Z36"/>
  <c r="Y36"/>
  <c r="Q36"/>
  <c r="P36"/>
  <c r="O36"/>
  <c r="N36"/>
  <c r="M36"/>
  <c r="AC35"/>
  <c r="AB35"/>
  <c r="AA35"/>
  <c r="Z35"/>
  <c r="Y35"/>
  <c r="Q35"/>
  <c r="P35"/>
  <c r="O35"/>
  <c r="N35"/>
  <c r="M35"/>
  <c r="AC34"/>
  <c r="AB34"/>
  <c r="AA34"/>
  <c r="Z34"/>
  <c r="Y34"/>
  <c r="Q34"/>
  <c r="P34"/>
  <c r="O34"/>
  <c r="N34"/>
  <c r="M34"/>
  <c r="AC33"/>
  <c r="AB33"/>
  <c r="AA33"/>
  <c r="Z33"/>
  <c r="Y33"/>
  <c r="Q33"/>
  <c r="P33"/>
  <c r="O33"/>
  <c r="N33"/>
  <c r="M33"/>
  <c r="AC32"/>
  <c r="AB32"/>
  <c r="AA32"/>
  <c r="Z32"/>
  <c r="Y32"/>
  <c r="Q32"/>
  <c r="P32"/>
  <c r="O32"/>
  <c r="N32"/>
  <c r="M32"/>
  <c r="AC31"/>
  <c r="AB31"/>
  <c r="AA31"/>
  <c r="Z31"/>
  <c r="Y31"/>
  <c r="Q31"/>
  <c r="P31"/>
  <c r="O31"/>
  <c r="N31"/>
  <c r="M31"/>
  <c r="AC30"/>
  <c r="AB30"/>
  <c r="AA30"/>
  <c r="Z30"/>
  <c r="Y30"/>
  <c r="Q30"/>
  <c r="P30"/>
  <c r="O30"/>
  <c r="N30"/>
  <c r="M30"/>
  <c r="AC29"/>
  <c r="AB29"/>
  <c r="AA29"/>
  <c r="Z29"/>
  <c r="Y29"/>
  <c r="Q29"/>
  <c r="P29"/>
  <c r="O29"/>
  <c r="N29"/>
  <c r="M29"/>
  <c r="AC28"/>
  <c r="AB28"/>
  <c r="AA28"/>
  <c r="Z28"/>
  <c r="Y28"/>
  <c r="Q28"/>
  <c r="P28"/>
  <c r="O28"/>
  <c r="N28"/>
  <c r="M28"/>
  <c r="AC27"/>
  <c r="AB27"/>
  <c r="AA27"/>
  <c r="Z27"/>
  <c r="Y27"/>
  <c r="Q27"/>
  <c r="P27"/>
  <c r="O27"/>
  <c r="N27"/>
  <c r="M27"/>
  <c r="AC26"/>
  <c r="AB26"/>
  <c r="AA26"/>
  <c r="Z26"/>
  <c r="Y26"/>
  <c r="Q26"/>
  <c r="P26"/>
  <c r="O26"/>
  <c r="N26"/>
  <c r="M26"/>
  <c r="AC25"/>
  <c r="AB25"/>
  <c r="AA25"/>
  <c r="Z25"/>
  <c r="Y25"/>
  <c r="Q25"/>
  <c r="P25"/>
  <c r="O25"/>
  <c r="N25"/>
  <c r="M25"/>
  <c r="AC24"/>
  <c r="AB24"/>
  <c r="AA24"/>
  <c r="Z24"/>
  <c r="Y24"/>
  <c r="Q24"/>
  <c r="P24"/>
  <c r="O24"/>
  <c r="N24"/>
  <c r="M24"/>
  <c r="AC23"/>
  <c r="AB23"/>
  <c r="AA23"/>
  <c r="Z23"/>
  <c r="Y23"/>
  <c r="Q23"/>
  <c r="P23"/>
  <c r="O23"/>
  <c r="N23"/>
  <c r="M23"/>
  <c r="AC22"/>
  <c r="AB22"/>
  <c r="AA22"/>
  <c r="Z22"/>
  <c r="Y22"/>
  <c r="Q22"/>
  <c r="P22"/>
  <c r="O22"/>
  <c r="M22"/>
  <c r="N22"/>
  <c r="AC21"/>
  <c r="AB21"/>
  <c r="AA21"/>
  <c r="Z21"/>
  <c r="Y21"/>
  <c r="Q21"/>
  <c r="P21"/>
  <c r="O21"/>
  <c r="N21"/>
  <c r="M21"/>
  <c r="AC20"/>
  <c r="AB20"/>
  <c r="AA20"/>
  <c r="Z20"/>
  <c r="Y20"/>
  <c r="Q20"/>
  <c r="P20"/>
  <c r="O20"/>
  <c r="M20"/>
  <c r="N20"/>
  <c r="AC19"/>
  <c r="AB19"/>
  <c r="AA19"/>
  <c r="Z19"/>
  <c r="Y19"/>
  <c r="Q19"/>
  <c r="P19"/>
  <c r="O19"/>
  <c r="M19"/>
  <c r="N19"/>
  <c r="AC18"/>
  <c r="AB18"/>
  <c r="AA18"/>
  <c r="Z18"/>
  <c r="Y18"/>
  <c r="Q18"/>
  <c r="P18"/>
  <c r="O18"/>
  <c r="M18"/>
  <c r="N18"/>
  <c r="AC17"/>
  <c r="AB17"/>
  <c r="AA17"/>
  <c r="Z17"/>
  <c r="Y17"/>
  <c r="Q17"/>
  <c r="P17"/>
  <c r="O17"/>
  <c r="N17"/>
  <c r="M17"/>
  <c r="AC16"/>
  <c r="AB16"/>
  <c r="AA16"/>
  <c r="Z16"/>
  <c r="Y16"/>
  <c r="Q16"/>
  <c r="P16"/>
  <c r="O16"/>
  <c r="N16"/>
  <c r="M16"/>
  <c r="AC15"/>
  <c r="AB15"/>
  <c r="AA15"/>
  <c r="Z15"/>
  <c r="Y15"/>
  <c r="Q15"/>
  <c r="P15"/>
  <c r="O15"/>
  <c r="M15"/>
  <c r="N15"/>
  <c r="AC14"/>
  <c r="AB14"/>
  <c r="AA14"/>
  <c r="Z14"/>
  <c r="Y14"/>
  <c r="Q14"/>
  <c r="P14"/>
  <c r="O14"/>
  <c r="M14"/>
  <c r="N14"/>
  <c r="AC13"/>
  <c r="AB13"/>
  <c r="AA13"/>
  <c r="Z13"/>
  <c r="Y13"/>
  <c r="Q13"/>
  <c r="P13"/>
  <c r="O13"/>
  <c r="N13"/>
  <c r="M13"/>
  <c r="AC12"/>
  <c r="AB12"/>
  <c r="AA12"/>
  <c r="Z12"/>
  <c r="Y12"/>
  <c r="Q12"/>
  <c r="P12"/>
  <c r="O12"/>
  <c r="N12"/>
  <c r="M12"/>
  <c r="AC11"/>
  <c r="AB11"/>
  <c r="AA11"/>
  <c r="Z11"/>
  <c r="Y11"/>
  <c r="Q11"/>
  <c r="P11"/>
  <c r="O11"/>
  <c r="N11"/>
  <c r="M11"/>
  <c r="AC10"/>
  <c r="AB10"/>
  <c r="AA10"/>
  <c r="Z10"/>
  <c r="Y10"/>
  <c r="Q10"/>
  <c r="P10"/>
  <c r="O10"/>
  <c r="N10"/>
  <c r="M10"/>
  <c r="AC9"/>
  <c r="AB9"/>
  <c r="AA9"/>
  <c r="Z9"/>
  <c r="Y9"/>
  <c r="Q9"/>
  <c r="P9"/>
  <c r="O9"/>
  <c r="N9"/>
  <c r="AC8"/>
  <c r="AB8"/>
  <c r="AA8"/>
  <c r="Z8"/>
  <c r="Y8"/>
  <c r="Q8"/>
  <c r="P8"/>
  <c r="O8"/>
  <c r="N8"/>
  <c r="AC7"/>
  <c r="AB7"/>
  <c r="AA7"/>
  <c r="Z7"/>
  <c r="Y7"/>
  <c r="Q7"/>
  <c r="P7"/>
  <c r="O7"/>
  <c r="N7"/>
  <c r="AC6"/>
  <c r="AB6"/>
  <c r="AA6"/>
  <c r="Z6"/>
  <c r="Y6"/>
  <c r="Q6"/>
  <c r="P6"/>
  <c r="O6"/>
  <c r="N6"/>
  <c r="AC5"/>
  <c r="AB5"/>
  <c r="AA5"/>
  <c r="Z5"/>
  <c r="Q5"/>
  <c r="P5"/>
  <c r="O5"/>
  <c r="N5"/>
  <c r="K2"/>
  <c r="E97" i="1"/>
  <c r="W28" i="33" s="1"/>
  <c r="P97" i="1"/>
  <c r="R97"/>
  <c r="S97"/>
  <c r="T97"/>
  <c r="AB97"/>
  <c r="AC97"/>
  <c r="AD97"/>
  <c r="AE97"/>
  <c r="AF97"/>
  <c r="E98"/>
  <c r="W27" i="33" s="1"/>
  <c r="P98" i="1"/>
  <c r="R98"/>
  <c r="S98"/>
  <c r="T98"/>
  <c r="AB98"/>
  <c r="AC98"/>
  <c r="AD98"/>
  <c r="AE98"/>
  <c r="AF98"/>
  <c r="E99"/>
  <c r="W26" i="33" s="1"/>
  <c r="P99" i="1"/>
  <c r="R99"/>
  <c r="S99"/>
  <c r="T99"/>
  <c r="AB99"/>
  <c r="AC99"/>
  <c r="AD99"/>
  <c r="AE99"/>
  <c r="AF99"/>
  <c r="E100"/>
  <c r="W25" i="33" s="1"/>
  <c r="P100" i="1"/>
  <c r="R100"/>
  <c r="S100"/>
  <c r="T100"/>
  <c r="AB100"/>
  <c r="AC100"/>
  <c r="AD100"/>
  <c r="AE100"/>
  <c r="AF100"/>
  <c r="E82"/>
  <c r="AM30" i="33" s="1"/>
  <c r="E83" i="1"/>
  <c r="AL31" i="33" s="1"/>
  <c r="E84" i="1"/>
  <c r="AK32" i="33" s="1"/>
  <c r="E85" i="1"/>
  <c r="AJ33" i="33" s="1"/>
  <c r="E86" i="1"/>
  <c r="AI33" i="33" s="1"/>
  <c r="E87" i="1"/>
  <c r="AH33" i="33" s="1"/>
  <c r="E88" i="1"/>
  <c r="AG33" i="33" s="1"/>
  <c r="E89" i="1"/>
  <c r="AE33" i="33" s="1"/>
  <c r="E90" i="1"/>
  <c r="AD33" i="33" s="1"/>
  <c r="AI115" i="1" l="1"/>
  <c r="BE22" i="33" s="1"/>
  <c r="AO40" i="32"/>
  <c r="AO40" i="30"/>
  <c r="AO40" i="31"/>
  <c r="AO40" i="13"/>
  <c r="AO40" i="26"/>
  <c r="AO40" i="5"/>
  <c r="Q98" i="1"/>
  <c r="Q97"/>
  <c r="Q99"/>
  <c r="R4"/>
  <c r="BA22" i="33" s="1"/>
  <c r="Q100" i="1"/>
  <c r="S4"/>
  <c r="K43" i="33" s="1"/>
  <c r="M4" i="9"/>
  <c r="S4" s="1"/>
  <c r="O4"/>
  <c r="Q4"/>
  <c r="B301" i="16"/>
  <c r="A301" i="21" s="1"/>
  <c r="B283" i="16"/>
  <c r="A283" i="21" s="1"/>
  <c r="B251" i="16"/>
  <c r="A251" i="21" s="1"/>
  <c r="B235" i="16"/>
  <c r="A235" i="21" s="1"/>
  <c r="B219" i="16"/>
  <c r="A219" i="21" s="1"/>
  <c r="B203" i="16"/>
  <c r="A203" i="21" s="1"/>
  <c r="B309" i="16"/>
  <c r="A309" i="21" s="1"/>
  <c r="B291" i="16"/>
  <c r="A291" i="21" s="1"/>
  <c r="B275" i="16"/>
  <c r="A275" i="21" s="1"/>
  <c r="B259" i="16"/>
  <c r="A259" i="21" s="1"/>
  <c r="B243" i="16"/>
  <c r="A243" i="21" s="1"/>
  <c r="B227" i="16"/>
  <c r="A227" i="21" s="1"/>
  <c r="B211" i="16"/>
  <c r="A211" i="21" s="1"/>
  <c r="B389" i="16"/>
  <c r="A389" i="21" s="1"/>
  <c r="B373" i="16"/>
  <c r="A373" i="21" s="1"/>
  <c r="C251" i="16"/>
  <c r="A251" i="22" s="1"/>
  <c r="R131" i="1"/>
  <c r="C267" i="16"/>
  <c r="A267" i="22" s="1"/>
  <c r="R133" i="1"/>
  <c r="C283" i="16"/>
  <c r="A283" i="22" s="1"/>
  <c r="R135" i="1"/>
  <c r="C301" i="16"/>
  <c r="A301" i="22" s="1"/>
  <c r="R137" i="1"/>
  <c r="C317" i="16"/>
  <c r="A317" i="22" s="1"/>
  <c r="R139" i="1"/>
  <c r="C333" i="16"/>
  <c r="A333" i="22" s="1"/>
  <c r="R141" i="1"/>
  <c r="C349" i="16"/>
  <c r="A349" i="22" s="1"/>
  <c r="R143" i="1"/>
  <c r="C365" i="16"/>
  <c r="A365" i="22" s="1"/>
  <c r="R145" i="1"/>
  <c r="C381" i="16"/>
  <c r="A381" i="22" s="1"/>
  <c r="R147" i="1"/>
  <c r="A7" i="23"/>
  <c r="S149" i="1"/>
  <c r="D23" i="16"/>
  <c r="A23" i="23" s="1"/>
  <c r="S151" i="1"/>
  <c r="D39" i="16"/>
  <c r="A39" i="23" s="1"/>
  <c r="S153" i="1"/>
  <c r="D55" i="16"/>
  <c r="A55" i="23" s="1"/>
  <c r="S155" i="1"/>
  <c r="D71" i="16"/>
  <c r="A71" i="23" s="1"/>
  <c r="S157" i="1"/>
  <c r="D87" i="16"/>
  <c r="A87" i="23" s="1"/>
  <c r="S159" i="1"/>
  <c r="D105" i="16"/>
  <c r="A105" i="23" s="1"/>
  <c r="S161" i="1"/>
  <c r="D121" i="16"/>
  <c r="A121" i="23" s="1"/>
  <c r="S163" i="1"/>
  <c r="D137" i="16"/>
  <c r="A137" i="23" s="1"/>
  <c r="S165" i="1"/>
  <c r="D153" i="16"/>
  <c r="A153" i="23" s="1"/>
  <c r="S167" i="1"/>
  <c r="D169" i="16"/>
  <c r="A169" i="23" s="1"/>
  <c r="S169" i="1"/>
  <c r="D185" i="16"/>
  <c r="A185" i="23" s="1"/>
  <c r="S171" i="1"/>
  <c r="D203" i="16"/>
  <c r="A203" i="23" s="1"/>
  <c r="S173" i="1"/>
  <c r="D219" i="16"/>
  <c r="A219" i="23" s="1"/>
  <c r="S175" i="1"/>
  <c r="D235" i="16"/>
  <c r="A235" i="23" s="1"/>
  <c r="S177" i="1"/>
  <c r="D251" i="16"/>
  <c r="A251" i="23" s="1"/>
  <c r="S179" i="1"/>
  <c r="D267" i="16"/>
  <c r="A267" i="23" s="1"/>
  <c r="S181" i="1"/>
  <c r="D283" i="16"/>
  <c r="A283" i="23" s="1"/>
  <c r="S183" i="1"/>
  <c r="D301" i="16"/>
  <c r="A301" i="23" s="1"/>
  <c r="S185" i="1"/>
  <c r="D317" i="16"/>
  <c r="A317" i="23" s="1"/>
  <c r="S187" i="1"/>
  <c r="D333" i="16"/>
  <c r="A333" i="23" s="1"/>
  <c r="S189" i="1"/>
  <c r="D349" i="16"/>
  <c r="A349" i="23" s="1"/>
  <c r="S191" i="1"/>
  <c r="D365" i="16"/>
  <c r="A365" i="23" s="1"/>
  <c r="S193" i="1"/>
  <c r="D381" i="16"/>
  <c r="A381" i="23" s="1"/>
  <c r="S195" i="1"/>
  <c r="B267" i="16"/>
  <c r="A267" i="21" s="1"/>
  <c r="B381" i="16"/>
  <c r="A381" i="21" s="1"/>
  <c r="B365" i="16"/>
  <c r="A365" i="21" s="1"/>
  <c r="C243" i="16"/>
  <c r="A243" i="22" s="1"/>
  <c r="R130" i="1"/>
  <c r="C259" i="16"/>
  <c r="A259" i="22" s="1"/>
  <c r="R132" i="1"/>
  <c r="C275" i="16"/>
  <c r="A275" i="22" s="1"/>
  <c r="R134" i="1"/>
  <c r="C291" i="16"/>
  <c r="A291" i="22" s="1"/>
  <c r="R136" i="1"/>
  <c r="C309" i="16"/>
  <c r="A309" i="22" s="1"/>
  <c r="R138" i="1"/>
  <c r="C325" i="16"/>
  <c r="A325" i="22" s="1"/>
  <c r="R140" i="1"/>
  <c r="C341" i="16"/>
  <c r="A341" i="22" s="1"/>
  <c r="R142" i="1"/>
  <c r="C357" i="16"/>
  <c r="A357" i="22" s="1"/>
  <c r="R144" i="1"/>
  <c r="C373" i="16"/>
  <c r="A373" i="22" s="1"/>
  <c r="R146" i="1"/>
  <c r="C389" i="16"/>
  <c r="A389" i="22" s="1"/>
  <c r="R148" i="1"/>
  <c r="D15" i="16"/>
  <c r="A15" i="23" s="1"/>
  <c r="S150" i="1"/>
  <c r="D31" i="16"/>
  <c r="A31" i="23" s="1"/>
  <c r="S152" i="1"/>
  <c r="D47" i="16"/>
  <c r="A47" i="23" s="1"/>
  <c r="S154" i="1"/>
  <c r="D63" i="16"/>
  <c r="A63" i="23" s="1"/>
  <c r="S156" i="1"/>
  <c r="D79" i="16"/>
  <c r="A79" i="23" s="1"/>
  <c r="S158" i="1"/>
  <c r="D95" i="16"/>
  <c r="A95" i="23" s="1"/>
  <c r="S160" i="1"/>
  <c r="D113" i="16"/>
  <c r="A113" i="23" s="1"/>
  <c r="S162" i="1"/>
  <c r="D129" i="16"/>
  <c r="A129" i="23" s="1"/>
  <c r="S164" i="1"/>
  <c r="D145" i="16"/>
  <c r="A145" i="23" s="1"/>
  <c r="S166" i="1"/>
  <c r="D161" i="16"/>
  <c r="A161" i="23" s="1"/>
  <c r="S168" i="1"/>
  <c r="D177" i="16"/>
  <c r="A177" i="23" s="1"/>
  <c r="S170" i="1"/>
  <c r="D193" i="16"/>
  <c r="A193" i="23" s="1"/>
  <c r="S172" i="1"/>
  <c r="D211" i="16"/>
  <c r="A211" i="23" s="1"/>
  <c r="S174" i="1"/>
  <c r="D227" i="16"/>
  <c r="A227" i="23" s="1"/>
  <c r="S176" i="1"/>
  <c r="D243" i="16"/>
  <c r="A243" i="23" s="1"/>
  <c r="S178" i="1"/>
  <c r="D259" i="16"/>
  <c r="A259" i="23" s="1"/>
  <c r="S180" i="1"/>
  <c r="D275" i="16"/>
  <c r="A275" i="23" s="1"/>
  <c r="S182" i="1"/>
  <c r="D291" i="16"/>
  <c r="A291" i="23" s="1"/>
  <c r="S184" i="1"/>
  <c r="D309" i="16"/>
  <c r="A309" i="23" s="1"/>
  <c r="S186" i="1"/>
  <c r="D325" i="16"/>
  <c r="A325" i="23" s="1"/>
  <c r="S188" i="1"/>
  <c r="D341" i="16"/>
  <c r="A341" i="23" s="1"/>
  <c r="S190" i="1"/>
  <c r="D357" i="16"/>
  <c r="A357" i="23" s="1"/>
  <c r="S192" i="1"/>
  <c r="D373" i="16"/>
  <c r="A373" i="23" s="1"/>
  <c r="S194" i="1"/>
  <c r="D389" i="16"/>
  <c r="A389" i="23" s="1"/>
  <c r="S196" i="1"/>
  <c r="N4" i="9"/>
  <c r="P4"/>
  <c r="R117" i="1"/>
  <c r="R121"/>
  <c r="R120"/>
  <c r="R119"/>
  <c r="R118"/>
  <c r="AC5" l="1"/>
  <c r="K2"/>
  <c r="AE6"/>
  <c r="AF6"/>
  <c r="AE7"/>
  <c r="AF7"/>
  <c r="AE8"/>
  <c r="AF8"/>
  <c r="AE9"/>
  <c r="AF9"/>
  <c r="AE10"/>
  <c r="AF10"/>
  <c r="AE11"/>
  <c r="AF11"/>
  <c r="AE12"/>
  <c r="AF12"/>
  <c r="AE13"/>
  <c r="AF13"/>
  <c r="AE14"/>
  <c r="AF14"/>
  <c r="AE15"/>
  <c r="AF15"/>
  <c r="AE16"/>
  <c r="AF16"/>
  <c r="AE17"/>
  <c r="AF17"/>
  <c r="AE18"/>
  <c r="AF18"/>
  <c r="AE19"/>
  <c r="AF19"/>
  <c r="AE20"/>
  <c r="AF20"/>
  <c r="AE21"/>
  <c r="AF21"/>
  <c r="AE22"/>
  <c r="AF22"/>
  <c r="AE23"/>
  <c r="AF23"/>
  <c r="AE24"/>
  <c r="AF24"/>
  <c r="AE25"/>
  <c r="AF25"/>
  <c r="AE26"/>
  <c r="AF26"/>
  <c r="AE27"/>
  <c r="AF27"/>
  <c r="AE28"/>
  <c r="AF28"/>
  <c r="AE29"/>
  <c r="AF29"/>
  <c r="AE30"/>
  <c r="AF30"/>
  <c r="AE31"/>
  <c r="AF31"/>
  <c r="AE32"/>
  <c r="AF32"/>
  <c r="AE33"/>
  <c r="AF33"/>
  <c r="AE34"/>
  <c r="AF34"/>
  <c r="AE35"/>
  <c r="AF35"/>
  <c r="AE36"/>
  <c r="AF36"/>
  <c r="AE37"/>
  <c r="AF37"/>
  <c r="AE38"/>
  <c r="AF38"/>
  <c r="AE39"/>
  <c r="AF39"/>
  <c r="AE40"/>
  <c r="AF40"/>
  <c r="AE41"/>
  <c r="AF41"/>
  <c r="AE42"/>
  <c r="AF42"/>
  <c r="AE43"/>
  <c r="AF43"/>
  <c r="AE44"/>
  <c r="AF44"/>
  <c r="AE45"/>
  <c r="AF45"/>
  <c r="AE46"/>
  <c r="AF46"/>
  <c r="AE47"/>
  <c r="AF47"/>
  <c r="AE48"/>
  <c r="AF48"/>
  <c r="AE49"/>
  <c r="AF49"/>
  <c r="AE50"/>
  <c r="AF50"/>
  <c r="AE51"/>
  <c r="AF51"/>
  <c r="AE52"/>
  <c r="AF52"/>
  <c r="AE53"/>
  <c r="AF53"/>
  <c r="AE54"/>
  <c r="AF54"/>
  <c r="AE55"/>
  <c r="AF55"/>
  <c r="AE56"/>
  <c r="AF56"/>
  <c r="AE57"/>
  <c r="AF57"/>
  <c r="AE58"/>
  <c r="AF58"/>
  <c r="AE59"/>
  <c r="AF59"/>
  <c r="AE60"/>
  <c r="AF60"/>
  <c r="AE61"/>
  <c r="AF61"/>
  <c r="AE62"/>
  <c r="AF62"/>
  <c r="AE63"/>
  <c r="AF63"/>
  <c r="AE64"/>
  <c r="AF64"/>
  <c r="AE65"/>
  <c r="AF65"/>
  <c r="AE66"/>
  <c r="AF66"/>
  <c r="AE67"/>
  <c r="AF67"/>
  <c r="AE68"/>
  <c r="AF68"/>
  <c r="AE69"/>
  <c r="AF69"/>
  <c r="AE70"/>
  <c r="AF70"/>
  <c r="AE71"/>
  <c r="AF71"/>
  <c r="AE72"/>
  <c r="AF72"/>
  <c r="AE73"/>
  <c r="AF73"/>
  <c r="AE74"/>
  <c r="AF74"/>
  <c r="AE75"/>
  <c r="AF75"/>
  <c r="AE76"/>
  <c r="AF76"/>
  <c r="AE77"/>
  <c r="AF77"/>
  <c r="AE78"/>
  <c r="AF78"/>
  <c r="AE79"/>
  <c r="AF79"/>
  <c r="AE80"/>
  <c r="AF80"/>
  <c r="AE81"/>
  <c r="AF81"/>
  <c r="AE82"/>
  <c r="AF82"/>
  <c r="AE83"/>
  <c r="AF83"/>
  <c r="AE84"/>
  <c r="AF84"/>
  <c r="AE85"/>
  <c r="AF85"/>
  <c r="AE86"/>
  <c r="AF86"/>
  <c r="AE87"/>
  <c r="AF87"/>
  <c r="AE88"/>
  <c r="AF88"/>
  <c r="AE89"/>
  <c r="AF89"/>
  <c r="AE90"/>
  <c r="AF90"/>
  <c r="AE91"/>
  <c r="AF91"/>
  <c r="AE92"/>
  <c r="AF92"/>
  <c r="AE93"/>
  <c r="AF93"/>
  <c r="AE94"/>
  <c r="AF94"/>
  <c r="AE95"/>
  <c r="AF95"/>
  <c r="AE96"/>
  <c r="AF96"/>
  <c r="AF5"/>
  <c r="AE5"/>
  <c r="AD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5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33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5"/>
  <c r="R5"/>
  <c r="AD6" l="1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Q5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41"/>
  <c r="AB42"/>
  <c r="AB43"/>
  <c r="AB44"/>
  <c r="AB45"/>
  <c r="AB46"/>
  <c r="AB47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87"/>
  <c r="AB88"/>
  <c r="AB89"/>
  <c r="AB90"/>
  <c r="AB91"/>
  <c r="AB92"/>
  <c r="AB93"/>
  <c r="AB94"/>
  <c r="AB95"/>
  <c r="AB96"/>
  <c r="AB20"/>
  <c r="AB6"/>
  <c r="AB7"/>
  <c r="AB8"/>
  <c r="AB9"/>
  <c r="AB10"/>
  <c r="AB11"/>
  <c r="AB12"/>
  <c r="AB13"/>
  <c r="AB14"/>
  <c r="AB15"/>
  <c r="AB16"/>
  <c r="AB17"/>
  <c r="AB18"/>
  <c r="AB19"/>
  <c r="P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6"/>
  <c r="P7"/>
  <c r="P8"/>
  <c r="P9"/>
  <c r="Y4" l="1"/>
  <c r="Q51"/>
  <c r="Q50"/>
  <c r="R49"/>
  <c r="R48"/>
  <c r="R47"/>
  <c r="V4" l="1"/>
  <c r="D41" i="5"/>
  <c r="E91" i="1"/>
  <c r="AC33" i="33" s="1"/>
  <c r="E92" i="1"/>
  <c r="AB33" i="33" s="1"/>
  <c r="E93" i="1"/>
  <c r="AA32" i="33" s="1"/>
  <c r="E94" i="1"/>
  <c r="Z31" i="33" s="1"/>
  <c r="E95" i="1"/>
  <c r="Y30" i="33" s="1"/>
  <c r="E96" i="1"/>
  <c r="X29" i="33" s="1"/>
  <c r="AI67" i="1" l="1"/>
  <c r="AJ22" i="33" s="1"/>
  <c r="Q4" i="1"/>
  <c r="AF22" i="33" s="1"/>
  <c r="B349" i="16"/>
  <c r="A349" i="21" s="1"/>
  <c r="Q95" i="1"/>
  <c r="B333" i="16"/>
  <c r="A333" i="21" s="1"/>
  <c r="Q93" i="1"/>
  <c r="B317" i="16"/>
  <c r="A317" i="21" s="1"/>
  <c r="B357" i="16"/>
  <c r="A357" i="21" s="1"/>
  <c r="Q96" i="1"/>
  <c r="B341" i="16"/>
  <c r="A341" i="21" s="1"/>
  <c r="Q94" i="1"/>
  <c r="B325" i="16"/>
  <c r="A325" i="21" s="1"/>
  <c r="X4" i="1"/>
  <c r="Q91"/>
  <c r="Q92"/>
  <c r="W4" i="9"/>
  <c r="W8" s="1"/>
  <c r="V4"/>
  <c r="U4"/>
  <c r="T4"/>
  <c r="W4" i="1" l="1"/>
  <c r="J41" i="5"/>
  <c r="Z8" i="1"/>
  <c r="Y8"/>
  <c r="V41" i="5"/>
  <c r="E3" i="1"/>
  <c r="G41" i="33" l="1"/>
  <c r="AI153" i="1"/>
  <c r="AB41" i="33"/>
  <c r="AI201" i="1"/>
  <c r="W8"/>
  <c r="AB20" i="33" l="1"/>
  <c r="AI57" i="1"/>
  <c r="V8"/>
  <c r="X8"/>
  <c r="AW20" i="33" l="1"/>
  <c r="AI105" i="1"/>
  <c r="G20" i="33"/>
  <c r="AI9" i="1"/>
  <c r="D1" i="33"/>
  <c r="AB4" i="9"/>
  <c r="V8" s="1"/>
  <c r="Y4"/>
  <c r="S8" s="1"/>
  <c r="Z4"/>
  <c r="T8" s="1"/>
  <c r="AA4"/>
  <c r="U8" s="1"/>
  <c r="AC4"/>
  <c r="AL4" i="43" l="1"/>
  <c r="AF4"/>
  <c r="AG4" l="1"/>
  <c r="AM4"/>
  <c r="AF5"/>
  <c r="AL5"/>
  <c r="AG5" l="1"/>
  <c r="AM5"/>
  <c r="AF6"/>
  <c r="AL6"/>
  <c r="AF7" l="1"/>
  <c r="AL7"/>
  <c r="AG6"/>
  <c r="AM6"/>
  <c r="AF8" l="1"/>
  <c r="AM8" s="1"/>
  <c r="AL8"/>
  <c r="AM7"/>
  <c r="AG7"/>
  <c r="AG8" l="1"/>
  <c r="AF9"/>
  <c r="AM9" s="1"/>
  <c r="AL9"/>
  <c r="AL10"/>
  <c r="AF10"/>
  <c r="AG9" l="1"/>
  <c r="AL11"/>
  <c r="AF11"/>
  <c r="AG11" s="1"/>
  <c r="AF12"/>
  <c r="AL12"/>
  <c r="AG10"/>
  <c r="AM10"/>
  <c r="AM11" l="1"/>
  <c r="AG12"/>
  <c r="AM12"/>
  <c r="AL14"/>
  <c r="AF14"/>
  <c r="AL13"/>
  <c r="AF13"/>
  <c r="AM14" l="1"/>
  <c r="AG14"/>
  <c r="AL15"/>
  <c r="AF15"/>
  <c r="AM13"/>
  <c r="AG13"/>
  <c r="AL16" l="1"/>
  <c r="AF16"/>
  <c r="AG15"/>
  <c r="AM15"/>
  <c r="AM16" l="1"/>
  <c r="AG16"/>
  <c r="AL17"/>
  <c r="AF17"/>
  <c r="AF18" l="1"/>
  <c r="AL18"/>
  <c r="AM17"/>
  <c r="AG17"/>
  <c r="AM18" l="1"/>
  <c r="AG18"/>
  <c r="AL19"/>
  <c r="AF19"/>
  <c r="AL20" l="1"/>
  <c r="AF20"/>
  <c r="AG19"/>
  <c r="AM19"/>
  <c r="AM20" l="1"/>
  <c r="AG20"/>
  <c r="AF21"/>
  <c r="AL21"/>
  <c r="AF22" l="1"/>
  <c r="AL22"/>
  <c r="AG21"/>
  <c r="AM21"/>
  <c r="AG22" l="1"/>
  <c r="AM22"/>
  <c r="AF23"/>
  <c r="AL23"/>
  <c r="AF24" l="1"/>
  <c r="AL24"/>
  <c r="AM23"/>
  <c r="AG23"/>
  <c r="AG24" l="1"/>
  <c r="AM24"/>
  <c r="AF25"/>
  <c r="AL25"/>
  <c r="AL26" l="1"/>
  <c r="AF26"/>
  <c r="AG25"/>
  <c r="AM25"/>
  <c r="AF27" l="1"/>
  <c r="AL27"/>
  <c r="AG26"/>
  <c r="AM26"/>
  <c r="AF28" l="1"/>
  <c r="AL28"/>
  <c r="AM27"/>
  <c r="AG27"/>
  <c r="AL29" l="1"/>
  <c r="AF29"/>
  <c r="AG28"/>
  <c r="AM28"/>
  <c r="AL30" l="1"/>
  <c r="AF30"/>
  <c r="AM29"/>
  <c r="AG29"/>
  <c r="AM30" l="1"/>
  <c r="AG30"/>
  <c r="AL31"/>
  <c r="AF31"/>
  <c r="AL32" l="1"/>
  <c r="AF32"/>
  <c r="AG31"/>
  <c r="AM31"/>
  <c r="AM32" l="1"/>
  <c r="AG32"/>
  <c r="AL33"/>
  <c r="AF33"/>
  <c r="AF34" l="1"/>
  <c r="AL34"/>
  <c r="AM33"/>
  <c r="AG33"/>
  <c r="AM34" l="1"/>
  <c r="AG34"/>
  <c r="AL35"/>
  <c r="AF35"/>
  <c r="AL36" l="1"/>
  <c r="AF36"/>
  <c r="AG35"/>
  <c r="AM35"/>
  <c r="AF37" l="1"/>
  <c r="AL37"/>
  <c r="AM36"/>
  <c r="AG36"/>
  <c r="AG37" l="1"/>
  <c r="AM37"/>
  <c r="AF38"/>
  <c r="AL38"/>
  <c r="AL1" s="1"/>
  <c r="AF39" l="1"/>
  <c r="AL39"/>
  <c r="AG38"/>
  <c r="AM38"/>
  <c r="AM1" s="1"/>
  <c r="AG39" l="1"/>
  <c r="AM39"/>
  <c r="AF40"/>
  <c r="AL40"/>
  <c r="AF41" l="1"/>
  <c r="AL41"/>
  <c r="AG40"/>
  <c r="AM40"/>
  <c r="AM41" l="1"/>
  <c r="AG41"/>
  <c r="AL42"/>
  <c r="AF42"/>
  <c r="AG42" l="1"/>
  <c r="AM42"/>
  <c r="AL43"/>
  <c r="AF43"/>
  <c r="AM43" l="1"/>
  <c r="AG43"/>
  <c r="AL44"/>
  <c r="AF44"/>
  <c r="AL45" l="1"/>
  <c r="AF45"/>
  <c r="AM44"/>
  <c r="AG44"/>
  <c r="AG45" l="1"/>
  <c r="AM45"/>
  <c r="AF46"/>
  <c r="AL46"/>
  <c r="AL47" l="1"/>
  <c r="AF47"/>
  <c r="AM46"/>
  <c r="AG46"/>
  <c r="AM47" l="1"/>
  <c r="AG47"/>
  <c r="AF48"/>
  <c r="AL48"/>
  <c r="AM48" l="1"/>
  <c r="AG48"/>
  <c r="AL49"/>
  <c r="AF49"/>
  <c r="AM49" l="1"/>
  <c r="AG49"/>
  <c r="AL50"/>
  <c r="AF50"/>
  <c r="AM50" l="1"/>
  <c r="AG50"/>
  <c r="AF51"/>
  <c r="AL51"/>
  <c r="AM51" l="1"/>
  <c r="AG51"/>
  <c r="AL52"/>
  <c r="AF52"/>
  <c r="AG52" l="1"/>
  <c r="AM52"/>
  <c r="AF53"/>
  <c r="AL53"/>
  <c r="AM53" l="1"/>
  <c r="AG53"/>
  <c r="AL54"/>
  <c r="AF54"/>
  <c r="AG54" l="1"/>
  <c r="AM54"/>
  <c r="AL55"/>
  <c r="AF55"/>
  <c r="AG55" l="1"/>
  <c r="AM55"/>
  <c r="AL56"/>
  <c r="AF56"/>
  <c r="AF57" l="1"/>
  <c r="AL57"/>
  <c r="AG56"/>
  <c r="AM56"/>
  <c r="AG57" l="1"/>
  <c r="AM57"/>
  <c r="AF58"/>
  <c r="AL58"/>
  <c r="AL59" l="1"/>
  <c r="AF59"/>
  <c r="AG58"/>
  <c r="AM58"/>
  <c r="AF60" l="1"/>
  <c r="AL60"/>
  <c r="AM59"/>
  <c r="AG59"/>
  <c r="AM60" l="1"/>
  <c r="AG60"/>
  <c r="AL61"/>
  <c r="AF61"/>
  <c r="AG61" l="1"/>
  <c r="AM61"/>
  <c r="AF62"/>
  <c r="AL62"/>
  <c r="AM62" l="1"/>
  <c r="AG62"/>
  <c r="AL63"/>
  <c r="AF63"/>
  <c r="AM63" l="1"/>
  <c r="AG63"/>
  <c r="AL64"/>
  <c r="AF64"/>
  <c r="AL65" l="1"/>
  <c r="AF65"/>
  <c r="AM64"/>
  <c r="AG64"/>
  <c r="AL66" l="1"/>
  <c r="AF66"/>
  <c r="AM65"/>
  <c r="AG65"/>
  <c r="AF67" l="1"/>
  <c r="AL67"/>
  <c r="AM66"/>
  <c r="AG66"/>
  <c r="AG67" l="1"/>
  <c r="AM67"/>
  <c r="AF68"/>
  <c r="AL68"/>
  <c r="AM68" l="1"/>
  <c r="AG68"/>
  <c r="AL69"/>
  <c r="AF69"/>
  <c r="AF70" l="1"/>
  <c r="AL70"/>
  <c r="AM69"/>
  <c r="AG69"/>
  <c r="AM70" l="1"/>
  <c r="AG70"/>
  <c r="AL71"/>
  <c r="AF71"/>
  <c r="AM71" l="1"/>
  <c r="AG71"/>
  <c r="AL72"/>
  <c r="AF72"/>
  <c r="AL73" l="1"/>
  <c r="AF73"/>
  <c r="AM72"/>
  <c r="AG72"/>
  <c r="AF74" l="1"/>
  <c r="AL74"/>
  <c r="AM73"/>
  <c r="AG73"/>
  <c r="AF75" l="1"/>
  <c r="AL75"/>
  <c r="AM74"/>
  <c r="AG74"/>
  <c r="AF76" l="1"/>
  <c r="AL76"/>
  <c r="AG75"/>
  <c r="AM75"/>
  <c r="AL77" l="1"/>
  <c r="AF77"/>
  <c r="AM76"/>
  <c r="AG76"/>
  <c r="AL78" l="1"/>
  <c r="AF78"/>
  <c r="AM77"/>
  <c r="AG77"/>
  <c r="AM78" l="1"/>
  <c r="AG78"/>
  <c r="AL79"/>
  <c r="AF79"/>
  <c r="AG79" l="1"/>
  <c r="AM79"/>
  <c r="AL80"/>
  <c r="AF80"/>
  <c r="AG80" l="1"/>
  <c r="AM80"/>
  <c r="AL81"/>
  <c r="AF81"/>
  <c r="AG81" l="1"/>
  <c r="AM81"/>
  <c r="AL82"/>
  <c r="AF82"/>
  <c r="AM82" l="1"/>
  <c r="AG82"/>
  <c r="AL83"/>
  <c r="AF83"/>
  <c r="AG83" l="1"/>
  <c r="AM83"/>
  <c r="AL84"/>
  <c r="AF84"/>
  <c r="AG84" l="1"/>
  <c r="AM84"/>
  <c r="AL85"/>
  <c r="AF85"/>
  <c r="AL86" l="1"/>
  <c r="AF86"/>
  <c r="AG85"/>
  <c r="AM85"/>
  <c r="AL87" l="1"/>
  <c r="AF87"/>
  <c r="AM86"/>
  <c r="AG86"/>
  <c r="AL88" l="1"/>
  <c r="AF88"/>
  <c r="AG87"/>
  <c r="AM87"/>
  <c r="AL89" l="1"/>
  <c r="AF89"/>
  <c r="AG88"/>
  <c r="AM88"/>
  <c r="AL90" l="1"/>
  <c r="AF90"/>
  <c r="AG89"/>
  <c r="AM89"/>
  <c r="AL91" l="1"/>
  <c r="AF91"/>
  <c r="AM90"/>
  <c r="AG90"/>
  <c r="AL92" l="1"/>
  <c r="AF92"/>
  <c r="AG91"/>
  <c r="AM91"/>
  <c r="AL93" l="1"/>
  <c r="AF93"/>
  <c r="AG92"/>
  <c r="AM92"/>
  <c r="AL94" l="1"/>
  <c r="AF94"/>
  <c r="AG93"/>
  <c r="AM93"/>
  <c r="AL95" l="1"/>
  <c r="AF95"/>
  <c r="AM94"/>
  <c r="AG94"/>
  <c r="AL96" l="1"/>
  <c r="AF96"/>
  <c r="AG95"/>
  <c r="AM95"/>
  <c r="AL97" l="1"/>
  <c r="AF97"/>
  <c r="AG96"/>
  <c r="AM96"/>
  <c r="AL98" l="1"/>
  <c r="AF98"/>
  <c r="AG97"/>
  <c r="AM97"/>
  <c r="AF99" l="1"/>
  <c r="AL99"/>
  <c r="AM98"/>
  <c r="AG98"/>
  <c r="AL100" l="1"/>
  <c r="AF100"/>
  <c r="AN4" s="1"/>
  <c r="AM99"/>
  <c r="AG99"/>
  <c r="AN5" l="1"/>
  <c r="AF101"/>
  <c r="AL101"/>
  <c r="AM100"/>
  <c r="AG100"/>
  <c r="AH4" s="1"/>
  <c r="AN6" l="1"/>
  <c r="AH5"/>
  <c r="AJ5" s="1"/>
  <c r="AK5" s="1"/>
  <c r="AJ4"/>
  <c r="AL102"/>
  <c r="AF102"/>
  <c r="AG101"/>
  <c r="AM101"/>
  <c r="AN7" l="1"/>
  <c r="AK4"/>
  <c r="AH6"/>
  <c r="AL103"/>
  <c r="AF103"/>
  <c r="AG102"/>
  <c r="AM102"/>
  <c r="AN8" l="1"/>
  <c r="AH7"/>
  <c r="AJ7" s="1"/>
  <c r="AK7" s="1"/>
  <c r="AJ6"/>
  <c r="AK6" s="1"/>
  <c r="AL104"/>
  <c r="AF104"/>
  <c r="AG103"/>
  <c r="AM103"/>
  <c r="AN9" l="1"/>
  <c r="AN10" s="1"/>
  <c r="AN11" s="1"/>
  <c r="AN12" s="1"/>
  <c r="AN13" s="1"/>
  <c r="AH8"/>
  <c r="AJ8" s="1"/>
  <c r="AK8" s="1"/>
  <c r="AL105"/>
  <c r="AF105"/>
  <c r="AM104"/>
  <c r="AG104"/>
  <c r="AN14" l="1"/>
  <c r="AN15" s="1"/>
  <c r="AN16" s="1"/>
  <c r="AN17" s="1"/>
  <c r="AN18" s="1"/>
  <c r="AN19" s="1"/>
  <c r="AN20" s="1"/>
  <c r="AN21" s="1"/>
  <c r="AN22" s="1"/>
  <c r="AN23" s="1"/>
  <c r="AN24" s="1"/>
  <c r="AN25" s="1"/>
  <c r="AN26" s="1"/>
  <c r="AN27" s="1"/>
  <c r="AN28" s="1"/>
  <c r="AN29" s="1"/>
  <c r="AN30" s="1"/>
  <c r="AN31" s="1"/>
  <c r="AN32" s="1"/>
  <c r="AN33" s="1"/>
  <c r="AN34" s="1"/>
  <c r="AN35" s="1"/>
  <c r="AN36" s="1"/>
  <c r="AN37" s="1"/>
  <c r="AN38" s="1"/>
  <c r="AN39" s="1"/>
  <c r="AN40" s="1"/>
  <c r="AN41" s="1"/>
  <c r="AN42" s="1"/>
  <c r="AN43" s="1"/>
  <c r="AN44" s="1"/>
  <c r="AN45" s="1"/>
  <c r="AN46" s="1"/>
  <c r="AN47" s="1"/>
  <c r="AN48" s="1"/>
  <c r="AN49" s="1"/>
  <c r="AN50" s="1"/>
  <c r="AN51" s="1"/>
  <c r="AN52" s="1"/>
  <c r="AN53" s="1"/>
  <c r="AN54" s="1"/>
  <c r="AN55" s="1"/>
  <c r="AN56" s="1"/>
  <c r="AN57" s="1"/>
  <c r="AN58" s="1"/>
  <c r="AN59" s="1"/>
  <c r="AN60" s="1"/>
  <c r="AN61" s="1"/>
  <c r="AN62" s="1"/>
  <c r="AN63" s="1"/>
  <c r="AN64" s="1"/>
  <c r="AN65" s="1"/>
  <c r="AN66" s="1"/>
  <c r="AN67" s="1"/>
  <c r="AN68" s="1"/>
  <c r="AN69" s="1"/>
  <c r="AN70" s="1"/>
  <c r="AN71" s="1"/>
  <c r="AN72" s="1"/>
  <c r="AN73" s="1"/>
  <c r="AN74" s="1"/>
  <c r="AN75" s="1"/>
  <c r="AN76" s="1"/>
  <c r="AN77" s="1"/>
  <c r="AN78" s="1"/>
  <c r="AN79" s="1"/>
  <c r="AN80" s="1"/>
  <c r="AN81" s="1"/>
  <c r="AN82" s="1"/>
  <c r="AN83" s="1"/>
  <c r="AN84" s="1"/>
  <c r="AN85" s="1"/>
  <c r="AN86" s="1"/>
  <c r="AN87" s="1"/>
  <c r="AN88" s="1"/>
  <c r="AN89" s="1"/>
  <c r="AN90" s="1"/>
  <c r="AN91" s="1"/>
  <c r="AN92" s="1"/>
  <c r="AN93" s="1"/>
  <c r="AN94" s="1"/>
  <c r="AN95" s="1"/>
  <c r="AN96" s="1"/>
  <c r="AN97" s="1"/>
  <c r="AN98" s="1"/>
  <c r="AN99" s="1"/>
  <c r="AN100" s="1"/>
  <c r="AN101" s="1"/>
  <c r="AN102" s="1"/>
  <c r="AN103" s="1"/>
  <c r="AN104" s="1"/>
  <c r="AN105" s="1"/>
  <c r="AN106" s="1"/>
  <c r="AN107" s="1"/>
  <c r="AN108" s="1"/>
  <c r="AN109" s="1"/>
  <c r="AN110" s="1"/>
  <c r="AN111" s="1"/>
  <c r="AN112" s="1"/>
  <c r="AN113" s="1"/>
  <c r="AN114" s="1"/>
  <c r="AN115" s="1"/>
  <c r="AN116" s="1"/>
  <c r="AN117" s="1"/>
  <c r="AN118" s="1"/>
  <c r="AN119" s="1"/>
  <c r="AN120" s="1"/>
  <c r="AN121" s="1"/>
  <c r="AN122" s="1"/>
  <c r="AN123" s="1"/>
  <c r="AN124" s="1"/>
  <c r="AN125" s="1"/>
  <c r="AN126" s="1"/>
  <c r="AN127" s="1"/>
  <c r="AN128" s="1"/>
  <c r="AN129" s="1"/>
  <c r="AN130" s="1"/>
  <c r="AN131" s="1"/>
  <c r="AN132" s="1"/>
  <c r="AN133" s="1"/>
  <c r="AN134" s="1"/>
  <c r="AN135" s="1"/>
  <c r="AN136" s="1"/>
  <c r="AN137" s="1"/>
  <c r="AN138" s="1"/>
  <c r="AN139" s="1"/>
  <c r="AN140" s="1"/>
  <c r="AN141" s="1"/>
  <c r="AN142" s="1"/>
  <c r="AN143" s="1"/>
  <c r="AN144" s="1"/>
  <c r="AN145" s="1"/>
  <c r="AN146" s="1"/>
  <c r="AN147" s="1"/>
  <c r="AN148" s="1"/>
  <c r="AN149" s="1"/>
  <c r="AN150" s="1"/>
  <c r="AN151" s="1"/>
  <c r="AN152" s="1"/>
  <c r="AN153" s="1"/>
  <c r="AN154" s="1"/>
  <c r="AN155" s="1"/>
  <c r="AN156" s="1"/>
  <c r="AN157" s="1"/>
  <c r="AN158" s="1"/>
  <c r="AN159" s="1"/>
  <c r="AN160" s="1"/>
  <c r="AN161" s="1"/>
  <c r="AN162" s="1"/>
  <c r="AN163" s="1"/>
  <c r="AN164" s="1"/>
  <c r="AN165" s="1"/>
  <c r="AN166" s="1"/>
  <c r="AN167" s="1"/>
  <c r="AN168" s="1"/>
  <c r="AN169" s="1"/>
  <c r="AN170" s="1"/>
  <c r="AN171" s="1"/>
  <c r="AN172" s="1"/>
  <c r="AN173" s="1"/>
  <c r="AN174" s="1"/>
  <c r="AN175" s="1"/>
  <c r="AN176" s="1"/>
  <c r="AN177" s="1"/>
  <c r="AN178" s="1"/>
  <c r="AN179" s="1"/>
  <c r="AN180" s="1"/>
  <c r="AN181" s="1"/>
  <c r="AN182" s="1"/>
  <c r="AN183" s="1"/>
  <c r="AN184" s="1"/>
  <c r="AN185" s="1"/>
  <c r="AN186" s="1"/>
  <c r="AN187" s="1"/>
  <c r="AN188" s="1"/>
  <c r="AN189" s="1"/>
  <c r="AN190" s="1"/>
  <c r="AN191" s="1"/>
  <c r="AN192" s="1"/>
  <c r="AN193" s="1"/>
  <c r="AN194" s="1"/>
  <c r="AN195" s="1"/>
  <c r="AN196" s="1"/>
  <c r="AN197" s="1"/>
  <c r="AN198" s="1"/>
  <c r="AN199" s="1"/>
  <c r="AN200" s="1"/>
  <c r="AN201" s="1"/>
  <c r="AN202" s="1"/>
  <c r="AN203" s="1"/>
  <c r="AN204" s="1"/>
  <c r="AN205" s="1"/>
  <c r="AN206" s="1"/>
  <c r="AN207" s="1"/>
  <c r="AN208" s="1"/>
  <c r="AN209" s="1"/>
  <c r="AN210" s="1"/>
  <c r="AN211" s="1"/>
  <c r="AN212" s="1"/>
  <c r="AN213" s="1"/>
  <c r="AN214" s="1"/>
  <c r="AN215" s="1"/>
  <c r="AN216" s="1"/>
  <c r="AN217" s="1"/>
  <c r="AN218" s="1"/>
  <c r="AN219" s="1"/>
  <c r="AN220" s="1"/>
  <c r="AN221" s="1"/>
  <c r="AN222" s="1"/>
  <c r="AN223" s="1"/>
  <c r="AN224" s="1"/>
  <c r="AN225" s="1"/>
  <c r="AN226" s="1"/>
  <c r="AN227" s="1"/>
  <c r="AN228" s="1"/>
  <c r="AN229" s="1"/>
  <c r="AN230" s="1"/>
  <c r="AN231" s="1"/>
  <c r="AN232" s="1"/>
  <c r="AN233" s="1"/>
  <c r="AN234" s="1"/>
  <c r="AN235" s="1"/>
  <c r="AN236" s="1"/>
  <c r="AN237" s="1"/>
  <c r="AN238" s="1"/>
  <c r="AN239" s="1"/>
  <c r="AN240" s="1"/>
  <c r="AN241" s="1"/>
  <c r="AN242" s="1"/>
  <c r="AN243" s="1"/>
  <c r="AN244" s="1"/>
  <c r="AN245" s="1"/>
  <c r="AN246" s="1"/>
  <c r="AN247" s="1"/>
  <c r="AN248" s="1"/>
  <c r="AN249" s="1"/>
  <c r="AN250" s="1"/>
  <c r="AN251" s="1"/>
  <c r="AN252" s="1"/>
  <c r="AN253" s="1"/>
  <c r="AN254" s="1"/>
  <c r="AN255" s="1"/>
  <c r="AN256" s="1"/>
  <c r="AN257" s="1"/>
  <c r="AN258" s="1"/>
  <c r="AN259" s="1"/>
  <c r="AN260" s="1"/>
  <c r="AN261" s="1"/>
  <c r="AN262" s="1"/>
  <c r="AN263" s="1"/>
  <c r="AN264" s="1"/>
  <c r="AN265" s="1"/>
  <c r="AN266" s="1"/>
  <c r="AN267" s="1"/>
  <c r="AN268" s="1"/>
  <c r="AN269" s="1"/>
  <c r="AN270" s="1"/>
  <c r="AN271" s="1"/>
  <c r="AN272" s="1"/>
  <c r="AN273" s="1"/>
  <c r="AN274" s="1"/>
  <c r="AN275" s="1"/>
  <c r="AN276" s="1"/>
  <c r="AN277" s="1"/>
  <c r="AN278" s="1"/>
  <c r="AN279" s="1"/>
  <c r="AN280" s="1"/>
  <c r="AN281" s="1"/>
  <c r="AN282" s="1"/>
  <c r="AN283" s="1"/>
  <c r="AN284" s="1"/>
  <c r="AN285" s="1"/>
  <c r="AN286" s="1"/>
  <c r="AN287" s="1"/>
  <c r="AN288" s="1"/>
  <c r="AN289" s="1"/>
  <c r="AN290" s="1"/>
  <c r="AN291" s="1"/>
  <c r="AN292" s="1"/>
  <c r="AN293" s="1"/>
  <c r="AN294" s="1"/>
  <c r="AN295" s="1"/>
  <c r="AN296" s="1"/>
  <c r="AN297" s="1"/>
  <c r="AN298" s="1"/>
  <c r="AN299" s="1"/>
  <c r="AN300" s="1"/>
  <c r="AN301" s="1"/>
  <c r="AN302" s="1"/>
  <c r="AN303" s="1"/>
  <c r="AN304" s="1"/>
  <c r="AN305" s="1"/>
  <c r="AN306" s="1"/>
  <c r="AN307" s="1"/>
  <c r="AN308" s="1"/>
  <c r="AN309" s="1"/>
  <c r="AN310" s="1"/>
  <c r="AN311" s="1"/>
  <c r="AN312" s="1"/>
  <c r="AN313" s="1"/>
  <c r="AN314" s="1"/>
  <c r="AN315" s="1"/>
  <c r="AN316" s="1"/>
  <c r="AN317" s="1"/>
  <c r="AN318" s="1"/>
  <c r="AN319" s="1"/>
  <c r="AN320" s="1"/>
  <c r="AN321" s="1"/>
  <c r="AN322" s="1"/>
  <c r="AN323" s="1"/>
  <c r="AN324" s="1"/>
  <c r="AN325" s="1"/>
  <c r="AN326" s="1"/>
  <c r="AN327" s="1"/>
  <c r="AN328" s="1"/>
  <c r="AN329" s="1"/>
  <c r="AN330" s="1"/>
  <c r="AN331" s="1"/>
  <c r="AN332" s="1"/>
  <c r="AN333" s="1"/>
  <c r="AN334" s="1"/>
  <c r="AN335" s="1"/>
  <c r="AN336" s="1"/>
  <c r="AN337" s="1"/>
  <c r="AN338" s="1"/>
  <c r="AN339" s="1"/>
  <c r="AN340" s="1"/>
  <c r="AN341" s="1"/>
  <c r="AN342" s="1"/>
  <c r="AN343" s="1"/>
  <c r="AN344" s="1"/>
  <c r="AN345" s="1"/>
  <c r="AN346" s="1"/>
  <c r="AN347" s="1"/>
  <c r="AN348" s="1"/>
  <c r="AN349" s="1"/>
  <c r="AN350" s="1"/>
  <c r="AN351" s="1"/>
  <c r="AN352" s="1"/>
  <c r="AN353" s="1"/>
  <c r="AN354" s="1"/>
  <c r="AN355" s="1"/>
  <c r="AN356" s="1"/>
  <c r="AN357" s="1"/>
  <c r="AN358" s="1"/>
  <c r="AN359" s="1"/>
  <c r="AN360" s="1"/>
  <c r="AN361" s="1"/>
  <c r="AN362" s="1"/>
  <c r="AN363" s="1"/>
  <c r="AN364" s="1"/>
  <c r="AN365" s="1"/>
  <c r="AN366" s="1"/>
  <c r="AN367" s="1"/>
  <c r="AN368" s="1"/>
  <c r="AH9"/>
  <c r="AJ9" s="1"/>
  <c r="AK9" s="1"/>
  <c r="AL106"/>
  <c r="AF106"/>
  <c r="AM105"/>
  <c r="AG105"/>
  <c r="AH10" l="1"/>
  <c r="AJ10" s="1"/>
  <c r="AK10" s="1"/>
  <c r="AF107"/>
  <c r="AL107"/>
  <c r="AM106"/>
  <c r="AG106"/>
  <c r="AH11" l="1"/>
  <c r="AJ11" s="1"/>
  <c r="AK11" s="1"/>
  <c r="AM107"/>
  <c r="AG107"/>
  <c r="AL108"/>
  <c r="AF108"/>
  <c r="AH12" l="1"/>
  <c r="AJ12" s="1"/>
  <c r="AK12" s="1"/>
  <c r="AG108"/>
  <c r="AM108"/>
  <c r="AL109"/>
  <c r="AF109"/>
  <c r="AH13" l="1"/>
  <c r="AJ13" s="1"/>
  <c r="AK13" s="1"/>
  <c r="AL110"/>
  <c r="AF110"/>
  <c r="AG109"/>
  <c r="AM109"/>
  <c r="AH14" l="1"/>
  <c r="AJ14" s="1"/>
  <c r="AK14" s="1"/>
  <c r="AL111"/>
  <c r="AF111"/>
  <c r="AG110"/>
  <c r="AM110"/>
  <c r="AH15" l="1"/>
  <c r="AJ15" s="1"/>
  <c r="AK15" s="1"/>
  <c r="AL112"/>
  <c r="AF112"/>
  <c r="AG111"/>
  <c r="AM111"/>
  <c r="AH16" l="1"/>
  <c r="AH17" s="1"/>
  <c r="AJ17" s="1"/>
  <c r="AK17" s="1"/>
  <c r="AF113"/>
  <c r="AL113"/>
  <c r="AM112"/>
  <c r="AG112"/>
  <c r="AJ16" l="1"/>
  <c r="AK16" s="1"/>
  <c r="AH18"/>
  <c r="AH19" s="1"/>
  <c r="AG113"/>
  <c r="AM113"/>
  <c r="AF114"/>
  <c r="AL114"/>
  <c r="AJ18" l="1"/>
  <c r="AK18" s="1"/>
  <c r="AH20"/>
  <c r="AJ19"/>
  <c r="AK19" s="1"/>
  <c r="AG114"/>
  <c r="AM114"/>
  <c r="AF115"/>
  <c r="AL115"/>
  <c r="AH21" l="1"/>
  <c r="AJ20"/>
  <c r="AK20" s="1"/>
  <c r="AM115"/>
  <c r="AG115"/>
  <c r="AF116"/>
  <c r="AL116"/>
  <c r="AH22" l="1"/>
  <c r="AJ21"/>
  <c r="AK21" s="1"/>
  <c r="AF117"/>
  <c r="AL117"/>
  <c r="AM116"/>
  <c r="AG116"/>
  <c r="AH23" l="1"/>
  <c r="AJ22"/>
  <c r="AK22" s="1"/>
  <c r="AF118"/>
  <c r="AL118"/>
  <c r="AG117"/>
  <c r="AM117"/>
  <c r="AH24" l="1"/>
  <c r="AJ23"/>
  <c r="AK23" s="1"/>
  <c r="AM118"/>
  <c r="AG118"/>
  <c r="AF119"/>
  <c r="AL119"/>
  <c r="AH25" l="1"/>
  <c r="AJ24"/>
  <c r="AK24" s="1"/>
  <c r="AL120"/>
  <c r="AF120"/>
  <c r="AM119"/>
  <c r="AG119"/>
  <c r="AH26" l="1"/>
  <c r="AJ25"/>
  <c r="AK25" s="1"/>
  <c r="AF121"/>
  <c r="AL121"/>
  <c r="AG120"/>
  <c r="AM120"/>
  <c r="AH27" l="1"/>
  <c r="AJ26"/>
  <c r="AK26" s="1"/>
  <c r="AL122"/>
  <c r="AF122"/>
  <c r="AG121"/>
  <c r="AM121"/>
  <c r="AH28" l="1"/>
  <c r="AJ27"/>
  <c r="AK27" s="1"/>
  <c r="AL123"/>
  <c r="AF123"/>
  <c r="AG122"/>
  <c r="AM122"/>
  <c r="AH29" l="1"/>
  <c r="AJ28"/>
  <c r="AK28" s="1"/>
  <c r="AL124"/>
  <c r="AF124"/>
  <c r="AM123"/>
  <c r="AG123"/>
  <c r="AH30" l="1"/>
  <c r="AJ29"/>
  <c r="AK29" s="1"/>
  <c r="AF125"/>
  <c r="AL125"/>
  <c r="AG124"/>
  <c r="AM124"/>
  <c r="AH31" l="1"/>
  <c r="AJ30"/>
  <c r="AK30" s="1"/>
  <c r="AL126"/>
  <c r="AF126"/>
  <c r="AM125"/>
  <c r="AG125"/>
  <c r="AH32" l="1"/>
  <c r="AJ31"/>
  <c r="AK31" s="1"/>
  <c r="AL127"/>
  <c r="AF127"/>
  <c r="AG126"/>
  <c r="AM126"/>
  <c r="AH33" l="1"/>
  <c r="AJ32"/>
  <c r="AK32" s="1"/>
  <c r="AL128"/>
  <c r="AF128"/>
  <c r="AM127"/>
  <c r="AG127"/>
  <c r="AH34" l="1"/>
  <c r="AJ33"/>
  <c r="AK33" s="1"/>
  <c r="AG128"/>
  <c r="AM128"/>
  <c r="AF129"/>
  <c r="AL129"/>
  <c r="AH35" l="1"/>
  <c r="AJ34"/>
  <c r="AK34" s="1"/>
  <c r="AM129"/>
  <c r="AG129"/>
  <c r="AL130"/>
  <c r="AF130"/>
  <c r="AH36" l="1"/>
  <c r="AJ35"/>
  <c r="AK35" s="1"/>
  <c r="AL131"/>
  <c r="AF131"/>
  <c r="AG130"/>
  <c r="AM130"/>
  <c r="AH37" l="1"/>
  <c r="AJ36"/>
  <c r="AK36" s="1"/>
  <c r="AL132"/>
  <c r="AF132"/>
  <c r="AG131"/>
  <c r="AM131"/>
  <c r="AH38" l="1"/>
  <c r="AJ37"/>
  <c r="AK37" s="1"/>
  <c r="AF133"/>
  <c r="AL133"/>
  <c r="AM132"/>
  <c r="AG132"/>
  <c r="AH39" l="1"/>
  <c r="AJ38"/>
  <c r="AK38" s="1"/>
  <c r="AK1" s="1"/>
  <c r="AM133"/>
  <c r="AG133"/>
  <c r="AL134"/>
  <c r="AF134"/>
  <c r="AH40" l="1"/>
  <c r="AJ39"/>
  <c r="AK39" s="1"/>
  <c r="AF135"/>
  <c r="AL135"/>
  <c r="AG134"/>
  <c r="AM134"/>
  <c r="AH41" l="1"/>
  <c r="AJ40"/>
  <c r="AK40" s="1"/>
  <c r="AL136"/>
  <c r="AF136"/>
  <c r="AG135"/>
  <c r="AM135"/>
  <c r="AH42" l="1"/>
  <c r="AJ41"/>
  <c r="AK41" s="1"/>
  <c r="AF137"/>
  <c r="AL137"/>
  <c r="AM136"/>
  <c r="AG136"/>
  <c r="AH43" l="1"/>
  <c r="AJ42"/>
  <c r="AK42" s="1"/>
  <c r="AL138"/>
  <c r="AF138"/>
  <c r="AM137"/>
  <c r="AG137"/>
  <c r="AH44" l="1"/>
  <c r="AJ43"/>
  <c r="AK43" s="1"/>
  <c r="AL139"/>
  <c r="AF139"/>
  <c r="AM138"/>
  <c r="AG138"/>
  <c r="AH45" l="1"/>
  <c r="AJ44"/>
  <c r="AK44" s="1"/>
  <c r="AL140"/>
  <c r="AF140"/>
  <c r="AG139"/>
  <c r="AM139"/>
  <c r="AH46" l="1"/>
  <c r="AJ45"/>
  <c r="AK45" s="1"/>
  <c r="AF141"/>
  <c r="AL141"/>
  <c r="AM140"/>
  <c r="AG140"/>
  <c r="AH47" l="1"/>
  <c r="AJ46"/>
  <c r="AK46" s="1"/>
  <c r="AL142"/>
  <c r="AF142"/>
  <c r="AM141"/>
  <c r="AG141"/>
  <c r="AH48" l="1"/>
  <c r="AJ47"/>
  <c r="AK47" s="1"/>
  <c r="AL143"/>
  <c r="AF143"/>
  <c r="AG142"/>
  <c r="AM142"/>
  <c r="AH49" l="1"/>
  <c r="AJ48"/>
  <c r="AK48" s="1"/>
  <c r="AL144"/>
  <c r="AF144"/>
  <c r="AG143"/>
  <c r="AM143"/>
  <c r="AH50" l="1"/>
  <c r="AJ49"/>
  <c r="AK49" s="1"/>
  <c r="AF145"/>
  <c r="AL145"/>
  <c r="AM144"/>
  <c r="AG144"/>
  <c r="AH51" l="1"/>
  <c r="AJ50"/>
  <c r="AK50" s="1"/>
  <c r="AL146"/>
  <c r="AF146"/>
  <c r="AM145"/>
  <c r="AG145"/>
  <c r="AH52" l="1"/>
  <c r="AJ51"/>
  <c r="AK51" s="1"/>
  <c r="AL147"/>
  <c r="AF147"/>
  <c r="AM146"/>
  <c r="AG146"/>
  <c r="AH53" l="1"/>
  <c r="AJ52"/>
  <c r="AL148"/>
  <c r="AF148"/>
  <c r="AG147"/>
  <c r="AM147"/>
  <c r="AH54" l="1"/>
  <c r="AJ53"/>
  <c r="AK53" s="1"/>
  <c r="AK52"/>
  <c r="AL149"/>
  <c r="AF149"/>
  <c r="AM148"/>
  <c r="AG148"/>
  <c r="AH55" l="1"/>
  <c r="AJ54"/>
  <c r="AF150"/>
  <c r="AL150"/>
  <c r="AM149"/>
  <c r="AG149"/>
  <c r="AH56" l="1"/>
  <c r="AJ55"/>
  <c r="AK55" s="1"/>
  <c r="AK54"/>
  <c r="AF151"/>
  <c r="AL151"/>
  <c r="AM150"/>
  <c r="AG150"/>
  <c r="AH57" l="1"/>
  <c r="AJ56"/>
  <c r="AG151"/>
  <c r="AM151"/>
  <c r="AL152"/>
  <c r="AF152"/>
  <c r="AH58" l="1"/>
  <c r="AJ57"/>
  <c r="AK57" s="1"/>
  <c r="AK56"/>
  <c r="AM152"/>
  <c r="AG152"/>
  <c r="AF153"/>
  <c r="AL153"/>
  <c r="AH59" l="1"/>
  <c r="AJ58"/>
  <c r="AL154"/>
  <c r="AF154"/>
  <c r="AG153"/>
  <c r="AM153"/>
  <c r="AH60" l="1"/>
  <c r="AJ59"/>
  <c r="AK59" s="1"/>
  <c r="AK58"/>
  <c r="AF155"/>
  <c r="AL155"/>
  <c r="AM154"/>
  <c r="AG154"/>
  <c r="AH61" l="1"/>
  <c r="AJ60"/>
  <c r="AK60" s="1"/>
  <c r="AG155"/>
  <c r="AM155"/>
  <c r="AL156"/>
  <c r="AF156"/>
  <c r="AH62" l="1"/>
  <c r="AJ61"/>
  <c r="AK61" s="1"/>
  <c r="AF157"/>
  <c r="AL157"/>
  <c r="AM156"/>
  <c r="AG156"/>
  <c r="AH63" l="1"/>
  <c r="AJ62"/>
  <c r="AK62" s="1"/>
  <c r="AL158"/>
  <c r="AF158"/>
  <c r="AG157"/>
  <c r="AM157"/>
  <c r="AH64" l="1"/>
  <c r="AJ63"/>
  <c r="AK63" s="1"/>
  <c r="AF159"/>
  <c r="AL159"/>
  <c r="AM158"/>
  <c r="AG158"/>
  <c r="AH65" l="1"/>
  <c r="AJ64"/>
  <c r="AK64" s="1"/>
  <c r="AL160"/>
  <c r="AF160"/>
  <c r="AG159"/>
  <c r="AM159"/>
  <c r="AH66" l="1"/>
  <c r="AJ65"/>
  <c r="AK65" s="1"/>
  <c r="AL161"/>
  <c r="AF161"/>
  <c r="AG160"/>
  <c r="AM160"/>
  <c r="AH67" l="1"/>
  <c r="AJ66"/>
  <c r="AK66" s="1"/>
  <c r="AL162"/>
  <c r="AF162"/>
  <c r="AG161"/>
  <c r="AM161"/>
  <c r="AH68" l="1"/>
  <c r="AJ67"/>
  <c r="AK67" s="1"/>
  <c r="AL163"/>
  <c r="AF163"/>
  <c r="AM162"/>
  <c r="AG162"/>
  <c r="AH69" l="1"/>
  <c r="AJ68"/>
  <c r="AK68" s="1"/>
  <c r="AL164"/>
  <c r="AF164"/>
  <c r="AG163"/>
  <c r="AM163"/>
  <c r="AH70" l="1"/>
  <c r="AJ69"/>
  <c r="AK69" s="1"/>
  <c r="AL165"/>
  <c r="AF165"/>
  <c r="AM164"/>
  <c r="AG164"/>
  <c r="AH71" l="1"/>
  <c r="AJ70"/>
  <c r="AK70" s="1"/>
  <c r="AF166"/>
  <c r="AL166"/>
  <c r="AG165"/>
  <c r="AM165"/>
  <c r="AH72" l="1"/>
  <c r="AJ71"/>
  <c r="AK71" s="1"/>
  <c r="AL167"/>
  <c r="AF167"/>
  <c r="AM166"/>
  <c r="AG166"/>
  <c r="AH73" l="1"/>
  <c r="AJ72"/>
  <c r="AK72" s="1"/>
  <c r="AF168"/>
  <c r="AL168"/>
  <c r="AG167"/>
  <c r="AM167"/>
  <c r="AH74" l="1"/>
  <c r="AJ73"/>
  <c r="AK73" s="1"/>
  <c r="AF169"/>
  <c r="AL169"/>
  <c r="AM168"/>
  <c r="AG168"/>
  <c r="AH75" l="1"/>
  <c r="AJ74"/>
  <c r="AK74" s="1"/>
  <c r="AL170"/>
  <c r="AF170"/>
  <c r="AM169"/>
  <c r="AG169"/>
  <c r="AH76" l="1"/>
  <c r="AJ75"/>
  <c r="AK75" s="1"/>
  <c r="AL171"/>
  <c r="AF171"/>
  <c r="AM170"/>
  <c r="AG170"/>
  <c r="AH77" l="1"/>
  <c r="AJ76"/>
  <c r="AK76" s="1"/>
  <c r="AL172"/>
  <c r="AF172"/>
  <c r="AG171"/>
  <c r="AM171"/>
  <c r="AH78" l="1"/>
  <c r="AJ77"/>
  <c r="AK77" s="1"/>
  <c r="AF173"/>
  <c r="AL173"/>
  <c r="AG172"/>
  <c r="AM172"/>
  <c r="AH79" l="1"/>
  <c r="AJ78"/>
  <c r="AK78" s="1"/>
  <c r="AL174"/>
  <c r="AF174"/>
  <c r="AM173"/>
  <c r="AG173"/>
  <c r="AH80" l="1"/>
  <c r="AJ79"/>
  <c r="AK79" s="1"/>
  <c r="AF175"/>
  <c r="AL175"/>
  <c r="AM174"/>
  <c r="AG174"/>
  <c r="AH81" l="1"/>
  <c r="AJ80"/>
  <c r="AK80" s="1"/>
  <c r="AL176"/>
  <c r="AF176"/>
  <c r="AM175"/>
  <c r="AG175"/>
  <c r="AH82" l="1"/>
  <c r="AJ81"/>
  <c r="AK81" s="1"/>
  <c r="AL177"/>
  <c r="AF177"/>
  <c r="AM176"/>
  <c r="AG176"/>
  <c r="AH83" l="1"/>
  <c r="AJ82"/>
  <c r="AK82" s="1"/>
  <c r="AG177"/>
  <c r="AM177"/>
  <c r="AL178"/>
  <c r="AF178"/>
  <c r="AH84" l="1"/>
  <c r="AJ83"/>
  <c r="AK83" s="1"/>
  <c r="AF179"/>
  <c r="AL179"/>
  <c r="AM178"/>
  <c r="AG178"/>
  <c r="AH85" l="1"/>
  <c r="AJ84"/>
  <c r="AK84" s="1"/>
  <c r="AM179"/>
  <c r="AG179"/>
  <c r="AL180"/>
  <c r="AF180"/>
  <c r="AH86" l="1"/>
  <c r="AJ85"/>
  <c r="AK85" s="1"/>
  <c r="AF181"/>
  <c r="AL181"/>
  <c r="AM180"/>
  <c r="AG180"/>
  <c r="AH87" l="1"/>
  <c r="AJ86"/>
  <c r="AK86" s="1"/>
  <c r="AG181"/>
  <c r="AM181"/>
  <c r="AF182"/>
  <c r="AL182"/>
  <c r="AH88" l="1"/>
  <c r="AJ87"/>
  <c r="AK87" s="1"/>
  <c r="AL183"/>
  <c r="AF183"/>
  <c r="AM182"/>
  <c r="AG182"/>
  <c r="AH89" l="1"/>
  <c r="AJ88"/>
  <c r="AK88" s="1"/>
  <c r="AG183"/>
  <c r="AM183"/>
  <c r="AL184"/>
  <c r="AF184"/>
  <c r="AH90" l="1"/>
  <c r="AJ89"/>
  <c r="AK89" s="1"/>
  <c r="AL185"/>
  <c r="AF185"/>
  <c r="AM184"/>
  <c r="AG184"/>
  <c r="AH91" l="1"/>
  <c r="AJ90"/>
  <c r="AK90" s="1"/>
  <c r="AM185"/>
  <c r="AG185"/>
  <c r="AF186"/>
  <c r="AL186"/>
  <c r="AH92" l="1"/>
  <c r="AJ91"/>
  <c r="AK91" s="1"/>
  <c r="AL187"/>
  <c r="AF187"/>
  <c r="AM186"/>
  <c r="AG186"/>
  <c r="AH93" l="1"/>
  <c r="AJ92"/>
  <c r="AK92" s="1"/>
  <c r="AL188"/>
  <c r="AF188"/>
  <c r="AM187"/>
  <c r="AG187"/>
  <c r="AH94" l="1"/>
  <c r="AJ93"/>
  <c r="AK93" s="1"/>
  <c r="AF189"/>
  <c r="AL189"/>
  <c r="AG188"/>
  <c r="AM188"/>
  <c r="AH95" l="1"/>
  <c r="AJ94"/>
  <c r="AK94" s="1"/>
  <c r="AL190"/>
  <c r="AF190"/>
  <c r="AM189"/>
  <c r="AG189"/>
  <c r="AH96" l="1"/>
  <c r="AJ95"/>
  <c r="AK95" s="1"/>
  <c r="AL191"/>
  <c r="AF191"/>
  <c r="AM190"/>
  <c r="AG190"/>
  <c r="AH97" l="1"/>
  <c r="AJ96"/>
  <c r="AK96" s="1"/>
  <c r="AL192"/>
  <c r="AF192"/>
  <c r="AG191"/>
  <c r="AM191"/>
  <c r="AH98" l="1"/>
  <c r="AJ97"/>
  <c r="AK97" s="1"/>
  <c r="AL193"/>
  <c r="AF193"/>
  <c r="AG192"/>
  <c r="AM192"/>
  <c r="AH99" l="1"/>
  <c r="AJ98"/>
  <c r="AK98" s="1"/>
  <c r="AL194"/>
  <c r="AF194"/>
  <c r="AM193"/>
  <c r="AG193"/>
  <c r="AH100" l="1"/>
  <c r="AJ99"/>
  <c r="AK99" s="1"/>
  <c r="AL195"/>
  <c r="AF195"/>
  <c r="AG194"/>
  <c r="AM194"/>
  <c r="AH101" l="1"/>
  <c r="AJ100"/>
  <c r="AL196"/>
  <c r="AF196"/>
  <c r="AM195"/>
  <c r="AG195"/>
  <c r="AH102" l="1"/>
  <c r="AJ101"/>
  <c r="AK101" s="1"/>
  <c r="AK100"/>
  <c r="AI4"/>
  <c r="AF197"/>
  <c r="AL197"/>
  <c r="AM196"/>
  <c r="AG196"/>
  <c r="AH103" l="1"/>
  <c r="AJ102"/>
  <c r="AK102" s="1"/>
  <c r="AI5"/>
  <c r="AG197"/>
  <c r="AM197"/>
  <c r="AL198"/>
  <c r="AF198"/>
  <c r="AI6" l="1"/>
  <c r="AI7" s="1"/>
  <c r="AH104"/>
  <c r="AJ103"/>
  <c r="AK103" s="1"/>
  <c r="AL199"/>
  <c r="AF199"/>
  <c r="AG198"/>
  <c r="AM198"/>
  <c r="AI8" l="1"/>
  <c r="AI9" s="1"/>
  <c r="AH105"/>
  <c r="AJ104"/>
  <c r="AK104" s="1"/>
  <c r="AM199"/>
  <c r="AG199"/>
  <c r="AL200"/>
  <c r="AF200"/>
  <c r="AI10" l="1"/>
  <c r="AI11" s="1"/>
  <c r="AI12" s="1"/>
  <c r="AH106"/>
  <c r="AJ105"/>
  <c r="AK105" s="1"/>
  <c r="AL201"/>
  <c r="AF201"/>
  <c r="AM200"/>
  <c r="AG200"/>
  <c r="AI13" l="1"/>
  <c r="AI14" s="1"/>
  <c r="AH107"/>
  <c r="AJ106"/>
  <c r="AK106" s="1"/>
  <c r="AG201"/>
  <c r="AM201"/>
  <c r="AL202"/>
  <c r="AF202"/>
  <c r="AI15" l="1"/>
  <c r="AI16" s="1"/>
  <c r="AI17" s="1"/>
  <c r="AI18" s="1"/>
  <c r="AI19" s="1"/>
  <c r="AI20" s="1"/>
  <c r="AI21" s="1"/>
  <c r="AI22" s="1"/>
  <c r="AI23" s="1"/>
  <c r="AI24" s="1"/>
  <c r="AI25" s="1"/>
  <c r="AI26" s="1"/>
  <c r="AI27" s="1"/>
  <c r="AI28" s="1"/>
  <c r="AI29" s="1"/>
  <c r="AI30" s="1"/>
  <c r="AI31" s="1"/>
  <c r="AI32" s="1"/>
  <c r="AI33" s="1"/>
  <c r="AI34" s="1"/>
  <c r="AI35" s="1"/>
  <c r="AI36" s="1"/>
  <c r="AI37" s="1"/>
  <c r="AI38" s="1"/>
  <c r="AI39" s="1"/>
  <c r="AI40" s="1"/>
  <c r="AI41" s="1"/>
  <c r="AI42" s="1"/>
  <c r="AI43" s="1"/>
  <c r="AI44" s="1"/>
  <c r="AI45" s="1"/>
  <c r="AI46" s="1"/>
  <c r="AI47" s="1"/>
  <c r="AI48" s="1"/>
  <c r="AI49" s="1"/>
  <c r="AI50" s="1"/>
  <c r="AI51" s="1"/>
  <c r="AI52" s="1"/>
  <c r="AI53" s="1"/>
  <c r="AI54" s="1"/>
  <c r="AI55" s="1"/>
  <c r="AI56" s="1"/>
  <c r="AI57" s="1"/>
  <c r="AI58" s="1"/>
  <c r="AI59" s="1"/>
  <c r="AI60" s="1"/>
  <c r="AI61" s="1"/>
  <c r="AI62" s="1"/>
  <c r="AI63" s="1"/>
  <c r="AI64" s="1"/>
  <c r="AI65" s="1"/>
  <c r="AI66" s="1"/>
  <c r="AI67" s="1"/>
  <c r="AI68" s="1"/>
  <c r="AI69" s="1"/>
  <c r="AI70" s="1"/>
  <c r="AI71" s="1"/>
  <c r="AI72" s="1"/>
  <c r="AI73" s="1"/>
  <c r="AI74" s="1"/>
  <c r="AI75" s="1"/>
  <c r="AI76" s="1"/>
  <c r="AI77" s="1"/>
  <c r="AI78" s="1"/>
  <c r="AI79" s="1"/>
  <c r="AI80" s="1"/>
  <c r="AI81" s="1"/>
  <c r="AI82" s="1"/>
  <c r="AI83" s="1"/>
  <c r="AI84" s="1"/>
  <c r="AI85" s="1"/>
  <c r="AI86" s="1"/>
  <c r="AI87" s="1"/>
  <c r="AI88" s="1"/>
  <c r="AI89" s="1"/>
  <c r="AI90" s="1"/>
  <c r="AI91" s="1"/>
  <c r="AI92" s="1"/>
  <c r="AI93" s="1"/>
  <c r="AI94" s="1"/>
  <c r="AI95" s="1"/>
  <c r="AI96" s="1"/>
  <c r="AI97" s="1"/>
  <c r="AI98" s="1"/>
  <c r="AI99" s="1"/>
  <c r="AI100" s="1"/>
  <c r="AI101" s="1"/>
  <c r="AI102" s="1"/>
  <c r="AI103" s="1"/>
  <c r="AI104" s="1"/>
  <c r="AI105" s="1"/>
  <c r="AI106" s="1"/>
  <c r="AI107" s="1"/>
  <c r="AI108" s="1"/>
  <c r="AI109" s="1"/>
  <c r="AI110" s="1"/>
  <c r="AI111" s="1"/>
  <c r="AI112" s="1"/>
  <c r="AI113" s="1"/>
  <c r="AI114" s="1"/>
  <c r="AI115" s="1"/>
  <c r="AI116" s="1"/>
  <c r="AI117" s="1"/>
  <c r="AI118" s="1"/>
  <c r="AI119" s="1"/>
  <c r="AI120" s="1"/>
  <c r="AI121" s="1"/>
  <c r="AI122" s="1"/>
  <c r="AI123" s="1"/>
  <c r="AI124" s="1"/>
  <c r="AI125" s="1"/>
  <c r="AI126" s="1"/>
  <c r="AI127" s="1"/>
  <c r="AI128" s="1"/>
  <c r="AI129" s="1"/>
  <c r="AI130" s="1"/>
  <c r="AI131" s="1"/>
  <c r="AI132" s="1"/>
  <c r="AI133" s="1"/>
  <c r="AI134" s="1"/>
  <c r="AI135" s="1"/>
  <c r="AI136" s="1"/>
  <c r="AI137" s="1"/>
  <c r="AI138" s="1"/>
  <c r="AI139" s="1"/>
  <c r="AI140" s="1"/>
  <c r="AI141" s="1"/>
  <c r="AI142" s="1"/>
  <c r="AI143" s="1"/>
  <c r="AI144" s="1"/>
  <c r="AI145" s="1"/>
  <c r="AI146" s="1"/>
  <c r="AI147" s="1"/>
  <c r="AI148" s="1"/>
  <c r="AI149" s="1"/>
  <c r="AI150" s="1"/>
  <c r="AI151" s="1"/>
  <c r="AI152" s="1"/>
  <c r="AI153" s="1"/>
  <c r="AI154" s="1"/>
  <c r="AI155" s="1"/>
  <c r="AI156" s="1"/>
  <c r="AI157" s="1"/>
  <c r="AI158" s="1"/>
  <c r="AI159" s="1"/>
  <c r="AI160" s="1"/>
  <c r="AI161" s="1"/>
  <c r="AI162" s="1"/>
  <c r="AI163" s="1"/>
  <c r="AI164" s="1"/>
  <c r="AI165" s="1"/>
  <c r="AI166" s="1"/>
  <c r="AI167" s="1"/>
  <c r="AI168" s="1"/>
  <c r="AI169" s="1"/>
  <c r="AI170" s="1"/>
  <c r="AI171" s="1"/>
  <c r="AI172" s="1"/>
  <c r="AI173" s="1"/>
  <c r="AI174" s="1"/>
  <c r="AI175" s="1"/>
  <c r="AI176" s="1"/>
  <c r="AI177" s="1"/>
  <c r="AI178" s="1"/>
  <c r="AI179" s="1"/>
  <c r="AI180" s="1"/>
  <c r="AI181" s="1"/>
  <c r="AI182" s="1"/>
  <c r="AI183" s="1"/>
  <c r="AI184" s="1"/>
  <c r="AI185" s="1"/>
  <c r="AI186" s="1"/>
  <c r="AI187" s="1"/>
  <c r="AI188" s="1"/>
  <c r="AI189" s="1"/>
  <c r="AI190" s="1"/>
  <c r="AI191" s="1"/>
  <c r="AI192" s="1"/>
  <c r="AI193" s="1"/>
  <c r="AI194" s="1"/>
  <c r="AI195" s="1"/>
  <c r="AI196" s="1"/>
  <c r="AI197" s="1"/>
  <c r="AI198" s="1"/>
  <c r="AI199" s="1"/>
  <c r="AI200" s="1"/>
  <c r="AI201" s="1"/>
  <c r="AI202" s="1"/>
  <c r="AI203" s="1"/>
  <c r="AI204" s="1"/>
  <c r="AI205" s="1"/>
  <c r="AI206" s="1"/>
  <c r="AI207" s="1"/>
  <c r="AI208" s="1"/>
  <c r="AI209" s="1"/>
  <c r="AI210" s="1"/>
  <c r="AI211" s="1"/>
  <c r="AI212" s="1"/>
  <c r="AI213" s="1"/>
  <c r="AI214" s="1"/>
  <c r="AI215" s="1"/>
  <c r="AI216" s="1"/>
  <c r="AI217" s="1"/>
  <c r="AI218" s="1"/>
  <c r="AI219" s="1"/>
  <c r="AI220" s="1"/>
  <c r="AI221" s="1"/>
  <c r="AI222" s="1"/>
  <c r="AI223" s="1"/>
  <c r="AI224" s="1"/>
  <c r="AI225" s="1"/>
  <c r="AI226" s="1"/>
  <c r="AI227" s="1"/>
  <c r="AI228" s="1"/>
  <c r="AI229" s="1"/>
  <c r="AI230" s="1"/>
  <c r="AI231" s="1"/>
  <c r="AI232" s="1"/>
  <c r="AI233" s="1"/>
  <c r="AI234" s="1"/>
  <c r="AI235" s="1"/>
  <c r="AI236" s="1"/>
  <c r="AI237" s="1"/>
  <c r="AI238" s="1"/>
  <c r="AI239" s="1"/>
  <c r="AI240" s="1"/>
  <c r="AI241" s="1"/>
  <c r="AI242" s="1"/>
  <c r="AI243" s="1"/>
  <c r="AI244" s="1"/>
  <c r="AI245" s="1"/>
  <c r="AI246" s="1"/>
  <c r="AI247" s="1"/>
  <c r="AI248" s="1"/>
  <c r="AI249" s="1"/>
  <c r="AI250" s="1"/>
  <c r="AI251" s="1"/>
  <c r="AI252" s="1"/>
  <c r="AI253" s="1"/>
  <c r="AI254" s="1"/>
  <c r="AI255" s="1"/>
  <c r="AI256" s="1"/>
  <c r="AI257" s="1"/>
  <c r="AI258" s="1"/>
  <c r="AI259" s="1"/>
  <c r="AI260" s="1"/>
  <c r="AI261" s="1"/>
  <c r="AI262" s="1"/>
  <c r="AI263" s="1"/>
  <c r="AI264" s="1"/>
  <c r="AI265" s="1"/>
  <c r="AI266" s="1"/>
  <c r="AI267" s="1"/>
  <c r="AI268" s="1"/>
  <c r="AI269" s="1"/>
  <c r="AI270" s="1"/>
  <c r="AI271" s="1"/>
  <c r="AI272" s="1"/>
  <c r="AI273" s="1"/>
  <c r="AI274" s="1"/>
  <c r="AI275" s="1"/>
  <c r="AI276" s="1"/>
  <c r="AI277" s="1"/>
  <c r="AI278" s="1"/>
  <c r="AI279" s="1"/>
  <c r="AI280" s="1"/>
  <c r="AI281" s="1"/>
  <c r="AI282" s="1"/>
  <c r="AI283" s="1"/>
  <c r="AI284" s="1"/>
  <c r="AI285" s="1"/>
  <c r="AI286" s="1"/>
  <c r="AI287" s="1"/>
  <c r="AI288" s="1"/>
  <c r="AI289" s="1"/>
  <c r="AI290" s="1"/>
  <c r="AI291" s="1"/>
  <c r="AI292" s="1"/>
  <c r="AI293" s="1"/>
  <c r="AI294" s="1"/>
  <c r="AI295" s="1"/>
  <c r="AI296" s="1"/>
  <c r="AI297" s="1"/>
  <c r="AI298" s="1"/>
  <c r="AI299" s="1"/>
  <c r="AI300" s="1"/>
  <c r="AI301" s="1"/>
  <c r="AI302" s="1"/>
  <c r="AI303" s="1"/>
  <c r="AI304" s="1"/>
  <c r="AI305" s="1"/>
  <c r="AI306" s="1"/>
  <c r="AI307" s="1"/>
  <c r="AI308" s="1"/>
  <c r="AI309" s="1"/>
  <c r="AI310" s="1"/>
  <c r="AI311" s="1"/>
  <c r="AI312" s="1"/>
  <c r="AI313" s="1"/>
  <c r="AI314" s="1"/>
  <c r="AI315" s="1"/>
  <c r="AI316" s="1"/>
  <c r="AI317" s="1"/>
  <c r="AI318" s="1"/>
  <c r="AI319" s="1"/>
  <c r="AI320" s="1"/>
  <c r="AI321" s="1"/>
  <c r="AI322" s="1"/>
  <c r="AI323" s="1"/>
  <c r="AI324" s="1"/>
  <c r="AI325" s="1"/>
  <c r="AI326" s="1"/>
  <c r="AI327" s="1"/>
  <c r="AI328" s="1"/>
  <c r="AI329" s="1"/>
  <c r="AI330" s="1"/>
  <c r="AI331" s="1"/>
  <c r="AI332" s="1"/>
  <c r="AI333" s="1"/>
  <c r="AI334" s="1"/>
  <c r="AI335" s="1"/>
  <c r="AI336" s="1"/>
  <c r="AI337" s="1"/>
  <c r="AI338" s="1"/>
  <c r="AI339" s="1"/>
  <c r="AI340" s="1"/>
  <c r="AI341" s="1"/>
  <c r="AI342" s="1"/>
  <c r="AI343" s="1"/>
  <c r="AI344" s="1"/>
  <c r="AI345" s="1"/>
  <c r="AI346" s="1"/>
  <c r="AI347" s="1"/>
  <c r="AI348" s="1"/>
  <c r="AI349" s="1"/>
  <c r="AI350" s="1"/>
  <c r="AI351" s="1"/>
  <c r="AI352" s="1"/>
  <c r="AI353" s="1"/>
  <c r="AI354" s="1"/>
  <c r="AI355" s="1"/>
  <c r="AI356" s="1"/>
  <c r="AI357" s="1"/>
  <c r="AI358" s="1"/>
  <c r="AI359" s="1"/>
  <c r="AI360" s="1"/>
  <c r="AI361" s="1"/>
  <c r="AI362" s="1"/>
  <c r="AI363" s="1"/>
  <c r="AI364" s="1"/>
  <c r="AI365" s="1"/>
  <c r="AI366" s="1"/>
  <c r="AI367" s="1"/>
  <c r="AI368" s="1"/>
  <c r="AH108"/>
  <c r="AJ107"/>
  <c r="AK107" s="1"/>
  <c r="AL203"/>
  <c r="AF203"/>
  <c r="AG202"/>
  <c r="AM202"/>
  <c r="AH109" l="1"/>
  <c r="AJ108"/>
  <c r="AK108" s="1"/>
  <c r="AM203"/>
  <c r="AG203"/>
  <c r="AL204"/>
  <c r="AF204"/>
  <c r="AH110" l="1"/>
  <c r="AJ109"/>
  <c r="AK109" s="1"/>
  <c r="AF205"/>
  <c r="AL205"/>
  <c r="AM204"/>
  <c r="AG204"/>
  <c r="AH111" l="1"/>
  <c r="AJ110"/>
  <c r="AK110" s="1"/>
  <c r="AL206"/>
  <c r="AF206"/>
  <c r="AG205"/>
  <c r="AM205"/>
  <c r="AH112" l="1"/>
  <c r="AJ111"/>
  <c r="AK111" s="1"/>
  <c r="AL207"/>
  <c r="AF207"/>
  <c r="AG206"/>
  <c r="AM206"/>
  <c r="AH113" l="1"/>
  <c r="AJ112"/>
  <c r="AK112" s="1"/>
  <c r="AL208"/>
  <c r="AF208"/>
  <c r="AM207"/>
  <c r="AG207"/>
  <c r="AH114" l="1"/>
  <c r="AJ113"/>
  <c r="AK113" s="1"/>
  <c r="AL209"/>
  <c r="AF209"/>
  <c r="AM208"/>
  <c r="AG208"/>
  <c r="AH115" l="1"/>
  <c r="AJ114"/>
  <c r="AK114" s="1"/>
  <c r="AL210"/>
  <c r="AF210"/>
  <c r="AG209"/>
  <c r="AM209"/>
  <c r="AH116" l="1"/>
  <c r="AJ115"/>
  <c r="AK115" s="1"/>
  <c r="AG210"/>
  <c r="AM210"/>
  <c r="AL211"/>
  <c r="AF211"/>
  <c r="AH117" l="1"/>
  <c r="AJ116"/>
  <c r="AK116" s="1"/>
  <c r="AF212"/>
  <c r="AL212"/>
  <c r="AM211"/>
  <c r="AG211"/>
  <c r="AH118" l="1"/>
  <c r="AJ117"/>
  <c r="AK117" s="1"/>
  <c r="AM212"/>
  <c r="AG212"/>
  <c r="AL213"/>
  <c r="AF213"/>
  <c r="AH119" l="1"/>
  <c r="AJ118"/>
  <c r="AK118" s="1"/>
  <c r="AL214"/>
  <c r="AF214"/>
  <c r="AG213"/>
  <c r="AM213"/>
  <c r="AH120" l="1"/>
  <c r="AJ119"/>
  <c r="AK119" s="1"/>
  <c r="AG214"/>
  <c r="AM214"/>
  <c r="AL215"/>
  <c r="AF215"/>
  <c r="AH121" l="1"/>
  <c r="AJ120"/>
  <c r="AK120" s="1"/>
  <c r="AF216"/>
  <c r="AL216"/>
  <c r="AM215"/>
  <c r="AG215"/>
  <c r="AH122" l="1"/>
  <c r="AJ121"/>
  <c r="AK121" s="1"/>
  <c r="AM216"/>
  <c r="AG216"/>
  <c r="AL217"/>
  <c r="AF217"/>
  <c r="AH123" l="1"/>
  <c r="AJ122"/>
  <c r="AK122" s="1"/>
  <c r="AL218"/>
  <c r="AF218"/>
  <c r="AG217"/>
  <c r="AM217"/>
  <c r="AH124" l="1"/>
  <c r="AJ123"/>
  <c r="AK123" s="1"/>
  <c r="AG218"/>
  <c r="AM218"/>
  <c r="AL219"/>
  <c r="AF219"/>
  <c r="AH125" l="1"/>
  <c r="AJ124"/>
  <c r="AK124" s="1"/>
  <c r="E2" i="47"/>
  <c r="G2" s="1"/>
  <c r="AF220" i="43"/>
  <c r="AL220"/>
  <c r="AM219"/>
  <c r="AG219"/>
  <c r="AH126" l="1"/>
  <c r="AJ125"/>
  <c r="AK125" s="1"/>
  <c r="F2" i="47"/>
  <c r="E3"/>
  <c r="AM220" i="43"/>
  <c r="AG220"/>
  <c r="AL221"/>
  <c r="AF221"/>
  <c r="F3" i="47" l="1"/>
  <c r="G3"/>
  <c r="E4"/>
  <c r="AH127" i="43"/>
  <c r="AJ126"/>
  <c r="AK126" s="1"/>
  <c r="AL222"/>
  <c r="AF222"/>
  <c r="AG221"/>
  <c r="AM221"/>
  <c r="F4" i="47" l="1"/>
  <c r="G4"/>
  <c r="E5"/>
  <c r="AH128" i="43"/>
  <c r="AJ127"/>
  <c r="AK127" s="1"/>
  <c r="AG222"/>
  <c r="AM222"/>
  <c r="AL223"/>
  <c r="AF223"/>
  <c r="E6" i="47" l="1"/>
  <c r="G5"/>
  <c r="F5"/>
  <c r="AH129" i="43"/>
  <c r="AJ128"/>
  <c r="AK128" s="1"/>
  <c r="AL224"/>
  <c r="AF224"/>
  <c r="AM223"/>
  <c r="AG223"/>
  <c r="F6" i="47" l="1"/>
  <c r="G6"/>
  <c r="E7"/>
  <c r="AH130" i="43"/>
  <c r="AJ129"/>
  <c r="AK129" s="1"/>
  <c r="AM224"/>
  <c r="AG224"/>
  <c r="AL225"/>
  <c r="AF225"/>
  <c r="F7" i="47" l="1"/>
  <c r="G7"/>
  <c r="E8"/>
  <c r="G8" s="1"/>
  <c r="AH131" i="43"/>
  <c r="AJ130"/>
  <c r="AK130" s="1"/>
  <c r="AL226"/>
  <c r="AF226"/>
  <c r="AM225"/>
  <c r="AG225"/>
  <c r="E9" i="47" l="1"/>
  <c r="G9" s="1"/>
  <c r="F8"/>
  <c r="AH132" i="43"/>
  <c r="AJ131"/>
  <c r="AK131" s="1"/>
  <c r="AM226"/>
  <c r="AG226"/>
  <c r="AL227"/>
  <c r="AF227"/>
  <c r="F9" i="47" l="1"/>
  <c r="E10"/>
  <c r="AH133" i="43"/>
  <c r="AJ132"/>
  <c r="AK132" s="1"/>
  <c r="AF228"/>
  <c r="AL228"/>
  <c r="AM227"/>
  <c r="AG227"/>
  <c r="F10" i="47" l="1"/>
  <c r="G10"/>
  <c r="E11"/>
  <c r="AH134" i="43"/>
  <c r="AJ133"/>
  <c r="AK133" s="1"/>
  <c r="AF229"/>
  <c r="AL229"/>
  <c r="AM228"/>
  <c r="AG228"/>
  <c r="F11" i="47" l="1"/>
  <c r="G11"/>
  <c r="E12"/>
  <c r="AH135" i="43"/>
  <c r="AJ134"/>
  <c r="AK134" s="1"/>
  <c r="AF230"/>
  <c r="AL230"/>
  <c r="AM229"/>
  <c r="AG229"/>
  <c r="F12" i="47" l="1"/>
  <c r="G12"/>
  <c r="E13"/>
  <c r="G13" s="1"/>
  <c r="AH136" i="43"/>
  <c r="AJ135"/>
  <c r="AK135" s="1"/>
  <c r="AL231"/>
  <c r="AF231"/>
  <c r="AG230"/>
  <c r="AM230"/>
  <c r="E14" i="47" l="1"/>
  <c r="F13"/>
  <c r="AH137" i="43"/>
  <c r="AJ136"/>
  <c r="AK136" s="1"/>
  <c r="AL232"/>
  <c r="AF232"/>
  <c r="AM231"/>
  <c r="AG231"/>
  <c r="F14" i="47" l="1"/>
  <c r="G14"/>
  <c r="E15"/>
  <c r="AH138" i="43"/>
  <c r="AJ137"/>
  <c r="AK137" s="1"/>
  <c r="AL233"/>
  <c r="AF233"/>
  <c r="AG232"/>
  <c r="AM232"/>
  <c r="F15" i="47" l="1"/>
  <c r="G15"/>
  <c r="E16"/>
  <c r="AH139" i="43"/>
  <c r="AJ138"/>
  <c r="AK138" s="1"/>
  <c r="AF234"/>
  <c r="AL234"/>
  <c r="AM233"/>
  <c r="AG233"/>
  <c r="F16" i="47" l="1"/>
  <c r="G16"/>
  <c r="E17"/>
  <c r="F17" s="1"/>
  <c r="AH140" i="43"/>
  <c r="AJ139"/>
  <c r="AK139" s="1"/>
  <c r="AL235"/>
  <c r="AF235"/>
  <c r="AG234"/>
  <c r="AM234"/>
  <c r="E18" i="47" l="1"/>
  <c r="E19" s="1"/>
  <c r="G17"/>
  <c r="AH141" i="43"/>
  <c r="AJ140"/>
  <c r="AK140" s="1"/>
  <c r="AM235"/>
  <c r="AG235"/>
  <c r="AF236"/>
  <c r="AL236"/>
  <c r="F19" i="47" l="1"/>
  <c r="G19"/>
  <c r="F18"/>
  <c r="G18"/>
  <c r="E20"/>
  <c r="AH142" i="43"/>
  <c r="AJ141"/>
  <c r="AK141" s="1"/>
  <c r="AF237"/>
  <c r="AL237"/>
  <c r="AG236"/>
  <c r="AM236"/>
  <c r="F20" i="47" l="1"/>
  <c r="G20"/>
  <c r="E21"/>
  <c r="AH143" i="43"/>
  <c r="AJ142"/>
  <c r="AK142" s="1"/>
  <c r="AL238"/>
  <c r="AF238"/>
  <c r="AM237"/>
  <c r="AG237"/>
  <c r="F21" i="47" l="1"/>
  <c r="G21"/>
  <c r="E22"/>
  <c r="AH144" i="43"/>
  <c r="AJ143"/>
  <c r="AK143" s="1"/>
  <c r="AF239"/>
  <c r="AL239"/>
  <c r="AM238"/>
  <c r="AG238"/>
  <c r="F22" i="47" l="1"/>
  <c r="G22"/>
  <c r="E23"/>
  <c r="AH145" i="43"/>
  <c r="AJ144"/>
  <c r="AK144" s="1"/>
  <c r="AF240"/>
  <c r="AL240"/>
  <c r="AG239"/>
  <c r="AM239"/>
  <c r="F23" i="47" l="1"/>
  <c r="G23"/>
  <c r="E24"/>
  <c r="AH146" i="43"/>
  <c r="AJ145"/>
  <c r="AK145" s="1"/>
  <c r="AF241"/>
  <c r="AL241"/>
  <c r="AM240"/>
  <c r="AG240"/>
  <c r="F24" i="47" l="1"/>
  <c r="G24"/>
  <c r="E25"/>
  <c r="AH147" i="43"/>
  <c r="AJ146"/>
  <c r="AK146" s="1"/>
  <c r="AF242"/>
  <c r="AL242"/>
  <c r="AG241"/>
  <c r="AM241"/>
  <c r="F25" i="47" l="1"/>
  <c r="G25"/>
  <c r="E26"/>
  <c r="AH148" i="43"/>
  <c r="AJ147"/>
  <c r="AK147" s="1"/>
  <c r="AL243"/>
  <c r="AF243"/>
  <c r="AG242"/>
  <c r="AM242"/>
  <c r="F26" i="47" l="1"/>
  <c r="G26"/>
  <c r="E27"/>
  <c r="AH149" i="43"/>
  <c r="AJ148"/>
  <c r="AK148" s="1"/>
  <c r="AL244"/>
  <c r="AF244"/>
  <c r="AG243"/>
  <c r="AM243"/>
  <c r="F27" i="47" l="1"/>
  <c r="G27"/>
  <c r="E28"/>
  <c r="AH150" i="43"/>
  <c r="AJ149"/>
  <c r="AK149" s="1"/>
  <c r="AL245"/>
  <c r="AF245"/>
  <c r="AG244"/>
  <c r="AM244"/>
  <c r="F28" i="47" l="1"/>
  <c r="G28"/>
  <c r="E29"/>
  <c r="AH151" i="43"/>
  <c r="AJ150"/>
  <c r="AK150" s="1"/>
  <c r="AL246"/>
  <c r="AF246"/>
  <c r="AG245"/>
  <c r="AM245"/>
  <c r="F29" i="47" l="1"/>
  <c r="G29"/>
  <c r="E30"/>
  <c r="E31" s="1"/>
  <c r="AH152" i="43"/>
  <c r="AJ151"/>
  <c r="AK151" s="1"/>
  <c r="AF247"/>
  <c r="AL247"/>
  <c r="AG246"/>
  <c r="AM246"/>
  <c r="F31" i="47" l="1"/>
  <c r="G31"/>
  <c r="F30"/>
  <c r="G30"/>
  <c r="E32"/>
  <c r="AH153" i="43"/>
  <c r="AJ152"/>
  <c r="AK152" s="1"/>
  <c r="AF248"/>
  <c r="AL248"/>
  <c r="AG247"/>
  <c r="AM247"/>
  <c r="F32" i="47" l="1"/>
  <c r="G32"/>
  <c r="E33"/>
  <c r="AH154" i="43"/>
  <c r="AJ153"/>
  <c r="AK153" s="1"/>
  <c r="AF249"/>
  <c r="AL249"/>
  <c r="AM248"/>
  <c r="AG248"/>
  <c r="F33" i="47" l="1"/>
  <c r="G33"/>
  <c r="E34"/>
  <c r="AH155" i="43"/>
  <c r="AJ154"/>
  <c r="AK154" s="1"/>
  <c r="AF250"/>
  <c r="AL250"/>
  <c r="AG249"/>
  <c r="AM249"/>
  <c r="F34" i="47" l="1"/>
  <c r="G34"/>
  <c r="E35"/>
  <c r="AH156" i="43"/>
  <c r="AJ155"/>
  <c r="AK155" s="1"/>
  <c r="AF251"/>
  <c r="AL251"/>
  <c r="AG250"/>
  <c r="AM250"/>
  <c r="F35" i="47" l="1"/>
  <c r="G35"/>
  <c r="E36"/>
  <c r="AH157" i="43"/>
  <c r="AJ156"/>
  <c r="AK156" s="1"/>
  <c r="AL252"/>
  <c r="AF252"/>
  <c r="AG251"/>
  <c r="AM251"/>
  <c r="F36" i="47" l="1"/>
  <c r="G36"/>
  <c r="E37"/>
  <c r="AH158" i="43"/>
  <c r="AJ157"/>
  <c r="AK157" s="1"/>
  <c r="AL253"/>
  <c r="AF253"/>
  <c r="AG252"/>
  <c r="AM252"/>
  <c r="F37" i="47" l="1"/>
  <c r="G37"/>
  <c r="E38"/>
  <c r="AH159" i="43"/>
  <c r="AJ158"/>
  <c r="AK158" s="1"/>
  <c r="AM253"/>
  <c r="AG253"/>
  <c r="AF254"/>
  <c r="AL254"/>
  <c r="F38" i="47" l="1"/>
  <c r="G38"/>
  <c r="E39"/>
  <c r="AH160" i="43"/>
  <c r="AJ159"/>
  <c r="AK159" s="1"/>
  <c r="AL255"/>
  <c r="AF255"/>
  <c r="AM254"/>
  <c r="AG254"/>
  <c r="F39" i="47" l="1"/>
  <c r="G39"/>
  <c r="E40"/>
  <c r="AH161" i="43"/>
  <c r="AJ160"/>
  <c r="AK160" s="1"/>
  <c r="AG255"/>
  <c r="AM255"/>
  <c r="AL256"/>
  <c r="AF256"/>
  <c r="F40" i="47" l="1"/>
  <c r="G40"/>
  <c r="E41"/>
  <c r="AH162" i="43"/>
  <c r="AJ161"/>
  <c r="AK161" s="1"/>
  <c r="AM256"/>
  <c r="AG256"/>
  <c r="AL257"/>
  <c r="AF257"/>
  <c r="F41" i="47" l="1"/>
  <c r="G41"/>
  <c r="E42"/>
  <c r="AH163" i="43"/>
  <c r="AJ162"/>
  <c r="AK162" s="1"/>
  <c r="AL258"/>
  <c r="AF258"/>
  <c r="AG257"/>
  <c r="AM257"/>
  <c r="F42" i="47" l="1"/>
  <c r="G42"/>
  <c r="E43"/>
  <c r="AH164" i="43"/>
  <c r="AJ163"/>
  <c r="AK163" s="1"/>
  <c r="AL259"/>
  <c r="AF259"/>
  <c r="AM258"/>
  <c r="AG258"/>
  <c r="F43" i="47" l="1"/>
  <c r="G43"/>
  <c r="E44"/>
  <c r="AH165" i="43"/>
  <c r="AJ164"/>
  <c r="AK164" s="1"/>
  <c r="AG259"/>
  <c r="AM259"/>
  <c r="AL260"/>
  <c r="AF260"/>
  <c r="F44" i="47" l="1"/>
  <c r="G44"/>
  <c r="E45"/>
  <c r="AH166" i="43"/>
  <c r="AJ165"/>
  <c r="AK165" s="1"/>
  <c r="AL261"/>
  <c r="AF261"/>
  <c r="AM260"/>
  <c r="AG260"/>
  <c r="F45" i="47" l="1"/>
  <c r="G45"/>
  <c r="E46"/>
  <c r="AH167" i="43"/>
  <c r="AJ166"/>
  <c r="AK166" s="1"/>
  <c r="AG261"/>
  <c r="AM261"/>
  <c r="AL262"/>
  <c r="AF262"/>
  <c r="F46" i="47" l="1"/>
  <c r="G46"/>
  <c r="E47"/>
  <c r="AH168" i="43"/>
  <c r="AJ167"/>
  <c r="AK167" s="1"/>
  <c r="AL263"/>
  <c r="AF263"/>
  <c r="AM262"/>
  <c r="AG262"/>
  <c r="F47" i="47" l="1"/>
  <c r="G47"/>
  <c r="E48"/>
  <c r="AH169" i="43"/>
  <c r="AJ168"/>
  <c r="AK168" s="1"/>
  <c r="AL264"/>
  <c r="AF264"/>
  <c r="AG263"/>
  <c r="AM263"/>
  <c r="F48" i="47" l="1"/>
  <c r="G48"/>
  <c r="E49"/>
  <c r="AH170" i="43"/>
  <c r="AJ169"/>
  <c r="AK169" s="1"/>
  <c r="AM264"/>
  <c r="AG264"/>
  <c r="AL265"/>
  <c r="AF265"/>
  <c r="F49" i="47" l="1"/>
  <c r="G49"/>
  <c r="E50"/>
  <c r="AH171" i="43"/>
  <c r="AJ170"/>
  <c r="AK170" s="1"/>
  <c r="AL266"/>
  <c r="AF266"/>
  <c r="AG265"/>
  <c r="AM265"/>
  <c r="F50" i="47" l="1"/>
  <c r="G50"/>
  <c r="E51"/>
  <c r="AH172" i="43"/>
  <c r="AJ171"/>
  <c r="AK171" s="1"/>
  <c r="AM266"/>
  <c r="AG266"/>
  <c r="AL267"/>
  <c r="AF267"/>
  <c r="F51" i="47" l="1"/>
  <c r="G51"/>
  <c r="E52"/>
  <c r="AH173" i="43"/>
  <c r="AJ172"/>
  <c r="AK172" s="1"/>
  <c r="AL268"/>
  <c r="AF268"/>
  <c r="AG267"/>
  <c r="AM267"/>
  <c r="F52" i="47" l="1"/>
  <c r="G52"/>
  <c r="E53"/>
  <c r="AH174" i="43"/>
  <c r="AJ173"/>
  <c r="AK173" s="1"/>
  <c r="AM268"/>
  <c r="AG268"/>
  <c r="AL269"/>
  <c r="AF269"/>
  <c r="F53" i="47" l="1"/>
  <c r="G53"/>
  <c r="E54"/>
  <c r="AH175" i="43"/>
  <c r="AJ174"/>
  <c r="AK174" s="1"/>
  <c r="AL270"/>
  <c r="AF270"/>
  <c r="AG269"/>
  <c r="AM269"/>
  <c r="F54" i="47" l="1"/>
  <c r="G54"/>
  <c r="E55"/>
  <c r="AH176" i="43"/>
  <c r="AJ175"/>
  <c r="AK175" s="1"/>
  <c r="AL271"/>
  <c r="AF271"/>
  <c r="AM270"/>
  <c r="AG270"/>
  <c r="F55" i="47" l="1"/>
  <c r="G55"/>
  <c r="E56"/>
  <c r="AH177" i="43"/>
  <c r="AJ176"/>
  <c r="AK176" s="1"/>
  <c r="AL272"/>
  <c r="AF272"/>
  <c r="AG271"/>
  <c r="AM271"/>
  <c r="F56" i="47" l="1"/>
  <c r="G56"/>
  <c r="E57"/>
  <c r="AH178" i="43"/>
  <c r="AJ177"/>
  <c r="AK177" s="1"/>
  <c r="AL273"/>
  <c r="AF273"/>
  <c r="AG272"/>
  <c r="AM272"/>
  <c r="F57" i="47" l="1"/>
  <c r="G57"/>
  <c r="E58"/>
  <c r="AH179" i="43"/>
  <c r="AJ178"/>
  <c r="AK178" s="1"/>
  <c r="AL274"/>
  <c r="AF274"/>
  <c r="AG273"/>
  <c r="AM273"/>
  <c r="F58" i="47" l="1"/>
  <c r="G58"/>
  <c r="E59"/>
  <c r="AH180" i="43"/>
  <c r="AJ179"/>
  <c r="AK179" s="1"/>
  <c r="AL275"/>
  <c r="AF275"/>
  <c r="AM274"/>
  <c r="AG274"/>
  <c r="F59" i="47" l="1"/>
  <c r="G59"/>
  <c r="E60"/>
  <c r="AH181" i="43"/>
  <c r="AJ180"/>
  <c r="AK180" s="1"/>
  <c r="AL276"/>
  <c r="AF276"/>
  <c r="AG275"/>
  <c r="AM275"/>
  <c r="F60" i="47" l="1"/>
  <c r="G60"/>
  <c r="E61"/>
  <c r="AH182" i="43"/>
  <c r="AJ181"/>
  <c r="AK181" s="1"/>
  <c r="AL277"/>
  <c r="AF277"/>
  <c r="AM276"/>
  <c r="AG276"/>
  <c r="F61" i="47" l="1"/>
  <c r="G61"/>
  <c r="E62"/>
  <c r="AH183" i="43"/>
  <c r="AJ182"/>
  <c r="AK182" s="1"/>
  <c r="AG277"/>
  <c r="AM277"/>
  <c r="AL278"/>
  <c r="AF278"/>
  <c r="F62" i="47" l="1"/>
  <c r="G62"/>
  <c r="E63"/>
  <c r="AH184" i="43"/>
  <c r="AJ183"/>
  <c r="AK183" s="1"/>
  <c r="AL279"/>
  <c r="AF279"/>
  <c r="AM278"/>
  <c r="AG278"/>
  <c r="F63" i="47" l="1"/>
  <c r="G63"/>
  <c r="E64"/>
  <c r="AH185" i="43"/>
  <c r="AJ184"/>
  <c r="AK184" s="1"/>
  <c r="AL280"/>
  <c r="AF280"/>
  <c r="AG279"/>
  <c r="AM279"/>
  <c r="F64" i="47" l="1"/>
  <c r="G64"/>
  <c r="E65"/>
  <c r="AH186" i="43"/>
  <c r="AJ185"/>
  <c r="AK185" s="1"/>
  <c r="AL281"/>
  <c r="AF281"/>
  <c r="AM280"/>
  <c r="AG280"/>
  <c r="F65" i="47" l="1"/>
  <c r="G65"/>
  <c r="E66"/>
  <c r="AH187" i="43"/>
  <c r="AJ186"/>
  <c r="AK186" s="1"/>
  <c r="AL282"/>
  <c r="AF282"/>
  <c r="AM281"/>
  <c r="AG281"/>
  <c r="F66" i="47" l="1"/>
  <c r="G66"/>
  <c r="E67"/>
  <c r="AH188" i="43"/>
  <c r="AJ187"/>
  <c r="AK187" s="1"/>
  <c r="AL283"/>
  <c r="AF283"/>
  <c r="AG282"/>
  <c r="AM282"/>
  <c r="F67" i="47" l="1"/>
  <c r="G67"/>
  <c r="E68"/>
  <c r="AH189" i="43"/>
  <c r="AJ188"/>
  <c r="AK188" s="1"/>
  <c r="AF284"/>
  <c r="AL284"/>
  <c r="AM283"/>
  <c r="AG283"/>
  <c r="F68" i="47" l="1"/>
  <c r="G68"/>
  <c r="E69"/>
  <c r="AH190" i="43"/>
  <c r="AJ189"/>
  <c r="AK189" s="1"/>
  <c r="AL285"/>
  <c r="AF285"/>
  <c r="AG284"/>
  <c r="AM284"/>
  <c r="F69" i="47" l="1"/>
  <c r="G69"/>
  <c r="E70"/>
  <c r="AH191" i="43"/>
  <c r="AJ190"/>
  <c r="AK190" s="1"/>
  <c r="AL286"/>
  <c r="AF286"/>
  <c r="AG285"/>
  <c r="AM285"/>
  <c r="F70" i="47" l="1"/>
  <c r="G70"/>
  <c r="E71"/>
  <c r="AH192" i="43"/>
  <c r="AJ191"/>
  <c r="AK191" s="1"/>
  <c r="AG286"/>
  <c r="AM286"/>
  <c r="AL287"/>
  <c r="AF287"/>
  <c r="F71" i="47" l="1"/>
  <c r="G71"/>
  <c r="E72"/>
  <c r="AH193" i="43"/>
  <c r="AJ192"/>
  <c r="AK192" s="1"/>
  <c r="AL288"/>
  <c r="AF288"/>
  <c r="AM287"/>
  <c r="AG287"/>
  <c r="F72" i="47" l="1"/>
  <c r="G72"/>
  <c r="E73"/>
  <c r="AH194" i="43"/>
  <c r="AJ193"/>
  <c r="AK193" s="1"/>
  <c r="AL289"/>
  <c r="AF289"/>
  <c r="AG288"/>
  <c r="AM288"/>
  <c r="F73" i="47" l="1"/>
  <c r="G73"/>
  <c r="E74"/>
  <c r="AH195" i="43"/>
  <c r="AJ194"/>
  <c r="AK194" s="1"/>
  <c r="AG289"/>
  <c r="AM289"/>
  <c r="AL290"/>
  <c r="AF290"/>
  <c r="F74" i="47" l="1"/>
  <c r="G74"/>
  <c r="E75"/>
  <c r="AH196" i="43"/>
  <c r="AJ195"/>
  <c r="AK195" s="1"/>
  <c r="AG290"/>
  <c r="AM290"/>
  <c r="AL291"/>
  <c r="AF291"/>
  <c r="F75" i="47" l="1"/>
  <c r="G75"/>
  <c r="E76"/>
  <c r="AH197" i="43"/>
  <c r="AJ196"/>
  <c r="AK196" s="1"/>
  <c r="AL292"/>
  <c r="AF292"/>
  <c r="AM291"/>
  <c r="AG291"/>
  <c r="F76" i="47" l="1"/>
  <c r="G76"/>
  <c r="E77"/>
  <c r="AH198" i="43"/>
  <c r="AJ197"/>
  <c r="AK197" s="1"/>
  <c r="AG292"/>
  <c r="AM292"/>
  <c r="AL293"/>
  <c r="AF293"/>
  <c r="F77" i="47" l="1"/>
  <c r="G77"/>
  <c r="E78"/>
  <c r="AH199" i="43"/>
  <c r="AJ198"/>
  <c r="AK198" s="1"/>
  <c r="AL294"/>
  <c r="AF294"/>
  <c r="AG293"/>
  <c r="AM293"/>
  <c r="F78" i="47" l="1"/>
  <c r="G78"/>
  <c r="E79"/>
  <c r="AH200" i="43"/>
  <c r="AJ199"/>
  <c r="AK199" s="1"/>
  <c r="AG294"/>
  <c r="AM294"/>
  <c r="AL295"/>
  <c r="AF295"/>
  <c r="F79" i="47" l="1"/>
  <c r="G79"/>
  <c r="E80"/>
  <c r="AH201" i="43"/>
  <c r="AJ200"/>
  <c r="AK200" s="1"/>
  <c r="AL296"/>
  <c r="AF296"/>
  <c r="AM295"/>
  <c r="AG295"/>
  <c r="F80" i="47" l="1"/>
  <c r="G80"/>
  <c r="E81"/>
  <c r="AH202" i="43"/>
  <c r="AJ201"/>
  <c r="AK201" s="1"/>
  <c r="AL297"/>
  <c r="AF297"/>
  <c r="AG296"/>
  <c r="AM296"/>
  <c r="F81" i="47" l="1"/>
  <c r="G81"/>
  <c r="E82"/>
  <c r="AH203" i="43"/>
  <c r="AJ202"/>
  <c r="AK202" s="1"/>
  <c r="AG297"/>
  <c r="AM297"/>
  <c r="AL298"/>
  <c r="AF298"/>
  <c r="F82" i="47" l="1"/>
  <c r="G82"/>
  <c r="E83"/>
  <c r="AH204" i="43"/>
  <c r="AJ203"/>
  <c r="AK203" s="1"/>
  <c r="AL299"/>
  <c r="AF299"/>
  <c r="AG298"/>
  <c r="AM298"/>
  <c r="F83" i="47" l="1"/>
  <c r="G83"/>
  <c r="E84"/>
  <c r="AH205" i="43"/>
  <c r="AJ204"/>
  <c r="AK204" s="1"/>
  <c r="AM299"/>
  <c r="AG299"/>
  <c r="AL300"/>
  <c r="AF300"/>
  <c r="F84" i="47" l="1"/>
  <c r="G84"/>
  <c r="E85"/>
  <c r="AH206" i="43"/>
  <c r="AJ205"/>
  <c r="AK205" s="1"/>
  <c r="AL301"/>
  <c r="AF301"/>
  <c r="AG300"/>
  <c r="AM300"/>
  <c r="F85" i="47" l="1"/>
  <c r="G85"/>
  <c r="E86"/>
  <c r="AH207" i="43"/>
  <c r="AJ206"/>
  <c r="AK206" s="1"/>
  <c r="AL302"/>
  <c r="AF302"/>
  <c r="AG301"/>
  <c r="AM301"/>
  <c r="F86" i="47" l="1"/>
  <c r="G86"/>
  <c r="E87"/>
  <c r="AH208" i="43"/>
  <c r="AJ207"/>
  <c r="AK207" s="1"/>
  <c r="AL303"/>
  <c r="AF303"/>
  <c r="AG302"/>
  <c r="AM302"/>
  <c r="F87" i="47" l="1"/>
  <c r="G87"/>
  <c r="E88"/>
  <c r="AH209" i="43"/>
  <c r="AJ208"/>
  <c r="AK208" s="1"/>
  <c r="AM303"/>
  <c r="AG303"/>
  <c r="AL304"/>
  <c r="AF304"/>
  <c r="F88" i="47" l="1"/>
  <c r="G88"/>
  <c r="E89"/>
  <c r="AH210" i="43"/>
  <c r="AJ209"/>
  <c r="AK209" s="1"/>
  <c r="AL305"/>
  <c r="AF305"/>
  <c r="AG304"/>
  <c r="AM304"/>
  <c r="F89" i="47" l="1"/>
  <c r="G89"/>
  <c r="E90"/>
  <c r="AH211" i="43"/>
  <c r="AJ210"/>
  <c r="AK210" s="1"/>
  <c r="AG305"/>
  <c r="AM305"/>
  <c r="AL306"/>
  <c r="AF306"/>
  <c r="F90" i="47" l="1"/>
  <c r="G90"/>
  <c r="E91"/>
  <c r="AH212" i="43"/>
  <c r="AJ211"/>
  <c r="AK211" s="1"/>
  <c r="AG306"/>
  <c r="AM306"/>
  <c r="AL307"/>
  <c r="AF307"/>
  <c r="F91" i="47" l="1"/>
  <c r="G91"/>
  <c r="E92"/>
  <c r="AH213" i="43"/>
  <c r="AJ212"/>
  <c r="AK212" s="1"/>
  <c r="AM307"/>
  <c r="AG307"/>
  <c r="AL308"/>
  <c r="AF308"/>
  <c r="F92" i="47" l="1"/>
  <c r="G92"/>
  <c r="E93"/>
  <c r="AH214" i="43"/>
  <c r="AJ213"/>
  <c r="AK213" s="1"/>
  <c r="AG308"/>
  <c r="AM308"/>
  <c r="AL309"/>
  <c r="AF309"/>
  <c r="F93" i="47" l="1"/>
  <c r="G93"/>
  <c r="E94"/>
  <c r="AH215" i="43"/>
  <c r="AJ214"/>
  <c r="AK214" s="1"/>
  <c r="AL310"/>
  <c r="AF310"/>
  <c r="AG309"/>
  <c r="AM309"/>
  <c r="F94" i="47" l="1"/>
  <c r="G94"/>
  <c r="E95"/>
  <c r="AH216" i="43"/>
  <c r="AJ215"/>
  <c r="AK215" s="1"/>
  <c r="AL311"/>
  <c r="AF311"/>
  <c r="AG310"/>
  <c r="AM310"/>
  <c r="F95" i="47" l="1"/>
  <c r="G95"/>
  <c r="E96"/>
  <c r="AH217" i="43"/>
  <c r="AJ216"/>
  <c r="AK216" s="1"/>
  <c r="AL312"/>
  <c r="AF312"/>
  <c r="AM311"/>
  <c r="AG311"/>
  <c r="E97" i="47" l="1"/>
  <c r="G96"/>
  <c r="F96"/>
  <c r="AH218" i="43"/>
  <c r="AJ217"/>
  <c r="AK217" s="1"/>
  <c r="AG312"/>
  <c r="AM312"/>
  <c r="AL313"/>
  <c r="AF313"/>
  <c r="F97" i="47" l="1"/>
  <c r="G97"/>
  <c r="E98"/>
  <c r="AH219" i="43"/>
  <c r="AJ218"/>
  <c r="AK218" s="1"/>
  <c r="AL314"/>
  <c r="AF314"/>
  <c r="AG313"/>
  <c r="AM313"/>
  <c r="F98" i="47" l="1"/>
  <c r="G98"/>
  <c r="E99"/>
  <c r="AH220" i="43"/>
  <c r="AJ219"/>
  <c r="AK219" s="1"/>
  <c r="AG314"/>
  <c r="AM314"/>
  <c r="AL315"/>
  <c r="AF315"/>
  <c r="F99" i="47" l="1"/>
  <c r="G99"/>
  <c r="E100"/>
  <c r="AH221" i="43"/>
  <c r="AJ220"/>
  <c r="AK220" s="1"/>
  <c r="AL316"/>
  <c r="AF316"/>
  <c r="AM315"/>
  <c r="AG315"/>
  <c r="F100" i="47" l="1"/>
  <c r="G100"/>
  <c r="E101"/>
  <c r="AH222" i="43"/>
  <c r="AJ221"/>
  <c r="AK221" s="1"/>
  <c r="AG316"/>
  <c r="AM316"/>
  <c r="AL317"/>
  <c r="AF317"/>
  <c r="F101" i="47" l="1"/>
  <c r="G101"/>
  <c r="E102"/>
  <c r="AH223" i="43"/>
  <c r="AJ222"/>
  <c r="AK222" s="1"/>
  <c r="AG317"/>
  <c r="AM317"/>
  <c r="AL318"/>
  <c r="AF318"/>
  <c r="F102" i="47" l="1"/>
  <c r="G102"/>
  <c r="E103"/>
  <c r="AH224" i="43"/>
  <c r="AJ223"/>
  <c r="AK223" s="1"/>
  <c r="AG318"/>
  <c r="AM318"/>
  <c r="AL319"/>
  <c r="AF319"/>
  <c r="F103" i="47" l="1"/>
  <c r="G103"/>
  <c r="E104"/>
  <c r="AH225" i="43"/>
  <c r="AJ224"/>
  <c r="AK224" s="1"/>
  <c r="AG319"/>
  <c r="AM319"/>
  <c r="AL320"/>
  <c r="AF320"/>
  <c r="F104" i="47" l="1"/>
  <c r="G104"/>
  <c r="E105"/>
  <c r="AH226" i="43"/>
  <c r="AJ225"/>
  <c r="AK225" s="1"/>
  <c r="AL321"/>
  <c r="AF321"/>
  <c r="AG320"/>
  <c r="AM320"/>
  <c r="F105" i="47" l="1"/>
  <c r="G105"/>
  <c r="E106"/>
  <c r="AH227" i="43"/>
  <c r="AJ226"/>
  <c r="AK226" s="1"/>
  <c r="AG321"/>
  <c r="AM321"/>
  <c r="AL322"/>
  <c r="AF322"/>
  <c r="F106" i="47" l="1"/>
  <c r="G106"/>
  <c r="E107"/>
  <c r="AH228" i="43"/>
  <c r="AJ227"/>
  <c r="AK227" s="1"/>
  <c r="AL323"/>
  <c r="AF323"/>
  <c r="AG322"/>
  <c r="AM322"/>
  <c r="F107" i="47" l="1"/>
  <c r="G107"/>
  <c r="E108"/>
  <c r="AH229" i="43"/>
  <c r="AJ228"/>
  <c r="AK228" s="1"/>
  <c r="AL324"/>
  <c r="AF324"/>
  <c r="AM323"/>
  <c r="AG323"/>
  <c r="F108" i="47" l="1"/>
  <c r="G108"/>
  <c r="E109"/>
  <c r="AH230" i="43"/>
  <c r="AJ229"/>
  <c r="AK229" s="1"/>
  <c r="AL325"/>
  <c r="AF325"/>
  <c r="AG324"/>
  <c r="AM324"/>
  <c r="F109" i="47" l="1"/>
  <c r="G109"/>
  <c r="E110"/>
  <c r="AH231" i="43"/>
  <c r="AJ230"/>
  <c r="AK230" s="1"/>
  <c r="AL326"/>
  <c r="AF326"/>
  <c r="AG325"/>
  <c r="AM325"/>
  <c r="F110" i="47" l="1"/>
  <c r="G110"/>
  <c r="E111"/>
  <c r="AH232" i="43"/>
  <c r="AJ231"/>
  <c r="AK231" s="1"/>
  <c r="AG326"/>
  <c r="AM326"/>
  <c r="AL327"/>
  <c r="AF327"/>
  <c r="F111" i="47" l="1"/>
  <c r="G111"/>
  <c r="E112"/>
  <c r="AH233" i="43"/>
  <c r="AJ232"/>
  <c r="AK232" s="1"/>
  <c r="AL328"/>
  <c r="AF328"/>
  <c r="AM327"/>
  <c r="AG327"/>
  <c r="F112" i="47" l="1"/>
  <c r="G112"/>
  <c r="E113"/>
  <c r="AH234" i="43"/>
  <c r="AJ233"/>
  <c r="AK233" s="1"/>
  <c r="AL329"/>
  <c r="AF329"/>
  <c r="AG328"/>
  <c r="AM328"/>
  <c r="F113" i="47" l="1"/>
  <c r="G113"/>
  <c r="E114"/>
  <c r="AH235" i="43"/>
  <c r="AJ234"/>
  <c r="AK234" s="1"/>
  <c r="AG329"/>
  <c r="AM329"/>
  <c r="AL330"/>
  <c r="AF330"/>
  <c r="F114" i="47" l="1"/>
  <c r="G114"/>
  <c r="E115"/>
  <c r="AH236" i="43"/>
  <c r="AJ235"/>
  <c r="AK235" s="1"/>
  <c r="AG330"/>
  <c r="AM330"/>
  <c r="AL331"/>
  <c r="AF331"/>
  <c r="F115" i="47" l="1"/>
  <c r="G115"/>
  <c r="E116"/>
  <c r="AH237" i="43"/>
  <c r="AJ236"/>
  <c r="AK236" s="1"/>
  <c r="AL332"/>
  <c r="AF332"/>
  <c r="AM331"/>
  <c r="AG331"/>
  <c r="F116" i="47" l="1"/>
  <c r="G116"/>
  <c r="E117"/>
  <c r="AH238" i="43"/>
  <c r="AJ237"/>
  <c r="AK237" s="1"/>
  <c r="AG332"/>
  <c r="AM332"/>
  <c r="AL333"/>
  <c r="AF333"/>
  <c r="F117" i="47" l="1"/>
  <c r="G117"/>
  <c r="E118"/>
  <c r="AH239" i="43"/>
  <c r="AJ238"/>
  <c r="AK238" s="1"/>
  <c r="AL334"/>
  <c r="AF334"/>
  <c r="AG333"/>
  <c r="AM333"/>
  <c r="F118" i="47" l="1"/>
  <c r="G118"/>
  <c r="E119"/>
  <c r="G119" s="1"/>
  <c r="AH240" i="43"/>
  <c r="AJ239"/>
  <c r="AK239" s="1"/>
  <c r="AG334"/>
  <c r="AM334"/>
  <c r="AL335"/>
  <c r="AF335"/>
  <c r="E120" i="47" l="1"/>
  <c r="F119"/>
  <c r="AH241" i="43"/>
  <c r="AJ240"/>
  <c r="AK240" s="1"/>
  <c r="AM335"/>
  <c r="AG335"/>
  <c r="AL336"/>
  <c r="AF336"/>
  <c r="F120" i="47" l="1"/>
  <c r="G120"/>
  <c r="E121"/>
  <c r="AH242" i="43"/>
  <c r="AJ241"/>
  <c r="AK241" s="1"/>
  <c r="AL337"/>
  <c r="AF337"/>
  <c r="AG336"/>
  <c r="AM336"/>
  <c r="F121" i="47" l="1"/>
  <c r="G121"/>
  <c r="E122"/>
  <c r="AH243" i="43"/>
  <c r="AJ242"/>
  <c r="AK242" s="1"/>
  <c r="AL338"/>
  <c r="AF338"/>
  <c r="AG337"/>
  <c r="AM337"/>
  <c r="F122" i="47" l="1"/>
  <c r="G122"/>
  <c r="E123"/>
  <c r="AH244" i="43"/>
  <c r="AJ243"/>
  <c r="AK243" s="1"/>
  <c r="AG338"/>
  <c r="AM338"/>
  <c r="AL339"/>
  <c r="AF339"/>
  <c r="F123" i="47" l="1"/>
  <c r="G123"/>
  <c r="E124"/>
  <c r="AH245" i="43"/>
  <c r="AJ244"/>
  <c r="AK244" s="1"/>
  <c r="AL340"/>
  <c r="AF340"/>
  <c r="AM339"/>
  <c r="AG339"/>
  <c r="F124" i="47" l="1"/>
  <c r="G124"/>
  <c r="E125"/>
  <c r="AH246" i="43"/>
  <c r="AJ245"/>
  <c r="AK245" s="1"/>
  <c r="AG340"/>
  <c r="AM340"/>
  <c r="AL341"/>
  <c r="AF341"/>
  <c r="F125" i="47" l="1"/>
  <c r="G125"/>
  <c r="E126"/>
  <c r="AH247" i="43"/>
  <c r="AJ246"/>
  <c r="AK246" s="1"/>
  <c r="AL342"/>
  <c r="AF342"/>
  <c r="AG341"/>
  <c r="AM341"/>
  <c r="F126" i="47" l="1"/>
  <c r="G126"/>
  <c r="E127"/>
  <c r="AH248" i="43"/>
  <c r="AJ247"/>
  <c r="AK247" s="1"/>
  <c r="AG342"/>
  <c r="AM342"/>
  <c r="AL343"/>
  <c r="AF343"/>
  <c r="F127" i="47" l="1"/>
  <c r="G127"/>
  <c r="E128"/>
  <c r="AH249" i="43"/>
  <c r="AJ248"/>
  <c r="AK248" s="1"/>
  <c r="AL344"/>
  <c r="AF344"/>
  <c r="AM343"/>
  <c r="AG343"/>
  <c r="F128" i="47" l="1"/>
  <c r="G128"/>
  <c r="E129"/>
  <c r="AH250" i="43"/>
  <c r="AJ249"/>
  <c r="AK249" s="1"/>
  <c r="AG344"/>
  <c r="AM344"/>
  <c r="AL345"/>
  <c r="AF345"/>
  <c r="F129" i="47" l="1"/>
  <c r="G129"/>
  <c r="E130"/>
  <c r="AH251" i="43"/>
  <c r="AJ250"/>
  <c r="AK250" s="1"/>
  <c r="AL346"/>
  <c r="AF346"/>
  <c r="AG345"/>
  <c r="AM345"/>
  <c r="F130" i="47" l="1"/>
  <c r="G130"/>
  <c r="E131"/>
  <c r="AH252" i="43"/>
  <c r="AJ251"/>
  <c r="AK251" s="1"/>
  <c r="AG346"/>
  <c r="AM346"/>
  <c r="AL347"/>
  <c r="AF347"/>
  <c r="F131" i="47" l="1"/>
  <c r="G131"/>
  <c r="E132"/>
  <c r="AH253" i="43"/>
  <c r="AJ252"/>
  <c r="AK252" s="1"/>
  <c r="AL348"/>
  <c r="AF348"/>
  <c r="AM347"/>
  <c r="AG347"/>
  <c r="F132" i="47" l="1"/>
  <c r="G132"/>
  <c r="E133"/>
  <c r="AH254" i="43"/>
  <c r="AJ253"/>
  <c r="AK253" s="1"/>
  <c r="AL349"/>
  <c r="AF349"/>
  <c r="AG348"/>
  <c r="AM348"/>
  <c r="F133" i="47" l="1"/>
  <c r="G133"/>
  <c r="E134"/>
  <c r="AH255" i="43"/>
  <c r="AJ254"/>
  <c r="AK254" s="1"/>
  <c r="AL350"/>
  <c r="AF350"/>
  <c r="AG349"/>
  <c r="AM349"/>
  <c r="F134" i="47" l="1"/>
  <c r="G134"/>
  <c r="E135"/>
  <c r="AH256" i="43"/>
  <c r="AJ255"/>
  <c r="AK255" s="1"/>
  <c r="AG350"/>
  <c r="AM350"/>
  <c r="AL351"/>
  <c r="AF351"/>
  <c r="F135" i="47" l="1"/>
  <c r="G135"/>
  <c r="E136"/>
  <c r="AH257" i="43"/>
  <c r="AJ256"/>
  <c r="AK256" s="1"/>
  <c r="AM351"/>
  <c r="AG351"/>
  <c r="AL352"/>
  <c r="AF352"/>
  <c r="F136" i="47" l="1"/>
  <c r="G136"/>
  <c r="E137"/>
  <c r="AH258" i="43"/>
  <c r="AJ257"/>
  <c r="AK257" s="1"/>
  <c r="AL353"/>
  <c r="AF353"/>
  <c r="AG352"/>
  <c r="AM352"/>
  <c r="F137" i="47" l="1"/>
  <c r="G137"/>
  <c r="E138"/>
  <c r="AH259" i="43"/>
  <c r="AJ258"/>
  <c r="AK258" s="1"/>
  <c r="AG353"/>
  <c r="AM353"/>
  <c r="AL354"/>
  <c r="AF354"/>
  <c r="F138" i="47" l="1"/>
  <c r="G138"/>
  <c r="E139"/>
  <c r="AH260" i="43"/>
  <c r="AJ259"/>
  <c r="AK259" s="1"/>
  <c r="AF355"/>
  <c r="AL355"/>
  <c r="AG354"/>
  <c r="AM354"/>
  <c r="F139" i="47" l="1"/>
  <c r="G139"/>
  <c r="E140"/>
  <c r="AH261" i="43"/>
  <c r="AJ260"/>
  <c r="AK260" s="1"/>
  <c r="AM355"/>
  <c r="AG355"/>
  <c r="AL356"/>
  <c r="AF356"/>
  <c r="F140" i="47" l="1"/>
  <c r="G140"/>
  <c r="E141"/>
  <c r="AH262" i="43"/>
  <c r="AJ261"/>
  <c r="AK261" s="1"/>
  <c r="AF357"/>
  <c r="AL357"/>
  <c r="AM356"/>
  <c r="AG356"/>
  <c r="F141" i="47" l="1"/>
  <c r="G141"/>
  <c r="E142"/>
  <c r="AH263" i="43"/>
  <c r="AJ262"/>
  <c r="AK262" s="1"/>
  <c r="AG357"/>
  <c r="AM357"/>
  <c r="AL358"/>
  <c r="AF358"/>
  <c r="F142" i="47" l="1"/>
  <c r="G142"/>
  <c r="E143"/>
  <c r="AH264" i="43"/>
  <c r="AJ263"/>
  <c r="AK263" s="1"/>
  <c r="AL359"/>
  <c r="AF359"/>
  <c r="AG358"/>
  <c r="AM358"/>
  <c r="F143" i="47" l="1"/>
  <c r="G143"/>
  <c r="E144"/>
  <c r="AH265" i="43"/>
  <c r="AJ264"/>
  <c r="AK264" s="1"/>
  <c r="AG359"/>
  <c r="AM359"/>
  <c r="AL360"/>
  <c r="AF360"/>
  <c r="F144" i="47" l="1"/>
  <c r="G144"/>
  <c r="E145"/>
  <c r="AH266" i="43"/>
  <c r="AJ265"/>
  <c r="AK265" s="1"/>
  <c r="AM360"/>
  <c r="AG360"/>
  <c r="AL361"/>
  <c r="AF361"/>
  <c r="F145" i="47" l="1"/>
  <c r="G145"/>
  <c r="E146"/>
  <c r="AH267" i="43"/>
  <c r="AJ266"/>
  <c r="AK266" s="1"/>
  <c r="AL362"/>
  <c r="AF362"/>
  <c r="AG361"/>
  <c r="AM361"/>
  <c r="F146" i="47" l="1"/>
  <c r="G146"/>
  <c r="E147"/>
  <c r="AH268" i="43"/>
  <c r="AJ267"/>
  <c r="AK267" s="1"/>
  <c r="AL363"/>
  <c r="AF363"/>
  <c r="AG362"/>
  <c r="AM362"/>
  <c r="F147" i="47" l="1"/>
  <c r="G147"/>
  <c r="E148"/>
  <c r="AH269" i="43"/>
  <c r="AJ268"/>
  <c r="AK268" s="1"/>
  <c r="AG363"/>
  <c r="AM363"/>
  <c r="AL364"/>
  <c r="AF364"/>
  <c r="F148" i="47" l="1"/>
  <c r="G148"/>
  <c r="E149"/>
  <c r="AH270" i="43"/>
  <c r="AJ269"/>
  <c r="AK269" s="1"/>
  <c r="AL365"/>
  <c r="AF365"/>
  <c r="AM364"/>
  <c r="AG364"/>
  <c r="F149" i="47" l="1"/>
  <c r="G149"/>
  <c r="E150"/>
  <c r="AH271" i="43"/>
  <c r="AJ270"/>
  <c r="AK270" s="1"/>
  <c r="AL366"/>
  <c r="AF366"/>
  <c r="AG365"/>
  <c r="AM365"/>
  <c r="F150" i="47" l="1"/>
  <c r="G150"/>
  <c r="E151"/>
  <c r="AH272" i="43"/>
  <c r="AJ271"/>
  <c r="AK271" s="1"/>
  <c r="AL367"/>
  <c r="AF367"/>
  <c r="AG366"/>
  <c r="AM366"/>
  <c r="F151" i="47" l="1"/>
  <c r="G151"/>
  <c r="E152"/>
  <c r="AH273" i="43"/>
  <c r="AJ272"/>
  <c r="AK272" s="1"/>
  <c r="AG367"/>
  <c r="AM367"/>
  <c r="AL368"/>
  <c r="AF368"/>
  <c r="F152" i="47" l="1"/>
  <c r="G152"/>
  <c r="E153"/>
  <c r="G153" s="1"/>
  <c r="AH274" i="43"/>
  <c r="AJ273"/>
  <c r="AK273" s="1"/>
  <c r="AM368"/>
  <c r="AG368"/>
  <c r="F153" i="47" l="1"/>
  <c r="E154"/>
  <c r="AH275" i="43"/>
  <c r="AJ274"/>
  <c r="AK274" s="1"/>
  <c r="F154" i="47" l="1"/>
  <c r="G154"/>
  <c r="E155"/>
  <c r="AH276" i="43"/>
  <c r="AJ275"/>
  <c r="AK275" s="1"/>
  <c r="F155" i="47" l="1"/>
  <c r="G155"/>
  <c r="E156"/>
  <c r="AH277" i="43"/>
  <c r="AJ276"/>
  <c r="AK276" s="1"/>
  <c r="F156" i="47" l="1"/>
  <c r="G156"/>
  <c r="E157"/>
  <c r="AH278" i="43"/>
  <c r="AJ277"/>
  <c r="AK277" s="1"/>
  <c r="F157" i="47" l="1"/>
  <c r="G157"/>
  <c r="E158"/>
  <c r="AH279" i="43"/>
  <c r="AJ278"/>
  <c r="AK278" s="1"/>
  <c r="F158" i="47" l="1"/>
  <c r="G158"/>
  <c r="E159"/>
  <c r="AH280" i="43"/>
  <c r="AJ279"/>
  <c r="AK279" s="1"/>
  <c r="F159" i="47" l="1"/>
  <c r="G159"/>
  <c r="E160"/>
  <c r="AH281" i="43"/>
  <c r="AJ280"/>
  <c r="AK280" s="1"/>
  <c r="A307" i="47"/>
  <c r="F160" l="1"/>
  <c r="G160"/>
  <c r="E161"/>
  <c r="AH282" i="43"/>
  <c r="AJ281"/>
  <c r="AK281" s="1"/>
  <c r="F161" i="47" l="1"/>
  <c r="G161"/>
  <c r="E162"/>
  <c r="AH283" i="43"/>
  <c r="AJ282"/>
  <c r="AK282" s="1"/>
  <c r="F162" i="47" l="1"/>
  <c r="G162"/>
  <c r="E163"/>
  <c r="AH284" i="43"/>
  <c r="AJ283"/>
  <c r="AK283" s="1"/>
  <c r="F163" i="47" l="1"/>
  <c r="G163"/>
  <c r="E164"/>
  <c r="AH285" i="43"/>
  <c r="AJ284"/>
  <c r="AK284" s="1"/>
  <c r="F164" i="47" l="1"/>
  <c r="G164"/>
  <c r="E165"/>
  <c r="AH286" i="43"/>
  <c r="AJ285"/>
  <c r="AK285" s="1"/>
  <c r="F165" i="47" l="1"/>
  <c r="G165"/>
  <c r="E166"/>
  <c r="AH287" i="43"/>
  <c r="AJ286"/>
  <c r="AK286" s="1"/>
  <c r="F166" i="47" l="1"/>
  <c r="G166"/>
  <c r="E167"/>
  <c r="AH288" i="43"/>
  <c r="AJ287"/>
  <c r="AK287" s="1"/>
  <c r="F167" i="47" l="1"/>
  <c r="G167"/>
  <c r="E168"/>
  <c r="AH289" i="43"/>
  <c r="AJ288"/>
  <c r="AK288" s="1"/>
  <c r="F168" i="47" l="1"/>
  <c r="G168"/>
  <c r="E169"/>
  <c r="AH290" i="43"/>
  <c r="AJ289"/>
  <c r="AK289" s="1"/>
  <c r="F169" i="47" l="1"/>
  <c r="G169"/>
  <c r="E170"/>
  <c r="AH291" i="43"/>
  <c r="AJ290"/>
  <c r="AK290" s="1"/>
  <c r="F170" i="47" l="1"/>
  <c r="G170"/>
  <c r="E171"/>
  <c r="AH292" i="43"/>
  <c r="AJ291"/>
  <c r="AK291" s="1"/>
  <c r="F171" i="47" l="1"/>
  <c r="G171"/>
  <c r="E172"/>
  <c r="AH293" i="43"/>
  <c r="AJ292"/>
  <c r="AK292" s="1"/>
  <c r="F172" i="47" l="1"/>
  <c r="G172"/>
  <c r="E173"/>
  <c r="AH294" i="43"/>
  <c r="AJ293"/>
  <c r="AK293" s="1"/>
  <c r="F173" i="47" l="1"/>
  <c r="G173"/>
  <c r="E174"/>
  <c r="AH295" i="43"/>
  <c r="AJ294"/>
  <c r="AK294" s="1"/>
  <c r="F174" i="47" l="1"/>
  <c r="G174"/>
  <c r="E175"/>
  <c r="G175" s="1"/>
  <c r="AH296" i="43"/>
  <c r="AJ295"/>
  <c r="AK295" s="1"/>
  <c r="F175" i="47" l="1"/>
  <c r="E176"/>
  <c r="AH297" i="43"/>
  <c r="AJ296"/>
  <c r="AK296" s="1"/>
  <c r="F176" i="47" l="1"/>
  <c r="G176"/>
  <c r="E177"/>
  <c r="AH298" i="43"/>
  <c r="AJ297"/>
  <c r="AK297" s="1"/>
  <c r="F177" i="47" l="1"/>
  <c r="G177"/>
  <c r="E178"/>
  <c r="AH299" i="43"/>
  <c r="AJ298"/>
  <c r="AK298" s="1"/>
  <c r="F178" i="47" l="1"/>
  <c r="G178"/>
  <c r="E179"/>
  <c r="AH300" i="43"/>
  <c r="AJ299"/>
  <c r="AK299" s="1"/>
  <c r="F179" i="47" l="1"/>
  <c r="G179"/>
  <c r="E180"/>
  <c r="AH301" i="43"/>
  <c r="AJ300"/>
  <c r="AK300" s="1"/>
  <c r="F180" i="47" l="1"/>
  <c r="G180"/>
  <c r="E181"/>
  <c r="AH302" i="43"/>
  <c r="AJ301"/>
  <c r="AK301" s="1"/>
  <c r="F181" i="47" l="1"/>
  <c r="G181"/>
  <c r="E182"/>
  <c r="AH303" i="43"/>
  <c r="AJ302"/>
  <c r="AK302" s="1"/>
  <c r="F182" i="47" l="1"/>
  <c r="G182"/>
  <c r="E183"/>
  <c r="AH304" i="43"/>
  <c r="AJ303"/>
  <c r="AK303" s="1"/>
  <c r="F183" i="47" l="1"/>
  <c r="G183"/>
  <c r="E184"/>
  <c r="AH305" i="43"/>
  <c r="AJ304"/>
  <c r="AK304" s="1"/>
  <c r="F184" i="47" l="1"/>
  <c r="G184"/>
  <c r="E185"/>
  <c r="AH306" i="43"/>
  <c r="AJ305"/>
  <c r="AK305" s="1"/>
  <c r="F185" i="47" l="1"/>
  <c r="G185"/>
  <c r="E186"/>
  <c r="AH307" i="43"/>
  <c r="AJ306"/>
  <c r="AK306" s="1"/>
  <c r="F186" i="47" l="1"/>
  <c r="G186"/>
  <c r="E187"/>
  <c r="AH308" i="43"/>
  <c r="AJ307"/>
  <c r="AK307" s="1"/>
  <c r="F187" i="47" l="1"/>
  <c r="G187"/>
  <c r="E188"/>
  <c r="AH309" i="43"/>
  <c r="AJ308"/>
  <c r="AK308" s="1"/>
  <c r="F188" i="47" l="1"/>
  <c r="G188"/>
  <c r="E189"/>
  <c r="AH310" i="43"/>
  <c r="AJ309"/>
  <c r="AK309" s="1"/>
  <c r="F189" i="47" l="1"/>
  <c r="G189"/>
  <c r="E190"/>
  <c r="AH311" i="43"/>
  <c r="AJ310"/>
  <c r="AK310" s="1"/>
  <c r="F190" i="47" l="1"/>
  <c r="G190"/>
  <c r="E191"/>
  <c r="AH312" i="43"/>
  <c r="AJ311"/>
  <c r="AK311" s="1"/>
  <c r="F191" i="47" l="1"/>
  <c r="G191"/>
  <c r="E192"/>
  <c r="AH313" i="43"/>
  <c r="AJ312"/>
  <c r="AK312" s="1"/>
  <c r="F192" i="47" l="1"/>
  <c r="G192"/>
  <c r="E193"/>
  <c r="AH314" i="43"/>
  <c r="AJ313"/>
  <c r="AK313" s="1"/>
  <c r="F193" i="47" l="1"/>
  <c r="G193"/>
  <c r="E194"/>
  <c r="AH315" i="43"/>
  <c r="AJ314"/>
  <c r="AK314" s="1"/>
  <c r="F194" i="47" l="1"/>
  <c r="G194"/>
  <c r="E195"/>
  <c r="AH316" i="43"/>
  <c r="AJ315"/>
  <c r="AK315" s="1"/>
  <c r="F195" i="47" l="1"/>
  <c r="G195"/>
  <c r="E196"/>
  <c r="AH317" i="43"/>
  <c r="AJ316"/>
  <c r="AK316" s="1"/>
  <c r="F196" i="47" l="1"/>
  <c r="G196"/>
  <c r="E197"/>
  <c r="AH318" i="43"/>
  <c r="AJ317"/>
  <c r="AK317" s="1"/>
  <c r="F197" i="47" l="1"/>
  <c r="G197"/>
  <c r="E198"/>
  <c r="AH319" i="43"/>
  <c r="AJ318"/>
  <c r="AK318" s="1"/>
  <c r="F198" i="47" l="1"/>
  <c r="G198"/>
  <c r="E199"/>
  <c r="AH320" i="43"/>
  <c r="AJ319"/>
  <c r="AK319" s="1"/>
  <c r="F199" i="47" l="1"/>
  <c r="G199"/>
  <c r="E200"/>
  <c r="AH321" i="43"/>
  <c r="AJ320"/>
  <c r="AK320" s="1"/>
  <c r="F200" i="47" l="1"/>
  <c r="G200"/>
  <c r="E201"/>
  <c r="AH322" i="43"/>
  <c r="AJ321"/>
  <c r="AK321" s="1"/>
  <c r="F201" i="47" l="1"/>
  <c r="G201"/>
  <c r="E202"/>
  <c r="AH323" i="43"/>
  <c r="AJ322"/>
  <c r="AK322" s="1"/>
  <c r="F202" i="47" l="1"/>
  <c r="G202"/>
  <c r="E203"/>
  <c r="AH324" i="43"/>
  <c r="AJ323"/>
  <c r="AK323" s="1"/>
  <c r="F203" i="47" l="1"/>
  <c r="G203"/>
  <c r="E204"/>
  <c r="AH325" i="43"/>
  <c r="AJ324"/>
  <c r="AK324" s="1"/>
  <c r="F204" i="47" l="1"/>
  <c r="G204"/>
  <c r="E205"/>
  <c r="AH326" i="43"/>
  <c r="AJ325"/>
  <c r="AK325" s="1"/>
  <c r="F205" i="47" l="1"/>
  <c r="G205"/>
  <c r="E206"/>
  <c r="AH327" i="43"/>
  <c r="AJ326"/>
  <c r="AK326" s="1"/>
  <c r="F206" i="47" l="1"/>
  <c r="G206"/>
  <c r="E207"/>
  <c r="AH328" i="43"/>
  <c r="AJ327"/>
  <c r="AK327" s="1"/>
  <c r="F207" i="47" l="1"/>
  <c r="G207"/>
  <c r="E208"/>
  <c r="AH329" i="43"/>
  <c r="AJ328"/>
  <c r="AK328" s="1"/>
  <c r="F208" i="47" l="1"/>
  <c r="G208"/>
  <c r="E209"/>
  <c r="AH330" i="43"/>
  <c r="AJ329"/>
  <c r="AK329" s="1"/>
  <c r="F209" i="47" l="1"/>
  <c r="G209"/>
  <c r="E210"/>
  <c r="AH331" i="43"/>
  <c r="AJ330"/>
  <c r="AK330" s="1"/>
  <c r="F210" i="47" l="1"/>
  <c r="G210"/>
  <c r="E211"/>
  <c r="AH332" i="43"/>
  <c r="AJ331"/>
  <c r="AK331" s="1"/>
  <c r="F211" i="47" l="1"/>
  <c r="G211"/>
  <c r="E212"/>
  <c r="AH333" i="43"/>
  <c r="AJ332"/>
  <c r="AK332" s="1"/>
  <c r="F212" i="47" l="1"/>
  <c r="G212"/>
  <c r="E213"/>
  <c r="AH334" i="43"/>
  <c r="AJ333"/>
  <c r="AK333" s="1"/>
  <c r="F213" i="47" l="1"/>
  <c r="G213"/>
  <c r="E214"/>
  <c r="AH335" i="43"/>
  <c r="AJ334"/>
  <c r="AK334" s="1"/>
  <c r="F214" i="47" l="1"/>
  <c r="G214"/>
  <c r="E215"/>
  <c r="AH336" i="43"/>
  <c r="AJ335"/>
  <c r="AK335" s="1"/>
  <c r="F215" i="47" l="1"/>
  <c r="G215"/>
  <c r="E216"/>
  <c r="AH337" i="43"/>
  <c r="AJ336"/>
  <c r="AK336" s="1"/>
  <c r="F216" i="47" l="1"/>
  <c r="G216"/>
  <c r="E217"/>
  <c r="AH338" i="43"/>
  <c r="AJ337"/>
  <c r="AK337" s="1"/>
  <c r="F217" i="47" l="1"/>
  <c r="G217"/>
  <c r="E218"/>
  <c r="AH339" i="43"/>
  <c r="AJ338"/>
  <c r="AK338" s="1"/>
  <c r="F218" i="47" l="1"/>
  <c r="G218"/>
  <c r="E219"/>
  <c r="AH340" i="43"/>
  <c r="AJ339"/>
  <c r="AK339" s="1"/>
  <c r="F219" i="47" l="1"/>
  <c r="G219"/>
  <c r="E220"/>
  <c r="AH341" i="43"/>
  <c r="AJ340"/>
  <c r="AK340" s="1"/>
  <c r="F220" i="47" l="1"/>
  <c r="G220"/>
  <c r="E221"/>
  <c r="AH342" i="43"/>
  <c r="AJ341"/>
  <c r="AK341" s="1"/>
  <c r="F221" i="47" l="1"/>
  <c r="G221"/>
  <c r="E222"/>
  <c r="AH343" i="43"/>
  <c r="AJ342"/>
  <c r="AK342" s="1"/>
  <c r="F222" i="47" l="1"/>
  <c r="G222"/>
  <c r="E223"/>
  <c r="AH344" i="43"/>
  <c r="AJ343"/>
  <c r="AK343" s="1"/>
  <c r="F223" i="47" l="1"/>
  <c r="G223"/>
  <c r="E224"/>
  <c r="AH345" i="43"/>
  <c r="AJ344"/>
  <c r="AK344" s="1"/>
  <c r="F224" i="47" l="1"/>
  <c r="G224"/>
  <c r="E225"/>
  <c r="AH346" i="43"/>
  <c r="AJ345"/>
  <c r="AK345" s="1"/>
  <c r="F225" i="47" l="1"/>
  <c r="G225"/>
  <c r="E226"/>
  <c r="AH347" i="43"/>
  <c r="AJ346"/>
  <c r="AK346" s="1"/>
  <c r="F226" i="47" l="1"/>
  <c r="G226"/>
  <c r="E227"/>
  <c r="AH348" i="43"/>
  <c r="AJ347"/>
  <c r="AK347" s="1"/>
  <c r="F227" i="47" l="1"/>
  <c r="G227"/>
  <c r="E228"/>
  <c r="AH349" i="43"/>
  <c r="AJ348"/>
  <c r="AK348" s="1"/>
  <c r="F228" i="47" l="1"/>
  <c r="G228"/>
  <c r="E229"/>
  <c r="AH350" i="43"/>
  <c r="AJ349"/>
  <c r="AK349" s="1"/>
  <c r="F229" i="47" l="1"/>
  <c r="G229"/>
  <c r="E230"/>
  <c r="AH351" i="43"/>
  <c r="AJ350"/>
  <c r="AK350" s="1"/>
  <c r="F230" i="47" l="1"/>
  <c r="G230"/>
  <c r="E231"/>
  <c r="AH352" i="43"/>
  <c r="AJ351"/>
  <c r="AK351" s="1"/>
  <c r="F231" i="47" l="1"/>
  <c r="G231"/>
  <c r="E232"/>
  <c r="E233" s="1"/>
  <c r="AH353" i="43"/>
  <c r="AJ352"/>
  <c r="AK352" s="1"/>
  <c r="F233" i="47" l="1"/>
  <c r="G233"/>
  <c r="F232"/>
  <c r="G232"/>
  <c r="E234"/>
  <c r="AH354" i="43"/>
  <c r="AJ353"/>
  <c r="AK353" s="1"/>
  <c r="F234" i="47" l="1"/>
  <c r="G234"/>
  <c r="E235"/>
  <c r="AH355" i="43"/>
  <c r="AJ354"/>
  <c r="AK354" s="1"/>
  <c r="F235" i="47" l="1"/>
  <c r="G235"/>
  <c r="E236"/>
  <c r="AH356" i="43"/>
  <c r="AJ355"/>
  <c r="AK355" s="1"/>
  <c r="F236" i="47" l="1"/>
  <c r="G236"/>
  <c r="E237"/>
  <c r="AH357" i="43"/>
  <c r="AJ356"/>
  <c r="AK356" s="1"/>
  <c r="F237" i="47" l="1"/>
  <c r="G237"/>
  <c r="E238"/>
  <c r="AH358" i="43"/>
  <c r="AJ357"/>
  <c r="AK357" s="1"/>
  <c r="F238" i="47" l="1"/>
  <c r="G238"/>
  <c r="E239"/>
  <c r="AH359" i="43"/>
  <c r="AJ358"/>
  <c r="AK358" s="1"/>
  <c r="F239" i="47" l="1"/>
  <c r="G239"/>
  <c r="E240"/>
  <c r="AH360" i="43"/>
  <c r="AJ359"/>
  <c r="AK359" s="1"/>
  <c r="F240" i="47" l="1"/>
  <c r="G240"/>
  <c r="E241"/>
  <c r="AH361" i="43"/>
  <c r="AJ360"/>
  <c r="AK360" s="1"/>
  <c r="F241" i="47" l="1"/>
  <c r="G241"/>
  <c r="E242"/>
  <c r="AH362" i="43"/>
  <c r="AJ361"/>
  <c r="AK361" s="1"/>
  <c r="F242" i="47" l="1"/>
  <c r="G242"/>
  <c r="E243"/>
  <c r="AH363" i="43"/>
  <c r="AJ362"/>
  <c r="AK362" s="1"/>
  <c r="F243" i="47" l="1"/>
  <c r="G243"/>
  <c r="E244"/>
  <c r="AH364" i="43"/>
  <c r="AJ363"/>
  <c r="AK363" s="1"/>
  <c r="F244" i="47" l="1"/>
  <c r="G244"/>
  <c r="E245"/>
  <c r="AH365" i="43"/>
  <c r="AJ364"/>
  <c r="AK364" s="1"/>
  <c r="F245" i="47" l="1"/>
  <c r="G245"/>
  <c r="E246"/>
  <c r="AH366" i="43"/>
  <c r="AJ365"/>
  <c r="AK365" s="1"/>
  <c r="F246" i="47" l="1"/>
  <c r="G246"/>
  <c r="E247"/>
  <c r="AH367" i="43"/>
  <c r="AJ366"/>
  <c r="AK366" s="1"/>
  <c r="F247" i="47" l="1"/>
  <c r="G247"/>
  <c r="E248"/>
  <c r="AH368" i="43"/>
  <c r="AJ368" s="1"/>
  <c r="AK368" s="1"/>
  <c r="AJ367"/>
  <c r="AK367" s="1"/>
  <c r="F248" i="47" l="1"/>
  <c r="G248"/>
  <c r="E249"/>
  <c r="F249" l="1"/>
  <c r="G249"/>
  <c r="E250"/>
  <c r="F250" l="1"/>
  <c r="G250"/>
  <c r="E251"/>
  <c r="F251" l="1"/>
  <c r="G251"/>
  <c r="E252"/>
  <c r="F252" l="1"/>
  <c r="G252"/>
  <c r="E253"/>
  <c r="F253" l="1"/>
  <c r="G253"/>
  <c r="E254"/>
  <c r="F254" l="1"/>
  <c r="G254"/>
  <c r="E255"/>
  <c r="F255" l="1"/>
  <c r="G255"/>
  <c r="E256"/>
  <c r="F256" l="1"/>
  <c r="G256"/>
  <c r="E257"/>
  <c r="F257" l="1"/>
  <c r="G257"/>
  <c r="E258"/>
  <c r="F258" l="1"/>
  <c r="G258"/>
  <c r="E259"/>
  <c r="F259" l="1"/>
  <c r="G259"/>
  <c r="E260"/>
  <c r="F260" l="1"/>
  <c r="G260"/>
  <c r="E261"/>
  <c r="F261" l="1"/>
  <c r="G261"/>
  <c r="E262"/>
  <c r="F262" l="1"/>
  <c r="G262"/>
  <c r="E263"/>
  <c r="F263" l="1"/>
  <c r="G263"/>
  <c r="E264"/>
  <c r="F264" l="1"/>
  <c r="G264"/>
  <c r="E265"/>
  <c r="F265" l="1"/>
  <c r="G265"/>
  <c r="E266"/>
  <c r="F266" l="1"/>
  <c r="G266"/>
  <c r="E267"/>
  <c r="F267" l="1"/>
  <c r="G267"/>
  <c r="E268"/>
  <c r="F268" l="1"/>
  <c r="G268"/>
  <c r="E269"/>
  <c r="F269" l="1"/>
  <c r="G269"/>
  <c r="E270"/>
  <c r="F270" l="1"/>
  <c r="G270"/>
  <c r="E271"/>
  <c r="F271" l="1"/>
  <c r="G271"/>
  <c r="E272"/>
  <c r="F272" l="1"/>
  <c r="G272"/>
  <c r="E273"/>
  <c r="F273" l="1"/>
  <c r="G273"/>
  <c r="E274"/>
  <c r="F274" l="1"/>
  <c r="G274"/>
  <c r="E275"/>
  <c r="F275" l="1"/>
  <c r="G275"/>
  <c r="E276"/>
  <c r="F276" l="1"/>
  <c r="G276"/>
  <c r="E277"/>
  <c r="F277" l="1"/>
  <c r="G277"/>
  <c r="E278"/>
  <c r="F278" l="1"/>
  <c r="G278"/>
  <c r="E279"/>
  <c r="F279" l="1"/>
  <c r="G279"/>
  <c r="E280"/>
  <c r="F280" l="1"/>
  <c r="G280"/>
  <c r="E281"/>
  <c r="F281" l="1"/>
  <c r="G281"/>
  <c r="E282"/>
  <c r="F282" l="1"/>
  <c r="G282"/>
  <c r="E283"/>
  <c r="F283" l="1"/>
  <c r="G283"/>
  <c r="E284"/>
  <c r="F284" l="1"/>
  <c r="G284"/>
  <c r="E285"/>
  <c r="F285" l="1"/>
  <c r="G285"/>
  <c r="E286"/>
  <c r="F286" l="1"/>
  <c r="G286"/>
  <c r="E287"/>
  <c r="F287" l="1"/>
  <c r="G287"/>
  <c r="E288"/>
  <c r="F288" l="1"/>
  <c r="G288"/>
  <c r="E289"/>
  <c r="F289" l="1"/>
  <c r="G289"/>
  <c r="E290"/>
  <c r="F290" l="1"/>
  <c r="G290"/>
  <c r="E291"/>
  <c r="F291" l="1"/>
  <c r="G291"/>
  <c r="E292"/>
  <c r="F292" l="1"/>
  <c r="G292"/>
  <c r="E293"/>
  <c r="F293" l="1"/>
  <c r="G293"/>
  <c r="E294"/>
  <c r="F294" l="1"/>
  <c r="G294"/>
  <c r="E295"/>
  <c r="F295" l="1"/>
  <c r="G295"/>
  <c r="E296"/>
  <c r="F296" l="1"/>
  <c r="G296"/>
  <c r="E297"/>
  <c r="F297" l="1"/>
  <c r="G297"/>
  <c r="E298"/>
  <c r="F298" l="1"/>
  <c r="G298"/>
  <c r="E299"/>
  <c r="F299" l="1"/>
  <c r="G299"/>
  <c r="E300"/>
  <c r="F300" l="1"/>
  <c r="G300"/>
  <c r="E301"/>
  <c r="F301" l="1"/>
  <c r="H2" s="1"/>
  <c r="H3" s="1"/>
  <c r="A2" s="1"/>
  <c r="B2" s="1"/>
  <c r="G301"/>
  <c r="H4" l="1"/>
  <c r="A3" s="1"/>
  <c r="B3" s="1"/>
  <c r="H5" l="1"/>
  <c r="A4" s="1"/>
  <c r="B4" s="1"/>
  <c r="H6" l="1"/>
  <c r="A5" s="1"/>
  <c r="B5" s="1"/>
  <c r="H7" l="1"/>
  <c r="A6" s="1"/>
  <c r="B6" s="1"/>
  <c r="H8" l="1"/>
  <c r="A7" s="1"/>
  <c r="B7" s="1"/>
  <c r="H9" l="1"/>
  <c r="A8" s="1"/>
  <c r="B8" s="1"/>
  <c r="H10" l="1"/>
  <c r="A9" s="1"/>
  <c r="B9" s="1"/>
  <c r="H11" l="1"/>
  <c r="A11" s="1"/>
  <c r="B11" s="1"/>
  <c r="H12" l="1"/>
  <c r="A12" s="1"/>
  <c r="B12" s="1"/>
  <c r="H13" l="1"/>
  <c r="A13" s="1"/>
  <c r="B13" s="1"/>
  <c r="H14" l="1"/>
  <c r="A14" s="1"/>
  <c r="B14" s="1"/>
  <c r="H15" l="1"/>
  <c r="A15" s="1"/>
  <c r="B15" s="1"/>
  <c r="H16" l="1"/>
  <c r="A16" s="1"/>
  <c r="B16" s="1"/>
  <c r="H17" l="1"/>
  <c r="A17" s="1"/>
  <c r="B17" s="1"/>
  <c r="H18" l="1"/>
  <c r="A18" s="1"/>
  <c r="B18" s="1"/>
  <c r="H19" l="1"/>
  <c r="A20" s="1"/>
  <c r="B20" s="1"/>
  <c r="H20" l="1"/>
  <c r="A21" s="1"/>
  <c r="B21" s="1"/>
  <c r="H21" l="1"/>
  <c r="A22" s="1"/>
  <c r="B22" s="1"/>
  <c r="H22" l="1"/>
  <c r="A23" s="1"/>
  <c r="B23" s="1"/>
  <c r="H23" l="1"/>
  <c r="A24" s="1"/>
  <c r="B24" s="1"/>
  <c r="H24" l="1"/>
  <c r="A25" s="1"/>
  <c r="B25" s="1"/>
  <c r="H25" l="1"/>
  <c r="A26" s="1"/>
  <c r="B26" s="1"/>
  <c r="H26" l="1"/>
  <c r="A27" s="1"/>
  <c r="B27" s="1"/>
  <c r="H27" l="1"/>
  <c r="A29" s="1"/>
  <c r="B29" s="1"/>
  <c r="H28" l="1"/>
  <c r="A30" s="1"/>
  <c r="B30" s="1"/>
  <c r="H29" l="1"/>
  <c r="A31" s="1"/>
  <c r="B31" s="1"/>
  <c r="H30" l="1"/>
  <c r="A32" s="1"/>
  <c r="B32" s="1"/>
  <c r="H31" l="1"/>
  <c r="A33" s="1"/>
  <c r="B33" s="1"/>
  <c r="H32" l="1"/>
  <c r="A34" s="1"/>
  <c r="B34" s="1"/>
  <c r="H33" l="1"/>
  <c r="A35" s="1"/>
  <c r="B35" s="1"/>
  <c r="H34" l="1"/>
  <c r="A36" s="1"/>
  <c r="B36" s="1"/>
  <c r="H35" l="1"/>
  <c r="A38" s="1"/>
  <c r="B38" s="1"/>
  <c r="H36" l="1"/>
  <c r="A39" s="1"/>
  <c r="B39" s="1"/>
  <c r="H37" l="1"/>
  <c r="A40" s="1"/>
  <c r="B40" s="1"/>
  <c r="H38" l="1"/>
  <c r="A41" s="1"/>
  <c r="B41" s="1"/>
  <c r="H39" l="1"/>
  <c r="A42" s="1"/>
  <c r="B42" s="1"/>
  <c r="H40" l="1"/>
  <c r="A43" s="1"/>
  <c r="B43" s="1"/>
  <c r="H41" l="1"/>
  <c r="A44" s="1"/>
  <c r="B44" s="1"/>
  <c r="H42" l="1"/>
  <c r="A45" s="1"/>
  <c r="B45" s="1"/>
  <c r="H43" l="1"/>
  <c r="A47" s="1"/>
  <c r="B47" s="1"/>
  <c r="H44" l="1"/>
  <c r="A48" s="1"/>
  <c r="B48" s="1"/>
  <c r="H45" l="1"/>
  <c r="A49" s="1"/>
  <c r="B49" s="1"/>
  <c r="H46" l="1"/>
  <c r="A50" s="1"/>
  <c r="B50" s="1"/>
  <c r="H47" l="1"/>
  <c r="A51" s="1"/>
  <c r="B51" s="1"/>
  <c r="H48" l="1"/>
  <c r="A52" s="1"/>
  <c r="B52" s="1"/>
  <c r="H49" l="1"/>
  <c r="A53" s="1"/>
  <c r="B53" s="1"/>
  <c r="H50" l="1"/>
  <c r="A54" s="1"/>
  <c r="B54" s="1"/>
  <c r="H51" l="1"/>
  <c r="A56" s="1"/>
  <c r="B56" s="1"/>
  <c r="H52" l="1"/>
  <c r="A57" s="1"/>
  <c r="B57" s="1"/>
  <c r="H53" l="1"/>
  <c r="A58" s="1"/>
  <c r="B58" s="1"/>
  <c r="H54" l="1"/>
  <c r="A59" s="1"/>
  <c r="B59" s="1"/>
  <c r="H55" l="1"/>
  <c r="A60" s="1"/>
  <c r="B60" s="1"/>
  <c r="H56" l="1"/>
  <c r="A61" s="1"/>
  <c r="B61" s="1"/>
  <c r="H57" l="1"/>
  <c r="A62" s="1"/>
  <c r="B62" s="1"/>
  <c r="H58" l="1"/>
  <c r="A63" s="1"/>
  <c r="B63" s="1"/>
  <c r="H59" l="1"/>
  <c r="A65" s="1"/>
  <c r="B65" s="1"/>
  <c r="H60" l="1"/>
  <c r="A66" s="1"/>
  <c r="B66" s="1"/>
  <c r="H61" l="1"/>
  <c r="A67" s="1"/>
  <c r="B67" s="1"/>
  <c r="H62" l="1"/>
  <c r="A68" s="1"/>
  <c r="B68" s="1"/>
  <c r="H63" l="1"/>
  <c r="A69" s="1"/>
  <c r="B69" s="1"/>
  <c r="H64" l="1"/>
  <c r="A70" s="1"/>
  <c r="B70" s="1"/>
  <c r="H65" l="1"/>
  <c r="A71" s="1"/>
  <c r="B71" s="1"/>
  <c r="H66" l="1"/>
  <c r="A72" s="1"/>
  <c r="B72" s="1"/>
  <c r="H67" l="1"/>
  <c r="A74" s="1"/>
  <c r="B74" s="1"/>
  <c r="H68" l="1"/>
  <c r="A75" s="1"/>
  <c r="B75" s="1"/>
  <c r="H69" l="1"/>
  <c r="A76" s="1"/>
  <c r="B76" s="1"/>
  <c r="H70" l="1"/>
  <c r="A77" s="1"/>
  <c r="B77" s="1"/>
  <c r="H71" l="1"/>
  <c r="A78" s="1"/>
  <c r="B78" s="1"/>
  <c r="H72" l="1"/>
  <c r="A79" s="1"/>
  <c r="B79" s="1"/>
  <c r="H73" l="1"/>
  <c r="A80" s="1"/>
  <c r="B80" s="1"/>
  <c r="H74" l="1"/>
  <c r="A81" s="1"/>
  <c r="B81" s="1"/>
  <c r="H75" l="1"/>
  <c r="A83" s="1"/>
  <c r="B83" s="1"/>
  <c r="H76" l="1"/>
  <c r="A84" s="1"/>
  <c r="B84" s="1"/>
  <c r="H77" l="1"/>
  <c r="A85" s="1"/>
  <c r="B85" s="1"/>
  <c r="H78" l="1"/>
  <c r="A86" s="1"/>
  <c r="B86" s="1"/>
  <c r="H79" l="1"/>
  <c r="A87" s="1"/>
  <c r="B87" s="1"/>
  <c r="H80" l="1"/>
  <c r="A88" s="1"/>
  <c r="B88" s="1"/>
  <c r="H81" l="1"/>
  <c r="A89" s="1"/>
  <c r="B89" s="1"/>
  <c r="H82" l="1"/>
  <c r="A90" s="1"/>
  <c r="B90" s="1"/>
  <c r="H83" l="1"/>
  <c r="H84" s="1"/>
  <c r="H85" s="1"/>
  <c r="H86" s="1"/>
  <c r="H87" s="1"/>
  <c r="H88" s="1"/>
  <c r="H89" s="1"/>
  <c r="H90" s="1"/>
  <c r="H91" s="1"/>
  <c r="H92" s="1"/>
  <c r="H93" s="1"/>
  <c r="H94" s="1"/>
  <c r="H95" s="1"/>
  <c r="H96" s="1"/>
  <c r="H97" s="1"/>
  <c r="H98" s="1"/>
  <c r="H99" s="1"/>
  <c r="H100" s="1"/>
  <c r="H101" s="1"/>
  <c r="H102" s="1"/>
  <c r="H103" s="1"/>
  <c r="H104" s="1"/>
  <c r="H105" s="1"/>
  <c r="H106" s="1"/>
  <c r="H107" s="1"/>
  <c r="H108" s="1"/>
  <c r="H109" s="1"/>
  <c r="H110" s="1"/>
  <c r="H111" s="1"/>
  <c r="H112" s="1"/>
  <c r="H113" s="1"/>
  <c r="H114" s="1"/>
  <c r="H115" s="1"/>
  <c r="H116" s="1"/>
  <c r="H117" s="1"/>
  <c r="H118" s="1"/>
  <c r="H119" s="1"/>
  <c r="H120" s="1"/>
  <c r="H121" s="1"/>
  <c r="H122" s="1"/>
  <c r="H123" s="1"/>
  <c r="H124" s="1"/>
  <c r="H125" s="1"/>
  <c r="H126" s="1"/>
  <c r="H127" s="1"/>
  <c r="H128" s="1"/>
  <c r="H129" s="1"/>
  <c r="H130" s="1"/>
  <c r="H131" s="1"/>
  <c r="H132" s="1"/>
  <c r="H133" s="1"/>
  <c r="H134" s="1"/>
  <c r="H135" s="1"/>
  <c r="H136" s="1"/>
  <c r="H137" s="1"/>
  <c r="H138" s="1"/>
  <c r="H139" s="1"/>
  <c r="H140" s="1"/>
  <c r="H141" s="1"/>
  <c r="H142" s="1"/>
  <c r="H143" s="1"/>
  <c r="H144" s="1"/>
  <c r="H145" s="1"/>
  <c r="H146" s="1"/>
  <c r="H147" s="1"/>
  <c r="H148" s="1"/>
  <c r="H149" s="1"/>
  <c r="H150" s="1"/>
  <c r="H151" s="1"/>
  <c r="H152" s="1"/>
  <c r="H153" s="1"/>
  <c r="H154" s="1"/>
  <c r="H155" s="1"/>
  <c r="H156" s="1"/>
  <c r="H157" s="1"/>
  <c r="H158" s="1"/>
  <c r="H159" s="1"/>
  <c r="H160" s="1"/>
  <c r="H161" s="1"/>
  <c r="H162" s="1"/>
  <c r="H163" s="1"/>
  <c r="H164" s="1"/>
  <c r="H165" s="1"/>
  <c r="H166" s="1"/>
  <c r="H167" s="1"/>
  <c r="H168" s="1"/>
  <c r="H169" s="1"/>
  <c r="H170" s="1"/>
  <c r="H171" s="1"/>
  <c r="H172" s="1"/>
  <c r="H173" s="1"/>
  <c r="H174" s="1"/>
  <c r="H175" s="1"/>
  <c r="H176" s="1"/>
  <c r="H177" s="1"/>
  <c r="H178" s="1"/>
  <c r="H179" s="1"/>
  <c r="H180" s="1"/>
  <c r="H181" s="1"/>
  <c r="H182" s="1"/>
  <c r="H183" s="1"/>
  <c r="H184" s="1"/>
  <c r="H185" s="1"/>
  <c r="H186" s="1"/>
  <c r="H187" s="1"/>
  <c r="H188" s="1"/>
  <c r="H189" s="1"/>
  <c r="H190" s="1"/>
  <c r="H191" s="1"/>
  <c r="H192" s="1"/>
  <c r="H193" s="1"/>
  <c r="H194" s="1"/>
  <c r="H195" s="1"/>
  <c r="H196" s="1"/>
  <c r="H197" s="1"/>
  <c r="H198" s="1"/>
  <c r="H199" s="1"/>
  <c r="H200" s="1"/>
  <c r="H201" s="1"/>
  <c r="H202" s="1"/>
  <c r="H203" s="1"/>
  <c r="H204" s="1"/>
  <c r="H205" s="1"/>
  <c r="H206" s="1"/>
  <c r="H207" s="1"/>
  <c r="H208" s="1"/>
  <c r="H209" s="1"/>
  <c r="H210" s="1"/>
  <c r="H211" s="1"/>
  <c r="H212" s="1"/>
  <c r="H213" s="1"/>
  <c r="H214" s="1"/>
  <c r="H215" s="1"/>
  <c r="H216" s="1"/>
  <c r="H217" s="1"/>
  <c r="H218" s="1"/>
  <c r="H219" s="1"/>
  <c r="H220" s="1"/>
  <c r="H221" s="1"/>
  <c r="H222" s="1"/>
  <c r="H223" s="1"/>
  <c r="H224" s="1"/>
  <c r="H225" s="1"/>
  <c r="H226" s="1"/>
  <c r="H227" s="1"/>
  <c r="H228" s="1"/>
  <c r="H229" s="1"/>
  <c r="H230" s="1"/>
  <c r="H231" s="1"/>
  <c r="H232" s="1"/>
  <c r="H233" s="1"/>
  <c r="H234" s="1"/>
  <c r="H235" s="1"/>
  <c r="H236" s="1"/>
  <c r="H237" s="1"/>
  <c r="H238" s="1"/>
  <c r="H239" s="1"/>
  <c r="H240" s="1"/>
  <c r="H241" s="1"/>
  <c r="H242" s="1"/>
  <c r="H243" s="1"/>
  <c r="H244" s="1"/>
  <c r="H245" s="1"/>
  <c r="H246" s="1"/>
  <c r="H247" s="1"/>
  <c r="H248" s="1"/>
  <c r="H249" s="1"/>
  <c r="H250" s="1"/>
  <c r="H251" s="1"/>
  <c r="H252" s="1"/>
  <c r="H253" s="1"/>
  <c r="H254" s="1"/>
  <c r="H255" s="1"/>
  <c r="H256" s="1"/>
  <c r="H257" s="1"/>
  <c r="H258" s="1"/>
  <c r="H259" s="1"/>
  <c r="H260" s="1"/>
  <c r="H261" s="1"/>
  <c r="H262" s="1"/>
  <c r="H263" s="1"/>
  <c r="H264" s="1"/>
  <c r="H265" s="1"/>
  <c r="H266" s="1"/>
  <c r="H267" s="1"/>
  <c r="H268" s="1"/>
  <c r="H269" s="1"/>
  <c r="H270" s="1"/>
  <c r="H271" s="1"/>
  <c r="H272" s="1"/>
  <c r="H273" s="1"/>
  <c r="H274" s="1"/>
  <c r="H275" s="1"/>
  <c r="H276" s="1"/>
  <c r="H277" s="1"/>
  <c r="H278" s="1"/>
  <c r="H279" s="1"/>
  <c r="H280" s="1"/>
  <c r="H281" s="1"/>
  <c r="H282" s="1"/>
  <c r="H283" s="1"/>
  <c r="H284" s="1"/>
  <c r="H285" s="1"/>
  <c r="H286" s="1"/>
  <c r="H287" s="1"/>
  <c r="H288" s="1"/>
  <c r="H289" s="1"/>
  <c r="H290" s="1"/>
  <c r="H291" l="1"/>
  <c r="H292" s="1"/>
  <c r="H293" s="1"/>
  <c r="H294" s="1"/>
  <c r="H295" s="1"/>
  <c r="H296" s="1"/>
  <c r="H297" s="1"/>
  <c r="H298" s="1"/>
  <c r="H299" s="1"/>
  <c r="H300" s="1"/>
  <c r="H301" s="1"/>
  <c r="I2" l="1"/>
  <c r="I3" s="1"/>
  <c r="I4" l="1"/>
  <c r="I5" s="1"/>
  <c r="I6" s="1"/>
  <c r="I7" l="1"/>
  <c r="I8" s="1"/>
  <c r="I9" l="1"/>
  <c r="I10" s="1"/>
  <c r="I11" s="1"/>
  <c r="I12" s="1"/>
  <c r="I13" s="1"/>
  <c r="I14" s="1"/>
  <c r="I15" l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I115" s="1"/>
  <c r="I116" s="1"/>
  <c r="I117" s="1"/>
  <c r="I118" s="1"/>
  <c r="I119" s="1"/>
  <c r="I120" s="1"/>
  <c r="I121" s="1"/>
  <c r="I122" s="1"/>
  <c r="I123" s="1"/>
  <c r="I124" s="1"/>
  <c r="I125" s="1"/>
  <c r="I126" s="1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176" s="1"/>
  <c r="I177" s="1"/>
  <c r="I178" s="1"/>
  <c r="I179" s="1"/>
  <c r="I180" s="1"/>
  <c r="I181" s="1"/>
  <c r="I182" s="1"/>
  <c r="I183" s="1"/>
  <c r="I184" s="1"/>
  <c r="I185" s="1"/>
  <c r="I186" s="1"/>
  <c r="I187" s="1"/>
  <c r="I188" s="1"/>
  <c r="I189" s="1"/>
  <c r="I190" s="1"/>
  <c r="I191" s="1"/>
  <c r="I192" s="1"/>
  <c r="I193" s="1"/>
  <c r="I194" s="1"/>
  <c r="I195" s="1"/>
  <c r="I196" s="1"/>
  <c r="I197" s="1"/>
  <c r="I198" s="1"/>
  <c r="I199" s="1"/>
  <c r="I200" s="1"/>
  <c r="I201" s="1"/>
  <c r="I202" s="1"/>
  <c r="I203" s="1"/>
  <c r="I204" s="1"/>
  <c r="I205" s="1"/>
  <c r="I206" s="1"/>
  <c r="I207" s="1"/>
  <c r="I208" s="1"/>
  <c r="I209" s="1"/>
  <c r="I210" s="1"/>
  <c r="I211" s="1"/>
  <c r="I212" s="1"/>
  <c r="I213" s="1"/>
  <c r="I214" s="1"/>
  <c r="I215" s="1"/>
  <c r="I216" s="1"/>
  <c r="I217" s="1"/>
  <c r="I218" s="1"/>
  <c r="I219" s="1"/>
  <c r="I220" s="1"/>
  <c r="I221" s="1"/>
  <c r="I222" s="1"/>
  <c r="I223" s="1"/>
  <c r="I224" s="1"/>
  <c r="I225" s="1"/>
  <c r="I226" s="1"/>
  <c r="I227" s="1"/>
  <c r="I228" s="1"/>
  <c r="I229" s="1"/>
  <c r="I230" s="1"/>
  <c r="I231" s="1"/>
  <c r="I232" s="1"/>
  <c r="I233" s="1"/>
  <c r="I234" s="1"/>
  <c r="I235" s="1"/>
  <c r="I236" s="1"/>
  <c r="I237" s="1"/>
  <c r="I238" s="1"/>
  <c r="I239" s="1"/>
  <c r="I240" s="1"/>
  <c r="I241" s="1"/>
  <c r="I242" s="1"/>
  <c r="I243" s="1"/>
  <c r="I244" s="1"/>
  <c r="I245" s="1"/>
  <c r="I246" s="1"/>
  <c r="I247" s="1"/>
  <c r="I248" s="1"/>
  <c r="I249" s="1"/>
  <c r="I250" s="1"/>
  <c r="I251" s="1"/>
  <c r="I252" s="1"/>
  <c r="I253" s="1"/>
  <c r="I254" s="1"/>
  <c r="I255" s="1"/>
  <c r="I256" s="1"/>
  <c r="I257" s="1"/>
  <c r="I258" s="1"/>
  <c r="I259" s="1"/>
  <c r="I260" s="1"/>
  <c r="I261" s="1"/>
  <c r="I262" s="1"/>
  <c r="I263" s="1"/>
  <c r="I264" s="1"/>
  <c r="I265" s="1"/>
  <c r="I266" s="1"/>
  <c r="I267" s="1"/>
  <c r="I268" s="1"/>
  <c r="I269" s="1"/>
  <c r="I270" s="1"/>
  <c r="I271" s="1"/>
  <c r="I272" s="1"/>
  <c r="I273" s="1"/>
  <c r="I274" s="1"/>
  <c r="I275" s="1"/>
  <c r="I276" s="1"/>
  <c r="I277" s="1"/>
  <c r="I278" s="1"/>
  <c r="I279" s="1"/>
  <c r="I280" s="1"/>
  <c r="I281" s="1"/>
  <c r="I282" s="1"/>
  <c r="I283" s="1"/>
  <c r="I284" s="1"/>
  <c r="I285" s="1"/>
  <c r="I286" s="1"/>
  <c r="I287" s="1"/>
  <c r="I288" s="1"/>
  <c r="I289" s="1"/>
  <c r="I290" s="1"/>
  <c r="I291" s="1"/>
  <c r="I292" s="1"/>
  <c r="I293" s="1"/>
  <c r="I294" s="1"/>
  <c r="I295" s="1"/>
  <c r="I296" s="1"/>
  <c r="I297" s="1"/>
  <c r="I298" s="1"/>
  <c r="I299" s="1"/>
  <c r="I300" s="1"/>
  <c r="I301" s="1"/>
</calcChain>
</file>

<file path=xl/sharedStrings.xml><?xml version="1.0" encoding="utf-8"?>
<sst xmlns="http://schemas.openxmlformats.org/spreadsheetml/2006/main" count="4589" uniqueCount="1270">
  <si>
    <t>Item</t>
    <phoneticPr fontId="19" type="noConversion"/>
  </si>
  <si>
    <t>Name</t>
    <phoneticPr fontId="19" type="noConversion"/>
  </si>
  <si>
    <t>Total Oligos:</t>
  </si>
  <si>
    <t xml:space="preserve"> </t>
  </si>
  <si>
    <t>A</t>
  </si>
  <si>
    <t>B</t>
  </si>
  <si>
    <t>C</t>
  </si>
  <si>
    <t>D</t>
  </si>
  <si>
    <t>E</t>
  </si>
  <si>
    <t>F</t>
  </si>
  <si>
    <t>G</t>
  </si>
  <si>
    <t>H</t>
  </si>
  <si>
    <t>3900-1:</t>
  </si>
  <si>
    <t>3900-2:</t>
  </si>
  <si>
    <t>3900-3:</t>
  </si>
  <si>
    <t>Order#</t>
  </si>
  <si>
    <t>Scale</t>
  </si>
  <si>
    <t>Base Count</t>
  </si>
  <si>
    <t>3900-4:</t>
  </si>
  <si>
    <t>3900-5:</t>
  </si>
  <si>
    <t>-</t>
  </si>
  <si>
    <t>Run</t>
  </si>
  <si>
    <t>Date</t>
  </si>
  <si>
    <t>Longest:</t>
  </si>
  <si>
    <t>Sequence 5'-3'</t>
  </si>
  <si>
    <t>Longest on Each Synthesizer</t>
  </si>
  <si>
    <t>Run Time Per Synthesizer</t>
  </si>
  <si>
    <t>Print Time</t>
  </si>
  <si>
    <t>Run Start Time</t>
  </si>
  <si>
    <t>Synthesizer Run Start Times</t>
  </si>
  <si>
    <t>Sythesizer Run Finish Times</t>
  </si>
  <si>
    <t># Banks:</t>
  </si>
  <si>
    <t>Run End Time:</t>
  </si>
  <si>
    <t>Time Printed:</t>
  </si>
  <si>
    <t>nt</t>
  </si>
  <si>
    <t>Technician Name(s):</t>
  </si>
  <si>
    <t>Norm?</t>
  </si>
  <si>
    <t>Seq/&amp;Deliver?</t>
  </si>
  <si>
    <t>Syn</t>
  </si>
  <si>
    <t>Item</t>
  </si>
  <si>
    <t># of Oligos on Synthesizers</t>
  </si>
  <si>
    <t>Longest_2</t>
  </si>
  <si>
    <t>Oligo Post-Synthesis Processing Record</t>
  </si>
  <si>
    <t>Oligo Post-Synthesis Processing</t>
  </si>
  <si>
    <t>Plate 1</t>
  </si>
  <si>
    <t>Plate 2</t>
  </si>
  <si>
    <t>Unloading Date:</t>
  </si>
  <si>
    <t>Machine</t>
  </si>
  <si>
    <t>Notes:</t>
  </si>
  <si>
    <t>Synthesis File Review:</t>
  </si>
  <si>
    <t>Unloading &amp; Post-Syn:</t>
  </si>
  <si>
    <t>Incubation:</t>
  </si>
  <si>
    <t>Aliquots:</t>
  </si>
  <si>
    <t>Labels &amp; Order Sheets:</t>
  </si>
  <si>
    <t>Normalization:</t>
  </si>
  <si>
    <t>Packaging:</t>
  </si>
  <si>
    <t>Quality Control:</t>
  </si>
  <si>
    <t>3900-3</t>
  </si>
  <si>
    <t>3900-4</t>
  </si>
  <si>
    <t>3900-5</t>
  </si>
  <si>
    <t>3900-2</t>
  </si>
  <si>
    <t>3900-1</t>
  </si>
  <si>
    <t>Plate 3</t>
  </si>
  <si>
    <t xml:space="preserve">Vial ID: </t>
  </si>
  <si>
    <t>Column: Enabled</t>
  </si>
  <si>
    <t>Bank  4, Column  12</t>
  </si>
  <si>
    <t>Bank  4, Column  11</t>
  </si>
  <si>
    <t>Bank  4, Column  10</t>
  </si>
  <si>
    <t>Bank  4, Column  9</t>
  </si>
  <si>
    <t>Bank  4, Column  8</t>
  </si>
  <si>
    <t>Bank  4, Column  7</t>
  </si>
  <si>
    <t>Bank  4, Column  6</t>
  </si>
  <si>
    <t>Bank  4, Column  5</t>
  </si>
  <si>
    <t>Bank  4, Column  4</t>
  </si>
  <si>
    <t>Bank  4, Column  3</t>
  </si>
  <si>
    <t>Bank  4, Column  2</t>
  </si>
  <si>
    <t>Bank  4, Column  1</t>
  </si>
  <si>
    <t>Bank  3, Column  12</t>
  </si>
  <si>
    <t>Bank  3, Column  11</t>
  </si>
  <si>
    <t>Bank  3, Column  10</t>
  </si>
  <si>
    <t>Bank  3, Column  9</t>
  </si>
  <si>
    <t>Bank  3, Column  8</t>
  </si>
  <si>
    <t>Bank  3, Column  7</t>
  </si>
  <si>
    <t>Bank  3, Column  6</t>
  </si>
  <si>
    <t>Bank  3, Column  5</t>
  </si>
  <si>
    <t>Bank  3, Column  4</t>
  </si>
  <si>
    <t>Bank  3, Column  3</t>
  </si>
  <si>
    <t>Bank  3, Column  2</t>
  </si>
  <si>
    <t>Bank  3, Column  1</t>
  </si>
  <si>
    <t>Bank  2, Column  12</t>
  </si>
  <si>
    <t>Bank  2, Column  11</t>
  </si>
  <si>
    <t>Bank  2, Column  10</t>
  </si>
  <si>
    <t>Bank  2, Column  9</t>
  </si>
  <si>
    <t>Bank  2, Column  8</t>
  </si>
  <si>
    <t>Bank  2, Column  7</t>
  </si>
  <si>
    <t>Bank  2, Column  6</t>
  </si>
  <si>
    <t>Bank  2, Column  5</t>
  </si>
  <si>
    <t>Bank  2, Column  4</t>
  </si>
  <si>
    <t>Bank  2, Column  3</t>
  </si>
  <si>
    <t>Bank  2, Column  2</t>
  </si>
  <si>
    <t>Bank  2, Column  1</t>
  </si>
  <si>
    <t>Bank  1, Column  12</t>
  </si>
  <si>
    <t>Bank  1, Column  11</t>
  </si>
  <si>
    <t>Bank  1, Column  10</t>
  </si>
  <si>
    <t>Bank  1, Column  9</t>
  </si>
  <si>
    <t>Bank  1, Column  8</t>
  </si>
  <si>
    <t>Bank  1, Column  7</t>
  </si>
  <si>
    <t>Bank  1, Column  6</t>
  </si>
  <si>
    <t>Bank  1, Column  5</t>
  </si>
  <si>
    <t>Bank  1, Column  4</t>
  </si>
  <si>
    <t>Bank  1, Column  3</t>
  </si>
  <si>
    <t>Bank  1, Column  2</t>
  </si>
  <si>
    <t>Bank  1, Column  1</t>
  </si>
  <si>
    <t>Applied Biosystems Oligonucleotide Synthesizer Software Synthesis File</t>
  </si>
  <si>
    <t>Longest_1</t>
  </si>
  <si>
    <t>Longest_3</t>
  </si>
  <si>
    <t># of Orders:</t>
  </si>
  <si>
    <t># Orders Per Plate</t>
  </si>
  <si>
    <t>3900-6</t>
  </si>
  <si>
    <t>Initial</t>
  </si>
  <si>
    <t>Loading Date:</t>
  </si>
  <si>
    <t>Cycle Files:</t>
  </si>
  <si>
    <t>Count:</t>
  </si>
  <si>
    <t>Partial/NewCustomer?</t>
  </si>
  <si>
    <t>V1.01</t>
  </si>
  <si>
    <t>Added Save Button for input files</t>
  </si>
  <si>
    <t>Added Print Tracking Sheet Button</t>
  </si>
  <si>
    <t>V1.02</t>
  </si>
  <si>
    <t>Added Vertical/Horizontal Option (Not Complete)</t>
  </si>
  <si>
    <t>Added Save Workbook Button (Not Complete)</t>
  </si>
  <si>
    <t>V1.05</t>
  </si>
  <si>
    <t>Finished Save Button</t>
  </si>
  <si>
    <t>V1.03</t>
  </si>
  <si>
    <t>Vertical/Horizontal Option Done</t>
  </si>
  <si>
    <t>V1.04</t>
  </si>
  <si>
    <t>Vertical/Horizontal Option Done/Updated</t>
  </si>
  <si>
    <t>V1.052</t>
  </si>
  <si>
    <t>Save Button Prompts if no run number present</t>
  </si>
  <si>
    <t xml:space="preserve">Note: Add msgboxes to other buttons for confirmation </t>
  </si>
  <si>
    <t>V1.07</t>
  </si>
  <si>
    <t>Tracking Sheet shown, now at end of workbook</t>
  </si>
  <si>
    <t>Changing vba sheet references</t>
  </si>
  <si>
    <t>Unhid all sheets, preparing to delete</t>
  </si>
  <si>
    <t>V1.08</t>
  </si>
  <si>
    <t>Deleted unnecessary sheets</t>
  </si>
  <si>
    <t>V1.081</t>
  </si>
  <si>
    <t>Re-hid sheets</t>
  </si>
  <si>
    <t>Version Notes</t>
  </si>
  <si>
    <t>V1.1</t>
  </si>
  <si>
    <t>Updated buttons look and location</t>
  </si>
  <si>
    <t>V1.2</t>
  </si>
  <si>
    <t>Added Long Oligo tracking sheet</t>
  </si>
  <si>
    <t>V1.3</t>
  </si>
  <si>
    <t>Worked on Long Oligo tracking sheet</t>
  </si>
  <si>
    <t>Added run end time on pre_record sheet</t>
  </si>
  <si>
    <t>Completed long oligo tracking sheet</t>
  </si>
  <si>
    <t>Plate 4</t>
  </si>
  <si>
    <t>Plate 5</t>
  </si>
  <si>
    <t>Plate 6</t>
  </si>
  <si>
    <t xml:space="preserve">V1.32 </t>
  </si>
  <si>
    <t>Added and completed plates 4-6 with addition of new syn rec_edit_2 sheet</t>
  </si>
  <si>
    <t>MM-192X</t>
  </si>
  <si>
    <t>Column</t>
  </si>
  <si>
    <t>Reagent</t>
  </si>
  <si>
    <t>Waste</t>
  </si>
  <si>
    <t>V1.33</t>
  </si>
  <si>
    <t>Prime</t>
  </si>
  <si>
    <t>Nitrogen</t>
  </si>
  <si>
    <t>Camera</t>
  </si>
  <si>
    <t>Syn File</t>
  </si>
  <si>
    <t>Start</t>
  </si>
  <si>
    <t>Changed print button to directly print out w/o preview</t>
  </si>
  <si>
    <t>Added button to print long oligo tracking sheet</t>
  </si>
  <si>
    <t>Simplified tracking sheet checklist</t>
  </si>
  <si>
    <t>Added buttons to fill date, to fill down scale and time</t>
  </si>
  <si>
    <t>Added buttons to save all input files</t>
  </si>
  <si>
    <t>Order #</t>
  </si>
  <si>
    <t>TE</t>
  </si>
  <si>
    <t>H2O</t>
  </si>
  <si>
    <t>V1.4</t>
  </si>
  <si>
    <t>Added TE &amp; H2O auto input</t>
  </si>
  <si>
    <t>Partial</t>
  </si>
  <si>
    <t>New Customer</t>
  </si>
  <si>
    <t>Store &amp; Deliver</t>
  </si>
  <si>
    <t>Store</t>
  </si>
  <si>
    <t>200nm Combine</t>
  </si>
  <si>
    <t>V1.41</t>
  </si>
  <si>
    <t>Added other inputs on new sheet</t>
  </si>
  <si>
    <t>New Record Inputs sheet</t>
  </si>
  <si>
    <t>Additional tweaks and touch-ups</t>
  </si>
  <si>
    <t>V1.42</t>
  </si>
  <si>
    <t>V1.43</t>
  </si>
  <si>
    <t>Added matrix print buttons</t>
  </si>
  <si>
    <t xml:space="preserve">V1.44 </t>
  </si>
  <si>
    <t>Changed name of matrix print buttons</t>
  </si>
  <si>
    <t>V1.45</t>
  </si>
  <si>
    <t>testing change to save button msg box</t>
  </si>
  <si>
    <t>v1.5</t>
  </si>
  <si>
    <t>Edited save as button for more options and no runtime error messages</t>
  </si>
  <si>
    <t>Edited save input buttons for no runtime error</t>
  </si>
  <si>
    <t>Edited print map matrix buttons to only show depending on toggled horizontal/vertical</t>
  </si>
  <si>
    <t>Long oligo tracking sheet change from &gt;69 to &gt;70nt</t>
  </si>
  <si>
    <t>V1.51</t>
  </si>
  <si>
    <t>Got rid of print map matrix buttons showing/hiding as it was causing a copy/paste bug when clicking on the sheet before trying to paste</t>
  </si>
  <si>
    <t>Added sequence cutter for long oligos to record inputs sheet</t>
  </si>
  <si>
    <t>V1.52</t>
  </si>
  <si>
    <t>Fixed vertical matrix well position C01 to match row B103 in syn rec_edit correctly</t>
  </si>
  <si>
    <t>(initial)</t>
  </si>
  <si>
    <t># of Oligos:</t>
  </si>
  <si>
    <t xml:space="preserve">V1.53 </t>
  </si>
  <si>
    <t>Added plates 4-6 to tracking sheet and plate count</t>
  </si>
  <si>
    <t>T</t>
  </si>
  <si>
    <t>First 25 Bases</t>
  </si>
  <si>
    <t>Long Oligo Cutting</t>
  </si>
  <si>
    <t>V1.54</t>
  </si>
  <si>
    <t>Added individual sequence cutting of 25 bases</t>
  </si>
  <si>
    <t>V1.541</t>
  </si>
  <si>
    <t>Added Trityl On option</t>
  </si>
  <si>
    <t>1-1</t>
  </si>
  <si>
    <t>1-2</t>
  </si>
  <si>
    <t>1-3</t>
  </si>
  <si>
    <t>1-4</t>
  </si>
  <si>
    <t>1-5</t>
  </si>
  <si>
    <t>1-6</t>
  </si>
  <si>
    <t>1-7</t>
  </si>
  <si>
    <t>1-8</t>
  </si>
  <si>
    <t>1-9</t>
  </si>
  <si>
    <t>1-10</t>
  </si>
  <si>
    <t>1-11</t>
  </si>
  <si>
    <t>1-12</t>
  </si>
  <si>
    <t>1-13</t>
  </si>
  <si>
    <t>1-14</t>
  </si>
  <si>
    <t>1-15</t>
  </si>
  <si>
    <t>1-16</t>
  </si>
  <si>
    <t>1-17</t>
  </si>
  <si>
    <t>1-18</t>
  </si>
  <si>
    <t>1-19</t>
  </si>
  <si>
    <t>1-20</t>
  </si>
  <si>
    <t>1-21</t>
  </si>
  <si>
    <t>1-22</t>
  </si>
  <si>
    <t>1-23</t>
  </si>
  <si>
    <t>1-24</t>
  </si>
  <si>
    <t>1-25</t>
  </si>
  <si>
    <t>1-26</t>
  </si>
  <si>
    <t>1-27</t>
  </si>
  <si>
    <t>1-28</t>
  </si>
  <si>
    <t>1-29</t>
  </si>
  <si>
    <t>1-30</t>
  </si>
  <si>
    <t>1-31</t>
  </si>
  <si>
    <t>1-32</t>
  </si>
  <si>
    <t>1-33</t>
  </si>
  <si>
    <t>1-34</t>
  </si>
  <si>
    <t>1-35</t>
  </si>
  <si>
    <t>1-36</t>
  </si>
  <si>
    <t>1-37</t>
  </si>
  <si>
    <t>1-38</t>
  </si>
  <si>
    <t>1-39</t>
  </si>
  <si>
    <t>1-40</t>
  </si>
  <si>
    <t>1-41</t>
  </si>
  <si>
    <t>1-42</t>
  </si>
  <si>
    <t>1-43</t>
  </si>
  <si>
    <t>1-44</t>
  </si>
  <si>
    <t>1-45</t>
  </si>
  <si>
    <t>1-46</t>
  </si>
  <si>
    <t>1-47</t>
  </si>
  <si>
    <t>1-48</t>
  </si>
  <si>
    <t>2-1</t>
  </si>
  <si>
    <t>2-2</t>
  </si>
  <si>
    <t>2-3</t>
  </si>
  <si>
    <t>2-4</t>
  </si>
  <si>
    <t>2-5</t>
  </si>
  <si>
    <t>2-6</t>
  </si>
  <si>
    <t>2-7</t>
  </si>
  <si>
    <t>2-8</t>
  </si>
  <si>
    <t>2-9</t>
  </si>
  <si>
    <t>2-10</t>
  </si>
  <si>
    <t>2-11</t>
  </si>
  <si>
    <t>2-12</t>
  </si>
  <si>
    <t>2-13</t>
  </si>
  <si>
    <t>2-14</t>
  </si>
  <si>
    <t>2-15</t>
  </si>
  <si>
    <t>2-16</t>
  </si>
  <si>
    <t>2-17</t>
  </si>
  <si>
    <t>2-18</t>
  </si>
  <si>
    <t>2-19</t>
  </si>
  <si>
    <t>2-20</t>
  </si>
  <si>
    <t>2-21</t>
  </si>
  <si>
    <t>2-22</t>
  </si>
  <si>
    <t>2-23</t>
  </si>
  <si>
    <t>2-24</t>
  </si>
  <si>
    <t>2-25</t>
  </si>
  <si>
    <t>2-26</t>
  </si>
  <si>
    <t>2-27</t>
  </si>
  <si>
    <t>2-28</t>
  </si>
  <si>
    <t>2-29</t>
  </si>
  <si>
    <t>2-30</t>
  </si>
  <si>
    <t>2-31</t>
  </si>
  <si>
    <t>2-32</t>
  </si>
  <si>
    <t>2-33</t>
  </si>
  <si>
    <t>2-34</t>
  </si>
  <si>
    <t>2-35</t>
  </si>
  <si>
    <t>2-36</t>
  </si>
  <si>
    <t>2-37</t>
  </si>
  <si>
    <t>2-38</t>
  </si>
  <si>
    <t>2-39</t>
  </si>
  <si>
    <t>2-40</t>
  </si>
  <si>
    <t>2-41</t>
  </si>
  <si>
    <t>2-42</t>
  </si>
  <si>
    <t>2-43</t>
  </si>
  <si>
    <t>2-44</t>
  </si>
  <si>
    <t>2-45</t>
  </si>
  <si>
    <t>2-46</t>
  </si>
  <si>
    <t>2-47</t>
  </si>
  <si>
    <t>2-48</t>
  </si>
  <si>
    <t>3-1</t>
  </si>
  <si>
    <t>3-2</t>
  </si>
  <si>
    <t>3-3</t>
  </si>
  <si>
    <t>3-4</t>
  </si>
  <si>
    <t>3-5</t>
  </si>
  <si>
    <t>3-6</t>
  </si>
  <si>
    <t>3-7</t>
  </si>
  <si>
    <t>3-8</t>
  </si>
  <si>
    <t>3-9</t>
  </si>
  <si>
    <t>3-10</t>
  </si>
  <si>
    <t>3-11</t>
  </si>
  <si>
    <t>3-12</t>
  </si>
  <si>
    <t>3-13</t>
  </si>
  <si>
    <t>3-14</t>
  </si>
  <si>
    <t>3-15</t>
  </si>
  <si>
    <t>3-16</t>
  </si>
  <si>
    <t>3-17</t>
  </si>
  <si>
    <t>3-18</t>
  </si>
  <si>
    <t>3-19</t>
  </si>
  <si>
    <t>3-20</t>
  </si>
  <si>
    <t>3-21</t>
  </si>
  <si>
    <t>3-22</t>
  </si>
  <si>
    <t>3-23</t>
  </si>
  <si>
    <t>3-24</t>
  </si>
  <si>
    <t>3-25</t>
  </si>
  <si>
    <t>3-26</t>
  </si>
  <si>
    <t>3-27</t>
  </si>
  <si>
    <t>3-28</t>
  </si>
  <si>
    <t>3-29</t>
  </si>
  <si>
    <t>3-30</t>
  </si>
  <si>
    <t>3-31</t>
  </si>
  <si>
    <t>3-32</t>
  </si>
  <si>
    <t>3-33</t>
  </si>
  <si>
    <t>3-34</t>
  </si>
  <si>
    <t>3-35</t>
  </si>
  <si>
    <t>3-36</t>
  </si>
  <si>
    <t>3-37</t>
  </si>
  <si>
    <t>3-38</t>
  </si>
  <si>
    <t>3-39</t>
  </si>
  <si>
    <t>3-40</t>
  </si>
  <si>
    <t>3-41</t>
  </si>
  <si>
    <t>3-42</t>
  </si>
  <si>
    <t>3-43</t>
  </si>
  <si>
    <t>3-44</t>
  </si>
  <si>
    <t>3-45</t>
  </si>
  <si>
    <t>3-46</t>
  </si>
  <si>
    <t>3-47</t>
  </si>
  <si>
    <t>3-48</t>
  </si>
  <si>
    <t>4-1</t>
  </si>
  <si>
    <t>4-2</t>
  </si>
  <si>
    <t>4-3</t>
  </si>
  <si>
    <t>4-4</t>
  </si>
  <si>
    <t>4-5</t>
  </si>
  <si>
    <t>4-6</t>
  </si>
  <si>
    <t>4-7</t>
  </si>
  <si>
    <t>4-8</t>
  </si>
  <si>
    <t>4-9</t>
  </si>
  <si>
    <t>4-10</t>
  </si>
  <si>
    <t>4-11</t>
  </si>
  <si>
    <t>4-12</t>
  </si>
  <si>
    <t>4-13</t>
  </si>
  <si>
    <t>4-14</t>
  </si>
  <si>
    <t>4-15</t>
  </si>
  <si>
    <t>4-16</t>
  </si>
  <si>
    <t>4-17</t>
  </si>
  <si>
    <t>4-18</t>
  </si>
  <si>
    <t>4-19</t>
  </si>
  <si>
    <t>4-20</t>
  </si>
  <si>
    <t>4-21</t>
  </si>
  <si>
    <t>4-22</t>
  </si>
  <si>
    <t>4-23</t>
  </si>
  <si>
    <t>4-24</t>
  </si>
  <si>
    <t>4-25</t>
  </si>
  <si>
    <t>4-26</t>
  </si>
  <si>
    <t>4-27</t>
  </si>
  <si>
    <t>4-28</t>
  </si>
  <si>
    <t>4-29</t>
  </si>
  <si>
    <t>4-30</t>
  </si>
  <si>
    <t>4-31</t>
  </si>
  <si>
    <t>4-32</t>
  </si>
  <si>
    <t>4-33</t>
  </si>
  <si>
    <t>4-34</t>
  </si>
  <si>
    <t>4-35</t>
  </si>
  <si>
    <t>4-36</t>
  </si>
  <si>
    <t>4-37</t>
  </si>
  <si>
    <t>4-38</t>
  </si>
  <si>
    <t>4-39</t>
  </si>
  <si>
    <t>4-40</t>
  </si>
  <si>
    <t>4-41</t>
  </si>
  <si>
    <t>4-42</t>
  </si>
  <si>
    <t>4-43</t>
  </si>
  <si>
    <t>4-44</t>
  </si>
  <si>
    <t>4-45</t>
  </si>
  <si>
    <t>4-46</t>
  </si>
  <si>
    <t>4-47</t>
  </si>
  <si>
    <t>4-48</t>
  </si>
  <si>
    <t>5-1</t>
  </si>
  <si>
    <t>5-2</t>
  </si>
  <si>
    <t>5-3</t>
  </si>
  <si>
    <t>5-4</t>
  </si>
  <si>
    <t>5-5</t>
  </si>
  <si>
    <t>5-6</t>
  </si>
  <si>
    <t>5-7</t>
  </si>
  <si>
    <t>5-8</t>
  </si>
  <si>
    <t>5-9</t>
  </si>
  <si>
    <t>5-10</t>
  </si>
  <si>
    <t>5-11</t>
  </si>
  <si>
    <t>5-12</t>
  </si>
  <si>
    <t>5-13</t>
  </si>
  <si>
    <t>5-14</t>
  </si>
  <si>
    <t>5-15</t>
  </si>
  <si>
    <t>5-16</t>
  </si>
  <si>
    <t>5-17</t>
  </si>
  <si>
    <t>5-18</t>
  </si>
  <si>
    <t>5-19</t>
  </si>
  <si>
    <t>5-20</t>
  </si>
  <si>
    <t>5-21</t>
  </si>
  <si>
    <t>5-22</t>
  </si>
  <si>
    <t>5-23</t>
  </si>
  <si>
    <t>5-24</t>
  </si>
  <si>
    <t>5-25</t>
  </si>
  <si>
    <t>5-26</t>
  </si>
  <si>
    <t>5-27</t>
  </si>
  <si>
    <t>5-28</t>
  </si>
  <si>
    <t>5-29</t>
  </si>
  <si>
    <t>5-30</t>
  </si>
  <si>
    <t>5-31</t>
  </si>
  <si>
    <t>5-32</t>
  </si>
  <si>
    <t>5-33</t>
  </si>
  <si>
    <t>5-34</t>
  </si>
  <si>
    <t>5-35</t>
  </si>
  <si>
    <t>5-36</t>
  </si>
  <si>
    <t>5-37</t>
  </si>
  <si>
    <t>5-38</t>
  </si>
  <si>
    <t>5-39</t>
  </si>
  <si>
    <t>5-40</t>
  </si>
  <si>
    <t>5-41</t>
  </si>
  <si>
    <t>5-42</t>
  </si>
  <si>
    <t>5-43</t>
  </si>
  <si>
    <t>5-44</t>
  </si>
  <si>
    <t>5-45</t>
  </si>
  <si>
    <t>5-46</t>
  </si>
  <si>
    <t>5-47</t>
  </si>
  <si>
    <t>5-48</t>
  </si>
  <si>
    <t>6-1</t>
  </si>
  <si>
    <t>6-2</t>
  </si>
  <si>
    <t>6-3</t>
  </si>
  <si>
    <t>6-4</t>
  </si>
  <si>
    <t>6-5</t>
  </si>
  <si>
    <t>6-6</t>
  </si>
  <si>
    <t>6-7</t>
  </si>
  <si>
    <t>6-8</t>
  </si>
  <si>
    <t>6-9</t>
  </si>
  <si>
    <t>6-10</t>
  </si>
  <si>
    <t>6-11</t>
  </si>
  <si>
    <t>6-12</t>
  </si>
  <si>
    <t>6-13</t>
  </si>
  <si>
    <t>6-14</t>
  </si>
  <si>
    <t>6-15</t>
  </si>
  <si>
    <t>6-16</t>
  </si>
  <si>
    <t>6-17</t>
  </si>
  <si>
    <t>6-18</t>
  </si>
  <si>
    <t>6-19</t>
  </si>
  <si>
    <t>6-20</t>
  </si>
  <si>
    <t>6-21</t>
  </si>
  <si>
    <t>6-22</t>
  </si>
  <si>
    <t>6-23</t>
  </si>
  <si>
    <t>6-24</t>
  </si>
  <si>
    <t>6-25</t>
  </si>
  <si>
    <t>6-26</t>
  </si>
  <si>
    <t>6-27</t>
  </si>
  <si>
    <t>6-28</t>
  </si>
  <si>
    <t>6-29</t>
  </si>
  <si>
    <t>6-30</t>
  </si>
  <si>
    <t>6-31</t>
  </si>
  <si>
    <t>6-32</t>
  </si>
  <si>
    <t>6-33</t>
  </si>
  <si>
    <t>6-34</t>
  </si>
  <si>
    <t>6-35</t>
  </si>
  <si>
    <t>6-36</t>
  </si>
  <si>
    <t>6-37</t>
  </si>
  <si>
    <t>6-38</t>
  </si>
  <si>
    <t>6-39</t>
  </si>
  <si>
    <t>6-40</t>
  </si>
  <si>
    <t>6-41</t>
  </si>
  <si>
    <t>6-42</t>
  </si>
  <si>
    <t>6-43</t>
  </si>
  <si>
    <t>6-44</t>
  </si>
  <si>
    <t>6-45</t>
  </si>
  <si>
    <t>6-46</t>
  </si>
  <si>
    <t>6-47</t>
  </si>
  <si>
    <t>6-48</t>
  </si>
  <si>
    <t>Syn-Col#</t>
  </si>
  <si>
    <t>V1.55</t>
  </si>
  <si>
    <t>Added column number tracking</t>
  </si>
  <si>
    <t>V1.56</t>
  </si>
  <si>
    <t>Fixed save issue and count issue on matrix sheets</t>
  </si>
  <si>
    <t>V1.57</t>
  </si>
  <si>
    <t xml:space="preserve">Improved # of orders accuracy with new formulas </t>
  </si>
  <si>
    <t xml:space="preserve">V1.58 </t>
  </si>
  <si>
    <t>Save now does 20180105-1 instead of 201815-1</t>
  </si>
  <si>
    <t>And changed path so folder names can have 0's like 2018-01 instead of 2018-1</t>
  </si>
  <si>
    <t>3900-6:</t>
  </si>
  <si>
    <t>V1.6</t>
  </si>
  <si>
    <t>Added syn 6 to plate matrix sheets</t>
  </si>
  <si>
    <t>Plate A</t>
  </si>
  <si>
    <t>Plate B</t>
  </si>
  <si>
    <t>A-1</t>
  </si>
  <si>
    <t>A-2</t>
  </si>
  <si>
    <t>A-3</t>
  </si>
  <si>
    <t>A-4</t>
  </si>
  <si>
    <t>A-5</t>
  </si>
  <si>
    <t>A-6</t>
  </si>
  <si>
    <t>A-7</t>
  </si>
  <si>
    <t>A-8</t>
  </si>
  <si>
    <t>A-9</t>
  </si>
  <si>
    <t>A-10</t>
  </si>
  <si>
    <t>A-11</t>
  </si>
  <si>
    <t>A-12</t>
  </si>
  <si>
    <t>A-13</t>
  </si>
  <si>
    <t>A-14</t>
  </si>
  <si>
    <t>A-15</t>
  </si>
  <si>
    <t>A-16</t>
  </si>
  <si>
    <t>A-17</t>
  </si>
  <si>
    <t>A-18</t>
  </si>
  <si>
    <t>A-19</t>
  </si>
  <si>
    <t>A-20</t>
  </si>
  <si>
    <t>A-21</t>
  </si>
  <si>
    <t>A-22</t>
  </si>
  <si>
    <t>A-23</t>
  </si>
  <si>
    <t>A-24</t>
  </si>
  <si>
    <t>A-25</t>
  </si>
  <si>
    <t>A-26</t>
  </si>
  <si>
    <t>A-27</t>
  </si>
  <si>
    <t>A-28</t>
  </si>
  <si>
    <t>A-29</t>
  </si>
  <si>
    <t>A-30</t>
  </si>
  <si>
    <t>A-31</t>
  </si>
  <si>
    <t>A-32</t>
  </si>
  <si>
    <t>A-33</t>
  </si>
  <si>
    <t>A-34</t>
  </si>
  <si>
    <t>A-35</t>
  </si>
  <si>
    <t>A-36</t>
  </si>
  <si>
    <t>A-37</t>
  </si>
  <si>
    <t>A-38</t>
  </si>
  <si>
    <t>A-39</t>
  </si>
  <si>
    <t>A-40</t>
  </si>
  <si>
    <t>A-41</t>
  </si>
  <si>
    <t>A-42</t>
  </si>
  <si>
    <t>A-43</t>
  </si>
  <si>
    <t>A-44</t>
  </si>
  <si>
    <t>A-45</t>
  </si>
  <si>
    <t>A-46</t>
  </si>
  <si>
    <t>A-47</t>
  </si>
  <si>
    <t>A-48</t>
  </si>
  <si>
    <t>A-49</t>
  </si>
  <si>
    <t>A-50</t>
  </si>
  <si>
    <t>A-51</t>
  </si>
  <si>
    <t>A-52</t>
  </si>
  <si>
    <t>A-53</t>
  </si>
  <si>
    <t>A-54</t>
  </si>
  <si>
    <t>A-55</t>
  </si>
  <si>
    <t>A-56</t>
  </si>
  <si>
    <t>A-57</t>
  </si>
  <si>
    <t>A-58</t>
  </si>
  <si>
    <t>A-59</t>
  </si>
  <si>
    <t>A-60</t>
  </si>
  <si>
    <t>A-61</t>
  </si>
  <si>
    <t>A-62</t>
  </si>
  <si>
    <t>A-63</t>
  </si>
  <si>
    <t>A-64</t>
  </si>
  <si>
    <t>A-65</t>
  </si>
  <si>
    <t>A-66</t>
  </si>
  <si>
    <t>A-67</t>
  </si>
  <si>
    <t>A-68</t>
  </si>
  <si>
    <t>A-69</t>
  </si>
  <si>
    <t>A-70</t>
  </si>
  <si>
    <t>A-71</t>
  </si>
  <si>
    <t>A-72</t>
  </si>
  <si>
    <t>A-73</t>
  </si>
  <si>
    <t>A-74</t>
  </si>
  <si>
    <t>A-75</t>
  </si>
  <si>
    <t>A-76</t>
  </si>
  <si>
    <t>A-77</t>
  </si>
  <si>
    <t>A-78</t>
  </si>
  <si>
    <t>A-79</t>
  </si>
  <si>
    <t>A-80</t>
  </si>
  <si>
    <t>A-81</t>
  </si>
  <si>
    <t>A-82</t>
  </si>
  <si>
    <t>A-83</t>
  </si>
  <si>
    <t>A-84</t>
  </si>
  <si>
    <t>A-85</t>
  </si>
  <si>
    <t>A-86</t>
  </si>
  <si>
    <t>A-87</t>
  </si>
  <si>
    <t>A-88</t>
  </si>
  <si>
    <t>A-89</t>
  </si>
  <si>
    <t>A-90</t>
  </si>
  <si>
    <t>A-91</t>
  </si>
  <si>
    <t>A-92</t>
  </si>
  <si>
    <t>A-93</t>
  </si>
  <si>
    <t>A-94</t>
  </si>
  <si>
    <t>A-95</t>
  </si>
  <si>
    <t>A-96</t>
  </si>
  <si>
    <t>B-1</t>
  </si>
  <si>
    <t>B-2</t>
  </si>
  <si>
    <t>B-3</t>
  </si>
  <si>
    <t>B-4</t>
  </si>
  <si>
    <t>B-5</t>
  </si>
  <si>
    <t>B-6</t>
  </si>
  <si>
    <t>B-7</t>
  </si>
  <si>
    <t>B-8</t>
  </si>
  <si>
    <t>B-9</t>
  </si>
  <si>
    <t>B-10</t>
  </si>
  <si>
    <t>B-11</t>
  </si>
  <si>
    <t>B-12</t>
  </si>
  <si>
    <t>B-13</t>
  </si>
  <si>
    <t>B-14</t>
  </si>
  <si>
    <t>B-15</t>
  </si>
  <si>
    <t>B-16</t>
  </si>
  <si>
    <t>B-17</t>
  </si>
  <si>
    <t>B-18</t>
  </si>
  <si>
    <t>B-19</t>
  </si>
  <si>
    <t>B-20</t>
  </si>
  <si>
    <t>B-21</t>
  </si>
  <si>
    <t>B-22</t>
  </si>
  <si>
    <t>B-23</t>
  </si>
  <si>
    <t>B-24</t>
  </si>
  <si>
    <t>B-25</t>
  </si>
  <si>
    <t>B-26</t>
  </si>
  <si>
    <t>B-27</t>
  </si>
  <si>
    <t>B-28</t>
  </si>
  <si>
    <t>B-29</t>
  </si>
  <si>
    <t>B-30</t>
  </si>
  <si>
    <t>B-31</t>
  </si>
  <si>
    <t>B-32</t>
  </si>
  <si>
    <t>B-33</t>
  </si>
  <si>
    <t>B-34</t>
  </si>
  <si>
    <t>B-35</t>
  </si>
  <si>
    <t>B-36</t>
  </si>
  <si>
    <t>B-37</t>
  </si>
  <si>
    <t>B-38</t>
  </si>
  <si>
    <t>B-39</t>
  </si>
  <si>
    <t>B-40</t>
  </si>
  <si>
    <t>B-41</t>
  </si>
  <si>
    <t>B-42</t>
  </si>
  <si>
    <t>B-43</t>
  </si>
  <si>
    <t>B-44</t>
  </si>
  <si>
    <t>B-45</t>
  </si>
  <si>
    <t>B-46</t>
  </si>
  <si>
    <t>B-47</t>
  </si>
  <si>
    <t>B-48</t>
  </si>
  <si>
    <t>B-49</t>
  </si>
  <si>
    <t>B-50</t>
  </si>
  <si>
    <t>B-51</t>
  </si>
  <si>
    <t>B-52</t>
  </si>
  <si>
    <t>B-53</t>
  </si>
  <si>
    <t>B-54</t>
  </si>
  <si>
    <t>B-55</t>
  </si>
  <si>
    <t>B-56</t>
  </si>
  <si>
    <t>B-57</t>
  </si>
  <si>
    <t>B-58</t>
  </si>
  <si>
    <t>B-59</t>
  </si>
  <si>
    <t>B-60</t>
  </si>
  <si>
    <t>B-61</t>
  </si>
  <si>
    <t>B-62</t>
  </si>
  <si>
    <t>B-63</t>
  </si>
  <si>
    <t>B-64</t>
  </si>
  <si>
    <t>B-65</t>
  </si>
  <si>
    <t>B-66</t>
  </si>
  <si>
    <t>B-67</t>
  </si>
  <si>
    <t>B-68</t>
  </si>
  <si>
    <t>B-69</t>
  </si>
  <si>
    <t>B-70</t>
  </si>
  <si>
    <t>B-71</t>
  </si>
  <si>
    <t>B-72</t>
  </si>
  <si>
    <t>B-73</t>
  </si>
  <si>
    <t>B-74</t>
  </si>
  <si>
    <t>B-75</t>
  </si>
  <si>
    <t>B-76</t>
  </si>
  <si>
    <t>B-77</t>
  </si>
  <si>
    <t>B-78</t>
  </si>
  <si>
    <t>B-79</t>
  </si>
  <si>
    <t>B-80</t>
  </si>
  <si>
    <t>B-81</t>
  </si>
  <si>
    <t>B-82</t>
  </si>
  <si>
    <t>B-83</t>
  </si>
  <si>
    <t>B-84</t>
  </si>
  <si>
    <t>B-85</t>
  </si>
  <si>
    <t>B-86</t>
  </si>
  <si>
    <t>B-87</t>
  </si>
  <si>
    <t>B-88</t>
  </si>
  <si>
    <t>B-89</t>
  </si>
  <si>
    <t>B-90</t>
  </si>
  <si>
    <t>B-91</t>
  </si>
  <si>
    <t>B-92</t>
  </si>
  <si>
    <t>B-93</t>
  </si>
  <si>
    <t>B-94</t>
  </si>
  <si>
    <t>B-95</t>
  </si>
  <si>
    <t>B-96</t>
  </si>
  <si>
    <t>V1.61</t>
  </si>
  <si>
    <t>Added Mermade to Pre_Record</t>
  </si>
  <si>
    <t>Order #'s</t>
  </si>
  <si>
    <t>V1.62</t>
  </si>
  <si>
    <t>Added Order # List to Record Inputs Sheet</t>
  </si>
  <si>
    <t>V1.63</t>
  </si>
  <si>
    <t>Order # LIst excludes partials</t>
  </si>
  <si>
    <t>V1.64</t>
  </si>
  <si>
    <t>Script File:</t>
  </si>
  <si>
    <t>MM-192X Count</t>
  </si>
  <si>
    <t>MM-192X Longest</t>
  </si>
  <si>
    <t>V1.65</t>
  </si>
  <si>
    <t>Added MM-192X to tracking sheet</t>
  </si>
  <si>
    <t>Added long tracking sheet print green indicator next to the button</t>
  </si>
  <si>
    <t>MM-192X:</t>
  </si>
  <si>
    <t>Plate A:</t>
  </si>
  <si>
    <t>Plate B:</t>
  </si>
  <si>
    <t>V1.7</t>
  </si>
  <si>
    <t>Added MM-192X Plate A and B numbers to matrix sheets</t>
  </si>
  <si>
    <t>Edited print long green indicator button to include MAX(*all oligo lengths*)&gt;70 along with checking if there is A,G,C, or T in the trityl on bases section</t>
  </si>
  <si>
    <t>V1.8</t>
  </si>
  <si>
    <t>Edited First oligo order shown on tracking sheet so it grabs the first from the list and not just from position 1 on the synthesizer</t>
  </si>
  <si>
    <t>Edited horizontal matrix sheets (moved MM-192X left and altered 3900-X row to 22pixels from 26</t>
  </si>
  <si>
    <t>V2.0</t>
  </si>
  <si>
    <t>Edited all matrix sheets to be similar and fixed minor issues</t>
  </si>
  <si>
    <t>V2.1</t>
  </si>
  <si>
    <t>Added comments to VBA code</t>
  </si>
  <si>
    <t>V2.2</t>
  </si>
  <si>
    <t>Edited Pre_Record sheet with new layout &amp; header</t>
  </si>
  <si>
    <t>V2.3</t>
  </si>
  <si>
    <t xml:space="preserve">Added Oligo Volume Upload button </t>
  </si>
  <si>
    <t>syn rec_edit tab is different</t>
  </si>
  <si>
    <t>added hidden sheet to copy and paste from for upload to backend</t>
  </si>
  <si>
    <t>Backend does not work with formulas in cells so values are pasted from hidden sheet to new syn rec_edit page</t>
  </si>
  <si>
    <r>
      <t xml:space="preserve">Only works for </t>
    </r>
    <r>
      <rPr>
        <b/>
        <i/>
        <u/>
        <sz val="14"/>
        <color theme="1"/>
        <rFont val="Calibri"/>
        <family val="2"/>
        <scheme val="minor"/>
      </rPr>
      <t>Plate 1</t>
    </r>
    <r>
      <rPr>
        <sz val="11"/>
        <color theme="1"/>
        <rFont val="Calibri"/>
        <family val="2"/>
        <scheme val="minor"/>
      </rPr>
      <t xml:space="preserve"> now</t>
    </r>
  </si>
  <si>
    <t>V2.4</t>
  </si>
  <si>
    <t>Excluded Store oligo orders from list in Record Inputs Sheet</t>
  </si>
  <si>
    <t>Added explanation + instructions for proper use</t>
  </si>
  <si>
    <t>V2.5</t>
  </si>
  <si>
    <t>Deleted Oligo Volume Upload feature</t>
  </si>
  <si>
    <t>V2.6</t>
  </si>
  <si>
    <t>Fill ALL Scale and Time only fills if theres an order in the row</t>
  </si>
  <si>
    <t>V2.7</t>
  </si>
  <si>
    <t>Fill ALL Scale and Time only fills a full bank if theres an order in the first in the bank</t>
  </si>
  <si>
    <t>V2.8</t>
  </si>
  <si>
    <t>Added Fill Run button that cycles through some options</t>
  </si>
  <si>
    <t>Added Fill All 50nmUniv Scale button</t>
  </si>
  <si>
    <t>Added Name Fill Buttons</t>
  </si>
  <si>
    <t>Added Fill time buttons</t>
  </si>
  <si>
    <t>V2.9</t>
  </si>
  <si>
    <t>Added copy/paste from other workbook buttons</t>
  </si>
  <si>
    <t>V3.0</t>
  </si>
  <si>
    <t>Edited Long Tracking Sheet Cells</t>
  </si>
  <si>
    <t>V3.1</t>
  </si>
  <si>
    <t>Added buttons:</t>
  </si>
  <si>
    <t>clear all data</t>
  </si>
  <si>
    <t>clear data from different 3900's</t>
  </si>
  <si>
    <t>fill 3900 scale and time reworked</t>
  </si>
  <si>
    <t>deleted fill all scale button and added fill 25nm and 50nm instead</t>
  </si>
  <si>
    <t>added fill tech names and run num buttons to synrecedit</t>
  </si>
  <si>
    <t>edited more long tracking sheet cells</t>
  </si>
  <si>
    <t># of Bases</t>
  </si>
  <si>
    <t>V3.2</t>
  </si>
  <si>
    <t>Added "Application.ScreenUpdating = False"</t>
  </si>
  <si>
    <t>V3.3</t>
  </si>
  <si>
    <t>Added "Application.DisplayAlerts = False" for input file saving so overwrite alert does not display and it overwrites old saved file automatically</t>
  </si>
  <si>
    <t>V3.4-V3.5</t>
  </si>
  <si>
    <t>Save buttons bypass an error message and ask if you want to save the file in a slightly different manner</t>
  </si>
  <si>
    <t>Save input file buttons autosave the file back as a workbook at the end of saving the input files</t>
  </si>
  <si>
    <t>Fixed reference from n12 to n128 in import files cell c225</t>
  </si>
  <si>
    <t>Individual</t>
  </si>
  <si>
    <t>V3.7</t>
  </si>
  <si>
    <t>Print Record Sheets button works now</t>
  </si>
  <si>
    <t>Internal</t>
  </si>
  <si>
    <t>Orders</t>
  </si>
  <si>
    <t>ALL</t>
  </si>
  <si>
    <t>Datasheet</t>
  </si>
  <si>
    <t>V3.9</t>
  </si>
  <si>
    <t>Deleted Long Tracking Sheet, incorporated into tracking sheet</t>
  </si>
  <si>
    <t>V4.0</t>
  </si>
  <si>
    <t>Fixed conditional formatting on pre record sheet</t>
  </si>
  <si>
    <t>Made pre record sheet look better</t>
  </si>
  <si>
    <t>Second Cut</t>
  </si>
  <si>
    <t>O</t>
  </si>
  <si>
    <t>L</t>
  </si>
  <si>
    <t>+</t>
  </si>
  <si>
    <t>X</t>
  </si>
  <si>
    <t>=</t>
  </si>
  <si>
    <t>0-70nt</t>
  </si>
  <si>
    <t>&gt;70nt</t>
  </si>
  <si>
    <t>&gt;70nt 1st Cut</t>
  </si>
  <si>
    <t>&gt;70nt 2nd Cut</t>
  </si>
  <si>
    <t>V4.5</t>
  </si>
  <si>
    <t>Added second cut option on record input and different labels on tracking sheet w/ key</t>
  </si>
  <si>
    <t>V4.6</t>
  </si>
  <si>
    <t>Deleted code from tracking sheet</t>
  </si>
  <si>
    <t>edited tracking sheet key font/format</t>
  </si>
  <si>
    <t>printing matrix sheets makes sheet visible then invisible after printing so vertical can be printed if horizontal is selected, etc</t>
  </si>
  <si>
    <t xml:space="preserve">Synthesis                  </t>
  </si>
  <si>
    <t>v4.7</t>
  </si>
  <si>
    <t>Added mm-192x run file saving to input folder</t>
  </si>
  <si>
    <t>Record</t>
  </si>
  <si>
    <t>v4.9</t>
  </si>
  <si>
    <t>Updated Record Inputs sheet:</t>
  </si>
  <si>
    <t>Partial --&gt; Unfinished</t>
  </si>
  <si>
    <t>Unfinished</t>
  </si>
  <si>
    <t>Hid Internal Transfer List as backend no longer sends out emails from it</t>
  </si>
  <si>
    <t>Deleted buttons and created new workbooks to do the job</t>
  </si>
  <si>
    <t>v5.0</t>
  </si>
  <si>
    <t>Order # List references syn rec edit sheets instead of pre record</t>
  </si>
  <si>
    <t>v5.2</t>
  </si>
  <si>
    <t>Added Orders Blocks printables for easier packaging</t>
  </si>
  <si>
    <t>ALL Orders color fill</t>
  </si>
  <si>
    <t>column</t>
  </si>
  <si>
    <t>row</t>
  </si>
  <si>
    <t>J</t>
  </si>
  <si>
    <t>N</t>
  </si>
  <si>
    <t>R</t>
  </si>
  <si>
    <t>V</t>
  </si>
  <si>
    <t>Z</t>
  </si>
  <si>
    <t>AD</t>
  </si>
  <si>
    <t>AH</t>
  </si>
  <si>
    <t>AL</t>
  </si>
  <si>
    <t>AP</t>
  </si>
  <si>
    <t>AT</t>
  </si>
  <si>
    <t>Horizontal</t>
  </si>
  <si>
    <t>Vertical</t>
  </si>
  <si>
    <t xml:space="preserve">  </t>
  </si>
  <si>
    <t>v5.28</t>
  </si>
  <si>
    <t>plate map sheets have automatic order number shading for same orders in a row</t>
  </si>
  <si>
    <t>TUBE RACK 1</t>
  </si>
  <si>
    <t>TUBE RACK 5</t>
  </si>
  <si>
    <t>TUBE RACK 4</t>
  </si>
  <si>
    <t>TUBE RACK 3</t>
  </si>
  <si>
    <t>TUBE RACK 2</t>
  </si>
  <si>
    <t>Tech</t>
  </si>
  <si>
    <t>v5.29</t>
  </si>
  <si>
    <t>Added run number barcodes for plate 1H-3H</t>
  </si>
  <si>
    <t>Auto copy over run number from Pre_record to Syn rec_edit</t>
  </si>
  <si>
    <t>TUBE RACK 6</t>
  </si>
  <si>
    <t>TUBE RACK 7</t>
  </si>
  <si>
    <t>TUBE RACK 8</t>
  </si>
  <si>
    <t>TUBE RACK 9</t>
  </si>
  <si>
    <t>TUBE RACK 10</t>
  </si>
  <si>
    <t>v5.3</t>
  </si>
  <si>
    <t>Added more order racks (up to 10)</t>
  </si>
  <si>
    <t>Deleted Long Tracking Sheet sheet</t>
  </si>
  <si>
    <t>v5.5</t>
  </si>
  <si>
    <t>Visual Improvements</t>
  </si>
  <si>
    <t>v5.6</t>
  </si>
  <si>
    <t>Added buttons to save order numbers to text files for importing to Gen5</t>
  </si>
  <si>
    <t>v5.7</t>
  </si>
  <si>
    <t>Save All Input files faster</t>
  </si>
  <si>
    <t>Create Plates button created</t>
  </si>
  <si>
    <t>v5.8</t>
  </si>
  <si>
    <t>Added Billing Sheet Printing</t>
  </si>
  <si>
    <t>v5.9</t>
  </si>
  <si>
    <t>Added Data Sheet Printing</t>
  </si>
  <si>
    <t>v5.91</t>
  </si>
  <si>
    <t>Added save plate buttons for syn rec edit 2</t>
  </si>
  <si>
    <t/>
  </si>
  <si>
    <t>v6.2</t>
  </si>
  <si>
    <t>Edited Cell shading for byvalchange in syn rec edit code</t>
  </si>
  <si>
    <t>P1</t>
  </si>
  <si>
    <t>P2</t>
  </si>
  <si>
    <t>P3</t>
  </si>
  <si>
    <t>Total:</t>
  </si>
  <si>
    <t>P4</t>
  </si>
  <si>
    <t>P5</t>
  </si>
  <si>
    <t>P6</t>
  </si>
  <si>
    <t>v6.4</t>
  </si>
  <si>
    <t>Edited delivery order list checking for repeat orders</t>
  </si>
  <si>
    <t>Updated Initials Userform for Tracking sheet</t>
  </si>
  <si>
    <t>maeton</t>
  </si>
  <si>
    <t>=zC6sQ46xW$$</t>
  </si>
  <si>
    <t>v6.5</t>
  </si>
  <si>
    <t>Added password change ability</t>
  </si>
  <si>
    <t>v6.7</t>
  </si>
  <si>
    <t>Added optimize code for all modules</t>
  </si>
  <si>
    <t>Updated plate creation method to delete unnecessary syn positions in plate sheet</t>
  </si>
  <si>
    <t>changed print data sheets (if i = 4) instead of (if i = 1)</t>
  </si>
  <si>
    <t>added messagebox for data sheet print so pdfcreator doesnt load mid macro</t>
  </si>
  <si>
    <t xml:space="preserve"> = User Input Required</t>
  </si>
  <si>
    <t>v6.8</t>
  </si>
  <si>
    <t>Update Plates button added for syn rec_edits instead of automatic changes for easier use (specifically copying/pasting)</t>
  </si>
  <si>
    <t>Added 6PM button on Pre_Record that clicks:</t>
  </si>
  <si>
    <t xml:space="preserve"> - copy/paste from 6PM</t>
  </si>
  <si>
    <t xml:space="preserve"> - fill all 50nmUniv</t>
  </si>
  <si>
    <t xml:space="preserve"> - fill all 6pm</t>
  </si>
  <si>
    <t xml:space="preserve"> - save all input files</t>
  </si>
  <si>
    <t xml:space="preserve"> - create plates</t>
  </si>
  <si>
    <t>Bases:</t>
  </si>
  <si>
    <t>v7.2</t>
  </si>
  <si>
    <t>added internal transfer sheet print</t>
  </si>
  <si>
    <t>added long oligo color and add to unfinished record inputs</t>
  </si>
  <si>
    <t>added base count to tracking sheet</t>
  </si>
  <si>
    <t>v7.4</t>
  </si>
  <si>
    <t>Duplicate unfinished no longer showing up in long color button</t>
  </si>
  <si>
    <t>default printer set and margins changed at beginning of billing sheet print</t>
  </si>
  <si>
    <t>200 nmol find tag fixed</t>
  </si>
  <si>
    <t>v7.6</t>
  </si>
  <si>
    <t>Userforms for syn rec edit and syn rec edit 2 implimented</t>
  </si>
  <si>
    <t>volume upload capabilities added to the userforms</t>
  </si>
  <si>
    <t>dU</t>
  </si>
  <si>
    <t>Eton Oligo Processing Matrix V8.2</t>
  </si>
  <si>
    <t>OE1447788re-1</t>
  </si>
  <si>
    <t xml:space="preserve"> mhaas-2018</t>
  </si>
  <si>
    <t>TGCAATAACTACTACATTTTTCACTACTGGCTTGACAATAGGCTACTTCTCTTCGCGAG</t>
  </si>
  <si>
    <t>OE1447959-1</t>
  </si>
  <si>
    <t xml:space="preserve"> bra89-with-NAT-for</t>
  </si>
  <si>
    <t>AAGCCGTGTCGTCAAGAGTGGTCATGGTTGTTTATGTTCGGATGTGATGTGAGAA</t>
  </si>
  <si>
    <t>OE1447959-2</t>
  </si>
  <si>
    <t xml:space="preserve"> bRa89-with-NAT-rev</t>
  </si>
  <si>
    <t>CTACATGAGCATGCCCTGCCCCTAGTCAGTACTGACAATAAAAAGATTCTTG</t>
  </si>
  <si>
    <t>OE1448033-9</t>
  </si>
  <si>
    <t xml:space="preserve"> EE-96</t>
  </si>
  <si>
    <t>CTGCCGCTACTGCCGCCACTGCTGCCACCGCTTTTAGCAGTCAGCAGCACTCC</t>
  </si>
  <si>
    <t>OE1447945-1</t>
  </si>
  <si>
    <t xml:space="preserve"> SPrtoF2-3-7-12</t>
  </si>
  <si>
    <t>TTCTGCTCCACGCCGCTCGGCCCGAAGAAATTGTGTTGACGCAGTCTCCAGG</t>
  </si>
  <si>
    <t>OE1447809re-1</t>
  </si>
  <si>
    <t xml:space="preserve"> SLC-1-39-NGS</t>
  </si>
  <si>
    <t>TCCGATCTHHHHACHHHHACHHHNCCAATTTCAGATACCACTGGAG</t>
  </si>
  <si>
    <t>OE1447809re-2</t>
  </si>
  <si>
    <t xml:space="preserve"> SLC-3-15-NGS</t>
  </si>
  <si>
    <t>TCCGATCTHHHHACHHHHACHHHNCCAATCTCAGGTGCCAGATGTGAC</t>
  </si>
  <si>
    <t>OE1448182-1</t>
  </si>
  <si>
    <t xml:space="preserve"> specoRFfor</t>
  </si>
  <si>
    <t>atgcctcgtgcctctaaacaacaggcgcggtatgccgtag</t>
  </si>
  <si>
    <t>OE1448182-2</t>
  </si>
  <si>
    <t xml:space="preserve"> SpecoRFrev</t>
  </si>
  <si>
    <t>ttatttgcccacgaccttggtgatctctcccttaacgtag</t>
  </si>
  <si>
    <t>OE1448182-3</t>
  </si>
  <si>
    <t xml:space="preserve"> specORFforHifi</t>
  </si>
  <si>
    <t>GCTTACATAAACAGTAATACAAGGGGTGTTATGCCTCGTGCCTCTAAACAACAGGCGCGGTATGCCGTAG</t>
  </si>
  <si>
    <t>OE1448182-4</t>
  </si>
  <si>
    <t xml:space="preserve"> SpecORFrevHifi</t>
  </si>
  <si>
    <t>ACAACGCGCGGACCGCGGTCCAATTAATTATTATTTGCCCACGACCTTGGTGATCTCTCCCTTAACGTAG</t>
  </si>
  <si>
    <t>OE1448147-1</t>
  </si>
  <si>
    <t xml:space="preserve"> CATF</t>
  </si>
  <si>
    <t>atggagaaaaaaatcactggatataccaccgtt</t>
  </si>
  <si>
    <t>OE1448147-2</t>
  </si>
  <si>
    <t xml:space="preserve"> CATR</t>
  </si>
  <si>
    <t>ttacgccccgccctgccactcatcgcagtactgttg</t>
  </si>
  <si>
    <t>OE1448147-4</t>
  </si>
  <si>
    <t xml:space="preserve"> CF</t>
  </si>
  <si>
    <t>agtggcagggcggggcgtaaggaggacaatcatgaaaaagcctgaactcaccgcgac</t>
  </si>
  <si>
    <t>OE1448147-6</t>
  </si>
  <si>
    <t xml:space="preserve"> RSFSpGF</t>
  </si>
  <si>
    <t>gcgatcaccgcttccctcatactcttcctttttcaatattattgaagcatttatcagggt</t>
  </si>
  <si>
    <t>OE1448147-8</t>
  </si>
  <si>
    <t xml:space="preserve"> SpRF</t>
  </si>
  <si>
    <t>atgagggaagcggtgatcgccgaagtatcgactcaactatc</t>
  </si>
  <si>
    <t>OE1448147-9</t>
  </si>
  <si>
    <t xml:space="preserve"> SpRGF</t>
  </si>
  <si>
    <t>atccgctcatgaattaattcttatttgccgactaccttggtgatctcgcctttcacgtag</t>
  </si>
  <si>
    <t>OE1448147-3</t>
  </si>
  <si>
    <t xml:space="preserve"> CR</t>
  </si>
  <si>
    <t>CCAGTGATTTTTTTCTCCATGGTTTAGTTCCTCACCTTGTCGTATTATACTATGCCGATATACTATGCC</t>
  </si>
  <si>
    <t>OE1448147-5</t>
  </si>
  <si>
    <t xml:space="preserve"> CF2</t>
  </si>
  <si>
    <t>AGTGGCAGGGCGGGGCGTAACAAACGCTAAATTGCCTGATGCGCTACGCTTATCATCCTTA</t>
  </si>
  <si>
    <t>OE1448147-7</t>
  </si>
  <si>
    <t xml:space="preserve"> RSFTR</t>
  </si>
  <si>
    <t>GAATTAATTCATGAGCGGATACATATTTGAATGTATTTAGAAAAATAAACAAATAGGGGTTCCGCGCACA</t>
  </si>
  <si>
    <t>OE1448083-1</t>
  </si>
  <si>
    <t xml:space="preserve"> AMuGamF</t>
  </si>
  <si>
    <t>aacaggaggaattaaccatggcgaaaccggcaaagcgcattaagagcgcggcagc</t>
  </si>
  <si>
    <t>OE1448083-2</t>
  </si>
  <si>
    <t xml:space="preserve"> AMuGamR</t>
  </si>
  <si>
    <t>caagcttcgctcgagctttagatcccggcctcctgctcgaaggggataatactaaaa</t>
  </si>
  <si>
    <t>OE1448083-3</t>
  </si>
  <si>
    <t xml:space="preserve"> 505GF</t>
  </si>
  <si>
    <t>aatgcccatggcgtctgcagggatcccctcagactcagattggtgtaaagatcctcaag</t>
  </si>
  <si>
    <t>OE1448083-6</t>
  </si>
  <si>
    <t xml:space="preserve"> 354GR</t>
  </si>
  <si>
    <t>acgtgctcaagcttcctaggaaagattctctttttttatgatatttgtacataaact</t>
  </si>
  <si>
    <t>OE1448083-4</t>
  </si>
  <si>
    <t xml:space="preserve"> 354GF</t>
  </si>
  <si>
    <t>AATGCCCATGGCGTCTGCAGTAATATTAATAAATCTAAAAACTTTGATAATTTAAATGAATTTGAGAAAA</t>
  </si>
  <si>
    <t>OE1448083-5</t>
  </si>
  <si>
    <t xml:space="preserve"> 354GF2</t>
  </si>
  <si>
    <t>AATGCCCATGGCGTCTGCAGTAATATTAATAAATCTAAAAACTTTGATAATTTAAATGAATTTGAGAA</t>
  </si>
  <si>
    <t>OE1448067-1</t>
  </si>
  <si>
    <t xml:space="preserve"> Ubq-1LeuL-GF</t>
  </si>
  <si>
    <t>TGCGCGGGGGATCTGGTATTCATCTGGAGCTGATTTAATGGTTAGCAAAGGTGAAGAACTGTTTACCGGC</t>
  </si>
  <si>
    <t>OE1448067-2</t>
  </si>
  <si>
    <t xml:space="preserve"> Ubq-2HisBH-GF</t>
  </si>
  <si>
    <t>TGCGCGGGGGATCTGGTTCGTCGAAAGGAGTGCTGTAATGGTTAGCAAAGGTGAAGAACTGTTTACCGGC</t>
  </si>
  <si>
    <t>OE1448067-3</t>
  </si>
  <si>
    <t xml:space="preserve"> Ubq-3TrpBA-GF</t>
  </si>
  <si>
    <t>TGCGCGGGGGATCTGGTAAAGCACGAGGGGAAATCTAATGGTTAGCAAAGGTGAAGAACTGTTTACCGGC</t>
  </si>
  <si>
    <t>OE1448067-4</t>
  </si>
  <si>
    <t xml:space="preserve"> Ubq-4LeuAB-GF</t>
  </si>
  <si>
    <t>TGCGCGGGGGATCTGGTAACAACAAGGAAACCGTGTAATGGTTAGCAAAGGTGAAGAACTGTTTACCGGC</t>
  </si>
  <si>
    <t>OE1448067-5</t>
  </si>
  <si>
    <t xml:space="preserve"> Ubq-5HisHA-GF</t>
  </si>
  <si>
    <t>TGCGCGGGGGATCTGGTAAAAACTTCCTGGAGATGTAATGGTTAGCAAAGGTGAAGAACTGTTTACCGGC</t>
  </si>
  <si>
    <t>OE1448067-6</t>
  </si>
  <si>
    <t xml:space="preserve"> Ubq-6HisCB-GF</t>
  </si>
  <si>
    <t>TGCGCGGGGGATCTGGTTTACGTGCGGAGCAAGTTTAATGGTTAGCAAAGGTGAAGAACTGTTTACCGGC</t>
  </si>
  <si>
    <t>OE1448067-7</t>
  </si>
  <si>
    <t xml:space="preserve"> AUbqGF</t>
  </si>
  <si>
    <t>aacaggaggaattaaccatgcagatctttgttaaaaccttaacaggcaaaacaat</t>
  </si>
  <si>
    <t>OE1448067-8</t>
  </si>
  <si>
    <t xml:space="preserve"> UbqLP-GR</t>
  </si>
  <si>
    <t>accagatcccccgcgcaaacgcaacactaagtgtaaggtact</t>
  </si>
  <si>
    <t>OE1448067-9</t>
  </si>
  <si>
    <t xml:space="preserve"> SD8CAT-GF</t>
  </si>
  <si>
    <t>gtaaggaggaaaaaaaaatggagaaaaaaatcactggatataccaccgtt</t>
  </si>
  <si>
    <t>OE1448067-10</t>
  </si>
  <si>
    <t xml:space="preserve"> BiTCAT-GR</t>
  </si>
  <si>
    <t>tttgctgaggagtgccattacgccccgccctgccactcatcgcagtactgttg</t>
  </si>
  <si>
    <t>OE1448049-1</t>
  </si>
  <si>
    <t xml:space="preserve"> Amn-PAMup-up-For1</t>
  </si>
  <si>
    <t>AGGATCTCTTAGTGATCTCATTCAAGATTAGCCAACTATC</t>
  </si>
  <si>
    <t>OE1448049-2</t>
  </si>
  <si>
    <t xml:space="preserve"> Amn-PAMup-up-For2</t>
  </si>
  <si>
    <t>AAGCTTGCATGCCTGCAGGTCGACTCTAGAGAGGATCTCTTAGTGATCTCATTCAAGATTAGCCAAC</t>
  </si>
  <si>
    <t>OE1448049-3</t>
  </si>
  <si>
    <t xml:space="preserve"> Amn-FRTup-up-Rev1</t>
  </si>
  <si>
    <t>CTTTCTAGAGAATAGGAACTTCCCATGTAAAGCTGTGTTTATATTACTTGTTTTTTTTTTTACGGTGTC</t>
  </si>
  <si>
    <t>OE1448049-4</t>
  </si>
  <si>
    <t xml:space="preserve"> Amn-FRTup-up-Rev2</t>
  </si>
  <si>
    <t>CAAAAACTGCGTGAAGTTCCTATACTTTCTAGAGAATAGGAACTTCCCATGTAAAGCTGTG</t>
  </si>
  <si>
    <t>OE1448049-5</t>
  </si>
  <si>
    <t xml:space="preserve"> Amn-PAMup-Lo-For</t>
  </si>
  <si>
    <t>CTATTCTCTAGAAAGTATAGGAACTTCACGCAGTTTTTGTTGTTGTTTTTATCCGGCTGCTGTGGCGTTG</t>
  </si>
  <si>
    <t>OE1448049-6</t>
  </si>
  <si>
    <t xml:space="preserve"> Amn-PAMup-Lo-Rev</t>
  </si>
  <si>
    <t>CCGCGACTGAGCGCCATTTCTATGATAATGGTAGCGGAGCTGCGTCGTTCGGCACTCTTCGG</t>
  </si>
  <si>
    <t>OE1448049-7</t>
  </si>
  <si>
    <t xml:space="preserve"> Amn-PAMLo-up-For</t>
  </si>
  <si>
    <t>GCTCCGCTACCATTATCATAGAAATGGCGCTCAGTCGCGGTCGCTGTGCGCTGC</t>
  </si>
  <si>
    <t>OE1448049-8</t>
  </si>
  <si>
    <t xml:space="preserve"> Amn-PAMLo-up-Rev</t>
  </si>
  <si>
    <t>CAGCATAATCAGGAACATCATAAGGATAACCTCTCATCTCTCCCAAAAGAGAGGGAGAGAGTGCTCTTGG</t>
  </si>
  <si>
    <t>OE1448049-9</t>
  </si>
  <si>
    <t xml:space="preserve"> Amn-ri-frt-For1</t>
  </si>
  <si>
    <t>TATTCTCTAGAAAGTATAGGAACTTCATAGCAAAGAAAAGCCAAAACACTAGAACAATCCAGAAGCCAAG</t>
  </si>
  <si>
    <t>OE1448049-10</t>
  </si>
  <si>
    <t xml:space="preserve"> Amn-ri-frt-For2</t>
  </si>
  <si>
    <t>ACGTGCCGGACTACGCCCTCGGAAGTTCCTATTCTCTAGAAAGTATAGGAACTTCATAGCAAAGAAAAGC</t>
  </si>
  <si>
    <t>OE1448049-11</t>
  </si>
  <si>
    <t xml:space="preserve"> Amn-ri-frt-For3</t>
  </si>
  <si>
    <t>GACTACGCCGGATACCCGTACGACGTGCCGGACTACGCCCTCGGAAGTTCCTATTCTCTAGAAAGTATAG</t>
  </si>
  <si>
    <t>OE1448049-12</t>
  </si>
  <si>
    <t xml:space="preserve"> Amn-ri-frt-Rev1</t>
  </si>
  <si>
    <t>GAATTCGCGGCCGCAAGATTGTTGAGATATCCGAAATATTTGATATTATTGG</t>
  </si>
  <si>
    <t>OE1447436-5</t>
  </si>
  <si>
    <t xml:space="preserve"> LRG-990539-BL-D9</t>
  </si>
  <si>
    <t>ctgggaggtcctcacagcc</t>
  </si>
  <si>
    <t>OE1447436-6</t>
  </si>
  <si>
    <t xml:space="preserve"> LRG-990554-LE-D9</t>
  </si>
  <si>
    <t>aaaagggtttgtggcatttacctttttcaaattagacgcag</t>
  </si>
  <si>
    <t>OE1447436-7</t>
  </si>
  <si>
    <t xml:space="preserve"> LRG-990555-LE-D9</t>
  </si>
  <si>
    <t>aaattagaccagagaggtggccttttttactacgtcattgc</t>
  </si>
  <si>
    <t>OE1447436-8</t>
  </si>
  <si>
    <t xml:space="preserve"> LRG-990556-BL-D9</t>
  </si>
  <si>
    <t>gggtcagccgccggc</t>
  </si>
  <si>
    <t>OE1447436-9</t>
  </si>
  <si>
    <t xml:space="preserve"> LRG-990573-LE-D9</t>
  </si>
  <si>
    <t>tctcggccatggcctcctttttcaaattagacgcag</t>
  </si>
  <si>
    <t>OE1447436-10</t>
  </si>
  <si>
    <t xml:space="preserve"> LRG-990574-LE-D9</t>
  </si>
  <si>
    <t>cttgcaccctgccccgttttttactacgtcattgc</t>
  </si>
  <si>
    <t>OE1447436-11</t>
  </si>
  <si>
    <t xml:space="preserve"> LRG-990575-BL-D9</t>
  </si>
  <si>
    <t>tgttatcctttgggggtggt</t>
  </si>
  <si>
    <t>OE1447436-12</t>
  </si>
  <si>
    <t xml:space="preserve"> LRG-990590-LE-D9</t>
  </si>
  <si>
    <t>acgtctcacagctgacagacacatttttcaaattagacgcag</t>
  </si>
  <si>
    <t>OE1447436-13</t>
  </si>
  <si>
    <t xml:space="preserve"> LRG-990591-LE-D9</t>
  </si>
  <si>
    <t>cggggtgaagttacccgagttttttactacgtcattgc</t>
  </si>
  <si>
    <t>OE1447436-14</t>
  </si>
  <si>
    <t xml:space="preserve"> LRG-990592-BL-D9</t>
  </si>
  <si>
    <t>gcggagtccactctgcctg</t>
  </si>
  <si>
    <t>OE1447436-15</t>
  </si>
  <si>
    <t xml:space="preserve"> LRG-990607-LE-D9</t>
  </si>
  <si>
    <t>cctggagtgggtcatgggctttttcaaattagacgcag</t>
  </si>
  <si>
    <t>OE1447436-16</t>
  </si>
  <si>
    <t xml:space="preserve"> LRG-990608-LE-D9</t>
  </si>
  <si>
    <t>gagggacgggccgcattttttactacgtcattgc</t>
  </si>
  <si>
    <t>OE1447436-17</t>
  </si>
  <si>
    <t xml:space="preserve"> LRG-990609-BL-D9</t>
  </si>
  <si>
    <t>ggtgaagaatccctggatgga</t>
  </si>
  <si>
    <t>OE1447436-18</t>
  </si>
  <si>
    <t xml:space="preserve"> LRG-990627-LE-D9</t>
  </si>
  <si>
    <t>tagagacttggcttgaagccctttttcaaattagacgcag</t>
  </si>
  <si>
    <t>OE1447436-19</t>
  </si>
  <si>
    <t xml:space="preserve"> LRG-990628-LE-D9</t>
  </si>
  <si>
    <t>tagcgtggcttcctggcattttttactacgtcattgc</t>
  </si>
  <si>
    <t>OE1447436-20</t>
  </si>
  <si>
    <t xml:space="preserve"> LRG-990629-BL-D9</t>
  </si>
  <si>
    <t>gttgggacacacacagcccc</t>
  </si>
  <si>
    <t>OE1447436-21</t>
  </si>
  <si>
    <t xml:space="preserve"> LRG-990648-LE-D9</t>
  </si>
  <si>
    <t>ggatcaatggtccaggtccctttttcaaattagacgcag</t>
  </si>
  <si>
    <t>OE1447436-22</t>
  </si>
  <si>
    <t xml:space="preserve"> LRG-990649-LE-D9</t>
  </si>
  <si>
    <t>cctggccacccagcattcttttttactacgtcattgc</t>
  </si>
  <si>
    <t>OE1447436-23</t>
  </si>
  <si>
    <t xml:space="preserve"> LRG-990650-BL-D9</t>
  </si>
  <si>
    <t>atcctcagtcatgcacggcc</t>
  </si>
  <si>
    <t>OE1447436-24</t>
  </si>
  <si>
    <t xml:space="preserve"> LRG-990667-LE-D9</t>
  </si>
  <si>
    <t>gtttttggcttagtcttgctcttatttttcaaattagacgcag</t>
  </si>
  <si>
    <t>OE1447436-25</t>
  </si>
  <si>
    <t xml:space="preserve"> LRG-990668-LE-D9</t>
  </si>
  <si>
    <t>taaaggcttccgggtcatggttttttactacgtcattgc</t>
  </si>
  <si>
    <t>OE1447436-26</t>
  </si>
  <si>
    <t xml:space="preserve"> LRG-990669-BL-D9</t>
  </si>
  <si>
    <t>cacctgggaaggggccc</t>
  </si>
  <si>
    <t>OE1447430-2</t>
  </si>
  <si>
    <t xml:space="preserve"> LRG-990580-LE-D9</t>
  </si>
  <si>
    <t>gcccggccagcttcattttttttactacgtcattgc</t>
  </si>
  <si>
    <t>OE1447430-3</t>
  </si>
  <si>
    <t xml:space="preserve"> LRG-990581-BL-D9</t>
  </si>
  <si>
    <t>tgccatgatgagaatttatctgag</t>
  </si>
  <si>
    <t>OE1447430-4</t>
  </si>
  <si>
    <t xml:space="preserve"> LRG-990586-LE-D9</t>
  </si>
  <si>
    <t>ctgggtcatcgcctgtcgtttttcaaattagacgcag</t>
  </si>
  <si>
    <t>OE1447430-5</t>
  </si>
  <si>
    <t xml:space="preserve"> LRG-990587-LE-D9</t>
  </si>
  <si>
    <t>tgctatgcctttgtccagccttttttactacgtcattgc</t>
  </si>
  <si>
    <t>OE1447430-6</t>
  </si>
  <si>
    <t xml:space="preserve"> LRG-990588-BL-D9</t>
  </si>
  <si>
    <t>ccttctggttgggagttaagtgg</t>
  </si>
  <si>
    <t>OE1447430-7</t>
  </si>
  <si>
    <t xml:space="preserve"> LRG-990594-LE-D9</t>
  </si>
  <si>
    <t>tagcgtggcttcctggcatttttcaaattagacgcag</t>
  </si>
  <si>
    <t>OE1447430-8</t>
  </si>
  <si>
    <t xml:space="preserve"> LRG-990595-LE-D9</t>
  </si>
  <si>
    <t>gttgggacacacacagccccttttttactacgtcattgc</t>
  </si>
  <si>
    <t>OE1447430-9</t>
  </si>
  <si>
    <t xml:space="preserve"> LRG-990596-BL-D9</t>
  </si>
  <si>
    <t>aacacatggagccggttctc</t>
  </si>
  <si>
    <t>OE1447430-10</t>
  </si>
  <si>
    <t xml:space="preserve"> LRG-990602-LE-D9</t>
  </si>
  <si>
    <t>cgttccagatttcacggctgtttttcaaattagacgcag</t>
  </si>
  <si>
    <t>OE1447430-11</t>
  </si>
  <si>
    <t xml:space="preserve"> LRG-990603-LE-D9</t>
  </si>
  <si>
    <t>ctctttcccactgacagtgtggttttttactacgtcattgc</t>
  </si>
  <si>
    <t>OE1447430-12</t>
  </si>
  <si>
    <t xml:space="preserve"> LRG-990604-BL-D9</t>
  </si>
  <si>
    <t>tgtggacgctgccaaggg</t>
  </si>
  <si>
    <t>OE1447430-13</t>
  </si>
  <si>
    <t xml:space="preserve"> LRG-990614-LE-D9</t>
  </si>
  <si>
    <t>OE1447430-14</t>
  </si>
  <si>
    <t xml:space="preserve"> LRG-990615-LE-D9</t>
  </si>
  <si>
    <t>OE1447430-15</t>
  </si>
  <si>
    <t xml:space="preserve"> LRG-990616-BL-D9</t>
  </si>
  <si>
    <t>OE1447430-16</t>
  </si>
  <si>
    <t xml:space="preserve"> LRG-990621-LE-D9</t>
  </si>
  <si>
    <t>aaaaggcagggttcaaagggtttttcaaattagacgcag</t>
  </si>
  <si>
    <t>OE1447430-17</t>
  </si>
  <si>
    <t xml:space="preserve"> LRG-990622-LE-D9</t>
  </si>
  <si>
    <t>cctcctgtccagatcagatggttttttactacgtcattgc</t>
  </si>
  <si>
    <t>OE1447430-18</t>
  </si>
  <si>
    <t xml:space="preserve"> LRG-990623-BL-D9</t>
  </si>
  <si>
    <t>cactgaattccccagggagc</t>
  </si>
  <si>
    <t>OE1447430-19</t>
  </si>
  <si>
    <t xml:space="preserve"> LRG-990629-LE-D9</t>
  </si>
  <si>
    <t>ggtcctgagtgtcctgacaggttttttcaaattagacgcag</t>
  </si>
  <si>
    <t>OE1447430-20</t>
  </si>
  <si>
    <t xml:space="preserve"> LRG-990630-LE-D9</t>
  </si>
  <si>
    <t>gatggcagctcccacatctcttttttactacgtcattgc</t>
  </si>
  <si>
    <t>OE1447430-21</t>
  </si>
  <si>
    <t xml:space="preserve"> LRG-990631-BL-D9</t>
  </si>
  <si>
    <t>gctcaggttcagaggaggca</t>
  </si>
  <si>
    <t>OE1447436-1</t>
  </si>
  <si>
    <t xml:space="preserve"> LRG-990520-LE-D9</t>
  </si>
  <si>
    <t>agtgcttcccttcaggccgttttttactacgtcattgc</t>
  </si>
  <si>
    <t>OE1447436-2</t>
  </si>
  <si>
    <t xml:space="preserve"> LRG-990521-BL-D9</t>
  </si>
  <si>
    <t>ggccgcttgctcagagc</t>
  </si>
  <si>
    <t>OE1447436-3</t>
  </si>
  <si>
    <t xml:space="preserve"> LRG-990537-LE-D9</t>
  </si>
  <si>
    <t>agggcaccggcttcttcctttttcaaattagacgcag</t>
  </si>
  <si>
    <t>OE1447436-4</t>
  </si>
  <si>
    <t xml:space="preserve"> LRG-990538-LE-D9</t>
  </si>
  <si>
    <t>actgctcctagaacttactgactggttttttactacgtcattgc</t>
  </si>
  <si>
    <t>OE1448169-1</t>
  </si>
  <si>
    <t xml:space="preserve"> SSS1633</t>
  </si>
  <si>
    <t>ggaggaactccttgatgatggccatgccgtcctccttctcctg</t>
  </si>
  <si>
    <t>OE1448169-2</t>
  </si>
  <si>
    <t xml:space="preserve"> SSS1634</t>
  </si>
  <si>
    <t>cggcctcgacgagctctacaagtagttctagaaaaataaccccttgg</t>
  </si>
  <si>
    <t>OE1448169-3</t>
  </si>
  <si>
    <t xml:space="preserve"> SSS1635</t>
  </si>
  <si>
    <t>ctacttgtacagctcgtcca</t>
  </si>
  <si>
    <t>OE1448169-4</t>
  </si>
  <si>
    <t xml:space="preserve"> SSS1636</t>
  </si>
  <si>
    <t>agcggaggaactccttgatgatggcgatgccgtcctccttctcctg</t>
  </si>
  <si>
    <t>OE1448169-5</t>
  </si>
  <si>
    <t xml:space="preserve"> SSS1637</t>
  </si>
  <si>
    <t>cggcatggacgagctgtacaagtagttctagaaaaataaccccttgg</t>
  </si>
  <si>
    <t>OE1448169-6</t>
  </si>
  <si>
    <t xml:space="preserve"> SSS1638</t>
  </si>
  <si>
    <t>gcatgaactccttgatgatggccatgccgtcctccttctcctg</t>
  </si>
  <si>
    <t>OE1448081-1</t>
  </si>
  <si>
    <t xml:space="preserve"> JM232</t>
  </si>
  <si>
    <t>atgtcttctgaaaccgguccg</t>
  </si>
  <si>
    <t>OE1448081-2</t>
  </si>
  <si>
    <t xml:space="preserve"> JM233</t>
  </si>
  <si>
    <t>accggtttcagaagacauttttttttcctcctttgagttgtac</t>
  </si>
  <si>
    <t>OE1448081-3</t>
  </si>
  <si>
    <t xml:space="preserve"> JM234</t>
  </si>
  <si>
    <t>ataaacggagccaatguacgc</t>
  </si>
  <si>
    <t>OE1448081-4</t>
  </si>
  <si>
    <t xml:space="preserve"> JM235</t>
  </si>
  <si>
    <t>acattggctccgtttauaacattttaatcttattttcaccgttg</t>
  </si>
  <si>
    <t>OE1448081-5</t>
  </si>
  <si>
    <t xml:space="preserve"> JM236</t>
  </si>
  <si>
    <t>caaagcgggaccaaagcc</t>
  </si>
  <si>
    <t>OE1448081-6</t>
  </si>
  <si>
    <t xml:space="preserve"> JM237</t>
  </si>
  <si>
    <t>caccgagtcggtgctttttttag</t>
  </si>
  <si>
    <t>OE1448155-1</t>
  </si>
  <si>
    <t xml:space="preserve"> o995</t>
  </si>
  <si>
    <t>atagaagacatgcttggcctccgcgccg</t>
  </si>
  <si>
    <t>OE1447428-71</t>
  </si>
  <si>
    <t xml:space="preserve"> LRG-990232-LE-D9</t>
  </si>
  <si>
    <t>cggagagcacggcgagctttttcaaattagacgcag</t>
  </si>
  <si>
    <t>OE1447428-72</t>
  </si>
  <si>
    <t xml:space="preserve"> LRG-990233-LE-D9</t>
  </si>
  <si>
    <t>tgcaaggtcgcgtggcttttttactacgtcattgc</t>
  </si>
  <si>
    <t>OE1447428-73</t>
  </si>
  <si>
    <t xml:space="preserve"> LRG-990234-BL-D9</t>
  </si>
  <si>
    <t>ccccaagacgccaggg</t>
  </si>
  <si>
    <t>OE1447428-74</t>
  </si>
  <si>
    <t xml:space="preserve"> LRG-990240-LE-D9</t>
  </si>
  <si>
    <t>ggcgtggtgcccttgctttttcaaattagacgcag</t>
  </si>
  <si>
    <t>OE1447428-75</t>
  </si>
  <si>
    <t xml:space="preserve"> LRG-990241-LE-D9</t>
  </si>
  <si>
    <t>gagagggaaacgccgccttttttactacgtcattgc</t>
  </si>
  <si>
    <t>OE1447428-76</t>
  </si>
  <si>
    <t xml:space="preserve"> LRG-990242-BL-D9</t>
  </si>
  <si>
    <t>cccggagtttgaattcctgg</t>
  </si>
  <si>
    <t>OE1447428-77</t>
  </si>
  <si>
    <t xml:space="preserve"> LRG-990289-LE-D9</t>
  </si>
  <si>
    <t>ggtctttttgtttccacttgcatttttcaaattagacgcag</t>
  </si>
  <si>
    <t>OE1447428-78</t>
  </si>
  <si>
    <t xml:space="preserve"> LRG-990290-LE-D9</t>
  </si>
  <si>
    <t>gagtcttttcacgcggcgttttttactacgtcattgc</t>
  </si>
  <si>
    <t>OE1447428-79</t>
  </si>
  <si>
    <t xml:space="preserve"> LRG-990291-BL-D9</t>
  </si>
  <si>
    <t>ggcgccttttctgttttgat</t>
  </si>
  <si>
    <t>OE1447428-80</t>
  </si>
  <si>
    <t xml:space="preserve"> LRG-990310-LE-D9</t>
  </si>
  <si>
    <t>gctccttaggtgaccctggctttttcaaattagacgcag</t>
  </si>
  <si>
    <t>OE1447430-1</t>
  </si>
  <si>
    <t xml:space="preserve"> LRG-990579-LE-D9</t>
  </si>
  <si>
    <t>gggactgtttgtgcagccatttttcaaattagacgcag</t>
  </si>
  <si>
    <t>Sean</t>
  </si>
</sst>
</file>

<file path=xl/styles.xml><?xml version="1.0" encoding="utf-8"?>
<styleSheet xmlns="http://schemas.openxmlformats.org/spreadsheetml/2006/main">
  <numFmts count="7">
    <numFmt numFmtId="164" formatCode="[$-409]h:mm\ AM/PM;@"/>
    <numFmt numFmtId="165" formatCode="[$-409]m/d/yy\ h:mm\ AM/PM;@"/>
    <numFmt numFmtId="166" formatCode="h:mm:ss;@"/>
    <numFmt numFmtId="167" formatCode="[h]:mm:ss;@"/>
    <numFmt numFmtId="168" formatCode="yyyymmdd"/>
    <numFmt numFmtId="169" formatCode="\&quot;@\&quot;"/>
    <numFmt numFmtId="170" formatCode="mm/dd/yy"/>
  </numFmts>
  <fonts count="8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8"/>
      <color theme="3"/>
      <name val="Cambria"/>
      <family val="2"/>
      <scheme val="major"/>
    </font>
    <font>
      <sz val="8"/>
      <name val="Verdana"/>
      <family val="2"/>
    </font>
    <font>
      <b/>
      <sz val="12"/>
      <name val="Calibri"/>
      <family val="2"/>
    </font>
    <font>
      <sz val="11"/>
      <name val="Calibri"/>
      <family val="2"/>
    </font>
    <font>
      <b/>
      <sz val="12"/>
      <color indexed="8"/>
      <name val="Calibri"/>
      <family val="2"/>
    </font>
    <font>
      <b/>
      <sz val="16"/>
      <name val="Calibri"/>
      <family val="2"/>
    </font>
    <font>
      <sz val="16"/>
      <color indexed="8"/>
      <name val="Calibri"/>
      <family val="2"/>
    </font>
    <font>
      <b/>
      <sz val="11"/>
      <name val="Calibri"/>
      <family val="2"/>
    </font>
    <font>
      <sz val="10"/>
      <name val="Verdana"/>
      <family val="2"/>
    </font>
    <font>
      <b/>
      <sz val="14"/>
      <name val="American Typewrite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Verdana"/>
      <family val="2"/>
    </font>
    <font>
      <b/>
      <sz val="10"/>
      <name val="American Typewriter"/>
    </font>
    <font>
      <b/>
      <sz val="10"/>
      <name val="Calibri"/>
      <family val="2"/>
      <scheme val="minor"/>
    </font>
    <font>
      <b/>
      <sz val="12"/>
      <name val="Verdana"/>
      <family val="2"/>
    </font>
    <font>
      <b/>
      <sz val="16"/>
      <name val="American Typewriter"/>
    </font>
    <font>
      <b/>
      <sz val="16"/>
      <name val="Verdana"/>
      <family val="2"/>
    </font>
    <font>
      <sz val="16"/>
      <name val="Verdana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Verdana"/>
      <family val="2"/>
    </font>
    <font>
      <b/>
      <sz val="12"/>
      <name val="American Typewriter"/>
    </font>
    <font>
      <b/>
      <sz val="8"/>
      <name val="Verdana"/>
      <family val="2"/>
    </font>
    <font>
      <b/>
      <sz val="12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name val="Calibri"/>
      <family val="2"/>
      <scheme val="minor"/>
    </font>
    <font>
      <sz val="5"/>
      <name val="Verdana"/>
      <family val="2"/>
    </font>
    <font>
      <b/>
      <sz val="14"/>
      <name val="Verdana"/>
      <family val="2"/>
    </font>
    <font>
      <b/>
      <sz val="10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8"/>
      <color theme="1"/>
      <name val="Arial"/>
      <family val="2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Arial"/>
      <family val="2"/>
    </font>
    <font>
      <sz val="18"/>
      <color theme="1"/>
      <name val="Calibri"/>
      <family val="2"/>
      <scheme val="minor"/>
    </font>
    <font>
      <sz val="11"/>
      <name val="Verdana"/>
      <family val="2"/>
    </font>
    <font>
      <sz val="14"/>
      <color indexed="8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0"/>
      <name val="Calibri"/>
      <family val="2"/>
    </font>
    <font>
      <u/>
      <sz val="11"/>
      <color theme="10"/>
      <name val="Calibri"/>
      <family val="2"/>
    </font>
    <font>
      <sz val="9"/>
      <name val="Verdana"/>
      <family val="2"/>
    </font>
    <font>
      <sz val="9"/>
      <color theme="1"/>
      <name val="Arial"/>
      <family val="2"/>
    </font>
    <font>
      <sz val="8"/>
      <color theme="1"/>
      <name val="Verdana"/>
      <family val="2"/>
    </font>
    <font>
      <b/>
      <sz val="20"/>
      <name val="Verdana"/>
      <family val="2"/>
    </font>
    <font>
      <b/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7"/>
      <name val="Verdana"/>
      <family val="2"/>
    </font>
    <font>
      <sz val="1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6"/>
      <name val="Verdana"/>
      <family val="2"/>
    </font>
    <font>
      <b/>
      <sz val="11"/>
      <name val="Verdana"/>
      <family val="2"/>
    </font>
    <font>
      <b/>
      <sz val="11"/>
      <name val="Calibri"/>
      <family val="2"/>
      <scheme val="minor"/>
    </font>
    <font>
      <b/>
      <sz val="36"/>
      <color indexed="8"/>
      <name val="Calibri"/>
      <family val="2"/>
    </font>
    <font>
      <b/>
      <i/>
      <u/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28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sz val="55"/>
      <color theme="1"/>
      <name val="Calibri"/>
      <family val="2"/>
      <scheme val="minor"/>
    </font>
    <font>
      <sz val="36"/>
      <name val="Free 3 of 9"/>
      <family val="3"/>
    </font>
    <font>
      <sz val="1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45"/>
      <color indexed="8"/>
      <name val="Calibri"/>
      <family val="2"/>
    </font>
  </fonts>
  <fills count="5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1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dashDotDot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ashDotDot">
        <color indexed="64"/>
      </bottom>
      <diagonal/>
    </border>
    <border>
      <left/>
      <right/>
      <top/>
      <bottom style="dashDotDot">
        <color indexed="64"/>
      </bottom>
      <diagonal/>
    </border>
    <border>
      <left/>
      <right style="dashDotDot">
        <color indexed="64"/>
      </right>
      <top/>
      <bottom style="dashDotDot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rgb="FF3F3F3F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3F3F3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3F3F3F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 style="thick">
        <color auto="1"/>
      </bottom>
      <diagonal/>
    </border>
    <border>
      <left/>
      <right style="thin">
        <color indexed="64"/>
      </right>
      <top/>
      <bottom style="thick">
        <color auto="1"/>
      </bottom>
      <diagonal/>
    </border>
    <border>
      <left style="thin">
        <color indexed="64"/>
      </left>
      <right/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auto="1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auto="1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auto="1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 style="thick">
        <color indexed="64"/>
      </top>
      <bottom style="double">
        <color rgb="FF3F3F3F"/>
      </bottom>
      <diagonal/>
    </border>
    <border>
      <left style="thin">
        <color indexed="64"/>
      </left>
      <right style="double">
        <color rgb="FF3F3F3F"/>
      </right>
      <top style="thin">
        <color indexed="64"/>
      </top>
      <bottom/>
      <diagonal/>
    </border>
    <border>
      <left style="thin">
        <color indexed="64"/>
      </left>
      <right style="double">
        <color rgb="FF3F3F3F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rgb="FF3F3F3F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auto="1"/>
      </right>
      <top style="thick">
        <color indexed="64"/>
      </top>
      <bottom/>
      <diagonal/>
    </border>
  </borders>
  <cellStyleXfs count="45">
    <xf numFmtId="0" fontId="0" fillId="0" borderId="0"/>
    <xf numFmtId="0" fontId="2" fillId="0" borderId="2" applyNumberFormat="0" applyFill="0" applyAlignment="0" applyProtection="0"/>
    <xf numFmtId="0" fontId="3" fillId="0" borderId="3" applyNumberFormat="0" applyFill="0" applyAlignment="0" applyProtection="0"/>
    <xf numFmtId="0" fontId="4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5" applyNumberFormat="0" applyAlignment="0" applyProtection="0"/>
    <xf numFmtId="0" fontId="9" fillId="6" borderId="6" applyNumberFormat="0" applyAlignment="0" applyProtection="0"/>
    <xf numFmtId="0" fontId="10" fillId="6" borderId="5" applyNumberFormat="0" applyAlignment="0" applyProtection="0"/>
    <xf numFmtId="0" fontId="11" fillId="0" borderId="7" applyNumberFormat="0" applyFill="0" applyAlignment="0" applyProtection="0"/>
    <xf numFmtId="0" fontId="12" fillId="7" borderId="8" applyNumberFormat="0" applyAlignment="0" applyProtection="0"/>
    <xf numFmtId="0" fontId="13" fillId="0" borderId="0" applyNumberFormat="0" applyFill="0" applyBorder="0" applyAlignment="0" applyProtection="0"/>
    <xf numFmtId="0" fontId="1" fillId="8" borderId="9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10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6" fillId="0" borderId="0"/>
    <xf numFmtId="0" fontId="59" fillId="0" borderId="0" applyNumberFormat="0" applyFill="0" applyBorder="0" applyAlignment="0" applyProtection="0">
      <alignment vertical="top"/>
      <protection locked="0"/>
    </xf>
  </cellStyleXfs>
  <cellXfs count="757">
    <xf numFmtId="0" fontId="0" fillId="0" borderId="0" xfId="0"/>
    <xf numFmtId="0" fontId="0" fillId="0" borderId="0" xfId="0"/>
    <xf numFmtId="0" fontId="21" fillId="0" borderId="0" xfId="0" applyFont="1"/>
    <xf numFmtId="49" fontId="21" fillId="0" borderId="0" xfId="0" applyNumberFormat="1" applyFont="1"/>
    <xf numFmtId="0" fontId="22" fillId="0" borderId="0" xfId="0" applyFont="1" applyAlignment="1">
      <alignment horizontal="center"/>
    </xf>
    <xf numFmtId="0" fontId="24" fillId="0" borderId="0" xfId="0" applyFont="1"/>
    <xf numFmtId="0" fontId="25" fillId="0" borderId="1" xfId="0" applyFont="1" applyFill="1" applyBorder="1" applyAlignment="1">
      <alignment horizontal="center"/>
    </xf>
    <xf numFmtId="0" fontId="25" fillId="34" borderId="1" xfId="0" applyFont="1" applyFill="1" applyBorder="1" applyAlignment="1">
      <alignment horizontal="center"/>
    </xf>
    <xf numFmtId="0" fontId="26" fillId="0" borderId="0" xfId="43"/>
    <xf numFmtId="0" fontId="29" fillId="0" borderId="0" xfId="43" applyFont="1"/>
    <xf numFmtId="0" fontId="27" fillId="0" borderId="0" xfId="43" applyFont="1" applyAlignment="1">
      <alignment horizontal="center" vertical="center"/>
    </xf>
    <xf numFmtId="0" fontId="26" fillId="0" borderId="0" xfId="43" applyBorder="1"/>
    <xf numFmtId="0" fontId="30" fillId="0" borderId="0" xfId="43" applyFont="1"/>
    <xf numFmtId="0" fontId="31" fillId="0" borderId="0" xfId="43" applyFont="1" applyAlignment="1">
      <alignment horizontal="center" vertical="center"/>
    </xf>
    <xf numFmtId="0" fontId="32" fillId="0" borderId="0" xfId="43" applyFont="1"/>
    <xf numFmtId="0" fontId="20" fillId="0" borderId="1" xfId="0" applyFont="1" applyBorder="1" applyAlignment="1">
      <alignment horizontal="center"/>
    </xf>
    <xf numFmtId="0" fontId="0" fillId="34" borderId="1" xfId="0" applyFill="1" applyBorder="1"/>
    <xf numFmtId="0" fontId="0" fillId="34" borderId="0" xfId="0" applyFill="1"/>
    <xf numFmtId="0" fontId="21" fillId="0" borderId="0" xfId="0" applyNumberFormat="1" applyFont="1"/>
    <xf numFmtId="0" fontId="20" fillId="0" borderId="1" xfId="0" applyNumberFormat="1" applyFont="1" applyFill="1" applyBorder="1" applyAlignment="1">
      <alignment horizontal="center"/>
    </xf>
    <xf numFmtId="0" fontId="19" fillId="0" borderId="11" xfId="43" applyFont="1" applyBorder="1" applyAlignment="1">
      <alignment horizontal="right" vertical="center"/>
    </xf>
    <xf numFmtId="0" fontId="19" fillId="0" borderId="0" xfId="43" applyFont="1" applyBorder="1" applyAlignment="1">
      <alignment horizontal="right" vertical="center"/>
    </xf>
    <xf numFmtId="0" fontId="19" fillId="0" borderId="13" xfId="43" applyFont="1" applyBorder="1" applyAlignment="1">
      <alignment horizontal="right" vertical="center"/>
    </xf>
    <xf numFmtId="0" fontId="19" fillId="0" borderId="23" xfId="43" applyFont="1" applyBorder="1" applyAlignment="1">
      <alignment horizontal="right" vertical="center"/>
    </xf>
    <xf numFmtId="0" fontId="22" fillId="0" borderId="1" xfId="0" applyFont="1" applyBorder="1" applyAlignment="1">
      <alignment horizontal="center"/>
    </xf>
    <xf numFmtId="0" fontId="27" fillId="0" borderId="0" xfId="43" applyFont="1" applyBorder="1" applyAlignment="1">
      <alignment horizontal="center" vertical="center"/>
    </xf>
    <xf numFmtId="0" fontId="26" fillId="0" borderId="25" xfId="43" applyBorder="1"/>
    <xf numFmtId="49" fontId="20" fillId="0" borderId="1" xfId="0" applyNumberFormat="1" applyFont="1" applyFill="1" applyBorder="1" applyAlignment="1">
      <alignment horizontal="center"/>
    </xf>
    <xf numFmtId="0" fontId="35" fillId="0" borderId="0" xfId="43" applyFont="1"/>
    <xf numFmtId="0" fontId="36" fillId="0" borderId="0" xfId="43" applyFont="1"/>
    <xf numFmtId="0" fontId="29" fillId="0" borderId="0" xfId="43" applyFont="1" applyBorder="1" applyAlignment="1"/>
    <xf numFmtId="0" fontId="37" fillId="0" borderId="0" xfId="43" applyFont="1"/>
    <xf numFmtId="0" fontId="38" fillId="0" borderId="0" xfId="43" applyFont="1"/>
    <xf numFmtId="0" fontId="37" fillId="0" borderId="0" xfId="43" applyFont="1" applyBorder="1" applyAlignment="1"/>
    <xf numFmtId="0" fontId="39" fillId="0" borderId="0" xfId="43" applyFont="1" applyBorder="1"/>
    <xf numFmtId="0" fontId="37" fillId="0" borderId="0" xfId="43" applyFont="1" applyAlignment="1"/>
    <xf numFmtId="0" fontId="38" fillId="0" borderId="0" xfId="43" applyFont="1" applyBorder="1"/>
    <xf numFmtId="0" fontId="0" fillId="0" borderId="0" xfId="0" applyBorder="1"/>
    <xf numFmtId="0" fontId="41" fillId="0" borderId="0" xfId="43" applyFont="1" applyBorder="1" applyAlignment="1">
      <alignment horizontal="right" vertical="center"/>
    </xf>
    <xf numFmtId="0" fontId="41" fillId="0" borderId="14" xfId="43" applyFont="1" applyBorder="1" applyAlignment="1">
      <alignment horizontal="right" vertical="center"/>
    </xf>
    <xf numFmtId="0" fontId="22" fillId="35" borderId="1" xfId="0" applyFont="1" applyFill="1" applyBorder="1" applyAlignment="1">
      <alignment horizontal="center"/>
    </xf>
    <xf numFmtId="164" fontId="0" fillId="34" borderId="1" xfId="0" applyNumberFormat="1" applyFill="1" applyBorder="1"/>
    <xf numFmtId="164" fontId="15" fillId="35" borderId="1" xfId="0" applyNumberFormat="1" applyFont="1" applyFill="1" applyBorder="1"/>
    <xf numFmtId="166" fontId="0" fillId="34" borderId="0" xfId="0" applyNumberFormat="1" applyFill="1"/>
    <xf numFmtId="20" fontId="0" fillId="34" borderId="0" xfId="0" applyNumberFormat="1" applyFill="1"/>
    <xf numFmtId="0" fontId="22" fillId="0" borderId="33" xfId="0" applyFont="1" applyBorder="1" applyAlignment="1">
      <alignment horizontal="center"/>
    </xf>
    <xf numFmtId="0" fontId="42" fillId="34" borderId="1" xfId="0" applyFont="1" applyFill="1" applyBorder="1" applyAlignment="1">
      <alignment horizontal="center"/>
    </xf>
    <xf numFmtId="164" fontId="0" fillId="34" borderId="24" xfId="0" applyNumberFormat="1" applyFill="1" applyBorder="1"/>
    <xf numFmtId="0" fontId="27" fillId="0" borderId="0" xfId="43" applyFont="1" applyAlignment="1">
      <alignment horizontal="center" vertical="center"/>
    </xf>
    <xf numFmtId="165" fontId="22" fillId="35" borderId="33" xfId="0" applyNumberFormat="1" applyFont="1" applyFill="1" applyBorder="1" applyAlignment="1">
      <alignment horizontal="center"/>
    </xf>
    <xf numFmtId="165" fontId="29" fillId="0" borderId="0" xfId="43" applyNumberFormat="1" applyFont="1" applyBorder="1" applyAlignment="1">
      <alignment horizontal="center"/>
    </xf>
    <xf numFmtId="1" fontId="28" fillId="0" borderId="0" xfId="43" applyNumberFormat="1" applyFont="1" applyBorder="1" applyAlignment="1"/>
    <xf numFmtId="0" fontId="45" fillId="0" borderId="15" xfId="43" applyFont="1" applyBorder="1" applyAlignment="1">
      <alignment horizontal="right" vertical="center"/>
    </xf>
    <xf numFmtId="0" fontId="25" fillId="0" borderId="35" xfId="0" applyFont="1" applyFill="1" applyBorder="1" applyAlignment="1">
      <alignment horizontal="center"/>
    </xf>
    <xf numFmtId="0" fontId="25" fillId="0" borderId="36" xfId="0" applyFont="1" applyFill="1" applyBorder="1" applyAlignment="1">
      <alignment horizontal="center"/>
    </xf>
    <xf numFmtId="0" fontId="25" fillId="34" borderId="35" xfId="0" applyFont="1" applyFill="1" applyBorder="1" applyAlignment="1">
      <alignment horizontal="center"/>
    </xf>
    <xf numFmtId="0" fontId="25" fillId="34" borderId="36" xfId="0" applyFont="1" applyFill="1" applyBorder="1" applyAlignment="1">
      <alignment horizontal="center"/>
    </xf>
    <xf numFmtId="0" fontId="42" fillId="34" borderId="1" xfId="0" applyFont="1" applyFill="1" applyBorder="1" applyAlignment="1">
      <alignment horizontal="center"/>
    </xf>
    <xf numFmtId="0" fontId="0" fillId="0" borderId="0" xfId="0"/>
    <xf numFmtId="0" fontId="20" fillId="0" borderId="1" xfId="0" applyFont="1" applyFill="1" applyBorder="1" applyAlignment="1">
      <alignment horizontal="center"/>
    </xf>
    <xf numFmtId="0" fontId="42" fillId="35" borderId="1" xfId="0" applyNumberFormat="1" applyFont="1" applyFill="1" applyBorder="1" applyAlignment="1">
      <alignment horizontal="center" vertical="center"/>
    </xf>
    <xf numFmtId="0" fontId="15" fillId="34" borderId="1" xfId="0" applyNumberFormat="1" applyFont="1" applyFill="1" applyBorder="1"/>
    <xf numFmtId="0" fontId="22" fillId="0" borderId="0" xfId="0" applyFont="1" applyFill="1" applyBorder="1" applyAlignment="1">
      <alignment horizontal="center"/>
    </xf>
    <xf numFmtId="0" fontId="0" fillId="0" borderId="0" xfId="0" applyFill="1" applyBorder="1"/>
    <xf numFmtId="0" fontId="42" fillId="0" borderId="0" xfId="0" applyFont="1" applyFill="1" applyBorder="1" applyAlignment="1"/>
    <xf numFmtId="165" fontId="22" fillId="0" borderId="0" xfId="0" applyNumberFormat="1" applyFont="1" applyFill="1" applyBorder="1" applyAlignment="1">
      <alignment horizontal="center"/>
    </xf>
    <xf numFmtId="166" fontId="0" fillId="35" borderId="1" xfId="0" applyNumberFormat="1" applyFill="1" applyBorder="1"/>
    <xf numFmtId="20" fontId="15" fillId="34" borderId="1" xfId="0" applyNumberFormat="1" applyFont="1" applyFill="1" applyBorder="1" applyAlignment="1">
      <alignment horizontal="center" vertical="center"/>
    </xf>
    <xf numFmtId="0" fontId="0" fillId="0" borderId="0" xfId="0"/>
    <xf numFmtId="169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applyNumberFormat="1" applyFill="1"/>
    <xf numFmtId="0" fontId="0" fillId="0" borderId="0" xfId="0"/>
    <xf numFmtId="0" fontId="0" fillId="34" borderId="0" xfId="0" applyFill="1" applyAlignment="1">
      <alignment horizontal="right"/>
    </xf>
    <xf numFmtId="0" fontId="8" fillId="5" borderId="5" xfId="8"/>
    <xf numFmtId="0" fontId="56" fillId="34" borderId="0" xfId="0" applyFont="1" applyFill="1" applyAlignment="1"/>
    <xf numFmtId="0" fontId="56" fillId="34" borderId="0" xfId="0" applyFont="1" applyFill="1"/>
    <xf numFmtId="0" fontId="22" fillId="34" borderId="1" xfId="0" applyFont="1" applyFill="1" applyBorder="1" applyAlignment="1">
      <alignment horizontal="center"/>
    </xf>
    <xf numFmtId="0" fontId="0" fillId="0" borderId="0" xfId="0" applyFill="1"/>
    <xf numFmtId="0" fontId="0" fillId="0" borderId="0" xfId="0" applyFill="1"/>
    <xf numFmtId="0" fontId="24" fillId="0" borderId="0" xfId="0" applyFont="1" applyFill="1"/>
    <xf numFmtId="0" fontId="22" fillId="0" borderId="0" xfId="0" applyFont="1" applyFill="1" applyAlignment="1">
      <alignment horizontal="center"/>
    </xf>
    <xf numFmtId="0" fontId="21" fillId="34" borderId="0" xfId="0" applyFont="1" applyFill="1"/>
    <xf numFmtId="0" fontId="21" fillId="34" borderId="0" xfId="0" applyNumberFormat="1" applyFont="1" applyFill="1"/>
    <xf numFmtId="49" fontId="21" fillId="34" borderId="0" xfId="0" applyNumberFormat="1" applyFont="1" applyFill="1"/>
    <xf numFmtId="0" fontId="0" fillId="34" borderId="0" xfId="0" applyFill="1" applyBorder="1"/>
    <xf numFmtId="0" fontId="55" fillId="0" borderId="0" xfId="0" applyFont="1" applyFill="1" applyBorder="1" applyAlignment="1">
      <alignment horizontal="center"/>
    </xf>
    <xf numFmtId="0" fontId="57" fillId="34" borderId="1" xfId="0" applyFont="1" applyFill="1" applyBorder="1" applyAlignment="1">
      <alignment horizontal="center" vertical="center"/>
    </xf>
    <xf numFmtId="0" fontId="58" fillId="34" borderId="1" xfId="0" applyFont="1" applyFill="1" applyBorder="1" applyAlignment="1">
      <alignment horizontal="center"/>
    </xf>
    <xf numFmtId="0" fontId="59" fillId="39" borderId="1" xfId="44" applyFill="1" applyBorder="1" applyAlignment="1" applyProtection="1">
      <alignment horizontal="center" vertical="center"/>
    </xf>
    <xf numFmtId="0" fontId="59" fillId="44" borderId="1" xfId="44" applyFill="1" applyBorder="1" applyAlignment="1" applyProtection="1">
      <alignment horizontal="center" vertical="center"/>
    </xf>
    <xf numFmtId="0" fontId="59" fillId="40" borderId="1" xfId="44" applyFill="1" applyBorder="1" applyAlignment="1" applyProtection="1">
      <alignment horizontal="center" vertical="center"/>
    </xf>
    <xf numFmtId="0" fontId="59" fillId="41" borderId="1" xfId="44" applyFill="1" applyBorder="1" applyAlignment="1" applyProtection="1">
      <alignment horizontal="center" vertical="center"/>
    </xf>
    <xf numFmtId="0" fontId="59" fillId="42" borderId="1" xfId="44" applyFill="1" applyBorder="1" applyAlignment="1" applyProtection="1">
      <alignment horizontal="center" vertical="center"/>
    </xf>
    <xf numFmtId="0" fontId="20" fillId="0" borderId="32" xfId="0" applyNumberFormat="1" applyFont="1" applyFill="1" applyBorder="1" applyAlignment="1">
      <alignment horizontal="center"/>
    </xf>
    <xf numFmtId="0" fontId="22" fillId="0" borderId="32" xfId="0" applyFont="1" applyBorder="1" applyAlignment="1">
      <alignment horizontal="center"/>
    </xf>
    <xf numFmtId="164" fontId="0" fillId="34" borderId="42" xfId="0" applyNumberFormat="1" applyFill="1" applyBorder="1"/>
    <xf numFmtId="0" fontId="0" fillId="36" borderId="1" xfId="0" applyFill="1" applyBorder="1" applyProtection="1">
      <protection locked="0"/>
    </xf>
    <xf numFmtId="0" fontId="0" fillId="33" borderId="1" xfId="0" applyFill="1" applyBorder="1" applyProtection="1">
      <protection locked="0"/>
    </xf>
    <xf numFmtId="0" fontId="0" fillId="33" borderId="36" xfId="0" applyFill="1" applyBorder="1" applyProtection="1">
      <protection locked="0"/>
    </xf>
    <xf numFmtId="0" fontId="0" fillId="37" borderId="1" xfId="0" applyFill="1" applyBorder="1" applyProtection="1">
      <protection locked="0"/>
    </xf>
    <xf numFmtId="0" fontId="0" fillId="37" borderId="36" xfId="0" applyFill="1" applyBorder="1" applyProtection="1">
      <protection locked="0"/>
    </xf>
    <xf numFmtId="0" fontId="0" fillId="38" borderId="1" xfId="0" applyFill="1" applyBorder="1" applyProtection="1">
      <protection locked="0"/>
    </xf>
    <xf numFmtId="0" fontId="0" fillId="38" borderId="36" xfId="0" applyFill="1" applyBorder="1" applyProtection="1">
      <protection locked="0"/>
    </xf>
    <xf numFmtId="0" fontId="0" fillId="43" borderId="33" xfId="0" applyFill="1" applyBorder="1" applyProtection="1">
      <protection locked="0"/>
    </xf>
    <xf numFmtId="0" fontId="0" fillId="43" borderId="1" xfId="0" applyFill="1" applyBorder="1" applyProtection="1">
      <protection locked="0"/>
    </xf>
    <xf numFmtId="0" fontId="0" fillId="34" borderId="1" xfId="0" applyFill="1" applyBorder="1" applyProtection="1">
      <protection locked="0"/>
    </xf>
    <xf numFmtId="164" fontId="0" fillId="34" borderId="1" xfId="0" applyNumberFormat="1" applyFill="1" applyBorder="1" applyProtection="1">
      <protection locked="0"/>
    </xf>
    <xf numFmtId="0" fontId="0" fillId="34" borderId="35" xfId="0" applyFill="1" applyBorder="1" applyProtection="1">
      <protection locked="0"/>
    </xf>
    <xf numFmtId="164" fontId="0" fillId="34" borderId="35" xfId="0" applyNumberFormat="1" applyFill="1" applyBorder="1" applyProtection="1">
      <protection locked="0"/>
    </xf>
    <xf numFmtId="0" fontId="0" fillId="34" borderId="36" xfId="0" applyFill="1" applyBorder="1" applyProtection="1">
      <protection locked="0"/>
    </xf>
    <xf numFmtId="164" fontId="0" fillId="34" borderId="36" xfId="0" applyNumberFormat="1" applyFill="1" applyBorder="1" applyProtection="1">
      <protection locked="0"/>
    </xf>
    <xf numFmtId="0" fontId="0" fillId="40" borderId="1" xfId="0" applyFill="1" applyBorder="1" applyProtection="1">
      <protection locked="0"/>
    </xf>
    <xf numFmtId="0" fontId="0" fillId="40" borderId="35" xfId="0" applyFill="1" applyBorder="1" applyProtection="1">
      <protection locked="0"/>
    </xf>
    <xf numFmtId="0" fontId="56" fillId="34" borderId="0" xfId="0" applyFont="1" applyFill="1" applyBorder="1" applyAlignment="1">
      <alignment horizontal="left" vertical="center"/>
    </xf>
    <xf numFmtId="0" fontId="0" fillId="45" borderId="33" xfId="0" applyFill="1" applyBorder="1" applyProtection="1">
      <protection locked="0"/>
    </xf>
    <xf numFmtId="0" fontId="0" fillId="45" borderId="1" xfId="0" applyFill="1" applyBorder="1" applyProtection="1">
      <protection locked="0"/>
    </xf>
    <xf numFmtId="0" fontId="21" fillId="45" borderId="1" xfId="0" applyFont="1" applyFill="1" applyBorder="1"/>
    <xf numFmtId="0" fontId="0" fillId="43" borderId="36" xfId="0" applyFill="1" applyBorder="1" applyProtection="1">
      <protection locked="0"/>
    </xf>
    <xf numFmtId="0" fontId="0" fillId="43" borderId="43" xfId="0" applyFill="1" applyBorder="1" applyProtection="1">
      <protection locked="0"/>
    </xf>
    <xf numFmtId="0" fontId="0" fillId="43" borderId="44" xfId="0" applyFill="1" applyBorder="1" applyProtection="1">
      <protection locked="0"/>
    </xf>
    <xf numFmtId="0" fontId="0" fillId="43" borderId="45" xfId="0" applyFill="1" applyBorder="1" applyProtection="1">
      <protection locked="0"/>
    </xf>
    <xf numFmtId="0" fontId="21" fillId="45" borderId="36" xfId="0" applyFont="1" applyFill="1" applyBorder="1"/>
    <xf numFmtId="0" fontId="0" fillId="45" borderId="36" xfId="0" applyFill="1" applyBorder="1" applyProtection="1">
      <protection locked="0"/>
    </xf>
    <xf numFmtId="0" fontId="0" fillId="45" borderId="43" xfId="0" applyFill="1" applyBorder="1" applyProtection="1">
      <protection locked="0"/>
    </xf>
    <xf numFmtId="0" fontId="0" fillId="45" borderId="44" xfId="0" applyFill="1" applyBorder="1" applyProtection="1">
      <protection locked="0"/>
    </xf>
    <xf numFmtId="0" fontId="0" fillId="45" borderId="45" xfId="0" applyFill="1" applyBorder="1" applyProtection="1">
      <protection locked="0"/>
    </xf>
    <xf numFmtId="0" fontId="20" fillId="0" borderId="32" xfId="0" applyFont="1" applyBorder="1" applyAlignment="1">
      <alignment horizontal="center" vertical="center"/>
    </xf>
    <xf numFmtId="0" fontId="0" fillId="38" borderId="32" xfId="0" applyFill="1" applyBorder="1" applyProtection="1">
      <protection locked="0"/>
    </xf>
    <xf numFmtId="0" fontId="0" fillId="43" borderId="1" xfId="0" applyFill="1" applyBorder="1"/>
    <xf numFmtId="0" fontId="0" fillId="40" borderId="36" xfId="0" applyFill="1" applyBorder="1" applyProtection="1">
      <protection locked="0"/>
    </xf>
    <xf numFmtId="0" fontId="20" fillId="0" borderId="37" xfId="0" applyFont="1" applyFill="1" applyBorder="1" applyAlignment="1"/>
    <xf numFmtId="0" fontId="20" fillId="0" borderId="16" xfId="0" applyFont="1" applyFill="1" applyBorder="1" applyAlignment="1"/>
    <xf numFmtId="0" fontId="20" fillId="0" borderId="29" xfId="0" applyFont="1" applyFill="1" applyBorder="1" applyAlignment="1"/>
    <xf numFmtId="0" fontId="8" fillId="5" borderId="1" xfId="8" applyBorder="1" applyProtection="1">
      <protection locked="0"/>
    </xf>
    <xf numFmtId="14" fontId="0" fillId="34" borderId="38" xfId="0" applyNumberFormat="1" applyFill="1" applyBorder="1"/>
    <xf numFmtId="0" fontId="8" fillId="5" borderId="1" xfId="8" applyNumberFormat="1" applyBorder="1" applyProtection="1">
      <protection locked="0"/>
    </xf>
    <xf numFmtId="0" fontId="20" fillId="0" borderId="1" xfId="0" applyFont="1" applyFill="1" applyBorder="1" applyAlignment="1"/>
    <xf numFmtId="0" fontId="19" fillId="0" borderId="1" xfId="43" applyFont="1" applyBorder="1" applyAlignment="1">
      <alignment horizontal="center" vertical="center"/>
    </xf>
    <xf numFmtId="0" fontId="0" fillId="0" borderId="0" xfId="0" applyBorder="1" applyAlignment="1"/>
    <xf numFmtId="0" fontId="53" fillId="0" borderId="0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0" xfId="0" applyFont="1" applyBorder="1" applyAlignment="1">
      <alignment horizontal="center" vertical="center"/>
    </xf>
    <xf numFmtId="0" fontId="50" fillId="0" borderId="0" xfId="0" applyFont="1" applyBorder="1" applyAlignment="1"/>
    <xf numFmtId="0" fontId="0" fillId="0" borderId="0" xfId="0" applyFill="1"/>
    <xf numFmtId="0" fontId="22" fillId="0" borderId="29" xfId="0" applyFont="1" applyBorder="1" applyAlignment="1">
      <alignment horizontal="center"/>
    </xf>
    <xf numFmtId="0" fontId="22" fillId="0" borderId="46" xfId="0" applyFont="1" applyBorder="1" applyAlignment="1">
      <alignment horizontal="center"/>
    </xf>
    <xf numFmtId="164" fontId="0" fillId="34" borderId="26" xfId="0" applyNumberFormat="1" applyFill="1" applyBorder="1"/>
    <xf numFmtId="0" fontId="42" fillId="35" borderId="46" xfId="0" applyNumberFormat="1" applyFont="1" applyFill="1" applyBorder="1" applyAlignment="1">
      <alignment horizontal="center" vertical="center"/>
    </xf>
    <xf numFmtId="0" fontId="15" fillId="34" borderId="46" xfId="0" applyNumberFormat="1" applyFont="1" applyFill="1" applyBorder="1"/>
    <xf numFmtId="164" fontId="0" fillId="34" borderId="0" xfId="0" applyNumberFormat="1" applyFill="1" applyBorder="1"/>
    <xf numFmtId="0" fontId="22" fillId="0" borderId="26" xfId="0" applyFont="1" applyBorder="1" applyAlignment="1">
      <alignment horizontal="center"/>
    </xf>
    <xf numFmtId="0" fontId="42" fillId="34" borderId="46" xfId="0" applyFont="1" applyFill="1" applyBorder="1" applyAlignment="1">
      <alignment horizontal="center"/>
    </xf>
    <xf numFmtId="164" fontId="15" fillId="35" borderId="46" xfId="0" applyNumberFormat="1" applyFont="1" applyFill="1" applyBorder="1"/>
    <xf numFmtId="0" fontId="33" fillId="0" borderId="0" xfId="43" applyFont="1" applyBorder="1" applyAlignment="1">
      <alignment vertical="center"/>
    </xf>
    <xf numFmtId="0" fontId="40" fillId="0" borderId="0" xfId="43" applyFont="1" applyBorder="1" applyAlignment="1">
      <alignment vertical="center"/>
    </xf>
    <xf numFmtId="0" fontId="26" fillId="0" borderId="0" xfId="43" applyFont="1"/>
    <xf numFmtId="0" fontId="19" fillId="0" borderId="0" xfId="43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24" fillId="0" borderId="0" xfId="0" applyFont="1" applyFill="1" applyBorder="1"/>
    <xf numFmtId="0" fontId="42" fillId="34" borderId="1" xfId="0" applyFont="1" applyFill="1" applyBorder="1" applyAlignment="1">
      <alignment horizontal="center"/>
    </xf>
    <xf numFmtId="0" fontId="0" fillId="0" borderId="0" xfId="0" applyFill="1"/>
    <xf numFmtId="0" fontId="0" fillId="0" borderId="0" xfId="0"/>
    <xf numFmtId="0" fontId="0" fillId="0" borderId="41" xfId="0" applyBorder="1" applyAlignment="1"/>
    <xf numFmtId="0" fontId="0" fillId="46" borderId="36" xfId="0" applyFill="1" applyBorder="1" applyProtection="1">
      <protection locked="0"/>
    </xf>
    <xf numFmtId="0" fontId="0" fillId="46" borderId="1" xfId="0" applyFill="1" applyBorder="1" applyProtection="1">
      <protection locked="0"/>
    </xf>
    <xf numFmtId="0" fontId="0" fillId="46" borderId="35" xfId="0" applyFill="1" applyBorder="1" applyProtection="1">
      <protection locked="0"/>
    </xf>
    <xf numFmtId="0" fontId="59" fillId="46" borderId="1" xfId="44" applyFill="1" applyBorder="1" applyAlignment="1" applyProtection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0" fontId="0" fillId="0" borderId="1" xfId="0" applyBorder="1"/>
    <xf numFmtId="0" fontId="0" fillId="0" borderId="0" xfId="0"/>
    <xf numFmtId="0" fontId="8" fillId="33" borderId="1" xfId="8" applyFill="1" applyBorder="1" applyProtection="1">
      <protection locked="0"/>
    </xf>
    <xf numFmtId="0" fontId="8" fillId="37" borderId="1" xfId="8" applyFill="1" applyBorder="1" applyProtection="1">
      <protection locked="0"/>
    </xf>
    <xf numFmtId="0" fontId="8" fillId="38" borderId="1" xfId="8" applyFill="1" applyBorder="1" applyProtection="1">
      <protection locked="0"/>
    </xf>
    <xf numFmtId="0" fontId="8" fillId="43" borderId="1" xfId="8" applyFill="1" applyBorder="1" applyProtection="1">
      <protection locked="0"/>
    </xf>
    <xf numFmtId="0" fontId="8" fillId="45" borderId="1" xfId="8" applyFill="1" applyBorder="1" applyProtection="1">
      <protection locked="0"/>
    </xf>
    <xf numFmtId="0" fontId="0" fillId="36" borderId="33" xfId="0" applyFill="1" applyBorder="1"/>
    <xf numFmtId="0" fontId="0" fillId="33" borderId="33" xfId="0" applyFill="1" applyBorder="1"/>
    <xf numFmtId="0" fontId="0" fillId="37" borderId="33" xfId="0" applyFill="1" applyBorder="1"/>
    <xf numFmtId="0" fontId="0" fillId="38" borderId="33" xfId="0" applyFill="1" applyBorder="1"/>
    <xf numFmtId="0" fontId="0" fillId="43" borderId="33" xfId="0" applyFill="1" applyBorder="1"/>
    <xf numFmtId="0" fontId="0" fillId="45" borderId="33" xfId="0" applyFill="1" applyBorder="1"/>
    <xf numFmtId="0" fontId="0" fillId="0" borderId="1" xfId="0" applyBorder="1"/>
    <xf numFmtId="0" fontId="0" fillId="0" borderId="0" xfId="0"/>
    <xf numFmtId="0" fontId="0" fillId="0" borderId="0" xfId="0"/>
    <xf numFmtId="0" fontId="69" fillId="0" borderId="48" xfId="0" applyFont="1" applyBorder="1" applyAlignment="1">
      <alignment horizontal="center"/>
    </xf>
    <xf numFmtId="0" fontId="0" fillId="0" borderId="33" xfId="0" applyBorder="1"/>
    <xf numFmtId="0" fontId="69" fillId="33" borderId="48" xfId="0" applyFont="1" applyFill="1" applyBorder="1" applyAlignment="1">
      <alignment horizontal="center"/>
    </xf>
    <xf numFmtId="0" fontId="0" fillId="33" borderId="0" xfId="0" applyFill="1"/>
    <xf numFmtId="164" fontId="8" fillId="5" borderId="1" xfId="8" applyNumberFormat="1" applyBorder="1" applyProtection="1">
      <protection locked="0"/>
    </xf>
    <xf numFmtId="0" fontId="0" fillId="0" borderId="0" xfId="0"/>
    <xf numFmtId="0" fontId="22" fillId="0" borderId="51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61" fillId="0" borderId="0" xfId="0" applyFont="1" applyBorder="1" applyAlignment="1">
      <alignment vertical="top"/>
    </xf>
    <xf numFmtId="0" fontId="50" fillId="0" borderId="0" xfId="0" applyFont="1" applyAlignment="1">
      <alignment horizontal="center" vertical="top"/>
    </xf>
    <xf numFmtId="0" fontId="70" fillId="0" borderId="0" xfId="0" applyFont="1" applyBorder="1" applyAlignment="1">
      <alignment vertical="center"/>
    </xf>
    <xf numFmtId="0" fontId="70" fillId="0" borderId="0" xfId="0" applyFont="1" applyBorder="1" applyAlignment="1"/>
    <xf numFmtId="0" fontId="0" fillId="0" borderId="0" xfId="0"/>
    <xf numFmtId="0" fontId="0" fillId="0" borderId="0" xfId="0"/>
    <xf numFmtId="0" fontId="0" fillId="0" borderId="0" xfId="0" applyNumberFormat="1" applyFont="1"/>
    <xf numFmtId="0" fontId="0" fillId="0" borderId="0" xfId="0"/>
    <xf numFmtId="49" fontId="47" fillId="36" borderId="49" xfId="0" applyNumberFormat="1" applyFont="1" applyFill="1" applyBorder="1" applyAlignment="1" applyProtection="1">
      <alignment horizontal="center" vertical="center"/>
      <protection locked="0"/>
    </xf>
    <xf numFmtId="49" fontId="47" fillId="33" borderId="49" xfId="0" applyNumberFormat="1" applyFont="1" applyFill="1" applyBorder="1" applyAlignment="1" applyProtection="1">
      <alignment horizontal="center" vertical="center"/>
      <protection locked="0"/>
    </xf>
    <xf numFmtId="49" fontId="47" fillId="33" borderId="50" xfId="0" applyNumberFormat="1" applyFont="1" applyFill="1" applyBorder="1" applyAlignment="1" applyProtection="1">
      <alignment horizontal="center" vertical="center"/>
      <protection locked="0"/>
    </xf>
    <xf numFmtId="49" fontId="47" fillId="37" borderId="49" xfId="0" applyNumberFormat="1" applyFont="1" applyFill="1" applyBorder="1" applyAlignment="1" applyProtection="1">
      <alignment horizontal="center" vertical="center"/>
      <protection locked="0"/>
    </xf>
    <xf numFmtId="49" fontId="47" fillId="37" borderId="50" xfId="0" applyNumberFormat="1" applyFont="1" applyFill="1" applyBorder="1" applyAlignment="1" applyProtection="1">
      <alignment horizontal="center" vertical="center"/>
      <protection locked="0"/>
    </xf>
    <xf numFmtId="49" fontId="47" fillId="38" borderId="49" xfId="0" applyNumberFormat="1" applyFont="1" applyFill="1" applyBorder="1" applyAlignment="1" applyProtection="1">
      <alignment horizontal="center" vertical="center"/>
      <protection locked="0"/>
    </xf>
    <xf numFmtId="49" fontId="47" fillId="38" borderId="50" xfId="0" applyNumberFormat="1" applyFont="1" applyFill="1" applyBorder="1" applyAlignment="1" applyProtection="1">
      <alignment horizontal="center" vertical="center"/>
      <protection locked="0"/>
    </xf>
    <xf numFmtId="49" fontId="47" fillId="43" borderId="49" xfId="0" applyNumberFormat="1" applyFont="1" applyFill="1" applyBorder="1" applyAlignment="1" applyProtection="1">
      <alignment horizontal="center" vertical="center"/>
      <protection locked="0"/>
    </xf>
    <xf numFmtId="49" fontId="47" fillId="43" borderId="50" xfId="0" applyNumberFormat="1" applyFont="1" applyFill="1" applyBorder="1" applyAlignment="1" applyProtection="1">
      <alignment horizontal="center" vertical="center"/>
      <protection locked="0"/>
    </xf>
    <xf numFmtId="49" fontId="47" fillId="45" borderId="49" xfId="0" applyNumberFormat="1" applyFont="1" applyFill="1" applyBorder="1" applyAlignment="1" applyProtection="1">
      <alignment horizontal="center" vertical="center"/>
      <protection locked="0"/>
    </xf>
    <xf numFmtId="0" fontId="71" fillId="0" borderId="12" xfId="43" applyFont="1" applyBorder="1" applyAlignment="1">
      <alignment horizontal="left" vertical="center"/>
    </xf>
    <xf numFmtId="0" fontId="0" fillId="0" borderId="0" xfId="0"/>
    <xf numFmtId="0" fontId="0" fillId="0" borderId="0" xfId="0"/>
    <xf numFmtId="0" fontId="0" fillId="0" borderId="0" xfId="0"/>
    <xf numFmtId="0" fontId="22" fillId="35" borderId="32" xfId="0" applyFont="1" applyFill="1" applyBorder="1" applyAlignment="1">
      <alignment horizontal="center"/>
    </xf>
    <xf numFmtId="0" fontId="15" fillId="0" borderId="0" xfId="0" applyFont="1" applyBorder="1" applyAlignment="1"/>
    <xf numFmtId="0" fontId="22" fillId="0" borderId="0" xfId="0" applyFont="1" applyBorder="1" applyAlignment="1">
      <alignment horizontal="center"/>
    </xf>
    <xf numFmtId="0" fontId="25" fillId="0" borderId="33" xfId="0" applyFont="1" applyFill="1" applyBorder="1" applyAlignment="1">
      <alignment horizontal="center"/>
    </xf>
    <xf numFmtId="0" fontId="20" fillId="0" borderId="35" xfId="0" applyFont="1" applyBorder="1" applyAlignment="1">
      <alignment horizontal="center" vertical="center"/>
    </xf>
    <xf numFmtId="0" fontId="20" fillId="0" borderId="35" xfId="0" applyFont="1" applyBorder="1" applyAlignment="1">
      <alignment horizontal="center"/>
    </xf>
    <xf numFmtId="0" fontId="20" fillId="0" borderId="35" xfId="0" applyFont="1" applyFill="1" applyBorder="1" applyAlignment="1">
      <alignment horizontal="center"/>
    </xf>
    <xf numFmtId="0" fontId="22" fillId="0" borderId="35" xfId="0" applyFont="1" applyBorder="1" applyAlignment="1">
      <alignment horizontal="center"/>
    </xf>
    <xf numFmtId="0" fontId="22" fillId="34" borderId="35" xfId="0" applyFont="1" applyFill="1" applyBorder="1" applyAlignment="1">
      <alignment horizontal="center"/>
    </xf>
    <xf numFmtId="0" fontId="0" fillId="0" borderId="0" xfId="0"/>
    <xf numFmtId="0" fontId="0" fillId="34" borderId="0" xfId="0" applyNumberFormat="1" applyFill="1"/>
    <xf numFmtId="0" fontId="0" fillId="0" borderId="0" xfId="0"/>
    <xf numFmtId="0" fontId="27" fillId="0" borderId="0" xfId="43" applyFont="1" applyAlignment="1">
      <alignment horizontal="center" vertical="center"/>
    </xf>
    <xf numFmtId="0" fontId="0" fillId="0" borderId="0" xfId="0"/>
    <xf numFmtId="0" fontId="27" fillId="0" borderId="0" xfId="43" applyFont="1" applyAlignment="1">
      <alignment vertical="center"/>
    </xf>
    <xf numFmtId="0" fontId="26" fillId="0" borderId="0" xfId="43" applyAlignment="1"/>
    <xf numFmtId="0" fontId="21" fillId="47" borderId="1" xfId="0" applyFont="1" applyFill="1" applyBorder="1"/>
    <xf numFmtId="0" fontId="0" fillId="47" borderId="1" xfId="0" applyFill="1" applyBorder="1" applyProtection="1">
      <protection locked="0"/>
    </xf>
    <xf numFmtId="0" fontId="0" fillId="47" borderId="33" xfId="0" applyFill="1" applyBorder="1" applyProtection="1">
      <protection locked="0"/>
    </xf>
    <xf numFmtId="49" fontId="47" fillId="47" borderId="49" xfId="0" applyNumberFormat="1" applyFont="1" applyFill="1" applyBorder="1" applyAlignment="1" applyProtection="1">
      <alignment horizontal="center" vertical="center"/>
      <protection locked="0"/>
    </xf>
    <xf numFmtId="0" fontId="8" fillId="47" borderId="1" xfId="8" applyFill="1" applyBorder="1" applyProtection="1">
      <protection locked="0"/>
    </xf>
    <xf numFmtId="0" fontId="0" fillId="47" borderId="33" xfId="0" applyFill="1" applyBorder="1"/>
    <xf numFmtId="0" fontId="21" fillId="48" borderId="1" xfId="0" applyFont="1" applyFill="1" applyBorder="1"/>
    <xf numFmtId="0" fontId="0" fillId="48" borderId="1" xfId="0" applyFill="1" applyBorder="1" applyProtection="1">
      <protection locked="0"/>
    </xf>
    <xf numFmtId="49" fontId="47" fillId="48" borderId="49" xfId="0" applyNumberFormat="1" applyFont="1" applyFill="1" applyBorder="1" applyAlignment="1" applyProtection="1">
      <alignment horizontal="center" vertical="center"/>
      <protection locked="0"/>
    </xf>
    <xf numFmtId="0" fontId="8" fillId="48" borderId="1" xfId="8" applyFill="1" applyBorder="1" applyProtection="1">
      <protection locked="0"/>
    </xf>
    <xf numFmtId="0" fontId="0" fillId="48" borderId="33" xfId="0" applyFill="1" applyBorder="1"/>
    <xf numFmtId="0" fontId="22" fillId="0" borderId="24" xfId="0" applyFont="1" applyBorder="1" applyAlignment="1">
      <alignment horizontal="center"/>
    </xf>
    <xf numFmtId="0" fontId="59" fillId="41" borderId="52" xfId="44" applyFill="1" applyBorder="1" applyAlignment="1" applyProtection="1">
      <alignment horizontal="center" vertical="center"/>
    </xf>
    <xf numFmtId="0" fontId="59" fillId="42" borderId="53" xfId="44" applyFill="1" applyBorder="1" applyAlignment="1" applyProtection="1">
      <alignment horizontal="center" vertical="center"/>
    </xf>
    <xf numFmtId="0" fontId="59" fillId="33" borderId="54" xfId="44" applyFill="1" applyBorder="1" applyAlignment="1" applyProtection="1">
      <alignment horizontal="center" vertical="center"/>
    </xf>
    <xf numFmtId="0" fontId="59" fillId="43" borderId="55" xfId="44" applyFill="1" applyBorder="1" applyAlignment="1" applyProtection="1">
      <alignment horizontal="center" vertical="center"/>
    </xf>
    <xf numFmtId="0" fontId="0" fillId="0" borderId="0" xfId="0"/>
    <xf numFmtId="0" fontId="0" fillId="0" borderId="0" xfId="0"/>
    <xf numFmtId="0" fontId="56" fillId="0" borderId="0" xfId="0" applyFont="1" applyFill="1" applyBorder="1" applyAlignment="1">
      <alignment horizontal="left"/>
    </xf>
    <xf numFmtId="0" fontId="0" fillId="0" borderId="0" xfId="0"/>
    <xf numFmtId="0" fontId="19" fillId="0" borderId="0" xfId="43" applyFont="1" applyBorder="1" applyAlignment="1">
      <alignment horizontal="center" vertical="center"/>
    </xf>
    <xf numFmtId="0" fontId="0" fillId="0" borderId="0" xfId="0"/>
    <xf numFmtId="0" fontId="0" fillId="0" borderId="40" xfId="0" applyBorder="1" applyAlignment="1"/>
    <xf numFmtId="0" fontId="0" fillId="0" borderId="37" xfId="0" applyBorder="1" applyAlignment="1"/>
    <xf numFmtId="0" fontId="0" fillId="0" borderId="16" xfId="0" applyBorder="1" applyAlignment="1"/>
    <xf numFmtId="0" fontId="0" fillId="0" borderId="29" xfId="0" applyBorder="1" applyAlignment="1"/>
    <xf numFmtId="0" fontId="72" fillId="0" borderId="0" xfId="43" applyFont="1" applyBorder="1" applyAlignment="1">
      <alignment horizontal="center"/>
    </xf>
    <xf numFmtId="0" fontId="19" fillId="0" borderId="16" xfId="43" applyFont="1" applyBorder="1" applyAlignment="1">
      <alignment horizontal="center" vertical="center"/>
    </xf>
    <xf numFmtId="0" fontId="19" fillId="0" borderId="40" xfId="43" applyFont="1" applyBorder="1" applyAlignment="1">
      <alignment horizontal="right" vertical="center"/>
    </xf>
    <xf numFmtId="0" fontId="60" fillId="0" borderId="0" xfId="43" applyFont="1" applyBorder="1"/>
    <xf numFmtId="0" fontId="0" fillId="0" borderId="0" xfId="0"/>
    <xf numFmtId="0" fontId="0" fillId="0" borderId="0" xfId="0"/>
    <xf numFmtId="0" fontId="73" fillId="0" borderId="11" xfId="43" applyFont="1" applyBorder="1" applyAlignment="1">
      <alignment vertic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22" fillId="34" borderId="0" xfId="0" applyFont="1" applyFill="1" applyBorder="1" applyAlignment="1">
      <alignment horizontal="center"/>
    </xf>
    <xf numFmtId="0" fontId="24" fillId="0" borderId="0" xfId="0" applyFont="1" applyFill="1" applyBorder="1" applyAlignment="1">
      <alignment horizontal="center"/>
    </xf>
    <xf numFmtId="0" fontId="0" fillId="0" borderId="27" xfId="0" applyBorder="1"/>
    <xf numFmtId="0" fontId="74" fillId="0" borderId="0" xfId="0" applyFont="1" applyBorder="1" applyAlignment="1">
      <alignment vertical="center"/>
    </xf>
    <xf numFmtId="0" fontId="0" fillId="0" borderId="0" xfId="0"/>
    <xf numFmtId="0" fontId="13" fillId="50" borderId="0" xfId="0" applyFont="1" applyFill="1"/>
    <xf numFmtId="0" fontId="0" fillId="0" borderId="0" xfId="0"/>
    <xf numFmtId="0" fontId="15" fillId="0" borderId="0" xfId="0" applyFon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8" fontId="8" fillId="5" borderId="1" xfId="8" applyNumberFormat="1" applyBorder="1" applyProtection="1">
      <protection locked="0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42" fillId="0" borderId="24" xfId="0" applyFont="1" applyBorder="1" applyAlignment="1">
      <alignment horizontal="center"/>
    </xf>
    <xf numFmtId="0" fontId="0" fillId="34" borderId="33" xfId="0" applyFill="1" applyBorder="1"/>
    <xf numFmtId="164" fontId="0" fillId="34" borderId="33" xfId="0" applyNumberFormat="1" applyFill="1" applyBorder="1"/>
    <xf numFmtId="164" fontId="0" fillId="34" borderId="37" xfId="0" applyNumberFormat="1" applyFill="1" applyBorder="1"/>
    <xf numFmtId="0" fontId="24" fillId="0" borderId="0" xfId="0" applyFont="1" applyBorder="1"/>
    <xf numFmtId="0" fontId="0" fillId="0" borderId="57" xfId="0" applyBorder="1"/>
    <xf numFmtId="0" fontId="22" fillId="0" borderId="57" xfId="0" applyFont="1" applyBorder="1" applyAlignment="1">
      <alignment horizontal="center"/>
    </xf>
    <xf numFmtId="0" fontId="22" fillId="35" borderId="58" xfId="0" applyFont="1" applyFill="1" applyBorder="1" applyAlignment="1">
      <alignment horizontal="center"/>
    </xf>
    <xf numFmtId="0" fontId="22" fillId="35" borderId="60" xfId="0" applyFont="1" applyFill="1" applyBorder="1" applyAlignment="1">
      <alignment horizontal="center"/>
    </xf>
    <xf numFmtId="0" fontId="22" fillId="35" borderId="61" xfId="0" applyFont="1" applyFill="1" applyBorder="1" applyAlignment="1">
      <alignment horizontal="center"/>
    </xf>
    <xf numFmtId="165" fontId="22" fillId="35" borderId="62" xfId="0" applyNumberFormat="1" applyFont="1" applyFill="1" applyBorder="1" applyAlignment="1">
      <alignment horizontal="center"/>
    </xf>
    <xf numFmtId="165" fontId="22" fillId="35" borderId="59" xfId="0" applyNumberFormat="1" applyFont="1" applyFill="1" applyBorder="1" applyAlignment="1">
      <alignment horizontal="center"/>
    </xf>
    <xf numFmtId="165" fontId="22" fillId="35" borderId="63" xfId="0" applyNumberFormat="1" applyFont="1" applyFill="1" applyBorder="1" applyAlignment="1">
      <alignment horizontal="center"/>
    </xf>
    <xf numFmtId="0" fontId="59" fillId="37" borderId="64" xfId="44" applyFill="1" applyBorder="1" applyAlignment="1" applyProtection="1">
      <alignment horizontal="center" vertical="center"/>
    </xf>
    <xf numFmtId="0" fontId="59" fillId="45" borderId="65" xfId="44" applyFill="1" applyBorder="1" applyAlignment="1" applyProtection="1">
      <alignment horizontal="center" vertical="center"/>
    </xf>
    <xf numFmtId="0" fontId="0" fillId="0" borderId="0" xfId="0" applyFill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0" xfId="0"/>
    <xf numFmtId="0" fontId="0" fillId="0" borderId="48" xfId="0" applyNumberFormat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9" fillId="0" borderId="0" xfId="43" applyFont="1" applyBorder="1" applyAlignment="1" applyProtection="1">
      <alignment horizontal="center" vertical="center"/>
      <protection locked="0"/>
    </xf>
    <xf numFmtId="0" fontId="19" fillId="0" borderId="1" xfId="43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19" fillId="0" borderId="0" xfId="43" applyFont="1" applyBorder="1" applyAlignment="1" applyProtection="1">
      <alignment vertical="center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51" fillId="0" borderId="0" xfId="0" applyFont="1" applyBorder="1" applyAlignment="1" applyProtection="1">
      <alignment horizontal="center" vertical="center"/>
      <protection locked="0"/>
    </xf>
    <xf numFmtId="0" fontId="24" fillId="0" borderId="49" xfId="0" applyFont="1" applyFill="1" applyBorder="1"/>
    <xf numFmtId="0" fontId="24" fillId="0" borderId="68" xfId="0" applyFont="1" applyFill="1" applyBorder="1"/>
    <xf numFmtId="0" fontId="24" fillId="0" borderId="67" xfId="0" applyFont="1" applyFill="1" applyBorder="1"/>
    <xf numFmtId="0" fontId="15" fillId="34" borderId="70" xfId="0" applyFont="1" applyFill="1" applyBorder="1" applyAlignment="1">
      <alignment horizontal="center" vertical="center"/>
    </xf>
    <xf numFmtId="0" fontId="59" fillId="47" borderId="71" xfId="44" applyFill="1" applyBorder="1" applyAlignment="1" applyProtection="1">
      <alignment horizontal="center"/>
    </xf>
    <xf numFmtId="0" fontId="59" fillId="48" borderId="72" xfId="44" applyFill="1" applyBorder="1" applyAlignment="1" applyProtection="1">
      <alignment horizontal="center"/>
    </xf>
    <xf numFmtId="0" fontId="22" fillId="0" borderId="73" xfId="0" applyFont="1" applyFill="1" applyBorder="1" applyAlignment="1">
      <alignment horizontal="center"/>
    </xf>
    <xf numFmtId="0" fontId="8" fillId="0" borderId="66" xfId="8" applyFill="1" applyBorder="1"/>
    <xf numFmtId="0" fontId="0" fillId="0" borderId="74" xfId="0" applyBorder="1"/>
    <xf numFmtId="0" fontId="20" fillId="34" borderId="75" xfId="0" applyNumberFormat="1" applyFont="1" applyFill="1" applyBorder="1" applyAlignment="1">
      <alignment horizontal="center"/>
    </xf>
    <xf numFmtId="49" fontId="20" fillId="34" borderId="28" xfId="0" applyNumberFormat="1" applyFont="1" applyFill="1" applyBorder="1" applyAlignment="1">
      <alignment horizontal="center"/>
    </xf>
    <xf numFmtId="0" fontId="8" fillId="5" borderId="67" xfId="8" applyNumberFormat="1" applyBorder="1" applyProtection="1">
      <protection locked="0"/>
    </xf>
    <xf numFmtId="0" fontId="8" fillId="5" borderId="76" xfId="8" applyBorder="1" applyProtection="1">
      <protection locked="0"/>
    </xf>
    <xf numFmtId="170" fontId="8" fillId="5" borderId="77" xfId="8" applyNumberFormat="1" applyBorder="1" applyProtection="1">
      <protection locked="0"/>
    </xf>
    <xf numFmtId="164" fontId="15" fillId="34" borderId="76" xfId="12" applyNumberFormat="1" applyFont="1" applyFill="1" applyBorder="1"/>
    <xf numFmtId="0" fontId="0" fillId="0" borderId="78" xfId="0" applyBorder="1"/>
    <xf numFmtId="0" fontId="8" fillId="36" borderId="33" xfId="8" applyFill="1" applyBorder="1" applyProtection="1">
      <protection locked="0"/>
    </xf>
    <xf numFmtId="0" fontId="74" fillId="0" borderId="77" xfId="0" applyFont="1" applyBorder="1" applyAlignment="1">
      <alignment vertical="center"/>
    </xf>
    <xf numFmtId="0" fontId="74" fillId="0" borderId="68" xfId="0" applyFont="1" applyBorder="1" applyAlignment="1">
      <alignment vertical="center"/>
    </xf>
    <xf numFmtId="0" fontId="22" fillId="0" borderId="57" xfId="0" applyFont="1" applyFill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50" fillId="0" borderId="0" xfId="0" applyFont="1" applyBorder="1" applyAlignment="1">
      <alignment horizontal="left"/>
    </xf>
    <xf numFmtId="0" fontId="56" fillId="0" borderId="0" xfId="0" applyFont="1" applyBorder="1" applyAlignment="1">
      <alignment vertical="center"/>
    </xf>
    <xf numFmtId="0" fontId="38" fillId="0" borderId="0" xfId="43" applyFont="1" applyBorder="1" applyAlignment="1">
      <alignment vertical="center"/>
    </xf>
    <xf numFmtId="0" fontId="60" fillId="0" borderId="0" xfId="43" applyFont="1" applyBorder="1" applyAlignment="1"/>
    <xf numFmtId="0" fontId="77" fillId="0" borderId="0" xfId="0" applyFont="1" applyBorder="1" applyAlignment="1">
      <alignment vertical="center"/>
    </xf>
    <xf numFmtId="0" fontId="0" fillId="0" borderId="16" xfId="0" applyBorder="1"/>
    <xf numFmtId="0" fontId="33" fillId="0" borderId="16" xfId="43" applyFont="1" applyBorder="1" applyAlignment="1">
      <alignment vertical="center"/>
    </xf>
    <xf numFmtId="0" fontId="77" fillId="0" borderId="16" xfId="0" applyFont="1" applyBorder="1" applyAlignment="1">
      <alignment vertical="center"/>
    </xf>
    <xf numFmtId="0" fontId="56" fillId="0" borderId="0" xfId="0" applyFont="1" applyBorder="1" applyAlignment="1"/>
    <xf numFmtId="0" fontId="0" fillId="47" borderId="24" xfId="0" applyFill="1" applyBorder="1" applyProtection="1">
      <protection locked="0"/>
    </xf>
    <xf numFmtId="0" fontId="0" fillId="47" borderId="37" xfId="0" applyFill="1" applyBorder="1" applyProtection="1">
      <protection locked="0"/>
    </xf>
    <xf numFmtId="0" fontId="0" fillId="48" borderId="24" xfId="0" applyFill="1" applyBorder="1" applyProtection="1">
      <protection locked="0"/>
    </xf>
    <xf numFmtId="0" fontId="15" fillId="34" borderId="8" xfId="12" applyFont="1" applyFill="1" applyBorder="1" applyProtection="1">
      <protection locked="0"/>
    </xf>
    <xf numFmtId="0" fontId="15" fillId="34" borderId="95" xfId="12" applyFont="1" applyFill="1" applyBorder="1" applyProtection="1">
      <protection locked="0"/>
    </xf>
    <xf numFmtId="164" fontId="8" fillId="5" borderId="32" xfId="8" applyNumberFormat="1" applyBorder="1" applyProtection="1">
      <protection locked="0"/>
    </xf>
    <xf numFmtId="0" fontId="21" fillId="48" borderId="80" xfId="0" applyFont="1" applyFill="1" applyBorder="1"/>
    <xf numFmtId="0" fontId="0" fillId="48" borderId="80" xfId="0" applyFill="1" applyBorder="1" applyProtection="1">
      <protection locked="0"/>
    </xf>
    <xf numFmtId="0" fontId="0" fillId="48" borderId="81" xfId="0" applyFill="1" applyBorder="1" applyProtection="1">
      <protection locked="0"/>
    </xf>
    <xf numFmtId="0" fontId="15" fillId="34" borderId="96" xfId="12" applyFont="1" applyFill="1" applyBorder="1" applyProtection="1">
      <protection locked="0"/>
    </xf>
    <xf numFmtId="49" fontId="47" fillId="48" borderId="50" xfId="0" applyNumberFormat="1" applyFont="1" applyFill="1" applyBorder="1" applyAlignment="1" applyProtection="1">
      <alignment horizontal="center" vertical="center"/>
      <protection locked="0"/>
    </xf>
    <xf numFmtId="0" fontId="8" fillId="48" borderId="80" xfId="8" applyFill="1" applyBorder="1" applyProtection="1">
      <protection locked="0"/>
    </xf>
    <xf numFmtId="164" fontId="8" fillId="5" borderId="80" xfId="8" applyNumberFormat="1" applyBorder="1" applyProtection="1">
      <protection locked="0"/>
    </xf>
    <xf numFmtId="0" fontId="21" fillId="45" borderId="32" xfId="0" applyFont="1" applyFill="1" applyBorder="1"/>
    <xf numFmtId="0" fontId="0" fillId="45" borderId="32" xfId="0" applyFill="1" applyBorder="1" applyProtection="1">
      <protection locked="0"/>
    </xf>
    <xf numFmtId="0" fontId="0" fillId="45" borderId="97" xfId="0" applyFill="1" applyBorder="1" applyProtection="1">
      <protection locked="0"/>
    </xf>
    <xf numFmtId="49" fontId="47" fillId="45" borderId="67" xfId="0" applyNumberFormat="1" applyFont="1" applyFill="1" applyBorder="1" applyAlignment="1" applyProtection="1">
      <alignment horizontal="center" vertical="center"/>
      <protection locked="0"/>
    </xf>
    <xf numFmtId="0" fontId="8" fillId="45" borderId="32" xfId="8" applyFill="1" applyBorder="1" applyProtection="1">
      <protection locked="0"/>
    </xf>
    <xf numFmtId="0" fontId="0" fillId="43" borderId="32" xfId="0" applyFill="1" applyBorder="1" applyProtection="1">
      <protection locked="0"/>
    </xf>
    <xf numFmtId="0" fontId="0" fillId="43" borderId="97" xfId="0" applyFill="1" applyBorder="1" applyProtection="1">
      <protection locked="0"/>
    </xf>
    <xf numFmtId="49" fontId="47" fillId="43" borderId="69" xfId="0" applyNumberFormat="1" applyFont="1" applyFill="1" applyBorder="1" applyAlignment="1" applyProtection="1">
      <alignment horizontal="center" vertical="center"/>
      <protection locked="0"/>
    </xf>
    <xf numFmtId="0" fontId="8" fillId="43" borderId="32" xfId="8" applyFill="1" applyBorder="1" applyProtection="1">
      <protection locked="0"/>
    </xf>
    <xf numFmtId="0" fontId="0" fillId="0" borderId="32" xfId="0" applyBorder="1"/>
    <xf numFmtId="0" fontId="21" fillId="45" borderId="80" xfId="0" applyFont="1" applyFill="1" applyBorder="1"/>
    <xf numFmtId="0" fontId="0" fillId="45" borderId="80" xfId="0" applyFill="1" applyBorder="1" applyProtection="1">
      <protection locked="0"/>
    </xf>
    <xf numFmtId="0" fontId="0" fillId="45" borderId="98" xfId="0" applyFill="1" applyBorder="1" applyProtection="1">
      <protection locked="0"/>
    </xf>
    <xf numFmtId="49" fontId="47" fillId="45" borderId="50" xfId="0" applyNumberFormat="1" applyFont="1" applyFill="1" applyBorder="1" applyAlignment="1" applyProtection="1">
      <alignment horizontal="center" vertical="center"/>
      <protection locked="0"/>
    </xf>
    <xf numFmtId="0" fontId="8" fillId="45" borderId="80" xfId="8" applyFill="1" applyBorder="1" applyProtection="1">
      <protection locked="0"/>
    </xf>
    <xf numFmtId="0" fontId="0" fillId="0" borderId="80" xfId="0" applyBorder="1"/>
    <xf numFmtId="49" fontId="47" fillId="38" borderId="69" xfId="0" applyNumberFormat="1" applyFont="1" applyFill="1" applyBorder="1" applyAlignment="1" applyProtection="1">
      <alignment horizontal="center" vertical="center"/>
      <protection locked="0"/>
    </xf>
    <xf numFmtId="0" fontId="8" fillId="38" borderId="32" xfId="8" applyFill="1" applyBorder="1" applyProtection="1">
      <protection locked="0"/>
    </xf>
    <xf numFmtId="0" fontId="0" fillId="43" borderId="80" xfId="0" applyFill="1" applyBorder="1"/>
    <xf numFmtId="0" fontId="8" fillId="43" borderId="80" xfId="8" applyFill="1" applyBorder="1" applyProtection="1">
      <protection locked="0"/>
    </xf>
    <xf numFmtId="0" fontId="0" fillId="37" borderId="32" xfId="0" applyFill="1" applyBorder="1" applyProtection="1">
      <protection locked="0"/>
    </xf>
    <xf numFmtId="49" fontId="47" fillId="37" borderId="69" xfId="0" applyNumberFormat="1" applyFont="1" applyFill="1" applyBorder="1" applyAlignment="1" applyProtection="1">
      <alignment horizontal="center" vertical="center"/>
      <protection locked="0"/>
    </xf>
    <xf numFmtId="0" fontId="8" fillId="37" borderId="32" xfId="8" applyFill="1" applyBorder="1" applyProtection="1">
      <protection locked="0"/>
    </xf>
    <xf numFmtId="0" fontId="0" fillId="38" borderId="80" xfId="0" applyFill="1" applyBorder="1" applyProtection="1">
      <protection locked="0"/>
    </xf>
    <xf numFmtId="0" fontId="8" fillId="38" borderId="80" xfId="8" applyFill="1" applyBorder="1" applyProtection="1">
      <protection locked="0"/>
    </xf>
    <xf numFmtId="0" fontId="0" fillId="33" borderId="32" xfId="0" applyFill="1" applyBorder="1" applyProtection="1">
      <protection locked="0"/>
    </xf>
    <xf numFmtId="49" fontId="47" fillId="33" borderId="69" xfId="0" applyNumberFormat="1" applyFont="1" applyFill="1" applyBorder="1" applyAlignment="1" applyProtection="1">
      <alignment horizontal="center" vertical="center"/>
      <protection locked="0"/>
    </xf>
    <xf numFmtId="0" fontId="8" fillId="33" borderId="32" xfId="8" applyFill="1" applyBorder="1" applyProtection="1">
      <protection locked="0"/>
    </xf>
    <xf numFmtId="0" fontId="0" fillId="37" borderId="80" xfId="0" applyFill="1" applyBorder="1" applyProtection="1">
      <protection locked="0"/>
    </xf>
    <xf numFmtId="0" fontId="8" fillId="37" borderId="80" xfId="8" applyFill="1" applyBorder="1" applyProtection="1">
      <protection locked="0"/>
    </xf>
    <xf numFmtId="0" fontId="0" fillId="36" borderId="32" xfId="0" applyFill="1" applyBorder="1" applyProtection="1">
      <protection locked="0"/>
    </xf>
    <xf numFmtId="49" fontId="47" fillId="36" borderId="67" xfId="0" applyNumberFormat="1" applyFont="1" applyFill="1" applyBorder="1" applyAlignment="1" applyProtection="1">
      <alignment horizontal="center" vertical="center"/>
      <protection locked="0"/>
    </xf>
    <xf numFmtId="0" fontId="8" fillId="36" borderId="99" xfId="8" applyFill="1" applyBorder="1" applyProtection="1">
      <protection locked="0"/>
    </xf>
    <xf numFmtId="0" fontId="0" fillId="33" borderId="80" xfId="0" applyFill="1" applyBorder="1" applyProtection="1">
      <protection locked="0"/>
    </xf>
    <xf numFmtId="0" fontId="8" fillId="33" borderId="80" xfId="8" applyFill="1" applyBorder="1" applyProtection="1">
      <protection locked="0"/>
    </xf>
    <xf numFmtId="0" fontId="0" fillId="0" borderId="29" xfId="0" applyBorder="1"/>
    <xf numFmtId="0" fontId="0" fillId="0" borderId="26" xfId="0" applyBorder="1"/>
    <xf numFmtId="0" fontId="25" fillId="34" borderId="52" xfId="0" applyFont="1" applyFill="1" applyBorder="1" applyAlignment="1">
      <alignment horizontal="center"/>
    </xf>
    <xf numFmtId="0" fontId="0" fillId="36" borderId="36" xfId="0" applyFill="1" applyBorder="1" applyProtection="1">
      <protection locked="0"/>
    </xf>
    <xf numFmtId="0" fontId="15" fillId="34" borderId="100" xfId="12" applyFont="1" applyFill="1" applyBorder="1" applyProtection="1">
      <protection locked="0"/>
    </xf>
    <xf numFmtId="49" fontId="47" fillId="36" borderId="101" xfId="0" applyNumberFormat="1" applyFont="1" applyFill="1" applyBorder="1" applyAlignment="1" applyProtection="1">
      <alignment horizontal="center" vertical="center"/>
      <protection locked="0"/>
    </xf>
    <xf numFmtId="0" fontId="8" fillId="36" borderId="36" xfId="8" applyFill="1" applyBorder="1" applyProtection="1">
      <protection locked="0"/>
    </xf>
    <xf numFmtId="0" fontId="0" fillId="0" borderId="36" xfId="0" applyBorder="1"/>
    <xf numFmtId="0" fontId="0" fillId="36" borderId="53" xfId="0" applyFill="1" applyBorder="1"/>
    <xf numFmtId="0" fontId="25" fillId="34" borderId="54" xfId="0" applyFont="1" applyFill="1" applyBorder="1" applyAlignment="1">
      <alignment horizontal="center"/>
    </xf>
    <xf numFmtId="0" fontId="0" fillId="36" borderId="55" xfId="0" applyFill="1" applyBorder="1"/>
    <xf numFmtId="0" fontId="25" fillId="34" borderId="102" xfId="0" applyFont="1" applyFill="1" applyBorder="1" applyAlignment="1">
      <alignment horizontal="center"/>
    </xf>
    <xf numFmtId="0" fontId="0" fillId="36" borderId="103" xfId="0" applyFill="1" applyBorder="1"/>
    <xf numFmtId="0" fontId="25" fillId="34" borderId="104" xfId="0" applyFont="1" applyFill="1" applyBorder="1" applyAlignment="1">
      <alignment horizontal="center"/>
    </xf>
    <xf numFmtId="0" fontId="0" fillId="33" borderId="105" xfId="0" applyFill="1" applyBorder="1"/>
    <xf numFmtId="0" fontId="0" fillId="33" borderId="55" xfId="0" applyFill="1" applyBorder="1"/>
    <xf numFmtId="0" fontId="0" fillId="33" borderId="103" xfId="0" applyFill="1" applyBorder="1"/>
    <xf numFmtId="0" fontId="0" fillId="37" borderId="105" xfId="0" applyFill="1" applyBorder="1"/>
    <xf numFmtId="0" fontId="0" fillId="37" borderId="55" xfId="0" applyFill="1" applyBorder="1"/>
    <xf numFmtId="0" fontId="0" fillId="37" borderId="103" xfId="0" applyFill="1" applyBorder="1"/>
    <xf numFmtId="0" fontId="0" fillId="38" borderId="105" xfId="0" applyFill="1" applyBorder="1"/>
    <xf numFmtId="0" fontId="0" fillId="38" borderId="55" xfId="0" applyFill="1" applyBorder="1"/>
    <xf numFmtId="0" fontId="0" fillId="38" borderId="103" xfId="0" applyFill="1" applyBorder="1"/>
    <xf numFmtId="0" fontId="0" fillId="43" borderId="105" xfId="0" applyFill="1" applyBorder="1"/>
    <xf numFmtId="0" fontId="0" fillId="43" borderId="55" xfId="0" applyFill="1" applyBorder="1"/>
    <xf numFmtId="0" fontId="0" fillId="43" borderId="103" xfId="0" applyFill="1" applyBorder="1"/>
    <xf numFmtId="0" fontId="0" fillId="45" borderId="105" xfId="0" applyFill="1" applyBorder="1"/>
    <xf numFmtId="0" fontId="0" fillId="45" borderId="55" xfId="0" applyFill="1" applyBorder="1"/>
    <xf numFmtId="0" fontId="21" fillId="0" borderId="0" xfId="0" applyFont="1" applyBorder="1"/>
    <xf numFmtId="0" fontId="21" fillId="0" borderId="0" xfId="0" applyNumberFormat="1" applyFont="1" applyBorder="1"/>
    <xf numFmtId="49" fontId="21" fillId="0" borderId="0" xfId="0" applyNumberFormat="1" applyFont="1" applyBorder="1"/>
    <xf numFmtId="164" fontId="8" fillId="5" borderId="55" xfId="8" applyNumberFormat="1" applyBorder="1" applyProtection="1">
      <protection locked="0"/>
    </xf>
    <xf numFmtId="164" fontId="8" fillId="5" borderId="105" xfId="8" applyNumberFormat="1" applyBorder="1" applyProtection="1">
      <protection locked="0"/>
    </xf>
    <xf numFmtId="18" fontId="8" fillId="5" borderId="32" xfId="8" applyNumberFormat="1" applyBorder="1" applyProtection="1">
      <protection locked="0"/>
    </xf>
    <xf numFmtId="0" fontId="0" fillId="45" borderId="103" xfId="0" applyFill="1" applyBorder="1"/>
    <xf numFmtId="164" fontId="8" fillId="5" borderId="36" xfId="8" applyNumberFormat="1" applyBorder="1" applyProtection="1">
      <protection locked="0"/>
    </xf>
    <xf numFmtId="49" fontId="47" fillId="33" borderId="101" xfId="0" applyNumberFormat="1" applyFont="1" applyFill="1" applyBorder="1" applyAlignment="1" applyProtection="1">
      <alignment horizontal="center" vertical="center"/>
      <protection locked="0"/>
    </xf>
    <xf numFmtId="0" fontId="8" fillId="33" borderId="36" xfId="8" applyFill="1" applyBorder="1" applyProtection="1">
      <protection locked="0"/>
    </xf>
    <xf numFmtId="0" fontId="0" fillId="33" borderId="53" xfId="0" applyFill="1" applyBorder="1"/>
    <xf numFmtId="0" fontId="0" fillId="33" borderId="53" xfId="0" applyFill="1" applyBorder="1" applyProtection="1">
      <protection locked="0"/>
    </xf>
    <xf numFmtId="49" fontId="47" fillId="37" borderId="101" xfId="0" applyNumberFormat="1" applyFont="1" applyFill="1" applyBorder="1" applyAlignment="1" applyProtection="1">
      <alignment horizontal="center" vertical="center"/>
      <protection locked="0"/>
    </xf>
    <xf numFmtId="0" fontId="8" fillId="37" borderId="36" xfId="8" applyFill="1" applyBorder="1" applyProtection="1">
      <protection locked="0"/>
    </xf>
    <xf numFmtId="0" fontId="0" fillId="37" borderId="53" xfId="0" applyFill="1" applyBorder="1"/>
    <xf numFmtId="49" fontId="47" fillId="38" borderId="101" xfId="0" applyNumberFormat="1" applyFont="1" applyFill="1" applyBorder="1" applyAlignment="1" applyProtection="1">
      <alignment horizontal="center" vertical="center"/>
      <protection locked="0"/>
    </xf>
    <xf numFmtId="0" fontId="8" fillId="38" borderId="36" xfId="8" applyFill="1" applyBorder="1" applyProtection="1">
      <protection locked="0"/>
    </xf>
    <xf numFmtId="0" fontId="0" fillId="38" borderId="53" xfId="0" applyFill="1" applyBorder="1"/>
    <xf numFmtId="49" fontId="47" fillId="43" borderId="101" xfId="0" applyNumberFormat="1" applyFont="1" applyFill="1" applyBorder="1" applyAlignment="1" applyProtection="1">
      <alignment horizontal="center" vertical="center"/>
      <protection locked="0"/>
    </xf>
    <xf numFmtId="0" fontId="8" fillId="43" borderId="36" xfId="8" applyFill="1" applyBorder="1" applyProtection="1">
      <protection locked="0"/>
    </xf>
    <xf numFmtId="0" fontId="0" fillId="43" borderId="53" xfId="0" applyFill="1" applyBorder="1"/>
    <xf numFmtId="49" fontId="47" fillId="45" borderId="101" xfId="0" applyNumberFormat="1" applyFont="1" applyFill="1" applyBorder="1" applyAlignment="1" applyProtection="1">
      <alignment horizontal="center" vertical="center"/>
      <protection locked="0"/>
    </xf>
    <xf numFmtId="0" fontId="8" fillId="45" borderId="36" xfId="8" applyFill="1" applyBorder="1" applyProtection="1">
      <protection locked="0"/>
    </xf>
    <xf numFmtId="0" fontId="0" fillId="45" borderId="53" xfId="0" applyFill="1" applyBorder="1"/>
    <xf numFmtId="0" fontId="20" fillId="34" borderId="108" xfId="0" applyFont="1" applyFill="1" applyBorder="1" applyAlignment="1">
      <alignment horizontal="center"/>
    </xf>
    <xf numFmtId="0" fontId="20" fillId="34" borderId="35" xfId="0" applyFont="1" applyFill="1" applyBorder="1" applyAlignment="1">
      <alignment horizontal="center"/>
    </xf>
    <xf numFmtId="0" fontId="22" fillId="34" borderId="106" xfId="0" applyFont="1" applyFill="1" applyBorder="1" applyAlignment="1">
      <alignment horizontal="center"/>
    </xf>
    <xf numFmtId="0" fontId="0" fillId="0" borderId="51" xfId="0" applyBorder="1"/>
    <xf numFmtId="0" fontId="0" fillId="0" borderId="109" xfId="0" applyBorder="1"/>
    <xf numFmtId="0" fontId="0" fillId="0" borderId="56" xfId="0" applyBorder="1"/>
    <xf numFmtId="0" fontId="79" fillId="0" borderId="0" xfId="0" applyFont="1" applyBorder="1" applyAlignment="1">
      <alignment horizontal="center"/>
    </xf>
    <xf numFmtId="0" fontId="79" fillId="0" borderId="0" xfId="0" applyFont="1" applyAlignment="1">
      <alignment horizontal="center"/>
    </xf>
    <xf numFmtId="0" fontId="77" fillId="0" borderId="110" xfId="0" applyFont="1" applyBorder="1" applyAlignment="1">
      <alignment horizontal="center" vertical="center"/>
    </xf>
    <xf numFmtId="0" fontId="80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0" fillId="0" borderId="90" xfId="0" applyFont="1" applyBorder="1" applyAlignment="1">
      <alignment horizontal="center" vertical="center"/>
    </xf>
    <xf numFmtId="0" fontId="77" fillId="0" borderId="90" xfId="0" applyFont="1" applyBorder="1" applyAlignment="1">
      <alignment horizontal="center" vertical="center"/>
    </xf>
    <xf numFmtId="0" fontId="55" fillId="0" borderId="0" xfId="0" applyFont="1" applyFill="1" applyAlignment="1">
      <alignment horizontal="center"/>
    </xf>
    <xf numFmtId="0" fontId="0" fillId="0" borderId="0" xfId="0" applyFill="1"/>
    <xf numFmtId="0" fontId="81" fillId="0" borderId="109" xfId="0" applyFont="1" applyBorder="1" applyAlignment="1">
      <alignment horizontal="center" vertical="center"/>
    </xf>
    <xf numFmtId="1" fontId="43" fillId="0" borderId="0" xfId="43" applyNumberFormat="1" applyFont="1" applyBorder="1" applyAlignment="1">
      <alignment vertical="center"/>
    </xf>
    <xf numFmtId="0" fontId="82" fillId="0" borderId="0" xfId="43" applyFont="1" applyBorder="1" applyAlignment="1"/>
    <xf numFmtId="0" fontId="29" fillId="0" borderId="0" xfId="43" applyFont="1" applyAlignment="1"/>
    <xf numFmtId="0" fontId="82" fillId="0" borderId="18" xfId="43" applyFont="1" applyBorder="1" applyAlignment="1">
      <alignment vertical="top"/>
    </xf>
    <xf numFmtId="0" fontId="82" fillId="0" borderId="18" xfId="43" applyFont="1" applyBorder="1" applyAlignment="1">
      <alignment horizontal="left"/>
    </xf>
    <xf numFmtId="0" fontId="82" fillId="0" borderId="18" xfId="43" applyFont="1" applyBorder="1" applyAlignment="1"/>
    <xf numFmtId="49" fontId="50" fillId="0" borderId="51" xfId="0" applyNumberFormat="1" applyFont="1" applyBorder="1" applyAlignment="1">
      <alignment horizontal="center" vertical="center"/>
    </xf>
    <xf numFmtId="49" fontId="50" fillId="0" borderId="56" xfId="0" applyNumberFormat="1" applyFont="1" applyBorder="1" applyAlignment="1">
      <alignment horizontal="center" vertical="center"/>
    </xf>
    <xf numFmtId="49" fontId="0" fillId="51" borderId="48" xfId="0" applyNumberFormat="1" applyFill="1" applyBorder="1"/>
    <xf numFmtId="49" fontId="0" fillId="0" borderId="33" xfId="0" applyNumberFormat="1" applyBorder="1"/>
    <xf numFmtId="49" fontId="0" fillId="0" borderId="1" xfId="0" applyNumberFormat="1" applyBorder="1"/>
    <xf numFmtId="49" fontId="0" fillId="0" borderId="0" xfId="0" applyNumberFormat="1"/>
    <xf numFmtId="49" fontId="50" fillId="0" borderId="0" xfId="0" applyNumberFormat="1" applyFont="1" applyAlignment="1">
      <alignment horizontal="center" vertical="center"/>
    </xf>
    <xf numFmtId="49" fontId="76" fillId="33" borderId="51" xfId="0" applyNumberFormat="1" applyFont="1" applyFill="1" applyBorder="1" applyAlignment="1">
      <alignment horizontal="center" vertical="center"/>
    </xf>
    <xf numFmtId="49" fontId="50" fillId="0" borderId="48" xfId="0" applyNumberFormat="1" applyFont="1" applyBorder="1" applyAlignment="1">
      <alignment horizontal="center" vertical="center"/>
    </xf>
    <xf numFmtId="49" fontId="76" fillId="33" borderId="56" xfId="0" applyNumberFormat="1" applyFont="1" applyFill="1" applyBorder="1" applyAlignment="1">
      <alignment horizontal="center" vertical="center"/>
    </xf>
    <xf numFmtId="49" fontId="0" fillId="51" borderId="51" xfId="0" applyNumberFormat="1" applyFill="1" applyBorder="1"/>
    <xf numFmtId="49" fontId="0" fillId="49" borderId="51" xfId="0" applyNumberFormat="1" applyFill="1" applyBorder="1"/>
    <xf numFmtId="49" fontId="7" fillId="4" borderId="48" xfId="7" applyNumberFormat="1" applyBorder="1"/>
    <xf numFmtId="49" fontId="6" fillId="52" borderId="48" xfId="6" applyNumberFormat="1" applyFill="1" applyBorder="1"/>
    <xf numFmtId="49" fontId="13" fillId="33" borderId="48" xfId="6" applyNumberFormat="1" applyFont="1" applyFill="1" applyBorder="1"/>
    <xf numFmtId="49" fontId="0" fillId="0" borderId="24" xfId="0" applyNumberFormat="1" applyBorder="1"/>
    <xf numFmtId="0" fontId="8" fillId="47" borderId="33" xfId="8" applyFill="1" applyBorder="1" applyProtection="1">
      <protection locked="0"/>
    </xf>
    <xf numFmtId="0" fontId="8" fillId="48" borderId="58" xfId="8" applyFill="1" applyBorder="1" applyProtection="1">
      <protection locked="0"/>
    </xf>
    <xf numFmtId="0" fontId="25" fillId="34" borderId="64" xfId="0" applyFont="1" applyFill="1" applyBorder="1" applyAlignment="1">
      <alignment horizontal="center"/>
    </xf>
    <xf numFmtId="0" fontId="21" fillId="48" borderId="58" xfId="0" applyFont="1" applyFill="1" applyBorder="1"/>
    <xf numFmtId="0" fontId="0" fillId="48" borderId="58" xfId="0" applyFill="1" applyBorder="1" applyProtection="1">
      <protection locked="0"/>
    </xf>
    <xf numFmtId="0" fontId="0" fillId="48" borderId="111" xfId="0" applyFill="1" applyBorder="1" applyProtection="1">
      <protection locked="0"/>
    </xf>
    <xf numFmtId="0" fontId="15" fillId="34" borderId="112" xfId="12" applyFont="1" applyFill="1" applyBorder="1" applyProtection="1">
      <protection locked="0"/>
    </xf>
    <xf numFmtId="164" fontId="8" fillId="5" borderId="65" xfId="8" applyNumberFormat="1" applyBorder="1" applyProtection="1">
      <protection locked="0"/>
    </xf>
    <xf numFmtId="0" fontId="21" fillId="47" borderId="58" xfId="0" applyFont="1" applyFill="1" applyBorder="1"/>
    <xf numFmtId="0" fontId="0" fillId="47" borderId="58" xfId="0" applyFill="1" applyBorder="1" applyProtection="1">
      <protection locked="0"/>
    </xf>
    <xf numFmtId="0" fontId="0" fillId="47" borderId="111" xfId="0" applyFill="1" applyBorder="1" applyProtection="1">
      <protection locked="0"/>
    </xf>
    <xf numFmtId="0" fontId="8" fillId="47" borderId="58" xfId="8" applyFill="1" applyBorder="1" applyProtection="1">
      <protection locked="0"/>
    </xf>
    <xf numFmtId="0" fontId="25" fillId="34" borderId="113" xfId="0" applyFont="1" applyFill="1" applyBorder="1" applyAlignment="1">
      <alignment horizontal="center"/>
    </xf>
    <xf numFmtId="0" fontId="21" fillId="47" borderId="33" xfId="0" applyFont="1" applyFill="1" applyBorder="1"/>
    <xf numFmtId="0" fontId="15" fillId="34" borderId="114" xfId="12" applyFont="1" applyFill="1" applyBorder="1" applyProtection="1">
      <protection locked="0"/>
    </xf>
    <xf numFmtId="164" fontId="8" fillId="5" borderId="115" xfId="8" applyNumberFormat="1" applyBorder="1" applyProtection="1">
      <protection locked="0"/>
    </xf>
    <xf numFmtId="0" fontId="21" fillId="45" borderId="58" xfId="0" applyFont="1" applyFill="1" applyBorder="1"/>
    <xf numFmtId="0" fontId="0" fillId="45" borderId="58" xfId="0" applyFill="1" applyBorder="1" applyProtection="1">
      <protection locked="0"/>
    </xf>
    <xf numFmtId="0" fontId="0" fillId="45" borderId="116" xfId="0" applyFill="1" applyBorder="1" applyProtection="1">
      <protection locked="0"/>
    </xf>
    <xf numFmtId="0" fontId="8" fillId="45" borderId="58" xfId="8" applyFill="1" applyBorder="1" applyProtection="1">
      <protection locked="0"/>
    </xf>
    <xf numFmtId="164" fontId="8" fillId="5" borderId="58" xfId="8" applyNumberFormat="1" applyBorder="1" applyProtection="1">
      <protection locked="0"/>
    </xf>
    <xf numFmtId="0" fontId="0" fillId="0" borderId="58" xfId="0" applyBorder="1"/>
    <xf numFmtId="0" fontId="0" fillId="45" borderId="65" xfId="0" applyFill="1" applyBorder="1"/>
    <xf numFmtId="0" fontId="69" fillId="33" borderId="31" xfId="0" applyFont="1" applyFill="1" applyBorder="1" applyAlignment="1">
      <alignment horizontal="center"/>
    </xf>
    <xf numFmtId="0" fontId="69" fillId="0" borderId="70" xfId="0" applyFont="1" applyBorder="1" applyAlignment="1">
      <alignment horizontal="center"/>
    </xf>
    <xf numFmtId="0" fontId="0" fillId="0" borderId="117" xfId="0" applyBorder="1"/>
    <xf numFmtId="0" fontId="0" fillId="0" borderId="46" xfId="0" applyBorder="1"/>
    <xf numFmtId="49" fontId="50" fillId="0" borderId="118" xfId="0" applyNumberFormat="1" applyFont="1" applyBorder="1" applyAlignment="1">
      <alignment horizontal="center" vertical="center"/>
    </xf>
    <xf numFmtId="49" fontId="50" fillId="0" borderId="119" xfId="0" applyNumberFormat="1" applyFont="1" applyBorder="1" applyAlignment="1">
      <alignment horizontal="center" vertical="center"/>
    </xf>
    <xf numFmtId="49" fontId="5" fillId="2" borderId="120" xfId="5" applyNumberFormat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67" xfId="0" applyNumberFormat="1" applyBorder="1"/>
    <xf numFmtId="0" fontId="83" fillId="0" borderId="0" xfId="0" applyFont="1"/>
    <xf numFmtId="0" fontId="16" fillId="0" borderId="0" xfId="0" applyFont="1"/>
    <xf numFmtId="0" fontId="84" fillId="0" borderId="0" xfId="0" applyFont="1" applyBorder="1" applyAlignment="1"/>
    <xf numFmtId="0" fontId="19" fillId="0" borderId="0" xfId="43" applyFont="1" applyBorder="1" applyAlignment="1" applyProtection="1">
      <alignment horizontal="center" vertical="center"/>
      <protection locked="0"/>
    </xf>
    <xf numFmtId="0" fontId="48" fillId="0" borderId="0" xfId="43" applyFont="1" applyBorder="1" applyAlignment="1" applyProtection="1">
      <alignment horizontal="center" vertical="center"/>
      <protection locked="0"/>
    </xf>
    <xf numFmtId="18" fontId="8" fillId="5" borderId="80" xfId="8" applyNumberFormat="1" applyBorder="1" applyProtection="1">
      <protection locked="0"/>
    </xf>
    <xf numFmtId="0" fontId="51" fillId="34" borderId="0" xfId="0" applyFont="1" applyFill="1" applyBorder="1" applyAlignment="1">
      <alignment vertical="center" wrapText="1"/>
    </xf>
    <xf numFmtId="0" fontId="51" fillId="34" borderId="40" xfId="0" applyFont="1" applyFill="1" applyBorder="1" applyAlignment="1">
      <alignment vertical="center" wrapText="1"/>
    </xf>
    <xf numFmtId="0" fontId="37" fillId="0" borderId="76" xfId="0" applyFont="1" applyFill="1" applyBorder="1" applyAlignment="1"/>
    <xf numFmtId="0" fontId="37" fillId="0" borderId="123" xfId="0" applyFont="1" applyFill="1" applyBorder="1" applyAlignment="1"/>
    <xf numFmtId="0" fontId="19" fillId="0" borderId="40" xfId="43" applyFont="1" applyBorder="1" applyAlignment="1" applyProtection="1">
      <protection locked="0"/>
    </xf>
    <xf numFmtId="49" fontId="32" fillId="36" borderId="101" xfId="0" applyNumberFormat="1" applyFont="1" applyFill="1" applyBorder="1" applyAlignment="1" applyProtection="1">
      <alignment horizontal="center" vertical="center"/>
      <protection locked="0"/>
    </xf>
    <xf numFmtId="49" fontId="32" fillId="36" borderId="49" xfId="0" applyNumberFormat="1" applyFont="1" applyFill="1" applyBorder="1" applyAlignment="1" applyProtection="1">
      <alignment horizontal="center" vertical="center"/>
      <protection locked="0"/>
    </xf>
    <xf numFmtId="49" fontId="32" fillId="36" borderId="67" xfId="0" applyNumberFormat="1" applyFont="1" applyFill="1" applyBorder="1" applyAlignment="1" applyProtection="1">
      <alignment horizontal="center" vertical="center"/>
      <protection locked="0"/>
    </xf>
    <xf numFmtId="0" fontId="83" fillId="36" borderId="36" xfId="0" applyFont="1" applyFill="1" applyBorder="1" applyProtection="1">
      <protection locked="0"/>
    </xf>
    <xf numFmtId="0" fontId="73" fillId="34" borderId="100" xfId="12" applyFont="1" applyFill="1" applyBorder="1" applyProtection="1">
      <protection locked="0"/>
    </xf>
    <xf numFmtId="0" fontId="83" fillId="36" borderId="36" xfId="8" applyFont="1" applyFill="1" applyBorder="1" applyProtection="1">
      <protection locked="0"/>
    </xf>
    <xf numFmtId="0" fontId="83" fillId="36" borderId="53" xfId="0" applyFont="1" applyFill="1" applyBorder="1"/>
    <xf numFmtId="0" fontId="83" fillId="36" borderId="1" xfId="0" applyFont="1" applyFill="1" applyBorder="1" applyProtection="1">
      <protection locked="0"/>
    </xf>
    <xf numFmtId="0" fontId="73" fillId="34" borderId="8" xfId="12" applyFont="1" applyFill="1" applyBorder="1" applyProtection="1">
      <protection locked="0"/>
    </xf>
    <xf numFmtId="0" fontId="83" fillId="36" borderId="33" xfId="8" applyFont="1" applyFill="1" applyBorder="1" applyProtection="1">
      <protection locked="0"/>
    </xf>
    <xf numFmtId="0" fontId="83" fillId="54" borderId="1" xfId="0" applyFont="1" applyFill="1" applyBorder="1"/>
    <xf numFmtId="0" fontId="83" fillId="36" borderId="55" xfId="0" applyFont="1" applyFill="1" applyBorder="1"/>
    <xf numFmtId="0" fontId="83" fillId="36" borderId="32" xfId="0" applyFont="1" applyFill="1" applyBorder="1" applyProtection="1">
      <protection locked="0"/>
    </xf>
    <xf numFmtId="0" fontId="73" fillId="34" borderId="95" xfId="12" applyFont="1" applyFill="1" applyBorder="1" applyProtection="1">
      <protection locked="0"/>
    </xf>
    <xf numFmtId="0" fontId="83" fillId="36" borderId="99" xfId="8" applyFont="1" applyFill="1" applyBorder="1" applyProtection="1">
      <protection locked="0"/>
    </xf>
    <xf numFmtId="0" fontId="83" fillId="0" borderId="32" xfId="0" applyFont="1" applyBorder="1"/>
    <xf numFmtId="0" fontId="83" fillId="36" borderId="103" xfId="0" applyFont="1" applyFill="1" applyBorder="1"/>
    <xf numFmtId="0" fontId="83" fillId="0" borderId="36" xfId="0" applyFont="1" applyBorder="1"/>
    <xf numFmtId="0" fontId="83" fillId="0" borderId="1" xfId="0" applyFont="1" applyBorder="1"/>
    <xf numFmtId="18" fontId="83" fillId="5" borderId="1" xfId="8" applyNumberFormat="1" applyFont="1" applyBorder="1" applyProtection="1">
      <protection locked="0"/>
    </xf>
    <xf numFmtId="18" fontId="83" fillId="5" borderId="32" xfId="8" applyNumberFormat="1" applyFont="1" applyBorder="1" applyProtection="1">
      <protection locked="0"/>
    </xf>
    <xf numFmtId="18" fontId="83" fillId="5" borderId="36" xfId="8" applyNumberFormat="1" applyFont="1" applyBorder="1" applyProtection="1">
      <protection locked="0"/>
    </xf>
    <xf numFmtId="0" fontId="8" fillId="5" borderId="33" xfId="8" applyBorder="1" applyProtection="1">
      <protection locked="0"/>
    </xf>
    <xf numFmtId="18" fontId="8" fillId="5" borderId="33" xfId="8" applyNumberFormat="1" applyBorder="1" applyProtection="1">
      <protection locked="0"/>
    </xf>
    <xf numFmtId="0" fontId="83" fillId="36" borderId="35" xfId="8" applyFont="1" applyFill="1" applyBorder="1" applyProtection="1">
      <protection locked="0"/>
    </xf>
    <xf numFmtId="18" fontId="8" fillId="5" borderId="35" xfId="8" applyNumberFormat="1" applyBorder="1" applyProtection="1">
      <protection locked="0"/>
    </xf>
    <xf numFmtId="0" fontId="73" fillId="34" borderId="114" xfId="12" applyFont="1" applyFill="1" applyBorder="1" applyProtection="1">
      <protection locked="0"/>
    </xf>
    <xf numFmtId="0" fontId="83" fillId="54" borderId="33" xfId="0" applyFont="1" applyFill="1" applyBorder="1"/>
    <xf numFmtId="0" fontId="83" fillId="36" borderId="115" xfId="0" applyFont="1" applyFill="1" applyBorder="1"/>
    <xf numFmtId="0" fontId="42" fillId="0" borderId="127" xfId="0" applyFont="1" applyBorder="1" applyAlignment="1">
      <alignment horizontal="center"/>
    </xf>
    <xf numFmtId="0" fontId="42" fillId="0" borderId="128" xfId="0" applyFont="1" applyBorder="1" applyAlignment="1">
      <alignment horizontal="center"/>
    </xf>
    <xf numFmtId="0" fontId="12" fillId="34" borderId="129" xfId="12" applyFont="1" applyFill="1" applyBorder="1" applyAlignment="1">
      <alignment horizontal="center"/>
    </xf>
    <xf numFmtId="0" fontId="86" fillId="0" borderId="69" xfId="0" applyFont="1" applyBorder="1" applyAlignment="1">
      <alignment vertical="center"/>
    </xf>
    <xf numFmtId="0" fontId="86" fillId="0" borderId="49" xfId="0" applyFont="1" applyBorder="1" applyAlignment="1">
      <alignment vertical="center"/>
    </xf>
    <xf numFmtId="0" fontId="19" fillId="0" borderId="0" xfId="43" applyFont="1" applyFill="1" applyBorder="1" applyAlignment="1" applyProtection="1">
      <alignment horizontal="center" vertical="center"/>
      <protection locked="0"/>
    </xf>
    <xf numFmtId="20" fontId="42" fillId="34" borderId="24" xfId="0" applyNumberFormat="1" applyFont="1" applyFill="1" applyBorder="1" applyAlignment="1">
      <alignment horizontal="center" vertical="center"/>
    </xf>
    <xf numFmtId="20" fontId="42" fillId="34" borderId="26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64" fontId="67" fillId="0" borderId="17" xfId="0" applyNumberFormat="1" applyFont="1" applyFill="1" applyBorder="1" applyAlignment="1">
      <alignment horizontal="center" vertical="center"/>
    </xf>
    <xf numFmtId="0" fontId="67" fillId="0" borderId="15" xfId="0" applyFont="1" applyFill="1" applyBorder="1" applyAlignment="1">
      <alignment horizontal="center" vertical="center"/>
    </xf>
    <xf numFmtId="0" fontId="67" fillId="0" borderId="12" xfId="0" applyFont="1" applyFill="1" applyBorder="1" applyAlignment="1">
      <alignment horizontal="center" vertical="center"/>
    </xf>
    <xf numFmtId="0" fontId="67" fillId="0" borderId="23" xfId="0" applyFont="1" applyFill="1" applyBorder="1" applyAlignment="1">
      <alignment horizontal="center" vertical="center"/>
    </xf>
    <xf numFmtId="0" fontId="74" fillId="0" borderId="69" xfId="0" applyFont="1" applyBorder="1" applyAlignment="1">
      <alignment horizontal="center" vertical="center"/>
    </xf>
    <xf numFmtId="0" fontId="74" fillId="0" borderId="130" xfId="0" applyFont="1" applyBorder="1" applyAlignment="1">
      <alignment horizontal="center" vertical="center"/>
    </xf>
    <xf numFmtId="0" fontId="74" fillId="0" borderId="131" xfId="0" applyFont="1" applyBorder="1" applyAlignment="1">
      <alignment horizontal="center" vertical="center"/>
    </xf>
    <xf numFmtId="0" fontId="74" fillId="0" borderId="49" xfId="0" applyFont="1" applyBorder="1" applyAlignment="1">
      <alignment horizontal="center" vertical="center"/>
    </xf>
    <xf numFmtId="0" fontId="74" fillId="0" borderId="57" xfId="0" applyFont="1" applyBorder="1" applyAlignment="1">
      <alignment horizontal="center" vertical="center"/>
    </xf>
    <xf numFmtId="0" fontId="74" fillId="0" borderId="68" xfId="0" applyFont="1" applyBorder="1" applyAlignment="1">
      <alignment horizontal="center" vertical="center"/>
    </xf>
    <xf numFmtId="0" fontId="42" fillId="0" borderId="26" xfId="0" applyFont="1" applyBorder="1" applyAlignment="1">
      <alignment horizontal="center"/>
    </xf>
    <xf numFmtId="0" fontId="42" fillId="0" borderId="1" xfId="0" applyFont="1" applyBorder="1" applyAlignment="1">
      <alignment horizontal="center"/>
    </xf>
    <xf numFmtId="0" fontId="42" fillId="0" borderId="24" xfId="0" applyFont="1" applyBorder="1" applyAlignment="1">
      <alignment horizontal="center"/>
    </xf>
    <xf numFmtId="0" fontId="42" fillId="0" borderId="25" xfId="0" applyFont="1" applyBorder="1" applyAlignment="1">
      <alignment horizontal="center"/>
    </xf>
    <xf numFmtId="20" fontId="42" fillId="34" borderId="25" xfId="0" applyNumberFormat="1" applyFont="1" applyFill="1" applyBorder="1" applyAlignment="1">
      <alignment horizontal="center" vertical="center"/>
    </xf>
    <xf numFmtId="20" fontId="42" fillId="34" borderId="47" xfId="0" applyNumberFormat="1" applyFont="1" applyFill="1" applyBorder="1" applyAlignment="1">
      <alignment horizontal="center" vertical="center"/>
    </xf>
    <xf numFmtId="0" fontId="42" fillId="0" borderId="46" xfId="0" applyFont="1" applyBorder="1" applyAlignment="1">
      <alignment horizontal="center"/>
    </xf>
    <xf numFmtId="0" fontId="42" fillId="34" borderId="1" xfId="0" applyFont="1" applyFill="1" applyBorder="1" applyAlignment="1">
      <alignment horizontal="center"/>
    </xf>
    <xf numFmtId="0" fontId="42" fillId="34" borderId="46" xfId="0" applyFont="1" applyFill="1" applyBorder="1" applyAlignment="1">
      <alignment horizontal="center"/>
    </xf>
    <xf numFmtId="0" fontId="42" fillId="0" borderId="82" xfId="0" applyFont="1" applyBorder="1" applyAlignment="1">
      <alignment horizontal="center"/>
    </xf>
    <xf numFmtId="0" fontId="42" fillId="0" borderId="84" xfId="0" applyFont="1" applyBorder="1" applyAlignment="1">
      <alignment horizontal="center"/>
    </xf>
    <xf numFmtId="0" fontId="20" fillId="34" borderId="79" xfId="0" applyFont="1" applyFill="1" applyBorder="1" applyAlignment="1">
      <alignment horizontal="center" vertical="center"/>
    </xf>
    <xf numFmtId="0" fontId="20" fillId="34" borderId="125" xfId="0" applyFont="1" applyFill="1" applyBorder="1" applyAlignment="1">
      <alignment horizontal="center" vertical="center"/>
    </xf>
    <xf numFmtId="0" fontId="20" fillId="34" borderId="40" xfId="0" applyFont="1" applyFill="1" applyBorder="1" applyAlignment="1">
      <alignment horizontal="center" vertical="center"/>
    </xf>
    <xf numFmtId="0" fontId="20" fillId="34" borderId="126" xfId="0" applyFont="1" applyFill="1" applyBorder="1" applyAlignment="1">
      <alignment horizontal="center" vertical="center"/>
    </xf>
    <xf numFmtId="0" fontId="20" fillId="34" borderId="83" xfId="0" applyFont="1" applyFill="1" applyBorder="1" applyAlignment="1">
      <alignment horizontal="center" vertical="center"/>
    </xf>
    <xf numFmtId="0" fontId="20" fillId="34" borderId="124" xfId="0" applyFont="1" applyFill="1" applyBorder="1" applyAlignment="1">
      <alignment horizontal="center" vertical="center"/>
    </xf>
    <xf numFmtId="0" fontId="20" fillId="34" borderId="33" xfId="0" applyFont="1" applyFill="1" applyBorder="1" applyAlignment="1">
      <alignment horizontal="center" vertical="center"/>
    </xf>
    <xf numFmtId="0" fontId="20" fillId="34" borderId="35" xfId="0" applyFont="1" applyFill="1" applyBorder="1" applyAlignment="1">
      <alignment horizontal="center" vertical="center"/>
    </xf>
    <xf numFmtId="0" fontId="20" fillId="34" borderId="16" xfId="0" applyFont="1" applyFill="1" applyBorder="1" applyAlignment="1">
      <alignment horizontal="center"/>
    </xf>
    <xf numFmtId="0" fontId="0" fillId="0" borderId="16" xfId="0" applyBorder="1"/>
    <xf numFmtId="0" fontId="0" fillId="0" borderId="34" xfId="0" applyBorder="1"/>
    <xf numFmtId="0" fontId="0" fillId="0" borderId="107" xfId="0" applyBorder="1"/>
    <xf numFmtId="0" fontId="22" fillId="0" borderId="0" xfId="0" applyFont="1" applyFill="1" applyAlignment="1">
      <alignment horizontal="center"/>
    </xf>
    <xf numFmtId="0" fontId="15" fillId="0" borderId="24" xfId="0" applyFont="1" applyBorder="1" applyAlignment="1">
      <alignment horizontal="center"/>
    </xf>
    <xf numFmtId="0" fontId="15" fillId="0" borderId="25" xfId="0" applyFont="1" applyBorder="1" applyAlignment="1">
      <alignment horizontal="center"/>
    </xf>
    <xf numFmtId="0" fontId="15" fillId="0" borderId="26" xfId="0" applyFont="1" applyBorder="1" applyAlignment="1">
      <alignment horizontal="center"/>
    </xf>
    <xf numFmtId="0" fontId="51" fillId="34" borderId="122" xfId="0" applyFont="1" applyFill="1" applyBorder="1" applyAlignment="1">
      <alignment horizontal="center" vertical="center" wrapText="1"/>
    </xf>
    <xf numFmtId="0" fontId="51" fillId="34" borderId="0" xfId="0" applyFont="1" applyFill="1" applyBorder="1" applyAlignment="1">
      <alignment horizontal="center" vertical="center" wrapText="1"/>
    </xf>
    <xf numFmtId="0" fontId="23" fillId="0" borderId="1" xfId="0" applyNumberFormat="1" applyFont="1" applyBorder="1" applyAlignment="1">
      <alignment horizontal="center"/>
    </xf>
    <xf numFmtId="0" fontId="0" fillId="0" borderId="0" xfId="0" applyFill="1"/>
    <xf numFmtId="0" fontId="21" fillId="0" borderId="24" xfId="0" applyFont="1" applyFill="1" applyBorder="1" applyAlignment="1">
      <alignment horizontal="center"/>
    </xf>
    <xf numFmtId="0" fontId="21" fillId="0" borderId="25" xfId="0" applyFont="1" applyFill="1" applyBorder="1" applyAlignment="1">
      <alignment horizontal="center"/>
    </xf>
    <xf numFmtId="0" fontId="85" fillId="0" borderId="18" xfId="0" applyFont="1" applyBorder="1" applyAlignment="1">
      <alignment horizontal="center"/>
    </xf>
    <xf numFmtId="0" fontId="85" fillId="0" borderId="16" xfId="0" applyFont="1" applyBorder="1" applyAlignment="1">
      <alignment horizontal="center"/>
    </xf>
    <xf numFmtId="0" fontId="19" fillId="0" borderId="18" xfId="43" applyFont="1" applyBorder="1" applyAlignment="1" applyProtection="1">
      <alignment horizontal="center"/>
      <protection locked="0"/>
    </xf>
    <xf numFmtId="0" fontId="19" fillId="0" borderId="0" xfId="43" applyFont="1" applyBorder="1" applyAlignment="1" applyProtection="1">
      <alignment horizontal="center"/>
      <protection locked="0"/>
    </xf>
    <xf numFmtId="0" fontId="33" fillId="0" borderId="0" xfId="43" applyFont="1" applyBorder="1" applyAlignment="1" applyProtection="1">
      <alignment horizontal="center"/>
      <protection locked="0"/>
    </xf>
    <xf numFmtId="0" fontId="33" fillId="0" borderId="16" xfId="43" applyFont="1" applyBorder="1" applyAlignment="1" applyProtection="1">
      <alignment horizontal="center"/>
      <protection locked="0"/>
    </xf>
    <xf numFmtId="0" fontId="19" fillId="0" borderId="0" xfId="43" applyFont="1" applyBorder="1" applyAlignment="1" applyProtection="1">
      <alignment horizontal="center" vertical="center"/>
      <protection locked="0"/>
    </xf>
    <xf numFmtId="0" fontId="35" fillId="0" borderId="0" xfId="43" applyFont="1" applyBorder="1" applyAlignment="1" applyProtection="1">
      <alignment horizontal="left" vertical="top"/>
      <protection locked="0"/>
    </xf>
    <xf numFmtId="0" fontId="35" fillId="0" borderId="0" xfId="43" applyFont="1" applyBorder="1" applyAlignment="1" applyProtection="1">
      <alignment horizontal="right" vertical="top"/>
      <protection locked="0"/>
    </xf>
    <xf numFmtId="0" fontId="41" fillId="0" borderId="17" xfId="43" applyFont="1" applyBorder="1" applyAlignment="1" applyProtection="1">
      <alignment horizontal="center" vertical="center"/>
      <protection locked="0"/>
    </xf>
    <xf numFmtId="0" fontId="41" fillId="0" borderId="18" xfId="43" applyFont="1" applyBorder="1" applyAlignment="1" applyProtection="1">
      <alignment horizontal="center" vertical="center"/>
      <protection locked="0"/>
    </xf>
    <xf numFmtId="0" fontId="41" fillId="0" borderId="15" xfId="43" applyFont="1" applyBorder="1" applyAlignment="1" applyProtection="1">
      <alignment horizontal="center" vertical="center"/>
      <protection locked="0"/>
    </xf>
    <xf numFmtId="0" fontId="41" fillId="0" borderId="12" xfId="43" applyFont="1" applyBorder="1" applyAlignment="1" applyProtection="1">
      <alignment horizontal="center" vertical="center"/>
      <protection locked="0"/>
    </xf>
    <xf numFmtId="0" fontId="41" fillId="0" borderId="13" xfId="43" applyFont="1" applyBorder="1" applyAlignment="1" applyProtection="1">
      <alignment horizontal="center" vertical="center"/>
      <protection locked="0"/>
    </xf>
    <xf numFmtId="0" fontId="41" fillId="0" borderId="23" xfId="43" applyFont="1" applyBorder="1" applyAlignment="1" applyProtection="1">
      <alignment horizontal="center" vertical="center"/>
      <protection locked="0"/>
    </xf>
    <xf numFmtId="0" fontId="66" fillId="0" borderId="0" xfId="43" applyFont="1" applyBorder="1" applyAlignment="1" applyProtection="1">
      <alignment horizontal="center" vertical="center"/>
      <protection locked="0"/>
    </xf>
    <xf numFmtId="0" fontId="50" fillId="0" borderId="1" xfId="0" applyFont="1" applyBorder="1" applyAlignment="1">
      <alignment horizontal="center"/>
    </xf>
    <xf numFmtId="0" fontId="35" fillId="0" borderId="0" xfId="43" applyFont="1" applyBorder="1" applyAlignment="1" applyProtection="1">
      <alignment horizontal="left"/>
      <protection locked="0"/>
    </xf>
    <xf numFmtId="0" fontId="19" fillId="0" borderId="13" xfId="43" applyFont="1" applyBorder="1" applyAlignment="1" applyProtection="1">
      <alignment horizontal="center"/>
      <protection locked="0"/>
    </xf>
    <xf numFmtId="164" fontId="46" fillId="0" borderId="17" xfId="43" applyNumberFormat="1" applyFont="1" applyBorder="1" applyAlignment="1" applyProtection="1">
      <alignment horizontal="center" vertical="center"/>
      <protection locked="0"/>
    </xf>
    <xf numFmtId="164" fontId="46" fillId="0" borderId="18" xfId="43" applyNumberFormat="1" applyFont="1" applyBorder="1" applyAlignment="1" applyProtection="1">
      <alignment horizontal="center" vertical="center"/>
      <protection locked="0"/>
    </xf>
    <xf numFmtId="164" fontId="46" fillId="0" borderId="15" xfId="43" applyNumberFormat="1" applyFont="1" applyBorder="1" applyAlignment="1" applyProtection="1">
      <alignment horizontal="center" vertical="center"/>
      <protection locked="0"/>
    </xf>
    <xf numFmtId="164" fontId="46" fillId="0" borderId="12" xfId="43" applyNumberFormat="1" applyFont="1" applyBorder="1" applyAlignment="1" applyProtection="1">
      <alignment horizontal="center" vertical="center"/>
      <protection locked="0"/>
    </xf>
    <xf numFmtId="164" fontId="46" fillId="0" borderId="13" xfId="43" applyNumberFormat="1" applyFont="1" applyBorder="1" applyAlignment="1" applyProtection="1">
      <alignment horizontal="center" vertical="center"/>
      <protection locked="0"/>
    </xf>
    <xf numFmtId="164" fontId="46" fillId="0" borderId="23" xfId="43" applyNumberFormat="1" applyFont="1" applyBorder="1" applyAlignment="1" applyProtection="1">
      <alignment horizontal="center" vertical="center"/>
      <protection locked="0"/>
    </xf>
    <xf numFmtId="0" fontId="35" fillId="0" borderId="0" xfId="43" applyFont="1" applyBorder="1" applyAlignment="1" applyProtection="1">
      <alignment horizontal="right"/>
      <protection locked="0"/>
    </xf>
    <xf numFmtId="0" fontId="63" fillId="0" borderId="0" xfId="43" applyFont="1" applyBorder="1" applyAlignment="1" applyProtection="1">
      <alignment horizontal="center" vertical="center"/>
      <protection locked="0"/>
    </xf>
    <xf numFmtId="0" fontId="35" fillId="0" borderId="0" xfId="43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51" fillId="0" borderId="28" xfId="0" applyFont="1" applyBorder="1" applyAlignment="1">
      <alignment horizontal="center" vertical="center"/>
    </xf>
    <xf numFmtId="0" fontId="47" fillId="0" borderId="0" xfId="0" applyFont="1" applyBorder="1" applyAlignment="1">
      <alignment horizontal="left"/>
    </xf>
    <xf numFmtId="0" fontId="50" fillId="0" borderId="0" xfId="0" applyFont="1" applyBorder="1" applyAlignment="1">
      <alignment horizontal="center"/>
    </xf>
    <xf numFmtId="0" fontId="50" fillId="0" borderId="16" xfId="0" applyFont="1" applyBorder="1" applyAlignment="1">
      <alignment horizontal="center"/>
    </xf>
    <xf numFmtId="0" fontId="70" fillId="0" borderId="17" xfId="0" applyFont="1" applyBorder="1" applyAlignment="1">
      <alignment horizontal="center" vertical="center"/>
    </xf>
    <xf numFmtId="0" fontId="70" fillId="0" borderId="18" xfId="0" applyFont="1" applyBorder="1" applyAlignment="1">
      <alignment horizontal="center" vertical="center"/>
    </xf>
    <xf numFmtId="0" fontId="70" fillId="0" borderId="15" xfId="0" applyFont="1" applyBorder="1" applyAlignment="1">
      <alignment horizontal="center" vertical="center"/>
    </xf>
    <xf numFmtId="0" fontId="70" fillId="0" borderId="12" xfId="0" applyFont="1" applyBorder="1" applyAlignment="1">
      <alignment horizontal="center" vertical="center"/>
    </xf>
    <xf numFmtId="0" fontId="70" fillId="0" borderId="13" xfId="0" applyFont="1" applyBorder="1" applyAlignment="1">
      <alignment horizontal="center" vertical="center"/>
    </xf>
    <xf numFmtId="0" fontId="70" fillId="0" borderId="23" xfId="0" applyFont="1" applyBorder="1" applyAlignment="1">
      <alignment horizontal="center" vertical="center"/>
    </xf>
    <xf numFmtId="0" fontId="50" fillId="0" borderId="0" xfId="0" applyFont="1" applyBorder="1" applyAlignment="1">
      <alignment horizontal="left"/>
    </xf>
    <xf numFmtId="0" fontId="63" fillId="0" borderId="27" xfId="43" applyFont="1" applyBorder="1" applyAlignment="1">
      <alignment horizontal="center"/>
    </xf>
    <xf numFmtId="0" fontId="63" fillId="0" borderId="28" xfId="43" applyFont="1" applyBorder="1" applyAlignment="1">
      <alignment horizontal="center"/>
    </xf>
    <xf numFmtId="0" fontId="63" fillId="0" borderId="39" xfId="43" applyFont="1" applyBorder="1" applyAlignment="1">
      <alignment horizontal="center"/>
    </xf>
    <xf numFmtId="0" fontId="63" fillId="0" borderId="40" xfId="43" applyFont="1" applyBorder="1" applyAlignment="1">
      <alignment horizontal="center"/>
    </xf>
    <xf numFmtId="0" fontId="63" fillId="0" borderId="0" xfId="43" applyFont="1" applyBorder="1" applyAlignment="1">
      <alignment horizontal="center"/>
    </xf>
    <xf numFmtId="0" fontId="63" fillId="0" borderId="41" xfId="43" applyFont="1" applyBorder="1" applyAlignment="1">
      <alignment horizontal="center"/>
    </xf>
    <xf numFmtId="0" fontId="50" fillId="0" borderId="0" xfId="0" applyFont="1" applyAlignment="1">
      <alignment horizontal="center" vertical="center"/>
    </xf>
    <xf numFmtId="0" fontId="50" fillId="0" borderId="13" xfId="0" applyFont="1" applyBorder="1" applyAlignment="1">
      <alignment horizontal="center" vertical="center"/>
    </xf>
    <xf numFmtId="0" fontId="48" fillId="0" borderId="17" xfId="43" applyFont="1" applyBorder="1" applyAlignment="1" applyProtection="1">
      <alignment horizontal="center" vertical="center"/>
      <protection locked="0"/>
    </xf>
    <xf numFmtId="0" fontId="48" fillId="0" borderId="18" xfId="43" applyFont="1" applyBorder="1" applyAlignment="1" applyProtection="1">
      <alignment horizontal="center" vertical="center"/>
      <protection locked="0"/>
    </xf>
    <xf numFmtId="0" fontId="48" fillId="0" borderId="15" xfId="43" applyFont="1" applyBorder="1" applyAlignment="1" applyProtection="1">
      <alignment horizontal="center" vertical="center"/>
      <protection locked="0"/>
    </xf>
    <xf numFmtId="0" fontId="48" fillId="0" borderId="12" xfId="43" applyFont="1" applyBorder="1" applyAlignment="1" applyProtection="1">
      <alignment horizontal="center" vertical="center"/>
      <protection locked="0"/>
    </xf>
    <xf numFmtId="0" fontId="48" fillId="0" borderId="13" xfId="43" applyFont="1" applyBorder="1" applyAlignment="1" applyProtection="1">
      <alignment horizontal="center" vertical="center"/>
      <protection locked="0"/>
    </xf>
    <xf numFmtId="0" fontId="48" fillId="0" borderId="23" xfId="43" applyFont="1" applyBorder="1" applyAlignment="1" applyProtection="1">
      <alignment horizontal="center" vertical="center"/>
      <protection locked="0"/>
    </xf>
    <xf numFmtId="0" fontId="62" fillId="0" borderId="0" xfId="0" applyFont="1" applyAlignment="1" applyProtection="1">
      <alignment horizontal="center" vertical="center"/>
      <protection locked="0"/>
    </xf>
    <xf numFmtId="0" fontId="50" fillId="0" borderId="1" xfId="0" applyFont="1" applyBorder="1" applyAlignment="1">
      <alignment horizontal="center" vertical="center"/>
    </xf>
    <xf numFmtId="0" fontId="64" fillId="0" borderId="0" xfId="0" applyFont="1" applyBorder="1" applyAlignment="1">
      <alignment horizontal="right"/>
    </xf>
    <xf numFmtId="0" fontId="65" fillId="0" borderId="0" xfId="0" applyFont="1" applyBorder="1" applyAlignment="1">
      <alignment horizontal="center"/>
    </xf>
    <xf numFmtId="0" fontId="65" fillId="0" borderId="16" xfId="0" applyFont="1" applyBorder="1" applyAlignment="1">
      <alignment horizontal="center"/>
    </xf>
    <xf numFmtId="14" fontId="49" fillId="0" borderId="16" xfId="0" applyNumberFormat="1" applyFont="1" applyBorder="1" applyAlignment="1">
      <alignment horizontal="center"/>
    </xf>
    <xf numFmtId="0" fontId="49" fillId="0" borderId="16" xfId="0" applyFont="1" applyBorder="1" applyAlignment="1">
      <alignment horizontal="center"/>
    </xf>
    <xf numFmtId="0" fontId="52" fillId="0" borderId="0" xfId="0" applyFont="1" applyBorder="1" applyAlignment="1">
      <alignment horizontal="right" vertical="center"/>
    </xf>
    <xf numFmtId="168" fontId="68" fillId="0" borderId="0" xfId="0" applyNumberFormat="1" applyFont="1" applyBorder="1" applyAlignment="1">
      <alignment horizontal="right"/>
    </xf>
    <xf numFmtId="0" fontId="68" fillId="0" borderId="0" xfId="0" applyFont="1" applyBorder="1" applyAlignment="1">
      <alignment horizontal="center"/>
    </xf>
    <xf numFmtId="0" fontId="68" fillId="0" borderId="0" xfId="0" applyFont="1" applyBorder="1" applyAlignment="1">
      <alignment horizontal="left"/>
    </xf>
    <xf numFmtId="0" fontId="33" fillId="0" borderId="28" xfId="43" applyFont="1" applyBorder="1" applyAlignment="1">
      <alignment horizontal="center"/>
    </xf>
    <xf numFmtId="0" fontId="33" fillId="0" borderId="16" xfId="43" applyFont="1" applyBorder="1" applyAlignment="1">
      <alignment horizontal="center"/>
    </xf>
    <xf numFmtId="0" fontId="60" fillId="0" borderId="0" xfId="4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78" fillId="0" borderId="87" xfId="43" applyFont="1" applyBorder="1" applyAlignment="1">
      <alignment horizontal="left"/>
    </xf>
    <xf numFmtId="0" fontId="78" fillId="0" borderId="88" xfId="43" applyFont="1" applyBorder="1" applyAlignment="1">
      <alignment horizontal="left"/>
    </xf>
    <xf numFmtId="0" fontId="78" fillId="0" borderId="90" xfId="43" applyFont="1" applyBorder="1" applyAlignment="1">
      <alignment horizontal="left"/>
    </xf>
    <xf numFmtId="0" fontId="78" fillId="0" borderId="91" xfId="43" applyFont="1" applyBorder="1" applyAlignment="1">
      <alignment horizontal="left"/>
    </xf>
    <xf numFmtId="0" fontId="78" fillId="0" borderId="89" xfId="43" applyFont="1" applyBorder="1" applyAlignment="1">
      <alignment horizontal="left"/>
    </xf>
    <xf numFmtId="0" fontId="78" fillId="0" borderId="92" xfId="43" applyFont="1" applyBorder="1" applyAlignment="1">
      <alignment horizontal="left"/>
    </xf>
    <xf numFmtId="0" fontId="0" fillId="0" borderId="93" xfId="0" applyBorder="1"/>
    <xf numFmtId="0" fontId="0" fillId="0" borderId="94" xfId="0" applyBorder="1"/>
    <xf numFmtId="0" fontId="46" fillId="0" borderId="27" xfId="43" applyFont="1" applyBorder="1" applyAlignment="1">
      <alignment horizontal="left" vertical="top"/>
    </xf>
    <xf numFmtId="0" fontId="46" fillId="0" borderId="28" xfId="43" applyFont="1" applyBorder="1" applyAlignment="1">
      <alignment horizontal="left" vertical="top"/>
    </xf>
    <xf numFmtId="0" fontId="46" fillId="0" borderId="85" xfId="43" applyFont="1" applyBorder="1" applyAlignment="1">
      <alignment horizontal="left" vertical="top"/>
    </xf>
    <xf numFmtId="0" fontId="46" fillId="0" borderId="86" xfId="43" applyFont="1" applyBorder="1" applyAlignment="1">
      <alignment horizontal="left" vertical="top"/>
    </xf>
    <xf numFmtId="0" fontId="60" fillId="0" borderId="28" xfId="43" applyFont="1" applyBorder="1" applyAlignment="1">
      <alignment horizontal="center"/>
    </xf>
    <xf numFmtId="0" fontId="34" fillId="0" borderId="0" xfId="43" applyFont="1" applyBorder="1" applyAlignment="1"/>
    <xf numFmtId="0" fontId="35" fillId="0" borderId="0" xfId="43" applyFont="1" applyBorder="1" applyAlignment="1"/>
    <xf numFmtId="0" fontId="27" fillId="0" borderId="0" xfId="43" applyFont="1" applyBorder="1" applyAlignment="1">
      <alignment horizontal="center"/>
    </xf>
    <xf numFmtId="0" fontId="37" fillId="0" borderId="0" xfId="43" applyFont="1" applyBorder="1" applyAlignment="1">
      <alignment horizontal="left" vertical="center"/>
    </xf>
    <xf numFmtId="0" fontId="73" fillId="0" borderId="0" xfId="43" applyFont="1" applyBorder="1" applyAlignment="1">
      <alignment horizontal="center" vertical="center"/>
    </xf>
    <xf numFmtId="0" fontId="73" fillId="0" borderId="14" xfId="43" applyFont="1" applyBorder="1" applyAlignment="1">
      <alignment horizontal="center" vertical="center"/>
    </xf>
    <xf numFmtId="0" fontId="38" fillId="47" borderId="30" xfId="43" applyFont="1" applyFill="1" applyBorder="1" applyAlignment="1">
      <alignment horizontal="center" vertical="center"/>
    </xf>
    <xf numFmtId="0" fontId="38" fillId="47" borderId="31" xfId="43" applyFont="1" applyFill="1" applyBorder="1" applyAlignment="1">
      <alignment horizontal="center" vertical="center"/>
    </xf>
    <xf numFmtId="0" fontId="19" fillId="53" borderId="17" xfId="43" applyFont="1" applyFill="1" applyBorder="1" applyAlignment="1">
      <alignment horizontal="center" vertical="center"/>
    </xf>
    <xf numFmtId="0" fontId="19" fillId="0" borderId="18" xfId="43" applyFont="1" applyBorder="1" applyAlignment="1">
      <alignment horizontal="center" vertical="center"/>
    </xf>
    <xf numFmtId="0" fontId="19" fillId="0" borderId="19" xfId="43" applyFont="1" applyBorder="1" applyAlignment="1">
      <alignment horizontal="center" vertical="center"/>
    </xf>
    <xf numFmtId="0" fontId="19" fillId="0" borderId="20" xfId="43" applyFont="1" applyBorder="1" applyAlignment="1">
      <alignment horizontal="center" vertical="center"/>
    </xf>
    <xf numFmtId="0" fontId="19" fillId="0" borderId="21" xfId="43" applyFont="1" applyBorder="1" applyAlignment="1">
      <alignment horizontal="center" vertical="center"/>
    </xf>
    <xf numFmtId="0" fontId="19" fillId="0" borderId="22" xfId="43" applyFont="1" applyBorder="1" applyAlignment="1">
      <alignment horizontal="center" vertical="center"/>
    </xf>
    <xf numFmtId="0" fontId="37" fillId="0" borderId="34" xfId="43" applyFont="1" applyBorder="1" applyAlignment="1">
      <alignment horizontal="center"/>
    </xf>
    <xf numFmtId="0" fontId="38" fillId="37" borderId="30" xfId="43" applyFont="1" applyFill="1" applyBorder="1" applyAlignment="1">
      <alignment horizontal="center" vertical="center"/>
    </xf>
    <xf numFmtId="0" fontId="38" fillId="37" borderId="31" xfId="43" applyFont="1" applyFill="1" applyBorder="1" applyAlignment="1">
      <alignment horizontal="center" vertical="center"/>
    </xf>
    <xf numFmtId="0" fontId="38" fillId="36" borderId="30" xfId="43" applyFont="1" applyFill="1" applyBorder="1" applyAlignment="1">
      <alignment horizontal="center" vertical="center"/>
    </xf>
    <xf numFmtId="0" fontId="38" fillId="36" borderId="31" xfId="43" applyFont="1" applyFill="1" applyBorder="1" applyAlignment="1">
      <alignment horizontal="center" vertical="center"/>
    </xf>
    <xf numFmtId="0" fontId="27" fillId="0" borderId="0" xfId="43" applyFont="1" applyFill="1" applyBorder="1" applyAlignment="1">
      <alignment horizontal="center"/>
    </xf>
    <xf numFmtId="0" fontId="38" fillId="33" borderId="30" xfId="43" applyFont="1" applyFill="1" applyBorder="1" applyAlignment="1">
      <alignment horizontal="center" vertical="center"/>
    </xf>
    <xf numFmtId="0" fontId="38" fillId="33" borderId="31" xfId="43" applyFont="1" applyFill="1" applyBorder="1" applyAlignment="1">
      <alignment horizontal="center" vertical="center"/>
    </xf>
    <xf numFmtId="165" fontId="37" fillId="0" borderId="16" xfId="43" applyNumberFormat="1" applyFont="1" applyBorder="1" applyAlignment="1">
      <alignment horizontal="center"/>
    </xf>
    <xf numFmtId="0" fontId="31" fillId="0" borderId="11" xfId="43" applyFont="1" applyBorder="1" applyAlignment="1">
      <alignment horizontal="center"/>
    </xf>
    <xf numFmtId="0" fontId="31" fillId="0" borderId="0" xfId="43" applyFont="1" applyAlignment="1">
      <alignment horizontal="center"/>
    </xf>
    <xf numFmtId="0" fontId="38" fillId="45" borderId="30" xfId="43" applyFont="1" applyFill="1" applyBorder="1" applyAlignment="1">
      <alignment horizontal="center" vertical="center"/>
    </xf>
    <xf numFmtId="0" fontId="38" fillId="45" borderId="31" xfId="43" applyFont="1" applyFill="1" applyBorder="1" applyAlignment="1">
      <alignment horizontal="center" vertical="center"/>
    </xf>
    <xf numFmtId="0" fontId="38" fillId="43" borderId="30" xfId="43" applyFont="1" applyFill="1" applyBorder="1" applyAlignment="1">
      <alignment horizontal="center" vertical="center"/>
    </xf>
    <xf numFmtId="0" fontId="38" fillId="43" borderId="31" xfId="43" applyFont="1" applyFill="1" applyBorder="1" applyAlignment="1">
      <alignment horizontal="center" vertical="center"/>
    </xf>
    <xf numFmtId="0" fontId="38" fillId="38" borderId="30" xfId="43" applyFont="1" applyFill="1" applyBorder="1" applyAlignment="1">
      <alignment horizontal="center" vertical="center"/>
    </xf>
    <xf numFmtId="0" fontId="38" fillId="38" borderId="31" xfId="43" applyFont="1" applyFill="1" applyBorder="1" applyAlignment="1">
      <alignment horizontal="center" vertical="center"/>
    </xf>
    <xf numFmtId="1" fontId="43" fillId="0" borderId="18" xfId="43" applyNumberFormat="1" applyFont="1" applyBorder="1" applyAlignment="1">
      <alignment horizontal="center" vertical="center"/>
    </xf>
    <xf numFmtId="1" fontId="43" fillId="0" borderId="15" xfId="43" applyNumberFormat="1" applyFont="1" applyBorder="1" applyAlignment="1">
      <alignment horizontal="center" vertical="center"/>
    </xf>
    <xf numFmtId="1" fontId="43" fillId="0" borderId="13" xfId="43" applyNumberFormat="1" applyFont="1" applyBorder="1" applyAlignment="1">
      <alignment horizontal="center" vertical="center"/>
    </xf>
    <xf numFmtId="1" fontId="43" fillId="0" borderId="23" xfId="43" applyNumberFormat="1" applyFont="1" applyBorder="1" applyAlignment="1">
      <alignment horizontal="center" vertical="center"/>
    </xf>
    <xf numFmtId="1" fontId="43" fillId="0" borderId="18" xfId="43" quotePrefix="1" applyNumberFormat="1" applyFont="1" applyBorder="1" applyAlignment="1">
      <alignment horizontal="center" vertical="center"/>
    </xf>
    <xf numFmtId="168" fontId="43" fillId="0" borderId="17" xfId="43" applyNumberFormat="1" applyFont="1" applyBorder="1" applyAlignment="1">
      <alignment horizontal="right" vertical="center"/>
    </xf>
    <xf numFmtId="168" fontId="43" fillId="0" borderId="18" xfId="43" applyNumberFormat="1" applyFont="1" applyBorder="1" applyAlignment="1">
      <alignment horizontal="right" vertical="center"/>
    </xf>
    <xf numFmtId="168" fontId="43" fillId="0" borderId="12" xfId="43" applyNumberFormat="1" applyFont="1" applyBorder="1" applyAlignment="1">
      <alignment horizontal="right" vertical="center"/>
    </xf>
    <xf numFmtId="168" fontId="43" fillId="0" borderId="13" xfId="43" applyNumberFormat="1" applyFont="1" applyBorder="1" applyAlignment="1">
      <alignment horizontal="right" vertical="center"/>
    </xf>
    <xf numFmtId="0" fontId="28" fillId="0" borderId="16" xfId="43" applyFont="1" applyBorder="1" applyAlignment="1">
      <alignment horizontal="center"/>
    </xf>
    <xf numFmtId="0" fontId="44" fillId="0" borderId="0" xfId="43" applyFont="1" applyAlignment="1">
      <alignment horizontal="center" vertical="center"/>
    </xf>
    <xf numFmtId="167" fontId="48" fillId="0" borderId="17" xfId="43" applyNumberFormat="1" applyFont="1" applyBorder="1" applyAlignment="1">
      <alignment horizontal="center" vertical="center"/>
    </xf>
    <xf numFmtId="167" fontId="48" fillId="0" borderId="18" xfId="43" applyNumberFormat="1" applyFont="1" applyBorder="1" applyAlignment="1">
      <alignment horizontal="center" vertical="center"/>
    </xf>
    <xf numFmtId="167" fontId="48" fillId="0" borderId="15" xfId="43" applyNumberFormat="1" applyFont="1" applyBorder="1" applyAlignment="1">
      <alignment horizontal="center" vertical="center"/>
    </xf>
    <xf numFmtId="167" fontId="48" fillId="0" borderId="12" xfId="43" applyNumberFormat="1" applyFont="1" applyBorder="1" applyAlignment="1">
      <alignment horizontal="center" vertical="center"/>
    </xf>
    <xf numFmtId="167" fontId="48" fillId="0" borderId="13" xfId="43" applyNumberFormat="1" applyFont="1" applyBorder="1" applyAlignment="1">
      <alignment horizontal="center" vertical="center"/>
    </xf>
    <xf numFmtId="167" fontId="48" fillId="0" borderId="23" xfId="43" applyNumberFormat="1" applyFont="1" applyBorder="1" applyAlignment="1">
      <alignment horizontal="center" vertical="center"/>
    </xf>
    <xf numFmtId="0" fontId="38" fillId="48" borderId="30" xfId="43" applyFont="1" applyFill="1" applyBorder="1" applyAlignment="1">
      <alignment horizontal="center" vertical="center"/>
    </xf>
    <xf numFmtId="0" fontId="38" fillId="48" borderId="31" xfId="43" applyFont="1" applyFill="1" applyBorder="1" applyAlignment="1">
      <alignment horizontal="center" vertical="center"/>
    </xf>
    <xf numFmtId="0" fontId="28" fillId="0" borderId="0" xfId="43" applyFont="1" applyBorder="1" applyAlignment="1">
      <alignment horizontal="center"/>
    </xf>
    <xf numFmtId="0" fontId="54" fillId="0" borderId="16" xfId="43" applyFont="1" applyBorder="1" applyAlignment="1">
      <alignment horizontal="center"/>
    </xf>
    <xf numFmtId="0" fontId="37" fillId="0" borderId="0" xfId="43" applyFont="1" applyBorder="1" applyAlignment="1">
      <alignment horizontal="center" vertical="center"/>
    </xf>
    <xf numFmtId="0" fontId="29" fillId="0" borderId="0" xfId="43" applyFont="1" applyAlignment="1">
      <alignment horizontal="right"/>
    </xf>
    <xf numFmtId="0" fontId="13" fillId="54" borderId="33" xfId="0" applyFont="1" applyFill="1" applyBorder="1" applyProtection="1">
      <protection locked="0"/>
    </xf>
    <xf numFmtId="0" fontId="13" fillId="54" borderId="1" xfId="0" applyFont="1" applyFill="1" applyBorder="1" applyProtection="1">
      <protection locked="0"/>
    </xf>
  </cellXfs>
  <cellStyles count="45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4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3"/>
    <cellStyle name="Note" xfId="14" builtinId="10" customBuiltin="1"/>
    <cellStyle name="Output" xfId="9" builtinId="21" customBuiltin="1"/>
    <cellStyle name="Title" xfId="42" builtinId="15" customBuiltin="1"/>
    <cellStyle name="Title 2" xfId="41"/>
    <cellStyle name="Total" xfId="16" builtinId="25" customBuiltin="1"/>
    <cellStyle name="Warning Text" xfId="13" builtinId="11" customBuiltin="1"/>
  </cellStyles>
  <dxfs count="300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u/>
      </font>
      <fill>
        <patternFill>
          <bgColor theme="0" tint="-0.14996795556505021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3" tint="0.39994506668294322"/>
        </patternFill>
      </fill>
    </dxf>
    <dxf>
      <fill>
        <patternFill>
          <bgColor theme="1"/>
        </patternFill>
      </fill>
    </dxf>
    <dxf>
      <font>
        <color theme="0"/>
      </font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3499862666707357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/>
  <colors>
    <mruColors>
      <color rgb="FFFFFFCD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9" Type="http://schemas.openxmlformats.org/officeDocument/2006/relationships/image" Target="../media/image39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34" Type="http://schemas.openxmlformats.org/officeDocument/2006/relationships/image" Target="../media/image34.emf"/><Relationship Id="rId42" Type="http://schemas.openxmlformats.org/officeDocument/2006/relationships/image" Target="../media/image42.emf"/><Relationship Id="rId47" Type="http://schemas.openxmlformats.org/officeDocument/2006/relationships/image" Target="../media/image47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38" Type="http://schemas.openxmlformats.org/officeDocument/2006/relationships/image" Target="../media/image38.emf"/><Relationship Id="rId46" Type="http://schemas.openxmlformats.org/officeDocument/2006/relationships/image" Target="../media/image46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41" Type="http://schemas.openxmlformats.org/officeDocument/2006/relationships/image" Target="../media/image41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37" Type="http://schemas.openxmlformats.org/officeDocument/2006/relationships/image" Target="../media/image37.emf"/><Relationship Id="rId40" Type="http://schemas.openxmlformats.org/officeDocument/2006/relationships/image" Target="../media/image40.emf"/><Relationship Id="rId45" Type="http://schemas.openxmlformats.org/officeDocument/2006/relationships/image" Target="../media/image45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36" Type="http://schemas.openxmlformats.org/officeDocument/2006/relationships/image" Target="../media/image36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4" Type="http://schemas.openxmlformats.org/officeDocument/2006/relationships/image" Target="../media/image44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35" Type="http://schemas.openxmlformats.org/officeDocument/2006/relationships/image" Target="../media/image35.emf"/><Relationship Id="rId43" Type="http://schemas.openxmlformats.org/officeDocument/2006/relationships/image" Target="../media/image43.emf"/><Relationship Id="rId48" Type="http://schemas.openxmlformats.org/officeDocument/2006/relationships/image" Target="../media/image4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6" Type="http://schemas.openxmlformats.org/officeDocument/2006/relationships/image" Target="../media/image55.emf"/><Relationship Id="rId5" Type="http://schemas.openxmlformats.org/officeDocument/2006/relationships/image" Target="../media/image54.emf"/><Relationship Id="rId4" Type="http://schemas.openxmlformats.org/officeDocument/2006/relationships/image" Target="../media/image5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6" Type="http://schemas.openxmlformats.org/officeDocument/2006/relationships/image" Target="../media/image61.emf"/><Relationship Id="rId5" Type="http://schemas.openxmlformats.org/officeDocument/2006/relationships/image" Target="../media/image60.emf"/><Relationship Id="rId4" Type="http://schemas.openxmlformats.org/officeDocument/2006/relationships/image" Target="../media/image5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81642</xdr:colOff>
      <xdr:row>0</xdr:row>
      <xdr:rowOff>0</xdr:rowOff>
    </xdr:from>
    <xdr:to>
      <xdr:col>6</xdr:col>
      <xdr:colOff>83401</xdr:colOff>
      <xdr:row>4</xdr:row>
      <xdr:rowOff>68036</xdr:rowOff>
    </xdr:to>
    <xdr:pic>
      <xdr:nvPicPr>
        <xdr:cNvPr id="2" name="Picture 5" descr="eton_logo_circle_only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1642" y="0"/>
          <a:ext cx="1144759" cy="115660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2</xdr:row>
      <xdr:rowOff>19050</xdr:rowOff>
    </xdr:from>
    <xdr:to>
      <xdr:col>11</xdr:col>
      <xdr:colOff>171451</xdr:colOff>
      <xdr:row>3</xdr:row>
      <xdr:rowOff>247650</xdr:rowOff>
    </xdr:to>
    <xdr:pic>
      <xdr:nvPicPr>
        <xdr:cNvPr id="2" name="Picture 3" descr="F:\Richard's Folder\Marketing Information\Graphics\eton_logo_circle_only.jpg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57350" y="47625"/>
          <a:ext cx="514351" cy="504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9525</xdr:colOff>
      <xdr:row>2</xdr:row>
      <xdr:rowOff>9525</xdr:rowOff>
    </xdr:from>
    <xdr:to>
      <xdr:col>11</xdr:col>
      <xdr:colOff>161926</xdr:colOff>
      <xdr:row>3</xdr:row>
      <xdr:rowOff>228600</xdr:rowOff>
    </xdr:to>
    <xdr:pic>
      <xdr:nvPicPr>
        <xdr:cNvPr id="5" name="Picture 3" descr="F:\Richard's Folder\Marketing Information\Graphics\eton_logo_circle_only.jpg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47825" y="38100"/>
          <a:ext cx="514351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2</xdr:row>
      <xdr:rowOff>19050</xdr:rowOff>
    </xdr:from>
    <xdr:to>
      <xdr:col>12</xdr:col>
      <xdr:colOff>9526</xdr:colOff>
      <xdr:row>3</xdr:row>
      <xdr:rowOff>238125</xdr:rowOff>
    </xdr:to>
    <xdr:pic>
      <xdr:nvPicPr>
        <xdr:cNvPr id="3" name="Picture 3" descr="F:\Richard's Folder\Marketing Information\Graphics\eton_logo_circle_only.jpg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76400" y="47625"/>
          <a:ext cx="514351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2</xdr:row>
      <xdr:rowOff>19050</xdr:rowOff>
    </xdr:from>
    <xdr:to>
      <xdr:col>12</xdr:col>
      <xdr:colOff>9526</xdr:colOff>
      <xdr:row>3</xdr:row>
      <xdr:rowOff>238125</xdr:rowOff>
    </xdr:to>
    <xdr:pic>
      <xdr:nvPicPr>
        <xdr:cNvPr id="4" name="Picture 3" descr="F:\Richard's Folder\Marketing Information\Graphics\eton_logo_circle_only.jpg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76400" y="47625"/>
          <a:ext cx="514351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2</xdr:row>
      <xdr:rowOff>19050</xdr:rowOff>
    </xdr:from>
    <xdr:to>
      <xdr:col>12</xdr:col>
      <xdr:colOff>9526</xdr:colOff>
      <xdr:row>3</xdr:row>
      <xdr:rowOff>238125</xdr:rowOff>
    </xdr:to>
    <xdr:pic>
      <xdr:nvPicPr>
        <xdr:cNvPr id="3" name="Picture 2" descr="F:\Richard's Folder\Marketing Information\Graphics\eton_logo_circle_only.jpg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76400" y="47625"/>
          <a:ext cx="514351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2</xdr:row>
      <xdr:rowOff>19050</xdr:rowOff>
    </xdr:from>
    <xdr:to>
      <xdr:col>12</xdr:col>
      <xdr:colOff>9526</xdr:colOff>
      <xdr:row>4</xdr:row>
      <xdr:rowOff>0</xdr:rowOff>
    </xdr:to>
    <xdr:pic>
      <xdr:nvPicPr>
        <xdr:cNvPr id="4" name="Picture 3" descr="F:\Richard's Folder\Marketing Information\Graphics\eton_logo_circle_only.jpg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76400" y="47625"/>
          <a:ext cx="514351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2</xdr:row>
      <xdr:rowOff>19050</xdr:rowOff>
    </xdr:from>
    <xdr:to>
      <xdr:col>12</xdr:col>
      <xdr:colOff>9526</xdr:colOff>
      <xdr:row>4</xdr:row>
      <xdr:rowOff>0</xdr:rowOff>
    </xdr:to>
    <xdr:pic>
      <xdr:nvPicPr>
        <xdr:cNvPr id="3" name="Picture 2" descr="F:\Richard's Folder\Marketing Information\Graphics\eton_logo_circle_only.jpg">
          <a:extLst>
            <a:ext uri="{FF2B5EF4-FFF2-40B4-BE49-F238E27FC236}">
              <a16:creationId xmlns="" xmlns:a16="http://schemas.microsoft.com/office/drawing/2014/main" id="{00000000-0008-0000-1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76400" y="47625"/>
          <a:ext cx="514351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2</xdr:row>
      <xdr:rowOff>19050</xdr:rowOff>
    </xdr:from>
    <xdr:to>
      <xdr:col>12</xdr:col>
      <xdr:colOff>9526</xdr:colOff>
      <xdr:row>4</xdr:row>
      <xdr:rowOff>0</xdr:rowOff>
    </xdr:to>
    <xdr:pic>
      <xdr:nvPicPr>
        <xdr:cNvPr id="3" name="Picture 2" descr="F:\Richard's Folder\Marketing Information\Graphics\eton_logo_circle_only.jpg">
          <a:extLst>
            <a:ext uri="{FF2B5EF4-FFF2-40B4-BE49-F238E27FC236}">
              <a16:creationId xmlns="" xmlns:a16="http://schemas.microsoft.com/office/drawing/2014/main" id="{00000000-0008-0000-1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76400" y="47625"/>
          <a:ext cx="514351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2</xdr:row>
      <xdr:rowOff>19050</xdr:rowOff>
    </xdr:from>
    <xdr:to>
      <xdr:col>12</xdr:col>
      <xdr:colOff>9526</xdr:colOff>
      <xdr:row>4</xdr:row>
      <xdr:rowOff>0</xdr:rowOff>
    </xdr:to>
    <xdr:pic>
      <xdr:nvPicPr>
        <xdr:cNvPr id="3" name="Picture 2" descr="F:\Richard's Folder\Marketing Information\Graphics\eton_logo_circle_only.jpg">
          <a:extLst>
            <a:ext uri="{FF2B5EF4-FFF2-40B4-BE49-F238E27FC236}">
              <a16:creationId xmlns="" xmlns:a16="http://schemas.microsoft.com/office/drawing/2014/main" id="{00000000-0008-0000-1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76400" y="47625"/>
          <a:ext cx="514351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2</xdr:row>
      <xdr:rowOff>19050</xdr:rowOff>
    </xdr:from>
    <xdr:to>
      <xdr:col>12</xdr:col>
      <xdr:colOff>9526</xdr:colOff>
      <xdr:row>3</xdr:row>
      <xdr:rowOff>238125</xdr:rowOff>
    </xdr:to>
    <xdr:pic>
      <xdr:nvPicPr>
        <xdr:cNvPr id="3" name="Picture 3" descr="F:\Richard's Folder\Marketing Information\Graphics\eton_logo_circle_only.jpg">
          <a:extLst>
            <a:ext uri="{FF2B5EF4-FFF2-40B4-BE49-F238E27FC236}">
              <a16:creationId xmlns="" xmlns:a16="http://schemas.microsoft.com/office/drawing/2014/main" id="{00000000-0008-0000-1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76400" y="47625"/>
          <a:ext cx="514351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2</xdr:row>
      <xdr:rowOff>19050</xdr:rowOff>
    </xdr:from>
    <xdr:to>
      <xdr:col>12</xdr:col>
      <xdr:colOff>9526</xdr:colOff>
      <xdr:row>3</xdr:row>
      <xdr:rowOff>238125</xdr:rowOff>
    </xdr:to>
    <xdr:pic>
      <xdr:nvPicPr>
        <xdr:cNvPr id="3" name="Picture 3" descr="F:\Richard's Folder\Marketing Information\Graphics\eton_logo_circle_only.jpg">
          <a:extLst>
            <a:ext uri="{FF2B5EF4-FFF2-40B4-BE49-F238E27FC236}">
              <a16:creationId xmlns="" xmlns:a16="http://schemas.microsoft.com/office/drawing/2014/main" id="{00000000-0008-0000-1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76400" y="47625"/>
          <a:ext cx="514351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2</xdr:row>
      <xdr:rowOff>19050</xdr:rowOff>
    </xdr:from>
    <xdr:to>
      <xdr:col>12</xdr:col>
      <xdr:colOff>9526</xdr:colOff>
      <xdr:row>3</xdr:row>
      <xdr:rowOff>238125</xdr:rowOff>
    </xdr:to>
    <xdr:pic>
      <xdr:nvPicPr>
        <xdr:cNvPr id="3" name="Picture 3" descr="F:\Richard's Folder\Marketing Information\Graphics\eton_logo_circle_only.jpg">
          <a:extLst>
            <a:ext uri="{FF2B5EF4-FFF2-40B4-BE49-F238E27FC236}">
              <a16:creationId xmlns="" xmlns:a16="http://schemas.microsoft.com/office/drawing/2014/main" id="{00000000-0008-0000-1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76400" y="47625"/>
          <a:ext cx="514351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26" Type="http://schemas.openxmlformats.org/officeDocument/2006/relationships/control" Target="../activeX/activeX24.xml"/><Relationship Id="rId39" Type="http://schemas.openxmlformats.org/officeDocument/2006/relationships/control" Target="../activeX/activeX37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34" Type="http://schemas.openxmlformats.org/officeDocument/2006/relationships/control" Target="../activeX/activeX32.xml"/><Relationship Id="rId42" Type="http://schemas.openxmlformats.org/officeDocument/2006/relationships/control" Target="../activeX/activeX40.xml"/><Relationship Id="rId47" Type="http://schemas.openxmlformats.org/officeDocument/2006/relationships/control" Target="../activeX/activeX45.xml"/><Relationship Id="rId50" Type="http://schemas.openxmlformats.org/officeDocument/2006/relationships/control" Target="../activeX/activeX48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ntrol" Target="../activeX/activeX23.xml"/><Relationship Id="rId33" Type="http://schemas.openxmlformats.org/officeDocument/2006/relationships/control" Target="../activeX/activeX31.xml"/><Relationship Id="rId38" Type="http://schemas.openxmlformats.org/officeDocument/2006/relationships/control" Target="../activeX/activeX36.xml"/><Relationship Id="rId46" Type="http://schemas.openxmlformats.org/officeDocument/2006/relationships/control" Target="../activeX/activeX44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29" Type="http://schemas.openxmlformats.org/officeDocument/2006/relationships/control" Target="../activeX/activeX27.xml"/><Relationship Id="rId41" Type="http://schemas.openxmlformats.org/officeDocument/2006/relationships/control" Target="../activeX/activeX3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32" Type="http://schemas.openxmlformats.org/officeDocument/2006/relationships/control" Target="../activeX/activeX30.xml"/><Relationship Id="rId37" Type="http://schemas.openxmlformats.org/officeDocument/2006/relationships/control" Target="../activeX/activeX35.xml"/><Relationship Id="rId40" Type="http://schemas.openxmlformats.org/officeDocument/2006/relationships/control" Target="../activeX/activeX38.xml"/><Relationship Id="rId45" Type="http://schemas.openxmlformats.org/officeDocument/2006/relationships/control" Target="../activeX/activeX43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28" Type="http://schemas.openxmlformats.org/officeDocument/2006/relationships/control" Target="../activeX/activeX26.xml"/><Relationship Id="rId36" Type="http://schemas.openxmlformats.org/officeDocument/2006/relationships/control" Target="../activeX/activeX34.xml"/><Relationship Id="rId49" Type="http://schemas.openxmlformats.org/officeDocument/2006/relationships/control" Target="../activeX/activeX47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31" Type="http://schemas.openxmlformats.org/officeDocument/2006/relationships/control" Target="../activeX/activeX29.xml"/><Relationship Id="rId44" Type="http://schemas.openxmlformats.org/officeDocument/2006/relationships/control" Target="../activeX/activeX42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27" Type="http://schemas.openxmlformats.org/officeDocument/2006/relationships/control" Target="../activeX/activeX25.xml"/><Relationship Id="rId30" Type="http://schemas.openxmlformats.org/officeDocument/2006/relationships/control" Target="../activeX/activeX28.xml"/><Relationship Id="rId35" Type="http://schemas.openxmlformats.org/officeDocument/2006/relationships/control" Target="../activeX/activeX33.xml"/><Relationship Id="rId43" Type="http://schemas.openxmlformats.org/officeDocument/2006/relationships/control" Target="../activeX/activeX41.xml"/><Relationship Id="rId48" Type="http://schemas.openxmlformats.org/officeDocument/2006/relationships/control" Target="../activeX/activeX46.xml"/><Relationship Id="rId8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9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control" Target="../activeX/activeX50.xml"/><Relationship Id="rId7" Type="http://schemas.openxmlformats.org/officeDocument/2006/relationships/control" Target="../activeX/activeX5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3.xml"/><Relationship Id="rId5" Type="http://schemas.openxmlformats.org/officeDocument/2006/relationships/control" Target="../activeX/activeX52.xml"/><Relationship Id="rId4" Type="http://schemas.openxmlformats.org/officeDocument/2006/relationships/control" Target="../activeX/activeX5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3" Type="http://schemas.openxmlformats.org/officeDocument/2006/relationships/control" Target="../activeX/activeX56.xml"/><Relationship Id="rId7" Type="http://schemas.openxmlformats.org/officeDocument/2006/relationships/control" Target="../activeX/activeX60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9.xml"/><Relationship Id="rId5" Type="http://schemas.openxmlformats.org/officeDocument/2006/relationships/control" Target="../activeX/activeX58.xml"/><Relationship Id="rId4" Type="http://schemas.openxmlformats.org/officeDocument/2006/relationships/control" Target="../activeX/activeX5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ntrol" Target="../activeX/activeX6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>
  <sheetPr published="0" codeName="Sheet1"/>
  <dimension ref="A1:AR485"/>
  <sheetViews>
    <sheetView showGridLines="0" showZeros="0" tabSelected="1" zoomScale="80" zoomScaleNormal="80" zoomScalePageLayoutView="70" workbookViewId="0">
      <pane ySplit="4" topLeftCell="A98" activePane="bottomLeft" state="frozen"/>
      <selection activeCell="B7" sqref="B7:AW38"/>
      <selection pane="bottomLeft" activeCell="AI3" sqref="AI3"/>
    </sheetView>
  </sheetViews>
  <sheetFormatPr defaultColWidth="0" defaultRowHeight="15" zeroHeight="1"/>
  <cols>
    <col min="1" max="1" width="10.7109375" style="2" bestFit="1" customWidth="1"/>
    <col min="2" max="2" width="18.42578125" style="2" customWidth="1"/>
    <col min="3" max="3" width="25.140625" style="2" customWidth="1"/>
    <col min="4" max="4" width="73.140625" style="2" customWidth="1"/>
    <col min="5" max="5" width="11.85546875" style="2" bestFit="1" customWidth="1"/>
    <col min="6" max="6" width="9.42578125" style="2" bestFit="1" customWidth="1"/>
    <col min="7" max="7" width="16.140625" style="2" customWidth="1"/>
    <col min="8" max="8" width="7.5703125" style="18" bestFit="1" customWidth="1"/>
    <col min="9" max="9" width="23.5703125" style="18" bestFit="1" customWidth="1"/>
    <col min="10" max="10" width="15.140625" style="3" customWidth="1"/>
    <col min="11" max="11" width="15.7109375" style="37" bestFit="1" customWidth="1"/>
    <col min="12" max="12" width="4.42578125" style="202" hidden="1" customWidth="1"/>
    <col min="13" max="13" width="38" style="202" customWidth="1"/>
    <col min="14" max="14" width="13.28515625" style="202" hidden="1" customWidth="1"/>
    <col min="15" max="15" width="8.85546875" hidden="1" customWidth="1"/>
    <col min="16" max="18" width="10.28515625" hidden="1" customWidth="1"/>
    <col min="19" max="20" width="10.28515625" style="1" hidden="1" customWidth="1"/>
    <col min="21" max="21" width="8.85546875" hidden="1" customWidth="1"/>
    <col min="22" max="24" width="10" hidden="1" customWidth="1"/>
    <col min="25" max="26" width="10" style="1" hidden="1" customWidth="1"/>
    <col min="27" max="27" width="8.85546875" hidden="1" customWidth="1"/>
    <col min="28" max="30" width="20" hidden="1" customWidth="1"/>
    <col min="31" max="31" width="4" style="1" hidden="1" customWidth="1"/>
    <col min="32" max="32" width="7.85546875" style="1" hidden="1" customWidth="1"/>
    <col min="33" max="33" width="11.5703125" style="73" hidden="1" customWidth="1"/>
    <col min="34" max="36" width="10.140625" customWidth="1"/>
    <col min="37" max="37" width="8.85546875" customWidth="1"/>
    <col min="38" max="38" width="10" customWidth="1"/>
    <col min="39" max="39" width="0" hidden="1" customWidth="1"/>
    <col min="40" max="40" width="8.85546875" customWidth="1"/>
    <col min="41" max="41" width="1.85546875" customWidth="1"/>
    <col min="42" max="44" width="0" hidden="1" customWidth="1"/>
    <col min="45" max="16384" width="8.85546875" hidden="1"/>
  </cols>
  <sheetData>
    <row r="1" spans="1:44" s="5" customFormat="1" ht="63" customHeight="1" thickTop="1" thickBot="1">
      <c r="A1" s="281"/>
      <c r="B1" s="344"/>
      <c r="C1" s="570"/>
      <c r="D1" s="580" t="s">
        <v>917</v>
      </c>
      <c r="E1" s="581"/>
      <c r="F1" s="581"/>
      <c r="G1" s="582"/>
      <c r="H1" s="336" t="s">
        <v>21</v>
      </c>
      <c r="I1" s="337" t="s">
        <v>848</v>
      </c>
      <c r="J1" s="336" t="s">
        <v>22</v>
      </c>
      <c r="K1" s="278" t="s">
        <v>27</v>
      </c>
      <c r="L1" s="280"/>
      <c r="M1" s="335"/>
      <c r="N1" s="37"/>
      <c r="O1" s="299"/>
      <c r="P1" s="299"/>
      <c r="Q1" s="299"/>
      <c r="R1" s="299"/>
      <c r="S1" s="299"/>
      <c r="T1" s="299"/>
      <c r="U1" s="299"/>
      <c r="V1" s="299"/>
      <c r="W1" s="299"/>
      <c r="X1" s="299"/>
      <c r="Y1" s="299"/>
      <c r="Z1" s="299"/>
      <c r="AA1" s="299"/>
      <c r="AB1" s="299"/>
      <c r="AC1" s="299"/>
      <c r="AD1" s="299"/>
      <c r="AE1" s="299"/>
      <c r="AF1" s="299"/>
      <c r="AG1" s="299"/>
      <c r="AH1" s="334"/>
      <c r="AI1" s="115"/>
      <c r="AJ1" s="160"/>
      <c r="AK1" s="327"/>
      <c r="AL1" s="328"/>
      <c r="AM1" s="160"/>
      <c r="AN1" s="279"/>
      <c r="AO1" s="329"/>
      <c r="AP1" s="81"/>
    </row>
    <row r="2" spans="1:44" ht="17.25" customHeight="1" thickTop="1" thickBot="1">
      <c r="A2" s="281"/>
      <c r="B2" s="345"/>
      <c r="C2" s="571"/>
      <c r="D2" s="583"/>
      <c r="E2" s="584"/>
      <c r="F2" s="584"/>
      <c r="G2" s="585"/>
      <c r="H2" s="338"/>
      <c r="I2" s="339" t="s">
        <v>1269</v>
      </c>
      <c r="J2" s="340"/>
      <c r="K2" s="341">
        <f ca="1">NOW()</f>
        <v>43467.539867361113</v>
      </c>
      <c r="L2" s="37"/>
      <c r="M2" s="342"/>
      <c r="N2" s="37"/>
      <c r="O2" s="37"/>
      <c r="P2" s="588" t="s">
        <v>25</v>
      </c>
      <c r="Q2" s="589"/>
      <c r="R2" s="589"/>
      <c r="S2" s="589"/>
      <c r="T2" s="589"/>
      <c r="U2" s="589"/>
      <c r="V2" s="587" t="s">
        <v>26</v>
      </c>
      <c r="W2" s="587"/>
      <c r="X2" s="587"/>
      <c r="Y2" s="587"/>
      <c r="Z2" s="587"/>
      <c r="AA2" s="592"/>
      <c r="AB2" s="586" t="s">
        <v>29</v>
      </c>
      <c r="AC2" s="587"/>
      <c r="AD2" s="587"/>
      <c r="AE2" s="587"/>
      <c r="AF2" s="587"/>
      <c r="AG2" s="295"/>
      <c r="AH2" s="253" t="s">
        <v>61</v>
      </c>
      <c r="AI2" s="254" t="s">
        <v>58</v>
      </c>
      <c r="AJ2" s="330" t="s">
        <v>161</v>
      </c>
      <c r="AK2" s="115"/>
      <c r="AL2" s="37"/>
      <c r="AM2" s="63"/>
      <c r="AN2" s="535"/>
      <c r="AO2" s="79"/>
      <c r="AP2" s="79"/>
    </row>
    <row r="3" spans="1:44" s="4" customFormat="1" ht="17.25" thickTop="1" thickBot="1">
      <c r="A3" s="601" t="s">
        <v>39</v>
      </c>
      <c r="B3" s="597" t="s">
        <v>15</v>
      </c>
      <c r="C3" s="603" t="s">
        <v>1</v>
      </c>
      <c r="D3" s="599" t="s">
        <v>24</v>
      </c>
      <c r="E3" s="569">
        <f>MAX(E5:E100)</f>
        <v>70</v>
      </c>
      <c r="F3" s="605" t="s">
        <v>811</v>
      </c>
      <c r="G3" s="606"/>
      <c r="H3" s="607"/>
      <c r="I3" s="607"/>
      <c r="J3" s="607"/>
      <c r="K3" s="608"/>
      <c r="L3" s="595" t="s">
        <v>213</v>
      </c>
      <c r="M3" s="596"/>
      <c r="N3" s="37"/>
      <c r="O3" s="227"/>
      <c r="P3" s="45">
        <v>1</v>
      </c>
      <c r="Q3" s="45">
        <v>2</v>
      </c>
      <c r="R3" s="45">
        <v>3</v>
      </c>
      <c r="S3" s="24">
        <v>4</v>
      </c>
      <c r="T3" s="24">
        <v>5</v>
      </c>
      <c r="U3" s="147">
        <v>6</v>
      </c>
      <c r="V3" s="146">
        <v>1</v>
      </c>
      <c r="W3" s="45">
        <v>2</v>
      </c>
      <c r="X3" s="45">
        <v>3</v>
      </c>
      <c r="Y3" s="24">
        <v>4</v>
      </c>
      <c r="Z3" s="24">
        <v>5</v>
      </c>
      <c r="AA3" s="147">
        <v>6</v>
      </c>
      <c r="AB3" s="152">
        <v>1</v>
      </c>
      <c r="AC3" s="24">
        <v>2</v>
      </c>
      <c r="AD3" s="24">
        <v>3</v>
      </c>
      <c r="AE3" s="24">
        <v>4</v>
      </c>
      <c r="AF3" s="24">
        <v>5</v>
      </c>
      <c r="AG3" s="252">
        <v>6</v>
      </c>
      <c r="AH3" s="255" t="s">
        <v>60</v>
      </c>
      <c r="AI3" s="256" t="s">
        <v>59</v>
      </c>
      <c r="AJ3" s="331" t="s">
        <v>519</v>
      </c>
      <c r="AK3" s="62"/>
      <c r="AL3" s="62"/>
      <c r="AM3" s="62"/>
      <c r="AN3" s="536"/>
      <c r="AO3" s="62"/>
      <c r="AP3" s="62"/>
    </row>
    <row r="4" spans="1:44" s="4" customFormat="1" ht="16.5" thickBot="1">
      <c r="A4" s="602"/>
      <c r="B4" s="598"/>
      <c r="C4" s="604"/>
      <c r="D4" s="600"/>
      <c r="E4" s="457" t="s">
        <v>17</v>
      </c>
      <c r="F4" s="458" t="s">
        <v>506</v>
      </c>
      <c r="G4" s="458" t="s">
        <v>16</v>
      </c>
      <c r="H4" s="233" t="s">
        <v>36</v>
      </c>
      <c r="I4" s="233" t="s">
        <v>123</v>
      </c>
      <c r="J4" s="233" t="s">
        <v>37</v>
      </c>
      <c r="K4" s="459" t="s">
        <v>28</v>
      </c>
      <c r="L4" s="567" t="s">
        <v>211</v>
      </c>
      <c r="M4" s="568" t="s">
        <v>212</v>
      </c>
      <c r="N4" s="300"/>
      <c r="O4" s="301">
        <f>YEAR(J2)</f>
        <v>1900</v>
      </c>
      <c r="P4" s="302">
        <f>MAX(E5:E52)</f>
        <v>70</v>
      </c>
      <c r="Q4" s="302">
        <f>MAX(E53:E100)</f>
        <v>70</v>
      </c>
      <c r="R4" s="302">
        <f>MAX(E101:E148)</f>
        <v>44</v>
      </c>
      <c r="S4" s="302">
        <f>MAX(E149:E196)</f>
        <v>47</v>
      </c>
      <c r="T4" s="302">
        <f>MAX(E197:E244)</f>
        <v>0</v>
      </c>
      <c r="U4" s="303">
        <f>MAX(E245:E292)</f>
        <v>0</v>
      </c>
      <c r="V4" s="304">
        <f t="shared" ref="V4:AA4" si="0">IF(V12&lt;13,380*P4/3600,IF(V12&lt;25,420*P4/3600,IF(V12&lt;37,620*P4/3600,IF(V12&lt;49,660*P4/3600,0))))</f>
        <v>8.1666666666666661</v>
      </c>
      <c r="W4" s="302">
        <f t="shared" si="0"/>
        <v>12.833333333333334</v>
      </c>
      <c r="X4" s="302">
        <f t="shared" si="0"/>
        <v>5.1333333333333337</v>
      </c>
      <c r="Y4" s="302">
        <f t="shared" si="0"/>
        <v>5.4833333333333334</v>
      </c>
      <c r="Z4" s="302">
        <f t="shared" si="0"/>
        <v>0</v>
      </c>
      <c r="AA4" s="303">
        <f t="shared" si="0"/>
        <v>0</v>
      </c>
      <c r="AB4" s="305">
        <f>MAX(K5:K52)+$J$2</f>
        <v>0</v>
      </c>
      <c r="AC4" s="306">
        <f>MAX(K53:K100)+$J$2</f>
        <v>0</v>
      </c>
      <c r="AD4" s="306">
        <f>MAX(K101:K148)+$J$2</f>
        <v>0</v>
      </c>
      <c r="AE4" s="306">
        <f>MAX(K149:K196)+$J$2</f>
        <v>0</v>
      </c>
      <c r="AF4" s="306">
        <f>MAX(K197:K244)+$J$2</f>
        <v>0</v>
      </c>
      <c r="AG4" s="307">
        <f>MAX(K245:K292)+$J$2</f>
        <v>0</v>
      </c>
      <c r="AH4" s="308" t="s">
        <v>57</v>
      </c>
      <c r="AI4" s="309" t="s">
        <v>118</v>
      </c>
      <c r="AJ4" s="332" t="s">
        <v>520</v>
      </c>
      <c r="AK4" s="301"/>
      <c r="AL4" s="301"/>
      <c r="AM4" s="301"/>
      <c r="AN4" s="333" t="s">
        <v>176</v>
      </c>
      <c r="AO4" s="346"/>
      <c r="AP4" s="346"/>
    </row>
    <row r="5" spans="1:44" s="17" customFormat="1" ht="15.75" thickBot="1">
      <c r="A5" s="507">
        <v>1</v>
      </c>
      <c r="B5" s="755" t="s">
        <v>918</v>
      </c>
      <c r="C5" s="755" t="s">
        <v>919</v>
      </c>
      <c r="D5" s="755" t="s">
        <v>920</v>
      </c>
      <c r="E5" s="564">
        <f t="shared" ref="E5:E16" si="1">LEN(D5)</f>
        <v>59</v>
      </c>
      <c r="F5" s="539" t="s">
        <v>218</v>
      </c>
      <c r="G5" s="560" t="str">
        <f>IF(B5&lt;&gt;"",IF(EXACT(D5,UPPER(D5)),"50nmUniv",IF(EXACT(D5,LOWER(D5)),"25nmUniv","")),"")</f>
        <v>50nmUniv</v>
      </c>
      <c r="H5" s="547" t="str">
        <f>IF(COUNTIF('Record Inputs'!$J$2:$J$100,AN5)&gt;0,"TE", IF(COUNTIF('Record Inputs'!$K$2:$K$100,AN5)&gt;0,"H2O",""))</f>
        <v/>
      </c>
      <c r="I5" s="547" t="str">
        <f>IF(COUNTIF('Record Inputs'!$L$2:$L$100,AN5)&gt;0,"P", IF(COUNTIF('Record Inputs'!$M$2:$M$100,AN5)&gt;0,"N",IF(COUNTIF('Record Inputs'!$P$2:$P$100,AN5)&gt;0,"C","")))</f>
        <v/>
      </c>
      <c r="J5" s="547" t="str">
        <f>IF(COUNTIF('Record Inputs'!$N$2:$N$100,AN5)&gt;0,"S", IF(COUNTIF('Record Inputs'!$O$2:$O$100,AN5)&gt;0,"S&amp;D",""))</f>
        <v/>
      </c>
      <c r="K5" s="561"/>
      <c r="L5" s="565"/>
      <c r="M5" s="566"/>
      <c r="N5" s="405" t="str">
        <f t="shared" ref="N5:N69" si="2">IF(M5&lt;&gt;"","On","Off")</f>
        <v>Off</v>
      </c>
      <c r="O5" s="235">
        <f>MONTH(J2)</f>
        <v>1</v>
      </c>
      <c r="P5" s="296">
        <f>(IF(F5=1,E5,0))</f>
        <v>0</v>
      </c>
      <c r="Q5" s="296">
        <f>(IF(F5=2,E5,0))</f>
        <v>0</v>
      </c>
      <c r="R5" s="296">
        <f>(IF(F5=3,E5,0))</f>
        <v>0</v>
      </c>
      <c r="S5" s="296">
        <f>(IF(F5=4,E5,0))</f>
        <v>0</v>
      </c>
      <c r="T5" s="296">
        <f>(IF(F5=5,E5,0))</f>
        <v>0</v>
      </c>
      <c r="AB5" s="297">
        <f>(IF(F5=1,K5,0))</f>
        <v>0</v>
      </c>
      <c r="AC5" s="297">
        <f t="shared" ref="AC5:AC36" si="3">(IF(F5=2,K5,0))</f>
        <v>0</v>
      </c>
      <c r="AD5" s="298">
        <f t="shared" ref="AD5:AD36" si="4">(IF(F5=3,K5,0))</f>
        <v>0</v>
      </c>
      <c r="AE5" s="297">
        <f>(IF(F5=4,K5,0))</f>
        <v>0</v>
      </c>
      <c r="AF5" s="297">
        <f>(IF(F5=5,K5,0))</f>
        <v>0</v>
      </c>
      <c r="AG5" s="151"/>
      <c r="AI5" s="80"/>
      <c r="AJ5" s="80"/>
      <c r="AK5" s="80"/>
      <c r="AL5" s="80"/>
      <c r="AM5" s="80"/>
      <c r="AN5" s="179" t="str">
        <f>MID(B5,3,7)</f>
        <v>1447788</v>
      </c>
      <c r="AO5" s="80"/>
      <c r="AP5" s="80"/>
      <c r="AQ5" s="80"/>
      <c r="AR5" s="80"/>
    </row>
    <row r="6" spans="1:44" s="17" customFormat="1" ht="17.25" thickTop="1" thickBot="1">
      <c r="A6" s="414">
        <v>2</v>
      </c>
      <c r="B6" s="756" t="s">
        <v>921</v>
      </c>
      <c r="C6" s="756" t="s">
        <v>922</v>
      </c>
      <c r="D6" s="756" t="s">
        <v>923</v>
      </c>
      <c r="E6" s="546">
        <f t="shared" si="1"/>
        <v>55</v>
      </c>
      <c r="F6" s="539" t="s">
        <v>219</v>
      </c>
      <c r="G6" s="560" t="str">
        <f t="shared" ref="G6:G69" si="5">IF(B6&lt;&gt;"",IF(EXACT(D6,UPPER(D6)),"50nmUniv",IF(EXACT(D6,LOWER(D6)),"25nmUniv","")),"")</f>
        <v>50nmUniv</v>
      </c>
      <c r="H6" s="547" t="str">
        <f>IF(COUNTIF('Record Inputs'!$J$2:$J$100,AN6)&gt;0,"TE", IF(COUNTIF('Record Inputs'!$K$2:$K$100,AN6)&gt;0,"H2O",""))</f>
        <v/>
      </c>
      <c r="I6" s="547" t="str">
        <f>IF(COUNTIF('Record Inputs'!$L$2:$L$100,AN6)&gt;0,"P", IF(COUNTIF('Record Inputs'!$M$2:$M$100,AN6)&gt;0,"N",IF(COUNTIF('Record Inputs'!$P$2:$P$100,AN6)&gt;0,"C","")))</f>
        <v/>
      </c>
      <c r="J6" s="547" t="str">
        <f>IF(COUNTIF('Record Inputs'!$N$2:$N$100,AN6)&gt;0,"S", IF(COUNTIF('Record Inputs'!$O$2:$O$100,AN6)&gt;0,"S&amp;D",""))</f>
        <v/>
      </c>
      <c r="K6" s="290"/>
      <c r="L6" s="548"/>
      <c r="M6" s="549"/>
      <c r="N6" s="406" t="str">
        <f t="shared" si="2"/>
        <v>Off</v>
      </c>
      <c r="O6" s="235">
        <f>DAY(J2)</f>
        <v>0</v>
      </c>
      <c r="P6" s="16">
        <f t="shared" ref="P6:P69" si="6">(IF(F6=1,E6,0))</f>
        <v>0</v>
      </c>
      <c r="Q6" s="16">
        <f t="shared" ref="Q6:Q69" si="7">(IF(F6=2,E6,0))</f>
        <v>0</v>
      </c>
      <c r="R6" s="16">
        <f t="shared" ref="R6:R69" si="8">(IF(F6=3,E6,0))</f>
        <v>0</v>
      </c>
      <c r="S6" s="16">
        <f t="shared" ref="S6:S32" si="9">(IF(F6=4,E6,0))</f>
        <v>0</v>
      </c>
      <c r="T6" s="16">
        <f t="shared" ref="T6:T69" si="10">(IF(F6=5,E6,0))</f>
        <v>0</v>
      </c>
      <c r="V6" s="593" t="s">
        <v>30</v>
      </c>
      <c r="W6" s="593"/>
      <c r="X6" s="593"/>
      <c r="Y6" s="593"/>
      <c r="Z6" s="593"/>
      <c r="AA6" s="594"/>
      <c r="AB6" s="148">
        <f t="shared" ref="AB6:AB36" si="11">(IF(F6=1,K6,0))</f>
        <v>0</v>
      </c>
      <c r="AC6" s="41">
        <f t="shared" si="3"/>
        <v>0</v>
      </c>
      <c r="AD6" s="47">
        <f t="shared" si="4"/>
        <v>0</v>
      </c>
      <c r="AE6" s="41">
        <f t="shared" ref="AE6:AE69" si="12">(IF(F6=4,K6,0))</f>
        <v>0</v>
      </c>
      <c r="AF6" s="41">
        <f t="shared" ref="AF6:AF69" si="13">(IF(F6=5,K6,0))</f>
        <v>0</v>
      </c>
      <c r="AG6" s="151"/>
      <c r="AI6" s="80"/>
      <c r="AJ6" s="80"/>
      <c r="AK6" s="80"/>
      <c r="AL6" s="80"/>
      <c r="AM6" s="80"/>
      <c r="AN6" s="179" t="str">
        <f t="shared" ref="AN6:AN69" si="14">MID(B6,3,7)</f>
        <v>1447959</v>
      </c>
      <c r="AO6" s="80"/>
      <c r="AP6" s="80"/>
      <c r="AQ6" s="80"/>
      <c r="AR6" s="80"/>
    </row>
    <row r="7" spans="1:44" s="17" customFormat="1" ht="17.25" thickTop="1" thickBot="1">
      <c r="A7" s="414">
        <v>3</v>
      </c>
      <c r="B7" s="756" t="s">
        <v>924</v>
      </c>
      <c r="C7" s="756" t="s">
        <v>925</v>
      </c>
      <c r="D7" s="756" t="s">
        <v>926</v>
      </c>
      <c r="E7" s="546">
        <f t="shared" si="1"/>
        <v>52</v>
      </c>
      <c r="F7" s="539" t="s">
        <v>220</v>
      </c>
      <c r="G7" s="560" t="str">
        <f t="shared" si="5"/>
        <v>50nmUniv</v>
      </c>
      <c r="H7" s="547" t="str">
        <f>IF(COUNTIF('Record Inputs'!$J$2:$J$100,AN7)&gt;0,"TE", IF(COUNTIF('Record Inputs'!$K$2:$K$100,AN7)&gt;0,"H2O",""))</f>
        <v/>
      </c>
      <c r="I7" s="547" t="str">
        <f>IF(COUNTIF('Record Inputs'!$L$2:$L$100,AN7)&gt;0,"P", IF(COUNTIF('Record Inputs'!$M$2:$M$100,AN7)&gt;0,"N",IF(COUNTIF('Record Inputs'!$P$2:$P$100,AN7)&gt;0,"C","")))</f>
        <v/>
      </c>
      <c r="J7" s="547" t="str">
        <f>IF(COUNTIF('Record Inputs'!$N$2:$N$100,AN7)&gt;0,"S", IF(COUNTIF('Record Inputs'!$O$2:$O$100,AN7)&gt;0,"S&amp;D",""))</f>
        <v/>
      </c>
      <c r="K7" s="290"/>
      <c r="L7" s="548"/>
      <c r="M7" s="549"/>
      <c r="N7" s="406" t="str">
        <f t="shared" si="2"/>
        <v>Off</v>
      </c>
      <c r="O7" s="17">
        <f>LEN(O5)</f>
        <v>1</v>
      </c>
      <c r="P7" s="16">
        <f t="shared" si="6"/>
        <v>0</v>
      </c>
      <c r="Q7" s="16">
        <f t="shared" si="7"/>
        <v>0</v>
      </c>
      <c r="R7" s="16">
        <f t="shared" si="8"/>
        <v>0</v>
      </c>
      <c r="S7" s="16">
        <f t="shared" si="9"/>
        <v>0</v>
      </c>
      <c r="T7" s="16">
        <f t="shared" si="10"/>
        <v>0</v>
      </c>
      <c r="V7" s="46">
        <v>1</v>
      </c>
      <c r="W7" s="46">
        <v>2</v>
      </c>
      <c r="X7" s="46">
        <v>3</v>
      </c>
      <c r="Y7" s="46">
        <v>4</v>
      </c>
      <c r="Z7" s="46">
        <v>5</v>
      </c>
      <c r="AA7" s="153">
        <v>6</v>
      </c>
      <c r="AB7" s="148">
        <f t="shared" si="11"/>
        <v>0</v>
      </c>
      <c r="AC7" s="41">
        <f t="shared" si="3"/>
        <v>0</v>
      </c>
      <c r="AD7" s="47">
        <f t="shared" si="4"/>
        <v>0</v>
      </c>
      <c r="AE7" s="41">
        <f t="shared" si="12"/>
        <v>0</v>
      </c>
      <c r="AF7" s="41">
        <f t="shared" si="13"/>
        <v>0</v>
      </c>
      <c r="AG7" s="151"/>
      <c r="AI7" s="80"/>
      <c r="AJ7" s="80"/>
      <c r="AK7" s="80"/>
      <c r="AL7" s="80"/>
      <c r="AM7" s="80"/>
      <c r="AN7" s="179" t="str">
        <f t="shared" si="14"/>
        <v>1447959</v>
      </c>
      <c r="AO7" s="80"/>
      <c r="AP7" s="80"/>
      <c r="AQ7" s="80"/>
      <c r="AR7" s="80"/>
    </row>
    <row r="8" spans="1:44" s="17" customFormat="1" ht="16.5" thickTop="1" thickBot="1">
      <c r="A8" s="414">
        <v>4</v>
      </c>
      <c r="B8" s="756" t="s">
        <v>927</v>
      </c>
      <c r="C8" s="756" t="s">
        <v>928</v>
      </c>
      <c r="D8" s="756" t="s">
        <v>929</v>
      </c>
      <c r="E8" s="546">
        <f>LEN(D8)</f>
        <v>53</v>
      </c>
      <c r="F8" s="539" t="s">
        <v>221</v>
      </c>
      <c r="G8" s="560" t="str">
        <f t="shared" si="5"/>
        <v>50nmUniv</v>
      </c>
      <c r="H8" s="547" t="str">
        <f>IF(COUNTIF('Record Inputs'!$J$2:$J$100,AN8)&gt;0,"TE", IF(COUNTIF('Record Inputs'!$K$2:$K$100,AN8)&gt;0,"H2O",""))</f>
        <v/>
      </c>
      <c r="I8" s="547" t="str">
        <f>IF(COUNTIF('Record Inputs'!$L$2:$L$100,AN8)&gt;0,"P", IF(COUNTIF('Record Inputs'!$M$2:$M$100,AN8)&gt;0,"N",IF(COUNTIF('Record Inputs'!$P$2:$P$100,AN8)&gt;0,"C","")))</f>
        <v/>
      </c>
      <c r="J8" s="547" t="str">
        <f>IF(COUNTIF('Record Inputs'!$N$2:$N$100,AN8)&gt;0,"S", IF(COUNTIF('Record Inputs'!$O$2:$O$100,AN8)&gt;0,"S&amp;D",""))</f>
        <v/>
      </c>
      <c r="K8" s="290"/>
      <c r="L8" s="548"/>
      <c r="M8" s="549"/>
      <c r="N8" s="406" t="str">
        <f t="shared" si="2"/>
        <v>Off</v>
      </c>
      <c r="O8" s="17">
        <f>LEN(O6)</f>
        <v>1</v>
      </c>
      <c r="P8" s="16">
        <f t="shared" si="6"/>
        <v>0</v>
      </c>
      <c r="Q8" s="16">
        <f t="shared" si="7"/>
        <v>0</v>
      </c>
      <c r="R8" s="16">
        <f t="shared" si="8"/>
        <v>0</v>
      </c>
      <c r="S8" s="16">
        <f t="shared" si="9"/>
        <v>0</v>
      </c>
      <c r="T8" s="16">
        <f t="shared" si="10"/>
        <v>0</v>
      </c>
      <c r="V8" s="42">
        <f t="shared" ref="V8:AA8" si="15">IF(V4&gt;0,AB4+(V4/24),0)</f>
        <v>0.34027777777777773</v>
      </c>
      <c r="W8" s="42">
        <f t="shared" si="15"/>
        <v>0.53472222222222221</v>
      </c>
      <c r="X8" s="42">
        <f t="shared" si="15"/>
        <v>0.21388888888888891</v>
      </c>
      <c r="Y8" s="42">
        <f t="shared" si="15"/>
        <v>0.22847222222222222</v>
      </c>
      <c r="Z8" s="42">
        <f t="shared" si="15"/>
        <v>0</v>
      </c>
      <c r="AA8" s="154">
        <f t="shared" si="15"/>
        <v>0</v>
      </c>
      <c r="AB8" s="148">
        <f t="shared" si="11"/>
        <v>0</v>
      </c>
      <c r="AC8" s="41">
        <f t="shared" si="3"/>
        <v>0</v>
      </c>
      <c r="AD8" s="47">
        <f t="shared" si="4"/>
        <v>0</v>
      </c>
      <c r="AE8" s="41">
        <f t="shared" si="12"/>
        <v>0</v>
      </c>
      <c r="AF8" s="41">
        <f t="shared" si="13"/>
        <v>0</v>
      </c>
      <c r="AG8" s="151"/>
      <c r="AI8" s="575" t="s">
        <v>32</v>
      </c>
      <c r="AJ8" s="575"/>
      <c r="AK8" s="80"/>
      <c r="AL8" s="80"/>
      <c r="AM8" s="80"/>
      <c r="AN8" s="179" t="str">
        <f>MID(B8,3,7)</f>
        <v>1448033</v>
      </c>
      <c r="AO8" s="80"/>
      <c r="AP8" s="80"/>
      <c r="AQ8" s="80"/>
      <c r="AR8" s="80"/>
    </row>
    <row r="9" spans="1:44" s="17" customFormat="1" ht="16.5" thickTop="1" thickBot="1">
      <c r="A9" s="414">
        <v>5</v>
      </c>
      <c r="B9" s="756" t="s">
        <v>930</v>
      </c>
      <c r="C9" s="756" t="s">
        <v>931</v>
      </c>
      <c r="D9" s="756" t="s">
        <v>932</v>
      </c>
      <c r="E9" s="546">
        <f t="shared" si="1"/>
        <v>52</v>
      </c>
      <c r="F9" s="539" t="s">
        <v>222</v>
      </c>
      <c r="G9" s="560" t="str">
        <f t="shared" si="5"/>
        <v>50nmUniv</v>
      </c>
      <c r="H9" s="547" t="str">
        <f>IF(COUNTIF('Record Inputs'!$J$2:$J$100,AN9)&gt;0,"TE", IF(COUNTIF('Record Inputs'!$K$2:$K$100,AN9)&gt;0,"H2O",""))</f>
        <v/>
      </c>
      <c r="I9" s="547" t="str">
        <f>IF(COUNTIF('Record Inputs'!$L$2:$L$100,AN9)&gt;0,"P", IF(COUNTIF('Record Inputs'!$M$2:$M$100,AN9)&gt;0,"N",IF(COUNTIF('Record Inputs'!$P$2:$P$100,AN9)&gt;0,"C","")))</f>
        <v/>
      </c>
      <c r="J9" s="547" t="str">
        <f>IF(COUNTIF('Record Inputs'!$N$2:$N$100,AN9)&gt;0,"S", IF(COUNTIF('Record Inputs'!$O$2:$O$100,AN9)&gt;0,"S&amp;D",""))</f>
        <v/>
      </c>
      <c r="K9" s="290"/>
      <c r="L9" s="548"/>
      <c r="M9" s="549"/>
      <c r="N9" s="406" t="str">
        <f t="shared" si="2"/>
        <v>Off</v>
      </c>
      <c r="P9" s="16">
        <f t="shared" si="6"/>
        <v>0</v>
      </c>
      <c r="Q9" s="16">
        <f t="shared" si="7"/>
        <v>0</v>
      </c>
      <c r="R9" s="16">
        <f t="shared" si="8"/>
        <v>0</v>
      </c>
      <c r="S9" s="16">
        <f t="shared" si="9"/>
        <v>0</v>
      </c>
      <c r="T9" s="16">
        <f t="shared" si="10"/>
        <v>0</v>
      </c>
      <c r="AB9" s="41">
        <f t="shared" si="11"/>
        <v>0</v>
      </c>
      <c r="AC9" s="41">
        <f t="shared" si="3"/>
        <v>0</v>
      </c>
      <c r="AD9" s="47">
        <f t="shared" si="4"/>
        <v>0</v>
      </c>
      <c r="AE9" s="41">
        <f t="shared" si="12"/>
        <v>0</v>
      </c>
      <c r="AF9" s="41">
        <f t="shared" si="13"/>
        <v>0</v>
      </c>
      <c r="AG9" s="151"/>
      <c r="AI9" s="576">
        <f>V8</f>
        <v>0.34027777777777773</v>
      </c>
      <c r="AJ9" s="577"/>
      <c r="AK9" s="80"/>
      <c r="AL9" s="80"/>
      <c r="AM9" s="80"/>
      <c r="AN9" s="179" t="str">
        <f t="shared" si="14"/>
        <v>1447945</v>
      </c>
      <c r="AO9" s="80"/>
      <c r="AP9" s="80"/>
      <c r="AQ9" s="80"/>
      <c r="AR9" s="80"/>
    </row>
    <row r="10" spans="1:44" s="17" customFormat="1" ht="17.25" thickTop="1" thickBot="1">
      <c r="A10" s="414">
        <v>6</v>
      </c>
      <c r="B10" s="756" t="s">
        <v>933</v>
      </c>
      <c r="C10" s="756" t="s">
        <v>934</v>
      </c>
      <c r="D10" s="756" t="s">
        <v>935</v>
      </c>
      <c r="E10" s="546">
        <f t="shared" si="1"/>
        <v>46</v>
      </c>
      <c r="F10" s="539" t="s">
        <v>223</v>
      </c>
      <c r="G10" s="560" t="str">
        <f t="shared" si="5"/>
        <v>50nmUniv</v>
      </c>
      <c r="H10" s="547" t="str">
        <f>IF(COUNTIF('Record Inputs'!$J$2:$J$100,AN10)&gt;0,"TE", IF(COUNTIF('Record Inputs'!$K$2:$K$100,AN10)&gt;0,"H2O",""))</f>
        <v/>
      </c>
      <c r="I10" s="547" t="str">
        <f>IF(COUNTIF('Record Inputs'!$L$2:$L$100,AN10)&gt;0,"P", IF(COUNTIF('Record Inputs'!$M$2:$M$100,AN10)&gt;0,"N",IF(COUNTIF('Record Inputs'!$P$2:$P$100,AN10)&gt;0,"C","")))</f>
        <v/>
      </c>
      <c r="J10" s="547" t="str">
        <f>IF(COUNTIF('Record Inputs'!$N$2:$N$100,AN10)&gt;0,"S", IF(COUNTIF('Record Inputs'!$O$2:$O$100,AN10)&gt;0,"S&amp;D",""))</f>
        <v/>
      </c>
      <c r="K10" s="290"/>
      <c r="L10" s="548"/>
      <c r="M10" s="549"/>
      <c r="N10" s="406" t="str">
        <f t="shared" si="2"/>
        <v>Off</v>
      </c>
      <c r="P10" s="16">
        <f t="shared" si="6"/>
        <v>0</v>
      </c>
      <c r="Q10" s="16">
        <f t="shared" si="7"/>
        <v>0</v>
      </c>
      <c r="R10" s="16">
        <f t="shared" si="8"/>
        <v>0</v>
      </c>
      <c r="S10" s="16">
        <f t="shared" si="9"/>
        <v>0</v>
      </c>
      <c r="T10" s="16">
        <f t="shared" si="10"/>
        <v>0</v>
      </c>
      <c r="V10" s="573" t="s">
        <v>40</v>
      </c>
      <c r="W10" s="590"/>
      <c r="X10" s="590"/>
      <c r="Y10" s="590"/>
      <c r="Z10" s="590"/>
      <c r="AA10" s="591"/>
      <c r="AB10" s="148">
        <f t="shared" si="11"/>
        <v>0</v>
      </c>
      <c r="AC10" s="41">
        <f t="shared" si="3"/>
        <v>0</v>
      </c>
      <c r="AD10" s="47">
        <f t="shared" si="4"/>
        <v>0</v>
      </c>
      <c r="AE10" s="41">
        <f t="shared" si="12"/>
        <v>0</v>
      </c>
      <c r="AF10" s="41">
        <f t="shared" si="13"/>
        <v>0</v>
      </c>
      <c r="AG10" s="151"/>
      <c r="AH10" s="80"/>
      <c r="AI10" s="578"/>
      <c r="AJ10" s="579"/>
      <c r="AK10" s="80"/>
      <c r="AL10" s="80"/>
      <c r="AM10" s="80"/>
      <c r="AN10" s="179" t="str">
        <f t="shared" si="14"/>
        <v>1447809</v>
      </c>
      <c r="AO10" s="80"/>
      <c r="AP10" s="80"/>
      <c r="AQ10" s="80"/>
      <c r="AR10" s="80"/>
    </row>
    <row r="11" spans="1:44" s="17" customFormat="1" ht="17.25" thickTop="1" thickBot="1">
      <c r="A11" s="414">
        <v>7</v>
      </c>
      <c r="B11" s="756" t="s">
        <v>936</v>
      </c>
      <c r="C11" s="756" t="s">
        <v>937</v>
      </c>
      <c r="D11" s="756" t="s">
        <v>938</v>
      </c>
      <c r="E11" s="546">
        <f t="shared" si="1"/>
        <v>48</v>
      </c>
      <c r="F11" s="539" t="s">
        <v>224</v>
      </c>
      <c r="G11" s="560" t="str">
        <f t="shared" si="5"/>
        <v>50nmUniv</v>
      </c>
      <c r="H11" s="547" t="str">
        <f>IF(COUNTIF('Record Inputs'!$J$2:$J$100,AN11)&gt;0,"TE", IF(COUNTIF('Record Inputs'!$K$2:$K$100,AN11)&gt;0,"H2O",""))</f>
        <v/>
      </c>
      <c r="I11" s="547" t="str">
        <f>IF(COUNTIF('Record Inputs'!$L$2:$L$100,AN11)&gt;0,"P", IF(COUNTIF('Record Inputs'!$M$2:$M$100,AN11)&gt;0,"N",IF(COUNTIF('Record Inputs'!$P$2:$P$100,AN11)&gt;0,"C","")))</f>
        <v/>
      </c>
      <c r="J11" s="547" t="str">
        <f>IF(COUNTIF('Record Inputs'!$N$2:$N$100,AN11)&gt;0,"S", IF(COUNTIF('Record Inputs'!$O$2:$O$100,AN11)&gt;0,"S&amp;D",""))</f>
        <v/>
      </c>
      <c r="K11" s="290"/>
      <c r="L11" s="548"/>
      <c r="M11" s="549"/>
      <c r="N11" s="406" t="str">
        <f t="shared" si="2"/>
        <v>Off</v>
      </c>
      <c r="P11" s="16">
        <f t="shared" si="6"/>
        <v>0</v>
      </c>
      <c r="Q11" s="16">
        <f t="shared" si="7"/>
        <v>0</v>
      </c>
      <c r="R11" s="16">
        <f t="shared" si="8"/>
        <v>0</v>
      </c>
      <c r="S11" s="16">
        <f t="shared" si="9"/>
        <v>0</v>
      </c>
      <c r="T11" s="16">
        <f t="shared" si="10"/>
        <v>0</v>
      </c>
      <c r="V11" s="60">
        <v>1</v>
      </c>
      <c r="W11" s="60">
        <v>2</v>
      </c>
      <c r="X11" s="60">
        <v>3</v>
      </c>
      <c r="Y11" s="60">
        <v>4</v>
      </c>
      <c r="Z11" s="60">
        <v>5</v>
      </c>
      <c r="AA11" s="149">
        <v>6</v>
      </c>
      <c r="AB11" s="148">
        <f t="shared" si="11"/>
        <v>0</v>
      </c>
      <c r="AC11" s="41">
        <f t="shared" si="3"/>
        <v>0</v>
      </c>
      <c r="AD11" s="47">
        <f t="shared" si="4"/>
        <v>0</v>
      </c>
      <c r="AE11" s="41">
        <f t="shared" si="12"/>
        <v>0</v>
      </c>
      <c r="AF11" s="41">
        <f t="shared" si="13"/>
        <v>0</v>
      </c>
      <c r="AG11" s="151"/>
      <c r="AH11" s="80"/>
      <c r="AI11" s="80"/>
      <c r="AJ11" s="80"/>
      <c r="AK11" s="80"/>
      <c r="AL11" s="80"/>
      <c r="AM11" s="80"/>
      <c r="AN11" s="179" t="str">
        <f t="shared" si="14"/>
        <v>1447809</v>
      </c>
      <c r="AO11" s="80"/>
      <c r="AP11" s="80"/>
      <c r="AQ11" s="80"/>
      <c r="AR11" s="80"/>
    </row>
    <row r="12" spans="1:44" s="17" customFormat="1" ht="16.5" thickTop="1" thickBot="1">
      <c r="A12" s="414">
        <v>8</v>
      </c>
      <c r="B12" s="545" t="s">
        <v>939</v>
      </c>
      <c r="C12" s="545" t="s">
        <v>940</v>
      </c>
      <c r="D12" s="545" t="s">
        <v>941</v>
      </c>
      <c r="E12" s="546">
        <f t="shared" si="1"/>
        <v>40</v>
      </c>
      <c r="F12" s="539" t="s">
        <v>225</v>
      </c>
      <c r="G12" s="560" t="str">
        <f t="shared" si="5"/>
        <v>25nmUniv</v>
      </c>
      <c r="H12" s="547" t="str">
        <f>IF(COUNTIF('Record Inputs'!$J$2:$J$100,AN12)&gt;0,"TE", IF(COUNTIF('Record Inputs'!$K$2:$K$100,AN12)&gt;0,"H2O",""))</f>
        <v>TE</v>
      </c>
      <c r="I12" s="547" t="str">
        <f>IF(COUNTIF('Record Inputs'!$L$2:$L$100,AN12)&gt;0,"P", IF(COUNTIF('Record Inputs'!$M$2:$M$100,AN12)&gt;0,"N",IF(COUNTIF('Record Inputs'!$P$2:$P$100,AN12)&gt;0,"C","")))</f>
        <v/>
      </c>
      <c r="J12" s="547" t="str">
        <f>IF(COUNTIF('Record Inputs'!$N$2:$N$100,AN12)&gt;0,"S", IF(COUNTIF('Record Inputs'!$O$2:$O$100,AN12)&gt;0,"S&amp;D",""))</f>
        <v/>
      </c>
      <c r="K12" s="290"/>
      <c r="L12" s="548"/>
      <c r="M12" s="549"/>
      <c r="N12" s="406" t="str">
        <f t="shared" si="2"/>
        <v>Off</v>
      </c>
      <c r="P12" s="16">
        <f t="shared" si="6"/>
        <v>0</v>
      </c>
      <c r="Q12" s="16">
        <f t="shared" si="7"/>
        <v>0</v>
      </c>
      <c r="R12" s="16">
        <f t="shared" si="8"/>
        <v>0</v>
      </c>
      <c r="S12" s="16">
        <f t="shared" si="9"/>
        <v>0</v>
      </c>
      <c r="T12" s="16">
        <f t="shared" si="10"/>
        <v>0</v>
      </c>
      <c r="V12" s="61">
        <f>COUNTIF(B5:B52,"*")</f>
        <v>24</v>
      </c>
      <c r="W12" s="61">
        <f>COUNTIF(B53:B100,"*")</f>
        <v>46</v>
      </c>
      <c r="X12" s="61">
        <f>COUNTIF(B101:B148,"*")</f>
        <v>24</v>
      </c>
      <c r="Y12" s="61">
        <f>COUNTIF(B149:B196,"*")</f>
        <v>24</v>
      </c>
      <c r="Z12" s="61">
        <f>COUNTIF(B197:B244,"*")</f>
        <v>0</v>
      </c>
      <c r="AA12" s="150">
        <f>COUNTIF(B245:B292,"*")</f>
        <v>0</v>
      </c>
      <c r="AB12" s="148">
        <f t="shared" si="11"/>
        <v>0</v>
      </c>
      <c r="AC12" s="41">
        <f t="shared" si="3"/>
        <v>0</v>
      </c>
      <c r="AD12" s="47">
        <f t="shared" si="4"/>
        <v>0</v>
      </c>
      <c r="AE12" s="41">
        <f t="shared" si="12"/>
        <v>0</v>
      </c>
      <c r="AF12" s="41">
        <f t="shared" si="13"/>
        <v>0</v>
      </c>
      <c r="AG12" s="151"/>
      <c r="AH12" s="80"/>
      <c r="AI12" s="80"/>
      <c r="AJ12" s="80"/>
      <c r="AK12" s="80"/>
      <c r="AL12" s="80"/>
      <c r="AM12" s="80"/>
      <c r="AN12" s="179" t="str">
        <f t="shared" si="14"/>
        <v>1448182</v>
      </c>
      <c r="AO12" s="80"/>
      <c r="AP12" s="80"/>
      <c r="AQ12" s="80"/>
      <c r="AR12" s="80"/>
    </row>
    <row r="13" spans="1:44" s="17" customFormat="1" ht="16.5" thickTop="1" thickBot="1">
      <c r="A13" s="414">
        <v>9</v>
      </c>
      <c r="B13" s="545" t="s">
        <v>942</v>
      </c>
      <c r="C13" s="545" t="s">
        <v>943</v>
      </c>
      <c r="D13" s="545" t="s">
        <v>944</v>
      </c>
      <c r="E13" s="546">
        <f t="shared" si="1"/>
        <v>40</v>
      </c>
      <c r="F13" s="539" t="s">
        <v>226</v>
      </c>
      <c r="G13" s="560" t="str">
        <f t="shared" si="5"/>
        <v>25nmUniv</v>
      </c>
      <c r="H13" s="547" t="str">
        <f>IF(COUNTIF('Record Inputs'!$J$2:$J$100,AN13)&gt;0,"TE", IF(COUNTIF('Record Inputs'!$K$2:$K$100,AN13)&gt;0,"H2O",""))</f>
        <v>TE</v>
      </c>
      <c r="I13" s="547" t="str">
        <f>IF(COUNTIF('Record Inputs'!$L$2:$L$100,AN13)&gt;0,"P", IF(COUNTIF('Record Inputs'!$M$2:$M$100,AN13)&gt;0,"N",IF(COUNTIF('Record Inputs'!$P$2:$P$100,AN13)&gt;0,"C","")))</f>
        <v/>
      </c>
      <c r="J13" s="547" t="str">
        <f>IF(COUNTIF('Record Inputs'!$N$2:$N$100,AN13)&gt;0,"S", IF(COUNTIF('Record Inputs'!$O$2:$O$100,AN13)&gt;0,"S&amp;D",""))</f>
        <v/>
      </c>
      <c r="K13" s="290"/>
      <c r="L13" s="548"/>
      <c r="M13" s="549"/>
      <c r="N13" s="406" t="str">
        <f t="shared" si="2"/>
        <v>Off</v>
      </c>
      <c r="P13" s="16">
        <f t="shared" si="6"/>
        <v>0</v>
      </c>
      <c r="Q13" s="16">
        <f t="shared" si="7"/>
        <v>0</v>
      </c>
      <c r="R13" s="16">
        <f t="shared" si="8"/>
        <v>0</v>
      </c>
      <c r="S13" s="16">
        <f t="shared" si="9"/>
        <v>0</v>
      </c>
      <c r="T13" s="16">
        <f t="shared" si="10"/>
        <v>0</v>
      </c>
      <c r="AB13" s="41">
        <f t="shared" si="11"/>
        <v>0</v>
      </c>
      <c r="AC13" s="41">
        <f t="shared" si="3"/>
        <v>0</v>
      </c>
      <c r="AD13" s="47">
        <f t="shared" si="4"/>
        <v>0</v>
      </c>
      <c r="AE13" s="41">
        <f t="shared" si="12"/>
        <v>0</v>
      </c>
      <c r="AF13" s="41">
        <f t="shared" si="13"/>
        <v>0</v>
      </c>
      <c r="AG13" s="151"/>
      <c r="AH13" s="80"/>
      <c r="AI13" s="80"/>
      <c r="AJ13" s="80"/>
      <c r="AK13" s="80"/>
      <c r="AL13" s="80"/>
      <c r="AM13" s="80"/>
      <c r="AN13" s="179" t="str">
        <f t="shared" si="14"/>
        <v>1448182</v>
      </c>
      <c r="AO13" s="80"/>
      <c r="AP13" s="80"/>
      <c r="AQ13" s="80"/>
      <c r="AR13" s="80"/>
    </row>
    <row r="14" spans="1:44" s="17" customFormat="1" ht="17.25" thickTop="1" thickBot="1">
      <c r="A14" s="414">
        <v>10</v>
      </c>
      <c r="B14" s="545" t="s">
        <v>945</v>
      </c>
      <c r="C14" s="545" t="s">
        <v>946</v>
      </c>
      <c r="D14" s="545" t="s">
        <v>947</v>
      </c>
      <c r="E14" s="546">
        <f t="shared" si="1"/>
        <v>70</v>
      </c>
      <c r="F14" s="539" t="s">
        <v>227</v>
      </c>
      <c r="G14" s="560" t="str">
        <f t="shared" si="5"/>
        <v>50nmUniv</v>
      </c>
      <c r="H14" s="547" t="str">
        <f>IF(COUNTIF('Record Inputs'!$J$2:$J$100,AN14)&gt;0,"TE", IF(COUNTIF('Record Inputs'!$K$2:$K$100,AN14)&gt;0,"H2O",""))</f>
        <v>TE</v>
      </c>
      <c r="I14" s="547" t="str">
        <f>IF(COUNTIF('Record Inputs'!$L$2:$L$100,AN14)&gt;0,"P", IF(COUNTIF('Record Inputs'!$M$2:$M$100,AN14)&gt;0,"N",IF(COUNTIF('Record Inputs'!$P$2:$P$100,AN14)&gt;0,"C","")))</f>
        <v/>
      </c>
      <c r="J14" s="547" t="str">
        <f>IF(COUNTIF('Record Inputs'!$N$2:$N$100,AN14)&gt;0,"S", IF(COUNTIF('Record Inputs'!$O$2:$O$100,AN14)&gt;0,"S&amp;D",""))</f>
        <v/>
      </c>
      <c r="K14" s="290"/>
      <c r="L14" s="548"/>
      <c r="M14" s="549"/>
      <c r="N14" s="406" t="str">
        <f t="shared" si="2"/>
        <v>Off</v>
      </c>
      <c r="P14" s="16">
        <f t="shared" si="6"/>
        <v>0</v>
      </c>
      <c r="Q14" s="16">
        <f t="shared" si="7"/>
        <v>0</v>
      </c>
      <c r="R14" s="16">
        <f t="shared" si="8"/>
        <v>0</v>
      </c>
      <c r="S14" s="16">
        <f t="shared" si="9"/>
        <v>0</v>
      </c>
      <c r="T14" s="16">
        <f t="shared" si="10"/>
        <v>0</v>
      </c>
      <c r="X14" s="573" t="s">
        <v>722</v>
      </c>
      <c r="Y14" s="574"/>
      <c r="AB14" s="41">
        <f t="shared" si="11"/>
        <v>0</v>
      </c>
      <c r="AC14" s="41">
        <f t="shared" si="3"/>
        <v>0</v>
      </c>
      <c r="AD14" s="47">
        <f t="shared" si="4"/>
        <v>0</v>
      </c>
      <c r="AE14" s="41">
        <f t="shared" si="12"/>
        <v>0</v>
      </c>
      <c r="AF14" s="41">
        <f t="shared" si="13"/>
        <v>0</v>
      </c>
      <c r="AG14" s="151"/>
      <c r="AH14" s="80"/>
      <c r="AI14" s="80"/>
      <c r="AJ14" s="80"/>
      <c r="AK14" s="80"/>
      <c r="AL14" s="80"/>
      <c r="AM14" s="80"/>
      <c r="AN14" s="179" t="str">
        <f t="shared" si="14"/>
        <v>1448182</v>
      </c>
      <c r="AO14" s="80"/>
      <c r="AP14" s="80"/>
      <c r="AQ14" s="80"/>
      <c r="AR14" s="80"/>
    </row>
    <row r="15" spans="1:44" s="17" customFormat="1" ht="17.25" thickTop="1" thickBot="1">
      <c r="A15" s="414">
        <v>11</v>
      </c>
      <c r="B15" s="545" t="s">
        <v>948</v>
      </c>
      <c r="C15" s="545" t="s">
        <v>949</v>
      </c>
      <c r="D15" s="545" t="s">
        <v>950</v>
      </c>
      <c r="E15" s="546">
        <f t="shared" si="1"/>
        <v>70</v>
      </c>
      <c r="F15" s="539" t="s">
        <v>228</v>
      </c>
      <c r="G15" s="560" t="str">
        <f t="shared" si="5"/>
        <v>50nmUniv</v>
      </c>
      <c r="H15" s="547" t="str">
        <f>IF(COUNTIF('Record Inputs'!$J$2:$J$100,AN15)&gt;0,"TE", IF(COUNTIF('Record Inputs'!$K$2:$K$100,AN15)&gt;0,"H2O",""))</f>
        <v>TE</v>
      </c>
      <c r="I15" s="547" t="str">
        <f>IF(COUNTIF('Record Inputs'!$L$2:$L$100,AN15)&gt;0,"P", IF(COUNTIF('Record Inputs'!$M$2:$M$100,AN15)&gt;0,"N",IF(COUNTIF('Record Inputs'!$P$2:$P$100,AN15)&gt;0,"C","")))</f>
        <v/>
      </c>
      <c r="J15" s="547" t="str">
        <f>IF(COUNTIF('Record Inputs'!$N$2:$N$100,AN15)&gt;0,"S", IF(COUNTIF('Record Inputs'!$O$2:$O$100,AN15)&gt;0,"S&amp;D",""))</f>
        <v/>
      </c>
      <c r="K15" s="290"/>
      <c r="L15" s="548"/>
      <c r="M15" s="549"/>
      <c r="N15" s="406" t="str">
        <f t="shared" si="2"/>
        <v>Off</v>
      </c>
      <c r="P15" s="16">
        <f t="shared" si="6"/>
        <v>0</v>
      </c>
      <c r="Q15" s="16">
        <f t="shared" si="7"/>
        <v>0</v>
      </c>
      <c r="R15" s="16">
        <f t="shared" si="8"/>
        <v>0</v>
      </c>
      <c r="S15" s="16">
        <f t="shared" si="9"/>
        <v>0</v>
      </c>
      <c r="T15" s="16">
        <f t="shared" si="10"/>
        <v>0</v>
      </c>
      <c r="X15" s="60" t="s">
        <v>519</v>
      </c>
      <c r="Y15" s="60" t="s">
        <v>520</v>
      </c>
      <c r="AB15" s="41">
        <f t="shared" si="11"/>
        <v>0</v>
      </c>
      <c r="AC15" s="41">
        <f t="shared" si="3"/>
        <v>0</v>
      </c>
      <c r="AD15" s="47">
        <f t="shared" si="4"/>
        <v>0</v>
      </c>
      <c r="AE15" s="41">
        <f t="shared" si="12"/>
        <v>0</v>
      </c>
      <c r="AF15" s="41">
        <f t="shared" si="13"/>
        <v>0</v>
      </c>
      <c r="AG15" s="151"/>
      <c r="AH15" s="80"/>
      <c r="AI15" s="80"/>
      <c r="AJ15" s="80"/>
      <c r="AK15" s="80"/>
      <c r="AL15" s="80"/>
      <c r="AM15" s="80"/>
      <c r="AN15" s="179" t="str">
        <f t="shared" si="14"/>
        <v>1448182</v>
      </c>
      <c r="AO15" s="80"/>
      <c r="AP15" s="80"/>
      <c r="AQ15" s="80"/>
      <c r="AR15" s="80"/>
    </row>
    <row r="16" spans="1:44" s="17" customFormat="1" ht="16.5" thickTop="1" thickBot="1">
      <c r="A16" s="416">
        <v>12</v>
      </c>
      <c r="B16" s="550" t="s">
        <v>951</v>
      </c>
      <c r="C16" s="550" t="s">
        <v>952</v>
      </c>
      <c r="D16" s="550" t="s">
        <v>953</v>
      </c>
      <c r="E16" s="551">
        <f t="shared" si="1"/>
        <v>33</v>
      </c>
      <c r="F16" s="540" t="s">
        <v>229</v>
      </c>
      <c r="G16" s="560" t="str">
        <f t="shared" si="5"/>
        <v>25nmUniv</v>
      </c>
      <c r="H16" s="562" t="str">
        <f>IF(COUNTIF('Record Inputs'!$J$2:$J$100,AN16)&gt;0,"TE", IF(COUNTIF('Record Inputs'!$K$2:$K$100,AN16)&gt;0,"H2O",""))</f>
        <v>TE</v>
      </c>
      <c r="I16" s="562" t="str">
        <f>IF(COUNTIF('Record Inputs'!$L$2:$L$100,AN16)&gt;0,"P", IF(COUNTIF('Record Inputs'!$M$2:$M$100,AN16)&gt;0,"N",IF(COUNTIF('Record Inputs'!$P$2:$P$100,AN16)&gt;0,"C","")))</f>
        <v/>
      </c>
      <c r="J16" s="562" t="str">
        <f>IF(COUNTIF('Record Inputs'!$N$2:$N$100,AN16)&gt;0,"S", IF(COUNTIF('Record Inputs'!$O$2:$O$100,AN16)&gt;0,"S&amp;D",""))</f>
        <v/>
      </c>
      <c r="K16" s="563"/>
      <c r="L16" s="553"/>
      <c r="M16" s="554"/>
      <c r="N16" s="406" t="str">
        <f t="shared" si="2"/>
        <v>Off</v>
      </c>
      <c r="P16" s="16">
        <f t="shared" si="6"/>
        <v>0</v>
      </c>
      <c r="Q16" s="16">
        <f t="shared" si="7"/>
        <v>0</v>
      </c>
      <c r="R16" s="16">
        <f t="shared" si="8"/>
        <v>0</v>
      </c>
      <c r="S16" s="16">
        <f t="shared" si="9"/>
        <v>0</v>
      </c>
      <c r="T16" s="16">
        <f t="shared" si="10"/>
        <v>0</v>
      </c>
      <c r="X16" s="16">
        <f>COUNTIF(B293:B388,"*")</f>
        <v>0</v>
      </c>
      <c r="Y16" s="16">
        <f>COUNTIF(B389:B484,"*")</f>
        <v>0</v>
      </c>
      <c r="AB16" s="41">
        <f t="shared" si="11"/>
        <v>0</v>
      </c>
      <c r="AC16" s="41">
        <f t="shared" si="3"/>
        <v>0</v>
      </c>
      <c r="AD16" s="47">
        <f t="shared" si="4"/>
        <v>0</v>
      </c>
      <c r="AE16" s="41">
        <f t="shared" si="12"/>
        <v>0</v>
      </c>
      <c r="AF16" s="41">
        <f t="shared" si="13"/>
        <v>0</v>
      </c>
      <c r="AG16" s="151"/>
      <c r="AH16" s="80"/>
      <c r="AI16" s="80"/>
      <c r="AJ16" s="80"/>
      <c r="AK16" s="80"/>
      <c r="AL16" s="80"/>
      <c r="AM16" s="80"/>
      <c r="AN16" s="179" t="str">
        <f t="shared" si="14"/>
        <v>1448147</v>
      </c>
      <c r="AO16" s="80"/>
      <c r="AP16" s="80"/>
      <c r="AQ16" s="80"/>
      <c r="AR16" s="80"/>
    </row>
    <row r="17" spans="1:44" s="17" customFormat="1" ht="15.75" thickBot="1">
      <c r="A17" s="407">
        <v>13</v>
      </c>
      <c r="B17" s="541" t="s">
        <v>954</v>
      </c>
      <c r="C17" s="541" t="s">
        <v>955</v>
      </c>
      <c r="D17" s="541" t="s">
        <v>956</v>
      </c>
      <c r="E17" s="542">
        <f t="shared" ref="E17:E28" si="16">LEN(D17)</f>
        <v>36</v>
      </c>
      <c r="F17" s="538" t="s">
        <v>230</v>
      </c>
      <c r="G17" s="560" t="str">
        <f t="shared" si="5"/>
        <v>25nmUniv</v>
      </c>
      <c r="H17" s="547" t="str">
        <f>IF(COUNTIF('Record Inputs'!$J$2:$J$100,AN17)&gt;0,"TE", IF(COUNTIF('Record Inputs'!$K$2:$K$100,AN17)&gt;0,"H2O",""))</f>
        <v>TE</v>
      </c>
      <c r="I17" s="547" t="str">
        <f>IF(COUNTIF('Record Inputs'!$L$2:$L$100,AN17)&gt;0,"P", IF(COUNTIF('Record Inputs'!$M$2:$M$100,AN17)&gt;0,"N",IF(COUNTIF('Record Inputs'!$P$2:$P$100,AN17)&gt;0,"C","")))</f>
        <v/>
      </c>
      <c r="J17" s="547" t="str">
        <f>IF(COUNTIF('Record Inputs'!$N$2:$N$100,AN17)&gt;0,"S", IF(COUNTIF('Record Inputs'!$O$2:$O$100,AN17)&gt;0,"S&amp;D",""))</f>
        <v/>
      </c>
      <c r="K17" s="561"/>
      <c r="L17" s="555"/>
      <c r="M17" s="544"/>
      <c r="N17" s="406" t="str">
        <f t="shared" si="2"/>
        <v>Off</v>
      </c>
      <c r="P17" s="16">
        <f t="shared" si="6"/>
        <v>0</v>
      </c>
      <c r="Q17" s="16">
        <f t="shared" si="7"/>
        <v>0</v>
      </c>
      <c r="R17" s="16">
        <f t="shared" si="8"/>
        <v>0</v>
      </c>
      <c r="S17" s="16">
        <f t="shared" si="9"/>
        <v>0</v>
      </c>
      <c r="T17" s="16">
        <f t="shared" si="10"/>
        <v>0</v>
      </c>
      <c r="AB17" s="41">
        <f t="shared" si="11"/>
        <v>0</v>
      </c>
      <c r="AC17" s="41">
        <f t="shared" si="3"/>
        <v>0</v>
      </c>
      <c r="AD17" s="47">
        <f t="shared" si="4"/>
        <v>0</v>
      </c>
      <c r="AE17" s="41">
        <f t="shared" si="12"/>
        <v>0</v>
      </c>
      <c r="AF17" s="41">
        <f t="shared" si="13"/>
        <v>0</v>
      </c>
      <c r="AG17" s="151"/>
      <c r="AH17" s="80"/>
      <c r="AI17" s="310" t="s">
        <v>774</v>
      </c>
      <c r="AJ17" s="80"/>
      <c r="AK17" s="80"/>
      <c r="AL17" s="80"/>
      <c r="AM17" s="80"/>
      <c r="AN17" s="179" t="str">
        <f t="shared" si="14"/>
        <v>1448147</v>
      </c>
      <c r="AO17" s="80"/>
      <c r="AP17" s="80"/>
      <c r="AQ17" s="80"/>
      <c r="AR17" s="80"/>
    </row>
    <row r="18" spans="1:44" s="17" customFormat="1" ht="17.25" thickTop="1" thickBot="1">
      <c r="A18" s="414">
        <v>14</v>
      </c>
      <c r="B18" s="545" t="s">
        <v>957</v>
      </c>
      <c r="C18" s="545" t="s">
        <v>958</v>
      </c>
      <c r="D18" s="545" t="s">
        <v>959</v>
      </c>
      <c r="E18" s="546">
        <f t="shared" si="16"/>
        <v>57</v>
      </c>
      <c r="F18" s="539" t="s">
        <v>231</v>
      </c>
      <c r="G18" s="560" t="str">
        <f t="shared" si="5"/>
        <v>25nmUniv</v>
      </c>
      <c r="H18" s="547" t="str">
        <f>IF(COUNTIF('Record Inputs'!$J$2:$J$100,AN18)&gt;0,"TE", IF(COUNTIF('Record Inputs'!$K$2:$K$100,AN18)&gt;0,"H2O",""))</f>
        <v>TE</v>
      </c>
      <c r="I18" s="547" t="str">
        <f>IF(COUNTIF('Record Inputs'!$L$2:$L$100,AN18)&gt;0,"P", IF(COUNTIF('Record Inputs'!$M$2:$M$100,AN18)&gt;0,"N",IF(COUNTIF('Record Inputs'!$P$2:$P$100,AN18)&gt;0,"C","")))</f>
        <v/>
      </c>
      <c r="J18" s="547" t="str">
        <f>IF(COUNTIF('Record Inputs'!$N$2:$N$100,AN18)&gt;0,"S", IF(COUNTIF('Record Inputs'!$O$2:$O$100,AN18)&gt;0,"S&amp;D",""))</f>
        <v/>
      </c>
      <c r="K18" s="290"/>
      <c r="L18" s="556"/>
      <c r="M18" s="549"/>
      <c r="N18" s="406" t="str">
        <f t="shared" si="2"/>
        <v>Off</v>
      </c>
      <c r="P18" s="16">
        <f t="shared" si="6"/>
        <v>0</v>
      </c>
      <c r="Q18" s="16">
        <f t="shared" si="7"/>
        <v>0</v>
      </c>
      <c r="R18" s="16">
        <f t="shared" si="8"/>
        <v>0</v>
      </c>
      <c r="S18" s="16">
        <f t="shared" si="9"/>
        <v>0</v>
      </c>
      <c r="T18" s="16">
        <f t="shared" si="10"/>
        <v>0</v>
      </c>
      <c r="X18" s="573" t="s">
        <v>723</v>
      </c>
      <c r="Y18" s="574"/>
      <c r="AB18" s="41">
        <f t="shared" si="11"/>
        <v>0</v>
      </c>
      <c r="AC18" s="41">
        <f t="shared" si="3"/>
        <v>0</v>
      </c>
      <c r="AD18" s="47">
        <f t="shared" si="4"/>
        <v>0</v>
      </c>
      <c r="AE18" s="41">
        <f t="shared" si="12"/>
        <v>0</v>
      </c>
      <c r="AF18" s="41">
        <f t="shared" si="13"/>
        <v>0</v>
      </c>
      <c r="AG18" s="151"/>
      <c r="AH18" s="80"/>
      <c r="AI18" s="313">
        <f>SUM(E5:E52)</f>
        <v>1300</v>
      </c>
      <c r="AJ18" s="80"/>
      <c r="AK18" s="80"/>
      <c r="AL18" s="80"/>
      <c r="AM18" s="80"/>
      <c r="AN18" s="179" t="str">
        <f t="shared" si="14"/>
        <v>1448147</v>
      </c>
      <c r="AO18" s="80"/>
      <c r="AP18" s="80"/>
      <c r="AQ18" s="80"/>
      <c r="AR18" s="80"/>
    </row>
    <row r="19" spans="1:44" s="17" customFormat="1" ht="17.25" thickTop="1" thickBot="1">
      <c r="A19" s="414">
        <v>15</v>
      </c>
      <c r="B19" s="545" t="s">
        <v>960</v>
      </c>
      <c r="C19" s="545" t="s">
        <v>961</v>
      </c>
      <c r="D19" s="545" t="s">
        <v>962</v>
      </c>
      <c r="E19" s="546">
        <f t="shared" si="16"/>
        <v>60</v>
      </c>
      <c r="F19" s="539" t="s">
        <v>232</v>
      </c>
      <c r="G19" s="560" t="str">
        <f t="shared" si="5"/>
        <v>25nmUniv</v>
      </c>
      <c r="H19" s="547" t="str">
        <f>IF(COUNTIF('Record Inputs'!$J$2:$J$100,AN19)&gt;0,"TE", IF(COUNTIF('Record Inputs'!$K$2:$K$100,AN19)&gt;0,"H2O",""))</f>
        <v>TE</v>
      </c>
      <c r="I19" s="547" t="str">
        <f>IF(COUNTIF('Record Inputs'!$L$2:$L$100,AN19)&gt;0,"P", IF(COUNTIF('Record Inputs'!$M$2:$M$100,AN19)&gt;0,"N",IF(COUNTIF('Record Inputs'!$P$2:$P$100,AN19)&gt;0,"C","")))</f>
        <v/>
      </c>
      <c r="J19" s="547" t="str">
        <f>IF(COUNTIF('Record Inputs'!$N$2:$N$100,AN19)&gt;0,"S", IF(COUNTIF('Record Inputs'!$O$2:$O$100,AN19)&gt;0,"S&amp;D",""))</f>
        <v/>
      </c>
      <c r="K19" s="290"/>
      <c r="L19" s="556"/>
      <c r="M19" s="549"/>
      <c r="N19" s="406" t="str">
        <f t="shared" si="2"/>
        <v>Off</v>
      </c>
      <c r="P19" s="16">
        <f t="shared" si="6"/>
        <v>0</v>
      </c>
      <c r="Q19" s="16">
        <f t="shared" si="7"/>
        <v>0</v>
      </c>
      <c r="R19" s="16">
        <f t="shared" si="8"/>
        <v>0</v>
      </c>
      <c r="S19" s="16">
        <f t="shared" si="9"/>
        <v>0</v>
      </c>
      <c r="T19" s="16">
        <f t="shared" si="10"/>
        <v>0</v>
      </c>
      <c r="X19" s="60" t="s">
        <v>519</v>
      </c>
      <c r="Y19" s="60" t="s">
        <v>520</v>
      </c>
      <c r="AB19" s="41">
        <f t="shared" si="11"/>
        <v>0</v>
      </c>
      <c r="AC19" s="41">
        <f t="shared" si="3"/>
        <v>0</v>
      </c>
      <c r="AD19" s="47">
        <f t="shared" si="4"/>
        <v>0</v>
      </c>
      <c r="AE19" s="41">
        <f t="shared" si="12"/>
        <v>0</v>
      </c>
      <c r="AF19" s="41">
        <f t="shared" si="13"/>
        <v>0</v>
      </c>
      <c r="AG19" s="151"/>
      <c r="AH19" s="80"/>
      <c r="AI19" s="80"/>
      <c r="AJ19" s="80"/>
      <c r="AK19" s="80"/>
      <c r="AL19" s="80"/>
      <c r="AM19" s="80"/>
      <c r="AN19" s="179" t="str">
        <f t="shared" si="14"/>
        <v>1448147</v>
      </c>
      <c r="AO19" s="80"/>
      <c r="AP19" s="80"/>
      <c r="AQ19" s="80"/>
      <c r="AR19" s="80"/>
    </row>
    <row r="20" spans="1:44" s="17" customFormat="1" ht="16.5" thickTop="1" thickBot="1">
      <c r="A20" s="414">
        <v>16</v>
      </c>
      <c r="B20" s="545" t="s">
        <v>963</v>
      </c>
      <c r="C20" s="545" t="s">
        <v>964</v>
      </c>
      <c r="D20" s="545" t="s">
        <v>965</v>
      </c>
      <c r="E20" s="546">
        <f t="shared" si="16"/>
        <v>41</v>
      </c>
      <c r="F20" s="539" t="s">
        <v>233</v>
      </c>
      <c r="G20" s="560" t="str">
        <f t="shared" si="5"/>
        <v>25nmUniv</v>
      </c>
      <c r="H20" s="547" t="str">
        <f>IF(COUNTIF('Record Inputs'!$J$2:$J$100,AN20)&gt;0,"TE", IF(COUNTIF('Record Inputs'!$K$2:$K$100,AN20)&gt;0,"H2O",""))</f>
        <v>TE</v>
      </c>
      <c r="I20" s="547" t="str">
        <f>IF(COUNTIF('Record Inputs'!$L$2:$L$100,AN20)&gt;0,"P", IF(COUNTIF('Record Inputs'!$M$2:$M$100,AN20)&gt;0,"N",IF(COUNTIF('Record Inputs'!$P$2:$P$100,AN20)&gt;0,"C","")))</f>
        <v/>
      </c>
      <c r="J20" s="547" t="str">
        <f>IF(COUNTIF('Record Inputs'!$N$2:$N$100,AN20)&gt;0,"S", IF(COUNTIF('Record Inputs'!$O$2:$O$100,AN20)&gt;0,"S&amp;D",""))</f>
        <v/>
      </c>
      <c r="K20" s="557"/>
      <c r="L20" s="556"/>
      <c r="M20" s="549"/>
      <c r="N20" s="406" t="str">
        <f t="shared" si="2"/>
        <v>Off</v>
      </c>
      <c r="P20" s="16">
        <f t="shared" si="6"/>
        <v>0</v>
      </c>
      <c r="Q20" s="16">
        <f t="shared" si="7"/>
        <v>0</v>
      </c>
      <c r="R20" s="16">
        <f t="shared" si="8"/>
        <v>0</v>
      </c>
      <c r="S20" s="16">
        <f t="shared" si="9"/>
        <v>0</v>
      </c>
      <c r="T20" s="16">
        <f t="shared" si="10"/>
        <v>0</v>
      </c>
      <c r="X20" s="16">
        <f>MAX(E293:E388)</f>
        <v>0</v>
      </c>
      <c r="Y20" s="16">
        <f>MAX(E389:E484)</f>
        <v>0</v>
      </c>
      <c r="AB20" s="41">
        <f t="shared" si="11"/>
        <v>0</v>
      </c>
      <c r="AC20" s="41">
        <f t="shared" si="3"/>
        <v>0</v>
      </c>
      <c r="AD20" s="47">
        <f t="shared" si="4"/>
        <v>0</v>
      </c>
      <c r="AE20" s="41">
        <f t="shared" si="12"/>
        <v>0</v>
      </c>
      <c r="AF20" s="41">
        <f t="shared" si="13"/>
        <v>0</v>
      </c>
      <c r="AG20" s="151"/>
      <c r="AH20" s="80"/>
      <c r="AI20" s="80"/>
      <c r="AJ20" s="80"/>
      <c r="AK20" s="80"/>
      <c r="AL20" s="80"/>
      <c r="AM20" s="80"/>
      <c r="AN20" s="179" t="str">
        <f t="shared" si="14"/>
        <v>1448147</v>
      </c>
      <c r="AO20" s="80"/>
      <c r="AP20" s="80"/>
      <c r="AQ20" s="80"/>
      <c r="AR20" s="80"/>
    </row>
    <row r="21" spans="1:44" s="17" customFormat="1" ht="16.5" thickTop="1" thickBot="1">
      <c r="A21" s="414">
        <v>17</v>
      </c>
      <c r="B21" s="545" t="s">
        <v>966</v>
      </c>
      <c r="C21" s="545" t="s">
        <v>967</v>
      </c>
      <c r="D21" s="545" t="s">
        <v>968</v>
      </c>
      <c r="E21" s="546">
        <f t="shared" si="16"/>
        <v>60</v>
      </c>
      <c r="F21" s="539" t="s">
        <v>234</v>
      </c>
      <c r="G21" s="560" t="str">
        <f t="shared" si="5"/>
        <v>25nmUniv</v>
      </c>
      <c r="H21" s="547" t="str">
        <f>IF(COUNTIF('Record Inputs'!$J$2:$J$100,AN21)&gt;0,"TE", IF(COUNTIF('Record Inputs'!$K$2:$K$100,AN21)&gt;0,"H2O",""))</f>
        <v>TE</v>
      </c>
      <c r="I21" s="547" t="str">
        <f>IF(COUNTIF('Record Inputs'!$L$2:$L$100,AN21)&gt;0,"P", IF(COUNTIF('Record Inputs'!$M$2:$M$100,AN21)&gt;0,"N",IF(COUNTIF('Record Inputs'!$P$2:$P$100,AN21)&gt;0,"C","")))</f>
        <v/>
      </c>
      <c r="J21" s="547" t="str">
        <f>IF(COUNTIF('Record Inputs'!$N$2:$N$100,AN21)&gt;0,"S", IF(COUNTIF('Record Inputs'!$O$2:$O$100,AN21)&gt;0,"S&amp;D",""))</f>
        <v/>
      </c>
      <c r="K21" s="557"/>
      <c r="L21" s="556"/>
      <c r="M21" s="549"/>
      <c r="N21" s="406" t="str">
        <f t="shared" si="2"/>
        <v>Off</v>
      </c>
      <c r="P21" s="16">
        <f t="shared" si="6"/>
        <v>0</v>
      </c>
      <c r="Q21" s="16">
        <f t="shared" si="7"/>
        <v>0</v>
      </c>
      <c r="R21" s="16">
        <f t="shared" si="8"/>
        <v>0</v>
      </c>
      <c r="S21" s="16">
        <f t="shared" si="9"/>
        <v>0</v>
      </c>
      <c r="T21" s="16">
        <f t="shared" si="10"/>
        <v>0</v>
      </c>
      <c r="AB21" s="41">
        <f t="shared" si="11"/>
        <v>0</v>
      </c>
      <c r="AC21" s="41">
        <f t="shared" si="3"/>
        <v>0</v>
      </c>
      <c r="AD21" s="47">
        <f t="shared" si="4"/>
        <v>0</v>
      </c>
      <c r="AE21" s="41">
        <f t="shared" si="12"/>
        <v>0</v>
      </c>
      <c r="AF21" s="41">
        <f t="shared" si="13"/>
        <v>0</v>
      </c>
      <c r="AG21" s="151"/>
      <c r="AH21" s="80"/>
      <c r="AI21" s="80"/>
      <c r="AJ21" s="80"/>
      <c r="AK21" s="80"/>
      <c r="AL21" s="80"/>
      <c r="AM21" s="80"/>
      <c r="AN21" s="179" t="str">
        <f t="shared" si="14"/>
        <v>1448147</v>
      </c>
      <c r="AO21" s="80"/>
      <c r="AP21" s="80"/>
      <c r="AQ21" s="80"/>
      <c r="AR21" s="80"/>
    </row>
    <row r="22" spans="1:44" s="17" customFormat="1" ht="16.5" thickTop="1" thickBot="1">
      <c r="A22" s="414">
        <v>18</v>
      </c>
      <c r="B22" s="545" t="s">
        <v>969</v>
      </c>
      <c r="C22" s="545" t="s">
        <v>970</v>
      </c>
      <c r="D22" s="545" t="s">
        <v>971</v>
      </c>
      <c r="E22" s="546">
        <f t="shared" si="16"/>
        <v>69</v>
      </c>
      <c r="F22" s="539" t="s">
        <v>235</v>
      </c>
      <c r="G22" s="560" t="str">
        <f t="shared" si="5"/>
        <v>50nmUniv</v>
      </c>
      <c r="H22" s="547" t="str">
        <f>IF(COUNTIF('Record Inputs'!$J$2:$J$100,AN22)&gt;0,"TE", IF(COUNTIF('Record Inputs'!$K$2:$K$100,AN22)&gt;0,"H2O",""))</f>
        <v>TE</v>
      </c>
      <c r="I22" s="547" t="str">
        <f>IF(COUNTIF('Record Inputs'!$L$2:$L$100,AN22)&gt;0,"P", IF(COUNTIF('Record Inputs'!$M$2:$M$100,AN22)&gt;0,"N",IF(COUNTIF('Record Inputs'!$P$2:$P$100,AN22)&gt;0,"C","")))</f>
        <v/>
      </c>
      <c r="J22" s="547" t="str">
        <f>IF(COUNTIF('Record Inputs'!$N$2:$N$100,AN22)&gt;0,"S", IF(COUNTIF('Record Inputs'!$O$2:$O$100,AN22)&gt;0,"S&amp;D",""))</f>
        <v/>
      </c>
      <c r="K22" s="557"/>
      <c r="L22" s="556"/>
      <c r="M22" s="549"/>
      <c r="N22" s="406" t="str">
        <f t="shared" si="2"/>
        <v>Off</v>
      </c>
      <c r="P22" s="16">
        <f t="shared" si="6"/>
        <v>0</v>
      </c>
      <c r="Q22" s="16">
        <f t="shared" si="7"/>
        <v>0</v>
      </c>
      <c r="R22" s="16">
        <f t="shared" si="8"/>
        <v>0</v>
      </c>
      <c r="S22" s="16">
        <f t="shared" si="9"/>
        <v>0</v>
      </c>
      <c r="T22" s="16">
        <f t="shared" si="10"/>
        <v>0</v>
      </c>
      <c r="AB22" s="41">
        <f t="shared" si="11"/>
        <v>0</v>
      </c>
      <c r="AC22" s="41">
        <f t="shared" si="3"/>
        <v>0</v>
      </c>
      <c r="AD22" s="47">
        <f t="shared" si="4"/>
        <v>0</v>
      </c>
      <c r="AE22" s="41">
        <f t="shared" si="12"/>
        <v>0</v>
      </c>
      <c r="AF22" s="41">
        <f t="shared" si="13"/>
        <v>0</v>
      </c>
      <c r="AG22" s="151"/>
      <c r="AH22" s="80"/>
      <c r="AI22" s="80"/>
      <c r="AJ22" s="80"/>
      <c r="AK22" s="80"/>
      <c r="AL22" s="80"/>
      <c r="AM22" s="80"/>
      <c r="AN22" s="179" t="str">
        <f t="shared" si="14"/>
        <v>1448147</v>
      </c>
      <c r="AO22" s="80"/>
      <c r="AP22" s="80"/>
      <c r="AQ22" s="80"/>
      <c r="AR22" s="80"/>
    </row>
    <row r="23" spans="1:44" s="17" customFormat="1" ht="16.5" thickTop="1" thickBot="1">
      <c r="A23" s="414">
        <v>19</v>
      </c>
      <c r="B23" s="545" t="s">
        <v>972</v>
      </c>
      <c r="C23" s="545" t="s">
        <v>973</v>
      </c>
      <c r="D23" s="545" t="s">
        <v>974</v>
      </c>
      <c r="E23" s="546">
        <f t="shared" si="16"/>
        <v>61</v>
      </c>
      <c r="F23" s="539" t="s">
        <v>236</v>
      </c>
      <c r="G23" s="560" t="str">
        <f t="shared" si="5"/>
        <v>50nmUniv</v>
      </c>
      <c r="H23" s="547" t="str">
        <f>IF(COUNTIF('Record Inputs'!$J$2:$J$100,AN23)&gt;0,"TE", IF(COUNTIF('Record Inputs'!$K$2:$K$100,AN23)&gt;0,"H2O",""))</f>
        <v>TE</v>
      </c>
      <c r="I23" s="547" t="str">
        <f>IF(COUNTIF('Record Inputs'!$L$2:$L$100,AN23)&gt;0,"P", IF(COUNTIF('Record Inputs'!$M$2:$M$100,AN23)&gt;0,"N",IF(COUNTIF('Record Inputs'!$P$2:$P$100,AN23)&gt;0,"C","")))</f>
        <v/>
      </c>
      <c r="J23" s="547" t="str">
        <f>IF(COUNTIF('Record Inputs'!$N$2:$N$100,AN23)&gt;0,"S", IF(COUNTIF('Record Inputs'!$O$2:$O$100,AN23)&gt;0,"S&amp;D",""))</f>
        <v/>
      </c>
      <c r="K23" s="557"/>
      <c r="L23" s="556"/>
      <c r="M23" s="549"/>
      <c r="N23" s="406" t="str">
        <f t="shared" si="2"/>
        <v>Off</v>
      </c>
      <c r="P23" s="16">
        <f>(IF(F23=1,E23,0))</f>
        <v>0</v>
      </c>
      <c r="Q23" s="16">
        <f>(IF(F23=2,E23,0))</f>
        <v>0</v>
      </c>
      <c r="R23" s="16">
        <f>(IF(F23=3,E23,0))</f>
        <v>0</v>
      </c>
      <c r="S23" s="16">
        <f>(IF(F23=4,E23,0))</f>
        <v>0</v>
      </c>
      <c r="T23" s="16">
        <f>(IF(F23=5,E23,0))</f>
        <v>0</v>
      </c>
      <c r="AB23" s="41">
        <f>(IF(F23=1,K23,0))</f>
        <v>0</v>
      </c>
      <c r="AC23" s="41">
        <f>(IF(F23=2,K23,0))</f>
        <v>0</v>
      </c>
      <c r="AD23" s="47">
        <f>(IF(F23=3,K23,0))</f>
        <v>0</v>
      </c>
      <c r="AE23" s="41">
        <f>(IF(F23=4,K23,0))</f>
        <v>0</v>
      </c>
      <c r="AF23" s="41">
        <f>(IF(F23=5,K23,0))</f>
        <v>0</v>
      </c>
      <c r="AG23" s="151"/>
      <c r="AH23" s="80"/>
      <c r="AI23" s="80"/>
      <c r="AJ23" s="80"/>
      <c r="AK23" s="80"/>
      <c r="AL23" s="80"/>
      <c r="AM23" s="80"/>
      <c r="AN23" s="179" t="str">
        <f t="shared" si="14"/>
        <v>1448147</v>
      </c>
      <c r="AO23" s="80"/>
      <c r="AP23" s="80"/>
      <c r="AQ23" s="80"/>
      <c r="AR23" s="80"/>
    </row>
    <row r="24" spans="1:44" s="17" customFormat="1" ht="16.5" thickTop="1" thickBot="1">
      <c r="A24" s="414">
        <v>20</v>
      </c>
      <c r="B24" s="545" t="s">
        <v>975</v>
      </c>
      <c r="C24" s="545" t="s">
        <v>976</v>
      </c>
      <c r="D24" s="545" t="s">
        <v>977</v>
      </c>
      <c r="E24" s="546">
        <f t="shared" si="16"/>
        <v>70</v>
      </c>
      <c r="F24" s="539" t="s">
        <v>237</v>
      </c>
      <c r="G24" s="560" t="str">
        <f t="shared" si="5"/>
        <v>50nmUniv</v>
      </c>
      <c r="H24" s="547" t="str">
        <f>IF(COUNTIF('Record Inputs'!$J$2:$J$100,AN24)&gt;0,"TE", IF(COUNTIF('Record Inputs'!$K$2:$K$100,AN24)&gt;0,"H2O",""))</f>
        <v>TE</v>
      </c>
      <c r="I24" s="547" t="str">
        <f>IF(COUNTIF('Record Inputs'!$L$2:$L$100,AN24)&gt;0,"P", IF(COUNTIF('Record Inputs'!$M$2:$M$100,AN24)&gt;0,"N",IF(COUNTIF('Record Inputs'!$P$2:$P$100,AN24)&gt;0,"C","")))</f>
        <v/>
      </c>
      <c r="J24" s="547" t="str">
        <f>IF(COUNTIF('Record Inputs'!$N$2:$N$100,AN24)&gt;0,"S", IF(COUNTIF('Record Inputs'!$O$2:$O$100,AN24)&gt;0,"S&amp;D",""))</f>
        <v/>
      </c>
      <c r="K24" s="557"/>
      <c r="L24" s="556"/>
      <c r="M24" s="549"/>
      <c r="N24" s="406" t="str">
        <f t="shared" si="2"/>
        <v>Off</v>
      </c>
      <c r="P24" s="16">
        <f t="shared" si="6"/>
        <v>0</v>
      </c>
      <c r="Q24" s="16">
        <f t="shared" si="7"/>
        <v>0</v>
      </c>
      <c r="R24" s="16">
        <f t="shared" si="8"/>
        <v>0</v>
      </c>
      <c r="S24" s="16">
        <f t="shared" si="9"/>
        <v>0</v>
      </c>
      <c r="T24" s="16">
        <f t="shared" si="10"/>
        <v>0</v>
      </c>
      <c r="AB24" s="41">
        <f t="shared" si="11"/>
        <v>0</v>
      </c>
      <c r="AC24" s="41">
        <f t="shared" si="3"/>
        <v>0</v>
      </c>
      <c r="AD24" s="47">
        <f t="shared" si="4"/>
        <v>0</v>
      </c>
      <c r="AE24" s="41">
        <f t="shared" si="12"/>
        <v>0</v>
      </c>
      <c r="AF24" s="41">
        <f t="shared" si="13"/>
        <v>0</v>
      </c>
      <c r="AG24" s="151"/>
      <c r="AH24" s="80"/>
      <c r="AI24" s="80"/>
      <c r="AJ24" s="80"/>
      <c r="AK24" s="80"/>
      <c r="AL24" s="80"/>
      <c r="AM24" s="80"/>
      <c r="AN24" s="179" t="str">
        <f t="shared" si="14"/>
        <v>1448147</v>
      </c>
      <c r="AO24" s="80"/>
      <c r="AP24" s="80"/>
      <c r="AQ24" s="80"/>
      <c r="AR24" s="80"/>
    </row>
    <row r="25" spans="1:44" s="17" customFormat="1" ht="16.5" thickTop="1" thickBot="1">
      <c r="A25" s="414">
        <v>21</v>
      </c>
      <c r="B25" s="545" t="s">
        <v>978</v>
      </c>
      <c r="C25" s="545" t="s">
        <v>979</v>
      </c>
      <c r="D25" s="545" t="s">
        <v>980</v>
      </c>
      <c r="E25" s="546">
        <f t="shared" si="16"/>
        <v>55</v>
      </c>
      <c r="F25" s="539" t="s">
        <v>238</v>
      </c>
      <c r="G25" s="560" t="str">
        <f t="shared" si="5"/>
        <v>25nmUniv</v>
      </c>
      <c r="H25" s="547" t="str">
        <f>IF(COUNTIF('Record Inputs'!$J$2:$J$100,AN25)&gt;0,"TE", IF(COUNTIF('Record Inputs'!$K$2:$K$100,AN25)&gt;0,"H2O",""))</f>
        <v>TE</v>
      </c>
      <c r="I25" s="547" t="str">
        <f>IF(COUNTIF('Record Inputs'!$L$2:$L$100,AN25)&gt;0,"P", IF(COUNTIF('Record Inputs'!$M$2:$M$100,AN25)&gt;0,"N",IF(COUNTIF('Record Inputs'!$P$2:$P$100,AN25)&gt;0,"C","")))</f>
        <v/>
      </c>
      <c r="J25" s="547" t="str">
        <f>IF(COUNTIF('Record Inputs'!$N$2:$N$100,AN25)&gt;0,"S", IF(COUNTIF('Record Inputs'!$O$2:$O$100,AN25)&gt;0,"S&amp;D",""))</f>
        <v/>
      </c>
      <c r="K25" s="557"/>
      <c r="L25" s="556"/>
      <c r="M25" s="549"/>
      <c r="N25" s="406" t="str">
        <f t="shared" si="2"/>
        <v>Off</v>
      </c>
      <c r="P25" s="16">
        <f>(IF(F25=1,E25,0))</f>
        <v>0</v>
      </c>
      <c r="Q25" s="16">
        <f>(IF(F25=2,E25,0))</f>
        <v>0</v>
      </c>
      <c r="R25" s="16">
        <f>(IF(F25=3,E25,0))</f>
        <v>0</v>
      </c>
      <c r="S25" s="16">
        <f>(IF(F25=4,E25,0))</f>
        <v>0</v>
      </c>
      <c r="T25" s="16">
        <f>(IF(F25=5,E25,0))</f>
        <v>0</v>
      </c>
      <c r="AB25" s="41">
        <f>(IF(F25=1,K25,0))</f>
        <v>0</v>
      </c>
      <c r="AC25" s="41">
        <f>(IF(F25=2,K25,0))</f>
        <v>0</v>
      </c>
      <c r="AD25" s="47">
        <f>(IF(F25=3,K25,0))</f>
        <v>0</v>
      </c>
      <c r="AE25" s="41">
        <f>(IF(F25=4,K25,0))</f>
        <v>0</v>
      </c>
      <c r="AF25" s="41">
        <f>(IF(F25=5,K25,0))</f>
        <v>0</v>
      </c>
      <c r="AG25" s="151"/>
      <c r="AH25" s="80"/>
      <c r="AI25" s="80"/>
      <c r="AJ25" s="80"/>
      <c r="AK25" s="80"/>
      <c r="AL25" s="80"/>
      <c r="AM25" s="80"/>
      <c r="AN25" s="179" t="str">
        <f t="shared" si="14"/>
        <v>1448083</v>
      </c>
      <c r="AO25" s="80"/>
      <c r="AP25" s="80"/>
      <c r="AQ25" s="80"/>
      <c r="AR25" s="80"/>
    </row>
    <row r="26" spans="1:44" s="17" customFormat="1" ht="16.5" thickTop="1" thickBot="1">
      <c r="A26" s="414">
        <v>22</v>
      </c>
      <c r="B26" s="545" t="s">
        <v>981</v>
      </c>
      <c r="C26" s="545" t="s">
        <v>982</v>
      </c>
      <c r="D26" s="545" t="s">
        <v>983</v>
      </c>
      <c r="E26" s="546">
        <f t="shared" si="16"/>
        <v>57</v>
      </c>
      <c r="F26" s="539" t="s">
        <v>239</v>
      </c>
      <c r="G26" s="560" t="str">
        <f t="shared" si="5"/>
        <v>25nmUniv</v>
      </c>
      <c r="H26" s="547" t="str">
        <f>IF(COUNTIF('Record Inputs'!$J$2:$J$100,AN26)&gt;0,"TE", IF(COUNTIF('Record Inputs'!$K$2:$K$100,AN26)&gt;0,"H2O",""))</f>
        <v>TE</v>
      </c>
      <c r="I26" s="547" t="str">
        <f>IF(COUNTIF('Record Inputs'!$L$2:$L$100,AN26)&gt;0,"P", IF(COUNTIF('Record Inputs'!$M$2:$M$100,AN26)&gt;0,"N",IF(COUNTIF('Record Inputs'!$P$2:$P$100,AN26)&gt;0,"C","")))</f>
        <v/>
      </c>
      <c r="J26" s="547" t="str">
        <f>IF(COUNTIF('Record Inputs'!$N$2:$N$100,AN26)&gt;0,"S", IF(COUNTIF('Record Inputs'!$O$2:$O$100,AN26)&gt;0,"S&amp;D",""))</f>
        <v/>
      </c>
      <c r="K26" s="557"/>
      <c r="L26" s="556"/>
      <c r="M26" s="549"/>
      <c r="N26" s="406" t="str">
        <f t="shared" si="2"/>
        <v>Off</v>
      </c>
      <c r="P26" s="16">
        <f t="shared" si="6"/>
        <v>0</v>
      </c>
      <c r="Q26" s="16">
        <f t="shared" si="7"/>
        <v>0</v>
      </c>
      <c r="R26" s="16">
        <f t="shared" si="8"/>
        <v>0</v>
      </c>
      <c r="S26" s="16">
        <f t="shared" si="9"/>
        <v>0</v>
      </c>
      <c r="T26" s="16">
        <f t="shared" si="10"/>
        <v>0</v>
      </c>
      <c r="AB26" s="41">
        <f t="shared" si="11"/>
        <v>0</v>
      </c>
      <c r="AC26" s="41">
        <f t="shared" si="3"/>
        <v>0</v>
      </c>
      <c r="AD26" s="47">
        <f t="shared" si="4"/>
        <v>0</v>
      </c>
      <c r="AE26" s="41">
        <f t="shared" si="12"/>
        <v>0</v>
      </c>
      <c r="AF26" s="41">
        <f t="shared" si="13"/>
        <v>0</v>
      </c>
      <c r="AG26" s="151"/>
      <c r="AH26" s="80"/>
      <c r="AI26" s="80"/>
      <c r="AJ26" s="80"/>
      <c r="AK26" s="80"/>
      <c r="AL26" s="80"/>
      <c r="AM26" s="80"/>
      <c r="AN26" s="179" t="str">
        <f t="shared" si="14"/>
        <v>1448083</v>
      </c>
      <c r="AO26" s="80"/>
      <c r="AP26" s="80"/>
      <c r="AQ26" s="80"/>
      <c r="AR26" s="80"/>
    </row>
    <row r="27" spans="1:44" s="17" customFormat="1" ht="16.5" thickTop="1" thickBot="1">
      <c r="A27" s="414">
        <v>23</v>
      </c>
      <c r="B27" s="545" t="s">
        <v>984</v>
      </c>
      <c r="C27" s="545" t="s">
        <v>985</v>
      </c>
      <c r="D27" s="545" t="s">
        <v>986</v>
      </c>
      <c r="E27" s="546">
        <f t="shared" si="16"/>
        <v>59</v>
      </c>
      <c r="F27" s="539" t="s">
        <v>240</v>
      </c>
      <c r="G27" s="560" t="str">
        <f t="shared" si="5"/>
        <v>25nmUniv</v>
      </c>
      <c r="H27" s="547" t="str">
        <f>IF(COUNTIF('Record Inputs'!$J$2:$J$100,AN27)&gt;0,"TE", IF(COUNTIF('Record Inputs'!$K$2:$K$100,AN27)&gt;0,"H2O",""))</f>
        <v>TE</v>
      </c>
      <c r="I27" s="547" t="str">
        <f>IF(COUNTIF('Record Inputs'!$L$2:$L$100,AN27)&gt;0,"P", IF(COUNTIF('Record Inputs'!$M$2:$M$100,AN27)&gt;0,"N",IF(COUNTIF('Record Inputs'!$P$2:$P$100,AN27)&gt;0,"C","")))</f>
        <v/>
      </c>
      <c r="J27" s="547" t="str">
        <f>IF(COUNTIF('Record Inputs'!$N$2:$N$100,AN27)&gt;0,"S", IF(COUNTIF('Record Inputs'!$O$2:$O$100,AN27)&gt;0,"S&amp;D",""))</f>
        <v/>
      </c>
      <c r="K27" s="557"/>
      <c r="L27" s="556"/>
      <c r="M27" s="549"/>
      <c r="N27" s="406" t="str">
        <f t="shared" si="2"/>
        <v>Off</v>
      </c>
      <c r="P27" s="16">
        <f t="shared" si="6"/>
        <v>0</v>
      </c>
      <c r="Q27" s="16">
        <f t="shared" si="7"/>
        <v>0</v>
      </c>
      <c r="R27" s="16">
        <f t="shared" si="8"/>
        <v>0</v>
      </c>
      <c r="S27" s="16">
        <f t="shared" si="9"/>
        <v>0</v>
      </c>
      <c r="T27" s="16">
        <f t="shared" si="10"/>
        <v>0</v>
      </c>
      <c r="AB27" s="41">
        <f t="shared" si="11"/>
        <v>0</v>
      </c>
      <c r="AC27" s="41">
        <f t="shared" si="3"/>
        <v>0</v>
      </c>
      <c r="AD27" s="47">
        <f t="shared" si="4"/>
        <v>0</v>
      </c>
      <c r="AE27" s="41">
        <f t="shared" si="12"/>
        <v>0</v>
      </c>
      <c r="AF27" s="41">
        <f t="shared" si="13"/>
        <v>0</v>
      </c>
      <c r="AG27" s="151"/>
      <c r="AH27" s="80"/>
      <c r="AI27" s="80"/>
      <c r="AJ27" s="80"/>
      <c r="AK27" s="80"/>
      <c r="AL27" s="80"/>
      <c r="AM27" s="80"/>
      <c r="AN27" s="179" t="str">
        <f>MID(B27,3,7)</f>
        <v>1448083</v>
      </c>
      <c r="AO27" s="80"/>
      <c r="AP27" s="80"/>
      <c r="AQ27" s="80"/>
      <c r="AR27" s="80"/>
    </row>
    <row r="28" spans="1:44" s="17" customFormat="1" ht="16.5" thickTop="1" thickBot="1">
      <c r="A28" s="416">
        <v>24</v>
      </c>
      <c r="B28" s="550" t="s">
        <v>987</v>
      </c>
      <c r="C28" s="550" t="s">
        <v>988</v>
      </c>
      <c r="D28" s="550" t="s">
        <v>989</v>
      </c>
      <c r="E28" s="551">
        <f t="shared" si="16"/>
        <v>57</v>
      </c>
      <c r="F28" s="540" t="s">
        <v>241</v>
      </c>
      <c r="G28" s="560" t="str">
        <f t="shared" si="5"/>
        <v>25nmUniv</v>
      </c>
      <c r="H28" s="552" t="str">
        <f>IF(COUNTIF('Record Inputs'!$J$2:$J$100,AN28)&gt;0,"TE", IF(COUNTIF('Record Inputs'!$K$2:$K$100,AN28)&gt;0,"H2O",""))</f>
        <v>TE</v>
      </c>
      <c r="I28" s="552" t="str">
        <f>IF(COUNTIF('Record Inputs'!$L$2:$L$100,AN28)&gt;0,"P", IF(COUNTIF('Record Inputs'!$M$2:$M$100,AN28)&gt;0,"N",IF(COUNTIF('Record Inputs'!$P$2:$P$100,AN28)&gt;0,"C","")))</f>
        <v/>
      </c>
      <c r="J28" s="552" t="str">
        <f>IF(COUNTIF('Record Inputs'!$N$2:$N$100,AN28)&gt;0,"S", IF(COUNTIF('Record Inputs'!$O$2:$O$100,AN28)&gt;0,"S&amp;D",""))</f>
        <v/>
      </c>
      <c r="K28" s="558"/>
      <c r="L28" s="553"/>
      <c r="M28" s="554"/>
      <c r="N28" s="406" t="str">
        <f t="shared" si="2"/>
        <v>Off</v>
      </c>
      <c r="P28" s="16">
        <f t="shared" si="6"/>
        <v>0</v>
      </c>
      <c r="Q28" s="16">
        <f t="shared" si="7"/>
        <v>0</v>
      </c>
      <c r="R28" s="16">
        <f t="shared" si="8"/>
        <v>0</v>
      </c>
      <c r="S28" s="16">
        <f t="shared" si="9"/>
        <v>0</v>
      </c>
      <c r="T28" s="16">
        <f t="shared" si="10"/>
        <v>0</v>
      </c>
      <c r="AB28" s="41">
        <f t="shared" si="11"/>
        <v>0</v>
      </c>
      <c r="AC28" s="41">
        <f t="shared" si="3"/>
        <v>0</v>
      </c>
      <c r="AD28" s="47">
        <f t="shared" si="4"/>
        <v>0</v>
      </c>
      <c r="AE28" s="41">
        <f t="shared" si="12"/>
        <v>0</v>
      </c>
      <c r="AF28" s="41">
        <f t="shared" si="13"/>
        <v>0</v>
      </c>
      <c r="AG28" s="151"/>
      <c r="AH28" s="80"/>
      <c r="AI28" s="80"/>
      <c r="AJ28" s="80"/>
      <c r="AK28" s="80"/>
      <c r="AL28" s="80"/>
      <c r="AM28" s="80"/>
      <c r="AN28" s="179" t="str">
        <f t="shared" si="14"/>
        <v>1448083</v>
      </c>
      <c r="AO28" s="80"/>
      <c r="AP28" s="80"/>
      <c r="AQ28" s="80"/>
      <c r="AR28" s="80"/>
    </row>
    <row r="29" spans="1:44" s="17" customFormat="1" ht="15.75" thickBot="1">
      <c r="A29" s="407">
        <v>25</v>
      </c>
      <c r="B29" s="541"/>
      <c r="C29" s="541"/>
      <c r="D29" s="541"/>
      <c r="E29" s="542">
        <f t="shared" ref="E29:E68" si="17">LEN(D29)</f>
        <v>0</v>
      </c>
      <c r="F29" s="538" t="s">
        <v>242</v>
      </c>
      <c r="G29" s="560" t="str">
        <f t="shared" si="5"/>
        <v/>
      </c>
      <c r="H29" s="543" t="str">
        <f>IF(COUNTIF('Record Inputs'!$J$2:$J$100,AN29)&gt;0,"TE", IF(COUNTIF('Record Inputs'!$K$2:$K$100,AN29)&gt;0,"H2O",""))</f>
        <v/>
      </c>
      <c r="I29" s="543" t="str">
        <f>IF(COUNTIF('Record Inputs'!$L$2:$L$100,AN29)&gt;0,"P", IF(COUNTIF('Record Inputs'!$M$2:$M$100,AN29)&gt;0,"N",IF(COUNTIF('Record Inputs'!$P$2:$P$100,AN29)&gt;0,"C","")))</f>
        <v/>
      </c>
      <c r="J29" s="543" t="str">
        <f>IF(COUNTIF('Record Inputs'!$N$2:$N$100,AN29)&gt;0,"S", IF(COUNTIF('Record Inputs'!$O$2:$O$100,AN29)&gt;0,"S&amp;D",""))</f>
        <v/>
      </c>
      <c r="K29" s="559"/>
      <c r="L29" s="555"/>
      <c r="M29" s="544"/>
      <c r="N29" s="406" t="str">
        <f t="shared" si="2"/>
        <v>Off</v>
      </c>
      <c r="P29" s="16">
        <f t="shared" si="6"/>
        <v>0</v>
      </c>
      <c r="Q29" s="16">
        <f t="shared" si="7"/>
        <v>0</v>
      </c>
      <c r="R29" s="16">
        <f t="shared" si="8"/>
        <v>0</v>
      </c>
      <c r="S29" s="16">
        <f t="shared" si="9"/>
        <v>0</v>
      </c>
      <c r="T29" s="16">
        <f t="shared" si="10"/>
        <v>0</v>
      </c>
      <c r="AB29" s="41">
        <f t="shared" si="11"/>
        <v>0</v>
      </c>
      <c r="AC29" s="41">
        <f t="shared" si="3"/>
        <v>0</v>
      </c>
      <c r="AD29" s="47">
        <f t="shared" si="4"/>
        <v>0</v>
      </c>
      <c r="AE29" s="41">
        <f t="shared" si="12"/>
        <v>0</v>
      </c>
      <c r="AF29" s="41">
        <f t="shared" si="13"/>
        <v>0</v>
      </c>
      <c r="AG29" s="151"/>
      <c r="AH29" s="80"/>
      <c r="AI29" s="80"/>
      <c r="AJ29" s="80"/>
      <c r="AK29" s="80"/>
      <c r="AL29" s="80"/>
      <c r="AM29" s="80"/>
      <c r="AN29" s="179" t="str">
        <f t="shared" si="14"/>
        <v/>
      </c>
      <c r="AO29" s="80"/>
      <c r="AP29" s="80"/>
      <c r="AQ29" s="80"/>
      <c r="AR29" s="80"/>
    </row>
    <row r="30" spans="1:44" s="17" customFormat="1" ht="16.5" thickTop="1" thickBot="1">
      <c r="A30" s="414">
        <v>26</v>
      </c>
      <c r="B30" s="545"/>
      <c r="C30" s="545"/>
      <c r="D30" s="545"/>
      <c r="E30" s="546">
        <f t="shared" si="17"/>
        <v>0</v>
      </c>
      <c r="F30" s="539" t="s">
        <v>243</v>
      </c>
      <c r="G30" s="560" t="str">
        <f t="shared" si="5"/>
        <v/>
      </c>
      <c r="H30" s="547" t="str">
        <f>IF(COUNTIF('Record Inputs'!$J$2:$J$100,AN30)&gt;0,"TE", IF(COUNTIF('Record Inputs'!$K$2:$K$100,AN30)&gt;0,"H2O",""))</f>
        <v/>
      </c>
      <c r="I30" s="547" t="str">
        <f>IF(COUNTIF('Record Inputs'!$L$2:$L$100,AN30)&gt;0,"P", IF(COUNTIF('Record Inputs'!$M$2:$M$100,AN30)&gt;0,"N",IF(COUNTIF('Record Inputs'!$P$2:$P$100,AN30)&gt;0,"C","")))</f>
        <v/>
      </c>
      <c r="J30" s="547" t="str">
        <f>IF(COUNTIF('Record Inputs'!$N$2:$N$100,AN30)&gt;0,"S", IF(COUNTIF('Record Inputs'!$O$2:$O$100,AN30)&gt;0,"S&amp;D",""))</f>
        <v/>
      </c>
      <c r="K30" s="557"/>
      <c r="L30" s="556"/>
      <c r="M30" s="549"/>
      <c r="N30" s="406" t="str">
        <f t="shared" si="2"/>
        <v>Off</v>
      </c>
      <c r="P30" s="16">
        <f t="shared" si="6"/>
        <v>0</v>
      </c>
      <c r="Q30" s="16">
        <f t="shared" si="7"/>
        <v>0</v>
      </c>
      <c r="R30" s="16">
        <f t="shared" si="8"/>
        <v>0</v>
      </c>
      <c r="S30" s="16">
        <f t="shared" si="9"/>
        <v>0</v>
      </c>
      <c r="T30" s="16">
        <f t="shared" si="10"/>
        <v>0</v>
      </c>
      <c r="AB30" s="41">
        <f t="shared" si="11"/>
        <v>0</v>
      </c>
      <c r="AC30" s="41">
        <f t="shared" si="3"/>
        <v>0</v>
      </c>
      <c r="AD30" s="47">
        <f t="shared" si="4"/>
        <v>0</v>
      </c>
      <c r="AE30" s="41">
        <f t="shared" si="12"/>
        <v>0</v>
      </c>
      <c r="AF30" s="41">
        <f t="shared" si="13"/>
        <v>0</v>
      </c>
      <c r="AG30" s="151"/>
      <c r="AH30" s="80"/>
      <c r="AI30" s="80"/>
      <c r="AJ30" s="80"/>
      <c r="AK30" s="80"/>
      <c r="AL30" s="80"/>
      <c r="AM30" s="80"/>
      <c r="AN30" s="179" t="str">
        <f t="shared" si="14"/>
        <v/>
      </c>
      <c r="AO30" s="80"/>
      <c r="AP30" s="80"/>
      <c r="AQ30" s="80"/>
      <c r="AR30" s="80"/>
    </row>
    <row r="31" spans="1:44" s="17" customFormat="1" ht="16.5" thickTop="1" thickBot="1">
      <c r="A31" s="414">
        <v>27</v>
      </c>
      <c r="B31" s="545"/>
      <c r="C31" s="545"/>
      <c r="D31" s="545"/>
      <c r="E31" s="546">
        <f t="shared" si="17"/>
        <v>0</v>
      </c>
      <c r="F31" s="539" t="s">
        <v>244</v>
      </c>
      <c r="G31" s="560" t="str">
        <f t="shared" si="5"/>
        <v/>
      </c>
      <c r="H31" s="547" t="str">
        <f>IF(COUNTIF('Record Inputs'!$J$2:$J$100,AN31)&gt;0,"TE", IF(COUNTIF('Record Inputs'!$K$2:$K$100,AN31)&gt;0,"H2O",""))</f>
        <v/>
      </c>
      <c r="I31" s="547" t="str">
        <f>IF(COUNTIF('Record Inputs'!$L$2:$L$100,AN31)&gt;0,"P", IF(COUNTIF('Record Inputs'!$M$2:$M$100,AN31)&gt;0,"N",IF(COUNTIF('Record Inputs'!$P$2:$P$100,AN31)&gt;0,"C","")))</f>
        <v/>
      </c>
      <c r="J31" s="547" t="str">
        <f>IF(COUNTIF('Record Inputs'!$N$2:$N$100,AN31)&gt;0,"S", IF(COUNTIF('Record Inputs'!$O$2:$O$100,AN31)&gt;0,"S&amp;D",""))</f>
        <v/>
      </c>
      <c r="K31" s="557"/>
      <c r="L31" s="556"/>
      <c r="M31" s="549"/>
      <c r="N31" s="406" t="str">
        <f t="shared" si="2"/>
        <v>Off</v>
      </c>
      <c r="P31" s="16">
        <f t="shared" si="6"/>
        <v>0</v>
      </c>
      <c r="Q31" s="16">
        <f t="shared" si="7"/>
        <v>0</v>
      </c>
      <c r="R31" s="16">
        <f t="shared" si="8"/>
        <v>0</v>
      </c>
      <c r="S31" s="16">
        <f t="shared" si="9"/>
        <v>0</v>
      </c>
      <c r="T31" s="16">
        <f t="shared" si="10"/>
        <v>0</v>
      </c>
      <c r="AB31" s="41">
        <f t="shared" si="11"/>
        <v>0</v>
      </c>
      <c r="AC31" s="41">
        <f t="shared" si="3"/>
        <v>0</v>
      </c>
      <c r="AD31" s="47">
        <f t="shared" si="4"/>
        <v>0</v>
      </c>
      <c r="AE31" s="41">
        <f t="shared" si="12"/>
        <v>0</v>
      </c>
      <c r="AF31" s="41">
        <f t="shared" si="13"/>
        <v>0</v>
      </c>
      <c r="AG31" s="151"/>
      <c r="AH31" s="80"/>
      <c r="AI31" s="80"/>
      <c r="AJ31" s="80"/>
      <c r="AK31" s="80"/>
      <c r="AL31" s="80"/>
      <c r="AM31" s="80"/>
      <c r="AN31" s="179" t="str">
        <f t="shared" si="14"/>
        <v/>
      </c>
      <c r="AO31" s="80"/>
      <c r="AP31" s="80"/>
      <c r="AQ31" s="80"/>
      <c r="AR31" s="80"/>
    </row>
    <row r="32" spans="1:44" s="17" customFormat="1" ht="16.5" thickTop="1" thickBot="1">
      <c r="A32" s="414">
        <v>28</v>
      </c>
      <c r="B32" s="98"/>
      <c r="C32" s="98"/>
      <c r="D32" s="98"/>
      <c r="E32" s="360">
        <f t="shared" si="17"/>
        <v>0</v>
      </c>
      <c r="F32" s="211" t="s">
        <v>245</v>
      </c>
      <c r="G32" s="560" t="str">
        <f t="shared" si="5"/>
        <v/>
      </c>
      <c r="H32" s="343" t="str">
        <f>IF(COUNTIF('Record Inputs'!$J$2:$J$100,AN32)&gt;0,"TE", IF(COUNTIF('Record Inputs'!$K$2:$K$100,AN32)&gt;0,"H2O",""))</f>
        <v/>
      </c>
      <c r="I32" s="343" t="str">
        <f>IF(COUNTIF('Record Inputs'!$L$2:$L$100,AN32)&gt;0,"P", IF(COUNTIF('Record Inputs'!$M$2:$M$100,AN32)&gt;0,"N",IF(COUNTIF('Record Inputs'!$P$2:$P$100,AN32)&gt;0,"C","")))</f>
        <v/>
      </c>
      <c r="J32" s="343" t="str">
        <f>IF(COUNTIF('Record Inputs'!$N$2:$N$100,AN32)&gt;0,"S", IF(COUNTIF('Record Inputs'!$O$2:$O$100,AN32)&gt;0,"S&amp;D",""))</f>
        <v/>
      </c>
      <c r="K32" s="290"/>
      <c r="L32" s="185"/>
      <c r="M32" s="415"/>
      <c r="N32" s="406" t="str">
        <f t="shared" si="2"/>
        <v>Off</v>
      </c>
      <c r="P32" s="16">
        <f t="shared" si="6"/>
        <v>0</v>
      </c>
      <c r="Q32" s="16">
        <f t="shared" si="7"/>
        <v>0</v>
      </c>
      <c r="R32" s="16">
        <f t="shared" si="8"/>
        <v>0</v>
      </c>
      <c r="S32" s="16">
        <f t="shared" si="9"/>
        <v>0</v>
      </c>
      <c r="T32" s="16">
        <f t="shared" si="10"/>
        <v>0</v>
      </c>
      <c r="AB32" s="41">
        <f t="shared" si="11"/>
        <v>0</v>
      </c>
      <c r="AC32" s="41">
        <f t="shared" si="3"/>
        <v>0</v>
      </c>
      <c r="AD32" s="47">
        <f t="shared" si="4"/>
        <v>0</v>
      </c>
      <c r="AE32" s="41">
        <f t="shared" si="12"/>
        <v>0</v>
      </c>
      <c r="AF32" s="41">
        <f t="shared" si="13"/>
        <v>0</v>
      </c>
      <c r="AG32" s="151"/>
      <c r="AH32" s="80"/>
      <c r="AI32" s="80"/>
      <c r="AJ32" s="80"/>
      <c r="AK32" s="80"/>
      <c r="AL32" s="80"/>
      <c r="AM32" s="80"/>
      <c r="AN32" s="179" t="str">
        <f t="shared" si="14"/>
        <v/>
      </c>
      <c r="AO32" s="80"/>
      <c r="AP32" s="80"/>
      <c r="AQ32" s="80"/>
      <c r="AR32" s="80"/>
    </row>
    <row r="33" spans="1:44" s="17" customFormat="1" ht="16.5" thickTop="1" thickBot="1">
      <c r="A33" s="414">
        <v>29</v>
      </c>
      <c r="B33" s="98"/>
      <c r="C33" s="98"/>
      <c r="D33" s="98"/>
      <c r="E33" s="360">
        <f t="shared" si="17"/>
        <v>0</v>
      </c>
      <c r="F33" s="211" t="s">
        <v>246</v>
      </c>
      <c r="G33" s="560" t="str">
        <f t="shared" si="5"/>
        <v/>
      </c>
      <c r="H33" s="343" t="str">
        <f>IF(COUNTIF('Record Inputs'!$J$2:$J$100,AN33)&gt;0,"TE", IF(COUNTIF('Record Inputs'!$K$2:$K$100,AN33)&gt;0,"H2O",""))</f>
        <v/>
      </c>
      <c r="I33" s="343" t="str">
        <f>IF(COUNTIF('Record Inputs'!$L$2:$L$100,AN33)&gt;0,"P", IF(COUNTIF('Record Inputs'!$M$2:$M$100,AN33)&gt;0,"N",IF(COUNTIF('Record Inputs'!$P$2:$P$100,AN33)&gt;0,"C","")))</f>
        <v/>
      </c>
      <c r="J33" s="343" t="str">
        <f>IF(COUNTIF('Record Inputs'!$N$2:$N$100,AN33)&gt;0,"S", IF(COUNTIF('Record Inputs'!$O$2:$O$100,AN33)&gt;0,"S&amp;D",""))</f>
        <v/>
      </c>
      <c r="K33" s="290"/>
      <c r="L33" s="185"/>
      <c r="M33" s="415"/>
      <c r="N33" s="406" t="str">
        <f t="shared" si="2"/>
        <v>Off</v>
      </c>
      <c r="P33" s="16">
        <f t="shared" si="6"/>
        <v>0</v>
      </c>
      <c r="Q33" s="16">
        <f t="shared" si="7"/>
        <v>0</v>
      </c>
      <c r="R33" s="16">
        <f t="shared" si="8"/>
        <v>0</v>
      </c>
      <c r="S33" s="16">
        <f>(IF(F33=4,E33,0))</f>
        <v>0</v>
      </c>
      <c r="T33" s="16">
        <f t="shared" si="10"/>
        <v>0</v>
      </c>
      <c r="AB33" s="41">
        <f t="shared" si="11"/>
        <v>0</v>
      </c>
      <c r="AC33" s="41">
        <f t="shared" si="3"/>
        <v>0</v>
      </c>
      <c r="AD33" s="47">
        <f t="shared" si="4"/>
        <v>0</v>
      </c>
      <c r="AE33" s="41">
        <f t="shared" si="12"/>
        <v>0</v>
      </c>
      <c r="AF33" s="41">
        <f t="shared" si="13"/>
        <v>0</v>
      </c>
      <c r="AG33" s="151"/>
      <c r="AH33" s="80"/>
      <c r="AI33" s="80"/>
      <c r="AJ33" s="80"/>
      <c r="AK33" s="80"/>
      <c r="AL33" s="80"/>
      <c r="AM33" s="80"/>
      <c r="AN33" s="179" t="str">
        <f t="shared" si="14"/>
        <v/>
      </c>
      <c r="AO33" s="80"/>
      <c r="AP33" s="80"/>
      <c r="AQ33" s="80"/>
      <c r="AR33" s="80"/>
    </row>
    <row r="34" spans="1:44" s="17" customFormat="1" ht="16.5" thickTop="1" thickBot="1">
      <c r="A34" s="414">
        <v>30</v>
      </c>
      <c r="B34" s="98"/>
      <c r="C34" s="98"/>
      <c r="D34" s="98"/>
      <c r="E34" s="360">
        <f t="shared" si="17"/>
        <v>0</v>
      </c>
      <c r="F34" s="211" t="s">
        <v>247</v>
      </c>
      <c r="G34" s="560" t="str">
        <f t="shared" si="5"/>
        <v/>
      </c>
      <c r="H34" s="343" t="str">
        <f>IF(COUNTIF('Record Inputs'!$J$2:$J$100,AN34)&gt;0,"TE", IF(COUNTIF('Record Inputs'!$K$2:$K$100,AN34)&gt;0,"H2O",""))</f>
        <v/>
      </c>
      <c r="I34" s="343" t="str">
        <f>IF(COUNTIF('Record Inputs'!$L$2:$L$100,AN34)&gt;0,"P", IF(COUNTIF('Record Inputs'!$M$2:$M$100,AN34)&gt;0,"N",IF(COUNTIF('Record Inputs'!$P$2:$P$100,AN34)&gt;0,"C","")))</f>
        <v/>
      </c>
      <c r="J34" s="343" t="str">
        <f>IF(COUNTIF('Record Inputs'!$N$2:$N$100,AN34)&gt;0,"S", IF(COUNTIF('Record Inputs'!$O$2:$O$100,AN34)&gt;0,"S&amp;D",""))</f>
        <v/>
      </c>
      <c r="K34" s="290"/>
      <c r="L34" s="185"/>
      <c r="M34" s="415"/>
      <c r="N34" s="406" t="str">
        <f t="shared" si="2"/>
        <v>Off</v>
      </c>
      <c r="P34" s="16">
        <f t="shared" si="6"/>
        <v>0</v>
      </c>
      <c r="Q34" s="16">
        <f t="shared" si="7"/>
        <v>0</v>
      </c>
      <c r="R34" s="16">
        <f t="shared" si="8"/>
        <v>0</v>
      </c>
      <c r="S34" s="16">
        <f t="shared" ref="S34:S97" si="18">(IF(F34=4,E34,0))</f>
        <v>0</v>
      </c>
      <c r="T34" s="16">
        <f t="shared" si="10"/>
        <v>0</v>
      </c>
      <c r="AB34" s="41">
        <f t="shared" si="11"/>
        <v>0</v>
      </c>
      <c r="AC34" s="41">
        <f t="shared" si="3"/>
        <v>0</v>
      </c>
      <c r="AD34" s="47">
        <f t="shared" si="4"/>
        <v>0</v>
      </c>
      <c r="AE34" s="41">
        <f t="shared" si="12"/>
        <v>0</v>
      </c>
      <c r="AF34" s="41">
        <f t="shared" si="13"/>
        <v>0</v>
      </c>
      <c r="AG34" s="151"/>
      <c r="AH34" s="80"/>
      <c r="AI34" s="80"/>
      <c r="AJ34" s="80"/>
      <c r="AK34" s="80"/>
      <c r="AL34" s="80"/>
      <c r="AM34" s="80"/>
      <c r="AN34" s="179" t="str">
        <f t="shared" si="14"/>
        <v/>
      </c>
      <c r="AO34" s="80"/>
      <c r="AP34" s="80"/>
      <c r="AQ34" s="80"/>
      <c r="AR34" s="80"/>
    </row>
    <row r="35" spans="1:44" s="17" customFormat="1" ht="16.5" thickTop="1" thickBot="1">
      <c r="A35" s="414">
        <v>31</v>
      </c>
      <c r="B35" s="98"/>
      <c r="C35" s="98"/>
      <c r="D35" s="98"/>
      <c r="E35" s="360">
        <f t="shared" si="17"/>
        <v>0</v>
      </c>
      <c r="F35" s="211" t="s">
        <v>248</v>
      </c>
      <c r="G35" s="560" t="str">
        <f t="shared" si="5"/>
        <v/>
      </c>
      <c r="H35" s="343" t="str">
        <f>IF(COUNTIF('Record Inputs'!$J$2:$J$100,AN35)&gt;0,"TE", IF(COUNTIF('Record Inputs'!$K$2:$K$100,AN35)&gt;0,"H2O",""))</f>
        <v/>
      </c>
      <c r="I35" s="343" t="str">
        <f>IF(COUNTIF('Record Inputs'!$L$2:$L$100,AN35)&gt;0,"P", IF(COUNTIF('Record Inputs'!$M$2:$M$100,AN35)&gt;0,"N",IF(COUNTIF('Record Inputs'!$P$2:$P$100,AN35)&gt;0,"C","")))</f>
        <v/>
      </c>
      <c r="J35" s="343" t="str">
        <f>IF(COUNTIF('Record Inputs'!$N$2:$N$100,AN35)&gt;0,"S", IF(COUNTIF('Record Inputs'!$O$2:$O$100,AN35)&gt;0,"S&amp;D",""))</f>
        <v/>
      </c>
      <c r="K35" s="290"/>
      <c r="L35" s="185"/>
      <c r="M35" s="415"/>
      <c r="N35" s="406" t="str">
        <f t="shared" si="2"/>
        <v>Off</v>
      </c>
      <c r="P35" s="16">
        <f t="shared" si="6"/>
        <v>0</v>
      </c>
      <c r="Q35" s="16">
        <f t="shared" si="7"/>
        <v>0</v>
      </c>
      <c r="R35" s="16">
        <f t="shared" si="8"/>
        <v>0</v>
      </c>
      <c r="S35" s="16">
        <f t="shared" si="18"/>
        <v>0</v>
      </c>
      <c r="T35" s="16">
        <f t="shared" si="10"/>
        <v>0</v>
      </c>
      <c r="AB35" s="41">
        <f t="shared" si="11"/>
        <v>0</v>
      </c>
      <c r="AC35" s="41">
        <f t="shared" si="3"/>
        <v>0</v>
      </c>
      <c r="AD35" s="47">
        <f t="shared" si="4"/>
        <v>0</v>
      </c>
      <c r="AE35" s="41">
        <f t="shared" si="12"/>
        <v>0</v>
      </c>
      <c r="AF35" s="41">
        <f t="shared" si="13"/>
        <v>0</v>
      </c>
      <c r="AG35" s="151"/>
      <c r="AH35" s="80"/>
      <c r="AI35" s="80"/>
      <c r="AJ35" s="80"/>
      <c r="AK35" s="80"/>
      <c r="AL35" s="80"/>
      <c r="AM35" s="80"/>
      <c r="AN35" s="179" t="str">
        <f t="shared" si="14"/>
        <v/>
      </c>
      <c r="AO35" s="80"/>
      <c r="AP35" s="80"/>
      <c r="AQ35" s="80"/>
      <c r="AR35" s="80"/>
    </row>
    <row r="36" spans="1:44" s="17" customFormat="1" ht="16.5" thickTop="1" thickBot="1">
      <c r="A36" s="414">
        <v>32</v>
      </c>
      <c r="B36" s="98"/>
      <c r="C36" s="98"/>
      <c r="D36" s="98"/>
      <c r="E36" s="360">
        <f t="shared" si="17"/>
        <v>0</v>
      </c>
      <c r="F36" s="211" t="s">
        <v>249</v>
      </c>
      <c r="G36" s="560" t="str">
        <f t="shared" si="5"/>
        <v/>
      </c>
      <c r="H36" s="343" t="str">
        <f>IF(COUNTIF('Record Inputs'!$J$2:$J$100,AN36)&gt;0,"TE", IF(COUNTIF('Record Inputs'!$K$2:$K$100,AN36)&gt;0,"H2O",""))</f>
        <v/>
      </c>
      <c r="I36" s="343" t="str">
        <f>IF(COUNTIF('Record Inputs'!$L$2:$L$100,AN36)&gt;0,"P", IF(COUNTIF('Record Inputs'!$M$2:$M$100,AN36)&gt;0,"N",IF(COUNTIF('Record Inputs'!$P$2:$P$100,AN36)&gt;0,"C","")))</f>
        <v/>
      </c>
      <c r="J36" s="343" t="str">
        <f>IF(COUNTIF('Record Inputs'!$N$2:$N$100,AN36)&gt;0,"S", IF(COUNTIF('Record Inputs'!$O$2:$O$100,AN36)&gt;0,"S&amp;D",""))</f>
        <v/>
      </c>
      <c r="K36" s="290"/>
      <c r="L36" s="185"/>
      <c r="M36" s="415"/>
      <c r="N36" s="406" t="str">
        <f t="shared" si="2"/>
        <v>Off</v>
      </c>
      <c r="P36" s="16">
        <f t="shared" si="6"/>
        <v>0</v>
      </c>
      <c r="Q36" s="16">
        <f t="shared" si="7"/>
        <v>0</v>
      </c>
      <c r="R36" s="16">
        <f t="shared" si="8"/>
        <v>0</v>
      </c>
      <c r="S36" s="16">
        <f t="shared" si="18"/>
        <v>0</v>
      </c>
      <c r="T36" s="16">
        <f t="shared" si="10"/>
        <v>0</v>
      </c>
      <c r="AB36" s="41">
        <f t="shared" si="11"/>
        <v>0</v>
      </c>
      <c r="AC36" s="41">
        <f t="shared" si="3"/>
        <v>0</v>
      </c>
      <c r="AD36" s="47">
        <f t="shared" si="4"/>
        <v>0</v>
      </c>
      <c r="AE36" s="41">
        <f t="shared" si="12"/>
        <v>0</v>
      </c>
      <c r="AF36" s="41">
        <f t="shared" si="13"/>
        <v>0</v>
      </c>
      <c r="AG36" s="151"/>
      <c r="AH36" s="80"/>
      <c r="AI36" s="80"/>
      <c r="AJ36" s="80"/>
      <c r="AK36" s="80"/>
      <c r="AL36" s="80"/>
      <c r="AM36" s="80"/>
      <c r="AN36" s="179" t="str">
        <f t="shared" si="14"/>
        <v/>
      </c>
      <c r="AO36" s="80"/>
      <c r="AP36" s="80"/>
      <c r="AQ36" s="80"/>
      <c r="AR36" s="80"/>
    </row>
    <row r="37" spans="1:44" s="17" customFormat="1" ht="16.5" thickTop="1" thickBot="1">
      <c r="A37" s="414">
        <v>33</v>
      </c>
      <c r="B37" s="98"/>
      <c r="C37" s="98"/>
      <c r="D37" s="98"/>
      <c r="E37" s="360">
        <f t="shared" si="17"/>
        <v>0</v>
      </c>
      <c r="F37" s="211" t="s">
        <v>250</v>
      </c>
      <c r="G37" s="560" t="str">
        <f t="shared" si="5"/>
        <v/>
      </c>
      <c r="H37" s="343" t="str">
        <f>IF(COUNTIF('Record Inputs'!$J$2:$J$100,AN37)&gt;0,"TE", IF(COUNTIF('Record Inputs'!$K$2:$K$100,AN37)&gt;0,"H2O",""))</f>
        <v/>
      </c>
      <c r="I37" s="343" t="str">
        <f>IF(COUNTIF('Record Inputs'!$L$2:$L$100,AN37)&gt;0,"P", IF(COUNTIF('Record Inputs'!$M$2:$M$100,AN37)&gt;0,"N",IF(COUNTIF('Record Inputs'!$P$2:$P$100,AN37)&gt;0,"C","")))</f>
        <v/>
      </c>
      <c r="J37" s="343" t="str">
        <f>IF(COUNTIF('Record Inputs'!$N$2:$N$100,AN37)&gt;0,"S", IF(COUNTIF('Record Inputs'!$O$2:$O$100,AN37)&gt;0,"S&amp;D",""))</f>
        <v/>
      </c>
      <c r="K37" s="290"/>
      <c r="L37" s="185"/>
      <c r="M37" s="415"/>
      <c r="N37" s="406" t="str">
        <f t="shared" si="2"/>
        <v>Off</v>
      </c>
      <c r="P37" s="16">
        <f t="shared" si="6"/>
        <v>0</v>
      </c>
      <c r="Q37" s="16">
        <f t="shared" si="7"/>
        <v>0</v>
      </c>
      <c r="R37" s="16">
        <f t="shared" si="8"/>
        <v>0</v>
      </c>
      <c r="S37" s="16">
        <f t="shared" si="18"/>
        <v>0</v>
      </c>
      <c r="T37" s="16">
        <f t="shared" si="10"/>
        <v>0</v>
      </c>
      <c r="AB37" s="41">
        <f t="shared" ref="AB37:AB68" si="19">(IF(F37=1,K37,0))</f>
        <v>0</v>
      </c>
      <c r="AC37" s="41">
        <f t="shared" ref="AC37:AC68" si="20">(IF(F37=2,K37,0))</f>
        <v>0</v>
      </c>
      <c r="AD37" s="47">
        <f t="shared" ref="AD37:AD68" si="21">(IF(F37=3,K37,0))</f>
        <v>0</v>
      </c>
      <c r="AE37" s="41">
        <f t="shared" si="12"/>
        <v>0</v>
      </c>
      <c r="AF37" s="41">
        <f t="shared" si="13"/>
        <v>0</v>
      </c>
      <c r="AG37" s="151"/>
      <c r="AH37" s="80"/>
      <c r="AI37" s="80"/>
      <c r="AJ37" s="80"/>
      <c r="AK37" s="80"/>
      <c r="AL37" s="80"/>
      <c r="AM37" s="80"/>
      <c r="AN37" s="179" t="str">
        <f t="shared" si="14"/>
        <v/>
      </c>
      <c r="AO37" s="80"/>
      <c r="AP37" s="80"/>
      <c r="AQ37" s="80"/>
      <c r="AR37" s="80"/>
    </row>
    <row r="38" spans="1:44" s="17" customFormat="1" ht="16.5" thickTop="1" thickBot="1">
      <c r="A38" s="414">
        <v>34</v>
      </c>
      <c r="B38" s="98"/>
      <c r="C38" s="98"/>
      <c r="D38" s="98"/>
      <c r="E38" s="360">
        <f t="shared" si="17"/>
        <v>0</v>
      </c>
      <c r="F38" s="211" t="s">
        <v>251</v>
      </c>
      <c r="G38" s="560" t="str">
        <f t="shared" si="5"/>
        <v/>
      </c>
      <c r="H38" s="343" t="str">
        <f>IF(COUNTIF('Record Inputs'!$J$2:$J$100,AN38)&gt;0,"TE", IF(COUNTIF('Record Inputs'!$K$2:$K$100,AN38)&gt;0,"H2O",""))</f>
        <v/>
      </c>
      <c r="I38" s="343" t="str">
        <f>IF(COUNTIF('Record Inputs'!$L$2:$L$100,AN38)&gt;0,"P", IF(COUNTIF('Record Inputs'!$M$2:$M$100,AN38)&gt;0,"N",IF(COUNTIF('Record Inputs'!$P$2:$P$100,AN38)&gt;0,"C","")))</f>
        <v/>
      </c>
      <c r="J38" s="343" t="str">
        <f>IF(COUNTIF('Record Inputs'!$N$2:$N$100,AN38)&gt;0,"S", IF(COUNTIF('Record Inputs'!$O$2:$O$100,AN38)&gt;0,"S&amp;D",""))</f>
        <v/>
      </c>
      <c r="K38" s="290"/>
      <c r="L38" s="185"/>
      <c r="M38" s="415"/>
      <c r="N38" s="406" t="str">
        <f t="shared" si="2"/>
        <v>Off</v>
      </c>
      <c r="P38" s="16">
        <f t="shared" si="6"/>
        <v>0</v>
      </c>
      <c r="Q38" s="16">
        <f t="shared" si="7"/>
        <v>0</v>
      </c>
      <c r="R38" s="16">
        <f t="shared" si="8"/>
        <v>0</v>
      </c>
      <c r="S38" s="16">
        <f t="shared" si="18"/>
        <v>0</v>
      </c>
      <c r="T38" s="16">
        <f t="shared" si="10"/>
        <v>0</v>
      </c>
      <c r="AB38" s="41">
        <f t="shared" si="19"/>
        <v>0</v>
      </c>
      <c r="AC38" s="41">
        <f t="shared" si="20"/>
        <v>0</v>
      </c>
      <c r="AD38" s="47">
        <f t="shared" si="21"/>
        <v>0</v>
      </c>
      <c r="AE38" s="41">
        <f t="shared" si="12"/>
        <v>0</v>
      </c>
      <c r="AF38" s="41">
        <f t="shared" si="13"/>
        <v>0</v>
      </c>
      <c r="AG38" s="151"/>
      <c r="AH38" s="80"/>
      <c r="AI38" s="80"/>
      <c r="AJ38" s="80"/>
      <c r="AK38" s="80"/>
      <c r="AL38" s="80"/>
      <c r="AM38" s="80"/>
      <c r="AN38" s="179" t="str">
        <f t="shared" si="14"/>
        <v/>
      </c>
      <c r="AO38" s="80"/>
      <c r="AP38" s="80"/>
      <c r="AQ38" s="80"/>
      <c r="AR38" s="80"/>
    </row>
    <row r="39" spans="1:44" s="17" customFormat="1" ht="16.5" thickTop="1" thickBot="1">
      <c r="A39" s="414">
        <v>35</v>
      </c>
      <c r="B39" s="98"/>
      <c r="C39" s="98"/>
      <c r="D39" s="98"/>
      <c r="E39" s="360">
        <f t="shared" si="17"/>
        <v>0</v>
      </c>
      <c r="F39" s="211" t="s">
        <v>252</v>
      </c>
      <c r="G39" s="560" t="str">
        <f t="shared" si="5"/>
        <v/>
      </c>
      <c r="H39" s="343" t="str">
        <f>IF(COUNTIF('Record Inputs'!$J$2:$J$100,AN39)&gt;0,"TE", IF(COUNTIF('Record Inputs'!$K$2:$K$100,AN39)&gt;0,"H2O",""))</f>
        <v/>
      </c>
      <c r="I39" s="343" t="str">
        <f>IF(COUNTIF('Record Inputs'!$L$2:$L$100,AN39)&gt;0,"P", IF(COUNTIF('Record Inputs'!$M$2:$M$100,AN39)&gt;0,"N",IF(COUNTIF('Record Inputs'!$P$2:$P$100,AN39)&gt;0,"C","")))</f>
        <v/>
      </c>
      <c r="J39" s="343" t="str">
        <f>IF(COUNTIF('Record Inputs'!$N$2:$N$100,AN39)&gt;0,"S", IF(COUNTIF('Record Inputs'!$O$2:$O$100,AN39)&gt;0,"S&amp;D",""))</f>
        <v/>
      </c>
      <c r="K39" s="290"/>
      <c r="L39" s="185"/>
      <c r="M39" s="415"/>
      <c r="N39" s="406" t="str">
        <f t="shared" si="2"/>
        <v>Off</v>
      </c>
      <c r="P39" s="16">
        <f t="shared" si="6"/>
        <v>0</v>
      </c>
      <c r="Q39" s="16">
        <f t="shared" si="7"/>
        <v>0</v>
      </c>
      <c r="R39" s="16">
        <f t="shared" si="8"/>
        <v>0</v>
      </c>
      <c r="S39" s="16">
        <f t="shared" si="18"/>
        <v>0</v>
      </c>
      <c r="T39" s="16">
        <f t="shared" si="10"/>
        <v>0</v>
      </c>
      <c r="AB39" s="41">
        <f t="shared" si="19"/>
        <v>0</v>
      </c>
      <c r="AC39" s="41">
        <f t="shared" si="20"/>
        <v>0</v>
      </c>
      <c r="AD39" s="47">
        <f t="shared" si="21"/>
        <v>0</v>
      </c>
      <c r="AE39" s="41">
        <f t="shared" si="12"/>
        <v>0</v>
      </c>
      <c r="AF39" s="41">
        <f t="shared" si="13"/>
        <v>0</v>
      </c>
      <c r="AG39" s="151"/>
      <c r="AH39" s="80"/>
      <c r="AI39" s="80"/>
      <c r="AJ39" s="80"/>
      <c r="AK39" s="80"/>
      <c r="AL39" s="80"/>
      <c r="AM39" s="80"/>
      <c r="AN39" s="179" t="str">
        <f t="shared" si="14"/>
        <v/>
      </c>
      <c r="AO39" s="80"/>
      <c r="AP39" s="80"/>
      <c r="AQ39" s="80"/>
      <c r="AR39" s="80"/>
    </row>
    <row r="40" spans="1:44" s="17" customFormat="1" ht="16.5" thickTop="1" thickBot="1">
      <c r="A40" s="416">
        <v>36</v>
      </c>
      <c r="B40" s="400"/>
      <c r="C40" s="400"/>
      <c r="D40" s="400"/>
      <c r="E40" s="361">
        <f t="shared" si="17"/>
        <v>0</v>
      </c>
      <c r="F40" s="401" t="s">
        <v>253</v>
      </c>
      <c r="G40" s="560" t="str">
        <f t="shared" si="5"/>
        <v/>
      </c>
      <c r="H40" s="402" t="str">
        <f>IF(COUNTIF('Record Inputs'!$J$2:$J$100,AN40)&gt;0,"TE", IF(COUNTIF('Record Inputs'!$K$2:$K$100,AN40)&gt;0,"H2O",""))</f>
        <v/>
      </c>
      <c r="I40" s="402" t="str">
        <f>IF(COUNTIF('Record Inputs'!$L$2:$L$100,AN40)&gt;0,"P", IF(COUNTIF('Record Inputs'!$M$2:$M$100,AN40)&gt;0,"N",IF(COUNTIF('Record Inputs'!$P$2:$P$100,AN40)&gt;0,"C","")))</f>
        <v/>
      </c>
      <c r="J40" s="402" t="str">
        <f>IF(COUNTIF('Record Inputs'!$N$2:$N$100,AN40)&gt;0,"S", IF(COUNTIF('Record Inputs'!$O$2:$O$100,AN40)&gt;0,"S&amp;D",""))</f>
        <v/>
      </c>
      <c r="K40" s="438"/>
      <c r="L40" s="379"/>
      <c r="M40" s="417"/>
      <c r="N40" s="406" t="str">
        <f t="shared" si="2"/>
        <v>Off</v>
      </c>
      <c r="P40" s="16">
        <f t="shared" si="6"/>
        <v>0</v>
      </c>
      <c r="Q40" s="16">
        <f t="shared" si="7"/>
        <v>0</v>
      </c>
      <c r="R40" s="16">
        <f t="shared" si="8"/>
        <v>0</v>
      </c>
      <c r="S40" s="16">
        <f t="shared" si="18"/>
        <v>0</v>
      </c>
      <c r="T40" s="16">
        <f t="shared" si="10"/>
        <v>0</v>
      </c>
      <c r="AB40" s="41">
        <f t="shared" si="19"/>
        <v>0</v>
      </c>
      <c r="AC40" s="41">
        <f t="shared" si="20"/>
        <v>0</v>
      </c>
      <c r="AD40" s="47">
        <f t="shared" si="21"/>
        <v>0</v>
      </c>
      <c r="AE40" s="41">
        <f t="shared" si="12"/>
        <v>0</v>
      </c>
      <c r="AF40" s="41">
        <f t="shared" si="13"/>
        <v>0</v>
      </c>
      <c r="AG40" s="151"/>
      <c r="AH40" s="80"/>
      <c r="AI40" s="80"/>
      <c r="AJ40" s="80"/>
      <c r="AK40" s="80"/>
      <c r="AL40" s="80"/>
      <c r="AM40" s="80"/>
      <c r="AN40" s="179" t="str">
        <f t="shared" si="14"/>
        <v/>
      </c>
      <c r="AO40" s="80"/>
      <c r="AP40" s="80"/>
      <c r="AQ40" s="80"/>
      <c r="AR40" s="80"/>
    </row>
    <row r="41" spans="1:44" s="17" customFormat="1" ht="15.75" thickBot="1">
      <c r="A41" s="407">
        <v>37</v>
      </c>
      <c r="B41" s="408"/>
      <c r="C41" s="408"/>
      <c r="D41" s="408"/>
      <c r="E41" s="409">
        <f t="shared" si="17"/>
        <v>0</v>
      </c>
      <c r="F41" s="410" t="s">
        <v>254</v>
      </c>
      <c r="G41" s="560" t="str">
        <f t="shared" si="5"/>
        <v/>
      </c>
      <c r="H41" s="411" t="str">
        <f>IF(COUNTIF('Record Inputs'!$J$2:$J$100,AN41)&gt;0,"TE", IF(COUNTIF('Record Inputs'!$K$2:$K$100,AN41)&gt;0,"H2O",""))</f>
        <v/>
      </c>
      <c r="I41" s="411" t="str">
        <f>IF(COUNTIF('Record Inputs'!$L$2:$L$100,AN41)&gt;0,"P", IF(COUNTIF('Record Inputs'!$M$2:$M$100,AN41)&gt;0,"N",IF(COUNTIF('Record Inputs'!$P$2:$P$100,AN41)&gt;0,"C","")))</f>
        <v/>
      </c>
      <c r="J41" s="411" t="str">
        <f>IF(COUNTIF('Record Inputs'!$N$2:$N$100,AN41)&gt;0,"S", IF(COUNTIF('Record Inputs'!$O$2:$O$100,AN41)&gt;0,"S&amp;D",""))</f>
        <v/>
      </c>
      <c r="K41" s="440"/>
      <c r="L41" s="412"/>
      <c r="M41" s="413"/>
      <c r="N41" s="406" t="str">
        <f t="shared" si="2"/>
        <v>Off</v>
      </c>
      <c r="P41" s="16">
        <f t="shared" si="6"/>
        <v>0</v>
      </c>
      <c r="Q41" s="16">
        <f t="shared" si="7"/>
        <v>0</v>
      </c>
      <c r="R41" s="16">
        <f t="shared" si="8"/>
        <v>0</v>
      </c>
      <c r="S41" s="16">
        <f t="shared" si="18"/>
        <v>0</v>
      </c>
      <c r="T41" s="16">
        <f t="shared" si="10"/>
        <v>0</v>
      </c>
      <c r="AB41" s="41">
        <f t="shared" si="19"/>
        <v>0</v>
      </c>
      <c r="AC41" s="41">
        <f t="shared" si="20"/>
        <v>0</v>
      </c>
      <c r="AD41" s="47">
        <f t="shared" si="21"/>
        <v>0</v>
      </c>
      <c r="AE41" s="41">
        <f t="shared" si="12"/>
        <v>0</v>
      </c>
      <c r="AF41" s="41">
        <f t="shared" si="13"/>
        <v>0</v>
      </c>
      <c r="AG41" s="151"/>
      <c r="AH41" s="80"/>
      <c r="AI41" s="80"/>
      <c r="AJ41" s="80"/>
      <c r="AK41" s="80"/>
      <c r="AL41" s="80"/>
      <c r="AM41" s="80"/>
      <c r="AN41" s="179" t="str">
        <f t="shared" si="14"/>
        <v/>
      </c>
      <c r="AO41" s="80"/>
      <c r="AP41" s="80"/>
      <c r="AQ41" s="80"/>
      <c r="AR41" s="80"/>
    </row>
    <row r="42" spans="1:44" s="17" customFormat="1" ht="16.5" thickTop="1" thickBot="1">
      <c r="A42" s="414">
        <v>38</v>
      </c>
      <c r="B42" s="98"/>
      <c r="C42" s="98"/>
      <c r="D42" s="98"/>
      <c r="E42" s="360">
        <f t="shared" si="17"/>
        <v>0</v>
      </c>
      <c r="F42" s="211" t="s">
        <v>255</v>
      </c>
      <c r="G42" s="560" t="str">
        <f t="shared" si="5"/>
        <v/>
      </c>
      <c r="H42" s="343" t="str">
        <f>IF(COUNTIF('Record Inputs'!$J$2:$J$100,AN42)&gt;0,"TE", IF(COUNTIF('Record Inputs'!$K$2:$K$100,AN42)&gt;0,"H2O",""))</f>
        <v/>
      </c>
      <c r="I42" s="343" t="str">
        <f>IF(COUNTIF('Record Inputs'!$L$2:$L$100,AN42)&gt;0,"P", IF(COUNTIF('Record Inputs'!$M$2:$M$100,AN42)&gt;0,"N",IF(COUNTIF('Record Inputs'!$P$2:$P$100,AN42)&gt;0,"C","")))</f>
        <v/>
      </c>
      <c r="J42" s="343" t="str">
        <f>IF(COUNTIF('Record Inputs'!$N$2:$N$100,AN42)&gt;0,"S", IF(COUNTIF('Record Inputs'!$O$2:$O$100,AN42)&gt;0,"S&amp;D",""))</f>
        <v/>
      </c>
      <c r="K42" s="192"/>
      <c r="L42" s="185"/>
      <c r="M42" s="415"/>
      <c r="N42" s="406" t="str">
        <f t="shared" si="2"/>
        <v>Off</v>
      </c>
      <c r="P42" s="16">
        <f t="shared" si="6"/>
        <v>0</v>
      </c>
      <c r="Q42" s="16">
        <f t="shared" si="7"/>
        <v>0</v>
      </c>
      <c r="R42" s="16">
        <f t="shared" si="8"/>
        <v>0</v>
      </c>
      <c r="S42" s="16">
        <f t="shared" si="18"/>
        <v>0</v>
      </c>
      <c r="T42" s="16">
        <f t="shared" si="10"/>
        <v>0</v>
      </c>
      <c r="AB42" s="41">
        <f t="shared" si="19"/>
        <v>0</v>
      </c>
      <c r="AC42" s="41">
        <f t="shared" si="20"/>
        <v>0</v>
      </c>
      <c r="AD42" s="47">
        <f t="shared" si="21"/>
        <v>0</v>
      </c>
      <c r="AE42" s="41">
        <f t="shared" si="12"/>
        <v>0</v>
      </c>
      <c r="AF42" s="41">
        <f t="shared" si="13"/>
        <v>0</v>
      </c>
      <c r="AG42" s="151"/>
      <c r="AH42" s="80"/>
      <c r="AI42" s="80"/>
      <c r="AJ42" s="80"/>
      <c r="AK42" s="80"/>
      <c r="AL42" s="80"/>
      <c r="AM42" s="80"/>
      <c r="AN42" s="179" t="str">
        <f t="shared" si="14"/>
        <v/>
      </c>
      <c r="AO42" s="80"/>
      <c r="AP42" s="80"/>
      <c r="AQ42" s="80"/>
      <c r="AR42" s="80"/>
    </row>
    <row r="43" spans="1:44" s="17" customFormat="1" ht="16.5" thickTop="1" thickBot="1">
      <c r="A43" s="414">
        <v>39</v>
      </c>
      <c r="B43" s="98"/>
      <c r="C43" s="98"/>
      <c r="D43" s="98"/>
      <c r="E43" s="360">
        <f t="shared" si="17"/>
        <v>0</v>
      </c>
      <c r="F43" s="211" t="s">
        <v>256</v>
      </c>
      <c r="G43" s="560" t="str">
        <f t="shared" si="5"/>
        <v/>
      </c>
      <c r="H43" s="343" t="str">
        <f>IF(COUNTIF('Record Inputs'!$J$2:$J$100,AN43)&gt;0,"TE", IF(COUNTIF('Record Inputs'!$K$2:$K$100,AN43)&gt;0,"H2O",""))</f>
        <v/>
      </c>
      <c r="I43" s="343" t="str">
        <f>IF(COUNTIF('Record Inputs'!$L$2:$L$100,AN43)&gt;0,"P", IF(COUNTIF('Record Inputs'!$M$2:$M$100,AN43)&gt;0,"N",IF(COUNTIF('Record Inputs'!$P$2:$P$100,AN43)&gt;0,"C","")))</f>
        <v/>
      </c>
      <c r="J43" s="343" t="str">
        <f>IF(COUNTIF('Record Inputs'!$N$2:$N$100,AN43)&gt;0,"S", IF(COUNTIF('Record Inputs'!$O$2:$O$100,AN43)&gt;0,"S&amp;D",""))</f>
        <v/>
      </c>
      <c r="K43" s="192"/>
      <c r="L43" s="185"/>
      <c r="M43" s="415"/>
      <c r="N43" s="406" t="str">
        <f t="shared" si="2"/>
        <v>Off</v>
      </c>
      <c r="P43" s="16">
        <f t="shared" si="6"/>
        <v>0</v>
      </c>
      <c r="Q43" s="16">
        <f t="shared" si="7"/>
        <v>0</v>
      </c>
      <c r="R43" s="16">
        <f t="shared" si="8"/>
        <v>0</v>
      </c>
      <c r="S43" s="16">
        <f t="shared" si="18"/>
        <v>0</v>
      </c>
      <c r="T43" s="16">
        <f t="shared" si="10"/>
        <v>0</v>
      </c>
      <c r="AB43" s="41">
        <f t="shared" si="19"/>
        <v>0</v>
      </c>
      <c r="AC43" s="41">
        <f t="shared" si="20"/>
        <v>0</v>
      </c>
      <c r="AD43" s="47">
        <f t="shared" si="21"/>
        <v>0</v>
      </c>
      <c r="AE43" s="41">
        <f t="shared" si="12"/>
        <v>0</v>
      </c>
      <c r="AF43" s="41">
        <f t="shared" si="13"/>
        <v>0</v>
      </c>
      <c r="AG43" s="151"/>
      <c r="AH43" s="80"/>
      <c r="AI43" s="80"/>
      <c r="AJ43" s="80"/>
      <c r="AK43" s="80"/>
      <c r="AL43" s="80"/>
      <c r="AM43" s="80"/>
      <c r="AN43" s="179" t="str">
        <f t="shared" si="14"/>
        <v/>
      </c>
      <c r="AO43" s="80"/>
      <c r="AP43" s="80"/>
      <c r="AQ43" s="80"/>
      <c r="AR43" s="80"/>
    </row>
    <row r="44" spans="1:44" s="17" customFormat="1" ht="16.5" thickTop="1" thickBot="1">
      <c r="A44" s="414">
        <v>40</v>
      </c>
      <c r="B44" s="98"/>
      <c r="C44" s="98"/>
      <c r="D44" s="98"/>
      <c r="E44" s="360">
        <f t="shared" si="17"/>
        <v>0</v>
      </c>
      <c r="F44" s="211" t="s">
        <v>257</v>
      </c>
      <c r="G44" s="560" t="str">
        <f t="shared" si="5"/>
        <v/>
      </c>
      <c r="H44" s="343" t="str">
        <f>IF(COUNTIF('Record Inputs'!$J$2:$J$100,AN44)&gt;0,"TE", IF(COUNTIF('Record Inputs'!$K$2:$K$100,AN44)&gt;0,"H2O",""))</f>
        <v/>
      </c>
      <c r="I44" s="343" t="str">
        <f>IF(COUNTIF('Record Inputs'!$L$2:$L$100,AN44)&gt;0,"P", IF(COUNTIF('Record Inputs'!$M$2:$M$100,AN44)&gt;0,"N",IF(COUNTIF('Record Inputs'!$P$2:$P$100,AN44)&gt;0,"C","")))</f>
        <v/>
      </c>
      <c r="J44" s="343" t="str">
        <f>IF(COUNTIF('Record Inputs'!$N$2:$N$100,AN44)&gt;0,"S", IF(COUNTIF('Record Inputs'!$O$2:$O$100,AN44)&gt;0,"S&amp;D",""))</f>
        <v/>
      </c>
      <c r="K44" s="192"/>
      <c r="L44" s="185"/>
      <c r="M44" s="415"/>
      <c r="N44" s="406" t="str">
        <f t="shared" si="2"/>
        <v>Off</v>
      </c>
      <c r="P44" s="16">
        <f t="shared" si="6"/>
        <v>0</v>
      </c>
      <c r="Q44" s="16">
        <f t="shared" si="7"/>
        <v>0</v>
      </c>
      <c r="R44" s="16">
        <f t="shared" si="8"/>
        <v>0</v>
      </c>
      <c r="S44" s="16">
        <f t="shared" si="18"/>
        <v>0</v>
      </c>
      <c r="T44" s="16">
        <f t="shared" si="10"/>
        <v>0</v>
      </c>
      <c r="AB44" s="41">
        <f t="shared" si="19"/>
        <v>0</v>
      </c>
      <c r="AC44" s="41">
        <f t="shared" si="20"/>
        <v>0</v>
      </c>
      <c r="AD44" s="47">
        <f t="shared" si="21"/>
        <v>0</v>
      </c>
      <c r="AE44" s="41">
        <f t="shared" si="12"/>
        <v>0</v>
      </c>
      <c r="AF44" s="41">
        <f t="shared" si="13"/>
        <v>0</v>
      </c>
      <c r="AG44" s="151"/>
      <c r="AH44" s="80"/>
      <c r="AI44" s="80"/>
      <c r="AJ44" s="80"/>
      <c r="AK44" s="80"/>
      <c r="AL44" s="80"/>
      <c r="AM44" s="80"/>
      <c r="AN44" s="179" t="str">
        <f t="shared" si="14"/>
        <v/>
      </c>
      <c r="AO44" s="80"/>
      <c r="AP44" s="80"/>
      <c r="AQ44" s="80"/>
      <c r="AR44" s="80"/>
    </row>
    <row r="45" spans="1:44" s="17" customFormat="1" ht="16.5" thickTop="1" thickBot="1">
      <c r="A45" s="414">
        <v>41</v>
      </c>
      <c r="B45" s="98"/>
      <c r="C45" s="98"/>
      <c r="D45" s="98"/>
      <c r="E45" s="360">
        <f t="shared" si="17"/>
        <v>0</v>
      </c>
      <c r="F45" s="211" t="s">
        <v>258</v>
      </c>
      <c r="G45" s="560" t="str">
        <f t="shared" si="5"/>
        <v/>
      </c>
      <c r="H45" s="343" t="str">
        <f>IF(COUNTIF('Record Inputs'!$J$2:$J$100,AN45)&gt;0,"TE", IF(COUNTIF('Record Inputs'!$K$2:$K$100,AN45)&gt;0,"H2O",""))</f>
        <v/>
      </c>
      <c r="I45" s="343" t="str">
        <f>IF(COUNTIF('Record Inputs'!$L$2:$L$100,AN45)&gt;0,"P", IF(COUNTIF('Record Inputs'!$M$2:$M$100,AN45)&gt;0,"N",IF(COUNTIF('Record Inputs'!$P$2:$P$100,AN45)&gt;0,"C","")))</f>
        <v/>
      </c>
      <c r="J45" s="343" t="str">
        <f>IF(COUNTIF('Record Inputs'!$N$2:$N$100,AN45)&gt;0,"S", IF(COUNTIF('Record Inputs'!$O$2:$O$100,AN45)&gt;0,"S&amp;D",""))</f>
        <v/>
      </c>
      <c r="K45" s="192"/>
      <c r="L45" s="185"/>
      <c r="M45" s="415"/>
      <c r="N45" s="406" t="str">
        <f t="shared" si="2"/>
        <v>Off</v>
      </c>
      <c r="P45" s="16">
        <f t="shared" si="6"/>
        <v>0</v>
      </c>
      <c r="Q45" s="16">
        <f t="shared" si="7"/>
        <v>0</v>
      </c>
      <c r="R45" s="16">
        <f t="shared" si="8"/>
        <v>0</v>
      </c>
      <c r="S45" s="16">
        <f t="shared" si="18"/>
        <v>0</v>
      </c>
      <c r="T45" s="16">
        <f t="shared" si="10"/>
        <v>0</v>
      </c>
      <c r="AB45" s="41">
        <f t="shared" si="19"/>
        <v>0</v>
      </c>
      <c r="AC45" s="41">
        <f t="shared" si="20"/>
        <v>0</v>
      </c>
      <c r="AD45" s="47">
        <f t="shared" si="21"/>
        <v>0</v>
      </c>
      <c r="AE45" s="41">
        <f t="shared" si="12"/>
        <v>0</v>
      </c>
      <c r="AF45" s="41">
        <f t="shared" si="13"/>
        <v>0</v>
      </c>
      <c r="AG45" s="151"/>
      <c r="AH45" s="80"/>
      <c r="AI45" s="80"/>
      <c r="AJ45" s="80"/>
      <c r="AK45" s="80"/>
      <c r="AL45" s="80"/>
      <c r="AM45" s="80"/>
      <c r="AN45" s="179" t="str">
        <f t="shared" si="14"/>
        <v/>
      </c>
      <c r="AO45" s="80"/>
      <c r="AP45" s="80"/>
      <c r="AQ45" s="80"/>
      <c r="AR45" s="80"/>
    </row>
    <row r="46" spans="1:44" s="17" customFormat="1" ht="16.5" thickTop="1" thickBot="1">
      <c r="A46" s="414">
        <v>42</v>
      </c>
      <c r="B46" s="98"/>
      <c r="C46" s="98"/>
      <c r="D46" s="98"/>
      <c r="E46" s="360">
        <f t="shared" si="17"/>
        <v>0</v>
      </c>
      <c r="F46" s="211" t="s">
        <v>259</v>
      </c>
      <c r="G46" s="560" t="str">
        <f t="shared" si="5"/>
        <v/>
      </c>
      <c r="H46" s="343" t="str">
        <f>IF(COUNTIF('Record Inputs'!$J$2:$J$100,AN46)&gt;0,"TE", IF(COUNTIF('Record Inputs'!$K$2:$K$100,AN46)&gt;0,"H2O",""))</f>
        <v/>
      </c>
      <c r="I46" s="343" t="str">
        <f>IF(COUNTIF('Record Inputs'!$L$2:$L$100,AN46)&gt;0,"P", IF(COUNTIF('Record Inputs'!$M$2:$M$100,AN46)&gt;0,"N",IF(COUNTIF('Record Inputs'!$P$2:$P$100,AN46)&gt;0,"C","")))</f>
        <v/>
      </c>
      <c r="J46" s="343" t="str">
        <f>IF(COUNTIF('Record Inputs'!$N$2:$N$100,AN46)&gt;0,"S", IF(COUNTIF('Record Inputs'!$O$2:$O$100,AN46)&gt;0,"S&amp;D",""))</f>
        <v/>
      </c>
      <c r="K46" s="192"/>
      <c r="L46" s="185"/>
      <c r="M46" s="415"/>
      <c r="N46" s="406" t="str">
        <f t="shared" si="2"/>
        <v>Off</v>
      </c>
      <c r="P46" s="16">
        <f t="shared" si="6"/>
        <v>0</v>
      </c>
      <c r="Q46" s="16">
        <f t="shared" si="7"/>
        <v>0</v>
      </c>
      <c r="R46" s="16">
        <f t="shared" si="8"/>
        <v>0</v>
      </c>
      <c r="S46" s="16">
        <f t="shared" si="18"/>
        <v>0</v>
      </c>
      <c r="T46" s="16">
        <f t="shared" si="10"/>
        <v>0</v>
      </c>
      <c r="AB46" s="41">
        <f t="shared" si="19"/>
        <v>0</v>
      </c>
      <c r="AC46" s="41">
        <f t="shared" si="20"/>
        <v>0</v>
      </c>
      <c r="AD46" s="47">
        <f t="shared" si="21"/>
        <v>0</v>
      </c>
      <c r="AE46" s="41">
        <f t="shared" si="12"/>
        <v>0</v>
      </c>
      <c r="AF46" s="41">
        <f t="shared" si="13"/>
        <v>0</v>
      </c>
      <c r="AG46" s="151"/>
      <c r="AH46" s="80"/>
      <c r="AI46" s="80"/>
      <c r="AJ46" s="80"/>
      <c r="AK46" s="80"/>
      <c r="AL46" s="80"/>
      <c r="AM46" s="80"/>
      <c r="AN46" s="179" t="str">
        <f t="shared" si="14"/>
        <v/>
      </c>
      <c r="AO46" s="80"/>
      <c r="AP46" s="80"/>
      <c r="AQ46" s="80"/>
      <c r="AR46" s="80"/>
    </row>
    <row r="47" spans="1:44" s="17" customFormat="1" ht="16.5" thickTop="1" thickBot="1">
      <c r="A47" s="414">
        <v>43</v>
      </c>
      <c r="B47" s="98"/>
      <c r="C47" s="98"/>
      <c r="D47" s="98"/>
      <c r="E47" s="360">
        <f t="shared" si="17"/>
        <v>0</v>
      </c>
      <c r="F47" s="211" t="s">
        <v>260</v>
      </c>
      <c r="G47" s="560" t="str">
        <f t="shared" si="5"/>
        <v/>
      </c>
      <c r="H47" s="343" t="str">
        <f>IF(COUNTIF('Record Inputs'!$J$2:$J$100,AN47)&gt;0,"TE", IF(COUNTIF('Record Inputs'!$K$2:$K$100,AN47)&gt;0,"H2O",""))</f>
        <v/>
      </c>
      <c r="I47" s="343" t="str">
        <f>IF(COUNTIF('Record Inputs'!$L$2:$L$100,AN47)&gt;0,"P", IF(COUNTIF('Record Inputs'!$M$2:$M$100,AN47)&gt;0,"N",IF(COUNTIF('Record Inputs'!$P$2:$P$100,AN47)&gt;0,"C","")))</f>
        <v/>
      </c>
      <c r="J47" s="343" t="str">
        <f>IF(COUNTIF('Record Inputs'!$N$2:$N$100,AN47)&gt;0,"S", IF(COUNTIF('Record Inputs'!$O$2:$O$100,AN47)&gt;0,"S&amp;D",""))</f>
        <v/>
      </c>
      <c r="K47" s="192"/>
      <c r="L47" s="185"/>
      <c r="M47" s="415"/>
      <c r="N47" s="406" t="str">
        <f t="shared" si="2"/>
        <v>Off</v>
      </c>
      <c r="P47" s="16">
        <f t="shared" si="6"/>
        <v>0</v>
      </c>
      <c r="Q47" s="16">
        <f t="shared" si="7"/>
        <v>0</v>
      </c>
      <c r="R47" s="16">
        <f t="shared" si="8"/>
        <v>0</v>
      </c>
      <c r="S47" s="16">
        <f t="shared" si="18"/>
        <v>0</v>
      </c>
      <c r="T47" s="16">
        <f t="shared" si="10"/>
        <v>0</v>
      </c>
      <c r="AB47" s="41">
        <f t="shared" si="19"/>
        <v>0</v>
      </c>
      <c r="AC47" s="41">
        <f t="shared" si="20"/>
        <v>0</v>
      </c>
      <c r="AD47" s="47">
        <f t="shared" si="21"/>
        <v>0</v>
      </c>
      <c r="AE47" s="41">
        <f t="shared" si="12"/>
        <v>0</v>
      </c>
      <c r="AF47" s="41">
        <f t="shared" si="13"/>
        <v>0</v>
      </c>
      <c r="AG47" s="151"/>
      <c r="AH47" s="80"/>
      <c r="AI47" s="80"/>
      <c r="AJ47" s="80"/>
      <c r="AK47" s="80"/>
      <c r="AL47" s="80"/>
      <c r="AM47" s="80"/>
      <c r="AN47" s="179" t="str">
        <f t="shared" si="14"/>
        <v/>
      </c>
      <c r="AO47" s="80"/>
      <c r="AP47" s="80"/>
      <c r="AQ47" s="80"/>
      <c r="AR47" s="80"/>
    </row>
    <row r="48" spans="1:44" s="17" customFormat="1" ht="16.5" thickTop="1" thickBot="1">
      <c r="A48" s="414">
        <v>44</v>
      </c>
      <c r="B48" s="98"/>
      <c r="C48" s="98"/>
      <c r="D48" s="98"/>
      <c r="E48" s="360">
        <f t="shared" si="17"/>
        <v>0</v>
      </c>
      <c r="F48" s="211" t="s">
        <v>261</v>
      </c>
      <c r="G48" s="560" t="str">
        <f t="shared" si="5"/>
        <v/>
      </c>
      <c r="H48" s="343" t="str">
        <f>IF(COUNTIF('Record Inputs'!$J$2:$J$100,AN48)&gt;0,"TE", IF(COUNTIF('Record Inputs'!$K$2:$K$100,AN48)&gt;0,"H2O",""))</f>
        <v/>
      </c>
      <c r="I48" s="343" t="str">
        <f>IF(COUNTIF('Record Inputs'!$L$2:$L$100,AN48)&gt;0,"P", IF(COUNTIF('Record Inputs'!$M$2:$M$100,AN48)&gt;0,"N",IF(COUNTIF('Record Inputs'!$P$2:$P$100,AN48)&gt;0,"C","")))</f>
        <v/>
      </c>
      <c r="J48" s="343" t="str">
        <f>IF(COUNTIF('Record Inputs'!$N$2:$N$100,AN48)&gt;0,"S", IF(COUNTIF('Record Inputs'!$O$2:$O$100,AN48)&gt;0,"S&amp;D",""))</f>
        <v/>
      </c>
      <c r="K48" s="192"/>
      <c r="L48" s="185"/>
      <c r="M48" s="415"/>
      <c r="N48" s="406" t="str">
        <f t="shared" si="2"/>
        <v>Off</v>
      </c>
      <c r="P48" s="16">
        <f t="shared" si="6"/>
        <v>0</v>
      </c>
      <c r="Q48" s="16">
        <f t="shared" si="7"/>
        <v>0</v>
      </c>
      <c r="R48" s="16">
        <f t="shared" si="8"/>
        <v>0</v>
      </c>
      <c r="S48" s="16">
        <f t="shared" si="18"/>
        <v>0</v>
      </c>
      <c r="T48" s="16">
        <f t="shared" si="10"/>
        <v>0</v>
      </c>
      <c r="AB48" s="41">
        <f t="shared" si="19"/>
        <v>0</v>
      </c>
      <c r="AC48" s="41">
        <f t="shared" si="20"/>
        <v>0</v>
      </c>
      <c r="AD48" s="47">
        <f t="shared" si="21"/>
        <v>0</v>
      </c>
      <c r="AE48" s="41">
        <f t="shared" si="12"/>
        <v>0</v>
      </c>
      <c r="AF48" s="41">
        <f t="shared" si="13"/>
        <v>0</v>
      </c>
      <c r="AG48" s="151"/>
      <c r="AH48" s="80"/>
      <c r="AI48" s="80"/>
      <c r="AJ48" s="80"/>
      <c r="AK48" s="80"/>
      <c r="AL48" s="80"/>
      <c r="AM48" s="80"/>
      <c r="AN48" s="179" t="str">
        <f t="shared" si="14"/>
        <v/>
      </c>
      <c r="AO48" s="80"/>
      <c r="AP48" s="80"/>
      <c r="AQ48" s="80"/>
      <c r="AR48" s="80"/>
    </row>
    <row r="49" spans="1:44" s="17" customFormat="1" ht="16.5" thickTop="1" thickBot="1">
      <c r="A49" s="414">
        <v>45</v>
      </c>
      <c r="B49" s="98"/>
      <c r="C49" s="98"/>
      <c r="D49" s="98"/>
      <c r="E49" s="360">
        <f t="shared" si="17"/>
        <v>0</v>
      </c>
      <c r="F49" s="211" t="s">
        <v>262</v>
      </c>
      <c r="G49" s="560" t="str">
        <f t="shared" si="5"/>
        <v/>
      </c>
      <c r="H49" s="343" t="str">
        <f>IF(COUNTIF('Record Inputs'!$J$2:$J$100,AN49)&gt;0,"TE", IF(COUNTIF('Record Inputs'!$K$2:$K$100,AN49)&gt;0,"H2O",""))</f>
        <v/>
      </c>
      <c r="I49" s="343" t="str">
        <f>IF(COUNTIF('Record Inputs'!$L$2:$L$100,AN49)&gt;0,"P", IF(COUNTIF('Record Inputs'!$M$2:$M$100,AN49)&gt;0,"N",IF(COUNTIF('Record Inputs'!$P$2:$P$100,AN49)&gt;0,"C","")))</f>
        <v/>
      </c>
      <c r="J49" s="343" t="str">
        <f>IF(COUNTIF('Record Inputs'!$N$2:$N$100,AN49)&gt;0,"S", IF(COUNTIF('Record Inputs'!$O$2:$O$100,AN49)&gt;0,"S&amp;D",""))</f>
        <v/>
      </c>
      <c r="K49" s="192"/>
      <c r="L49" s="185"/>
      <c r="M49" s="415"/>
      <c r="N49" s="406" t="str">
        <f t="shared" si="2"/>
        <v>Off</v>
      </c>
      <c r="P49" s="16">
        <f t="shared" si="6"/>
        <v>0</v>
      </c>
      <c r="Q49" s="16">
        <f t="shared" si="7"/>
        <v>0</v>
      </c>
      <c r="R49" s="16">
        <f t="shared" si="8"/>
        <v>0</v>
      </c>
      <c r="S49" s="16">
        <f t="shared" si="18"/>
        <v>0</v>
      </c>
      <c r="T49" s="16">
        <f t="shared" si="10"/>
        <v>0</v>
      </c>
      <c r="AB49" s="41">
        <f t="shared" si="19"/>
        <v>0</v>
      </c>
      <c r="AC49" s="41">
        <f t="shared" si="20"/>
        <v>0</v>
      </c>
      <c r="AD49" s="47">
        <f t="shared" si="21"/>
        <v>0</v>
      </c>
      <c r="AE49" s="41">
        <f t="shared" si="12"/>
        <v>0</v>
      </c>
      <c r="AF49" s="41">
        <f t="shared" si="13"/>
        <v>0</v>
      </c>
      <c r="AG49" s="151"/>
      <c r="AH49" s="80"/>
      <c r="AI49" s="80"/>
      <c r="AJ49" s="80"/>
      <c r="AK49" s="80"/>
      <c r="AL49" s="80"/>
      <c r="AM49" s="80"/>
      <c r="AN49" s="179" t="str">
        <f t="shared" si="14"/>
        <v/>
      </c>
      <c r="AO49" s="80"/>
      <c r="AP49" s="80"/>
      <c r="AQ49" s="80"/>
      <c r="AR49" s="80"/>
    </row>
    <row r="50" spans="1:44" s="17" customFormat="1" ht="16.5" thickTop="1" thickBot="1">
      <c r="A50" s="414">
        <v>46</v>
      </c>
      <c r="B50" s="98"/>
      <c r="C50" s="98"/>
      <c r="D50" s="98"/>
      <c r="E50" s="360">
        <f t="shared" si="17"/>
        <v>0</v>
      </c>
      <c r="F50" s="211" t="s">
        <v>263</v>
      </c>
      <c r="G50" s="560" t="str">
        <f t="shared" si="5"/>
        <v/>
      </c>
      <c r="H50" s="343" t="str">
        <f>IF(COUNTIF('Record Inputs'!$J$2:$J$100,AN50)&gt;0,"TE", IF(COUNTIF('Record Inputs'!$K$2:$K$100,AN50)&gt;0,"H2O",""))</f>
        <v/>
      </c>
      <c r="I50" s="343" t="str">
        <f>IF(COUNTIF('Record Inputs'!$L$2:$L$100,AN50)&gt;0,"P", IF(COUNTIF('Record Inputs'!$M$2:$M$100,AN50)&gt;0,"N",IF(COUNTIF('Record Inputs'!$P$2:$P$100,AN50)&gt;0,"C","")))</f>
        <v/>
      </c>
      <c r="J50" s="343" t="str">
        <f>IF(COUNTIF('Record Inputs'!$N$2:$N$100,AN50)&gt;0,"S", IF(COUNTIF('Record Inputs'!$O$2:$O$100,AN50)&gt;0,"S&amp;D",""))</f>
        <v/>
      </c>
      <c r="K50" s="192"/>
      <c r="L50" s="185"/>
      <c r="M50" s="415"/>
      <c r="N50" s="406" t="str">
        <f t="shared" si="2"/>
        <v>Off</v>
      </c>
      <c r="P50" s="16">
        <f t="shared" si="6"/>
        <v>0</v>
      </c>
      <c r="Q50" s="16">
        <f t="shared" si="7"/>
        <v>0</v>
      </c>
      <c r="R50" s="16">
        <f t="shared" si="8"/>
        <v>0</v>
      </c>
      <c r="S50" s="16">
        <f t="shared" si="18"/>
        <v>0</v>
      </c>
      <c r="T50" s="16">
        <f t="shared" si="10"/>
        <v>0</v>
      </c>
      <c r="AB50" s="41">
        <f t="shared" si="19"/>
        <v>0</v>
      </c>
      <c r="AC50" s="41">
        <f t="shared" si="20"/>
        <v>0</v>
      </c>
      <c r="AD50" s="47">
        <f t="shared" si="21"/>
        <v>0</v>
      </c>
      <c r="AE50" s="41">
        <f t="shared" si="12"/>
        <v>0</v>
      </c>
      <c r="AF50" s="41">
        <f t="shared" si="13"/>
        <v>0</v>
      </c>
      <c r="AG50" s="151"/>
      <c r="AH50" s="80"/>
      <c r="AI50" s="80"/>
      <c r="AJ50" s="80"/>
      <c r="AK50" s="80"/>
      <c r="AL50" s="80"/>
      <c r="AM50" s="80"/>
      <c r="AN50" s="179" t="str">
        <f t="shared" si="14"/>
        <v/>
      </c>
      <c r="AO50" s="80"/>
      <c r="AP50" s="80"/>
      <c r="AQ50" s="80"/>
      <c r="AR50" s="80"/>
    </row>
    <row r="51" spans="1:44" s="17" customFormat="1" ht="16.5" thickTop="1" thickBot="1">
      <c r="A51" s="414">
        <v>47</v>
      </c>
      <c r="B51" s="98"/>
      <c r="C51" s="98"/>
      <c r="D51" s="98"/>
      <c r="E51" s="360">
        <f t="shared" si="17"/>
        <v>0</v>
      </c>
      <c r="F51" s="211" t="s">
        <v>264</v>
      </c>
      <c r="G51" s="560" t="str">
        <f t="shared" si="5"/>
        <v/>
      </c>
      <c r="H51" s="343" t="str">
        <f>IF(COUNTIF('Record Inputs'!$J$2:$J$100,AN51)&gt;0,"TE", IF(COUNTIF('Record Inputs'!$K$2:$K$100,AN51)&gt;0,"H2O",""))</f>
        <v/>
      </c>
      <c r="I51" s="343" t="str">
        <f>IF(COUNTIF('Record Inputs'!$L$2:$L$100,AN51)&gt;0,"P", IF(COUNTIF('Record Inputs'!$M$2:$M$100,AN51)&gt;0,"N",IF(COUNTIF('Record Inputs'!$P$2:$P$100,AN51)&gt;0,"C","")))</f>
        <v/>
      </c>
      <c r="J51" s="343" t="str">
        <f>IF(COUNTIF('Record Inputs'!$N$2:$N$100,AN51)&gt;0,"S", IF(COUNTIF('Record Inputs'!$O$2:$O$100,AN51)&gt;0,"S&amp;D",""))</f>
        <v/>
      </c>
      <c r="K51" s="192"/>
      <c r="L51" s="185"/>
      <c r="M51" s="415"/>
      <c r="N51" s="406" t="str">
        <f t="shared" si="2"/>
        <v>Off</v>
      </c>
      <c r="P51" s="16">
        <f t="shared" si="6"/>
        <v>0</v>
      </c>
      <c r="Q51" s="16">
        <f t="shared" si="7"/>
        <v>0</v>
      </c>
      <c r="R51" s="16">
        <f t="shared" si="8"/>
        <v>0</v>
      </c>
      <c r="S51" s="16">
        <f t="shared" si="18"/>
        <v>0</v>
      </c>
      <c r="T51" s="16">
        <f t="shared" si="10"/>
        <v>0</v>
      </c>
      <c r="AB51" s="41">
        <f t="shared" si="19"/>
        <v>0</v>
      </c>
      <c r="AC51" s="41">
        <f t="shared" si="20"/>
        <v>0</v>
      </c>
      <c r="AD51" s="47">
        <f t="shared" si="21"/>
        <v>0</v>
      </c>
      <c r="AE51" s="41">
        <f t="shared" si="12"/>
        <v>0</v>
      </c>
      <c r="AF51" s="41">
        <f t="shared" si="13"/>
        <v>0</v>
      </c>
      <c r="AG51" s="151"/>
      <c r="AH51" s="80"/>
      <c r="AI51" s="80"/>
      <c r="AJ51" s="80"/>
      <c r="AK51" s="80"/>
      <c r="AL51" s="80"/>
      <c r="AM51" s="80"/>
      <c r="AN51" s="179" t="str">
        <f t="shared" si="14"/>
        <v/>
      </c>
      <c r="AO51" s="80"/>
      <c r="AP51" s="80"/>
      <c r="AQ51" s="80"/>
      <c r="AR51" s="80"/>
    </row>
    <row r="52" spans="1:44" s="17" customFormat="1" ht="16.5" thickTop="1" thickBot="1">
      <c r="A52" s="416">
        <v>48</v>
      </c>
      <c r="B52" s="400"/>
      <c r="C52" s="400"/>
      <c r="D52" s="400"/>
      <c r="E52" s="361">
        <f t="shared" si="17"/>
        <v>0</v>
      </c>
      <c r="F52" s="401" t="s">
        <v>265</v>
      </c>
      <c r="G52" s="560" t="str">
        <f t="shared" si="5"/>
        <v/>
      </c>
      <c r="H52" s="402" t="str">
        <f>IF(COUNTIF('Record Inputs'!$J$2:$J$100,AN52)&gt;0,"TE", IF(COUNTIF('Record Inputs'!$K$2:$K$100,AN52)&gt;0,"H2O",""))</f>
        <v/>
      </c>
      <c r="I52" s="402" t="str">
        <f>IF(COUNTIF('Record Inputs'!$L$2:$L$100,AN52)&gt;0,"P", IF(COUNTIF('Record Inputs'!$M$2:$M$100,AN52)&gt;0,"N",IF(COUNTIF('Record Inputs'!$P$2:$P$100,AN52)&gt;0,"C","")))</f>
        <v/>
      </c>
      <c r="J52" s="402" t="str">
        <f>IF(COUNTIF('Record Inputs'!$N$2:$N$100,AN52)&gt;0,"S", IF(COUNTIF('Record Inputs'!$O$2:$O$100,AN52)&gt;0,"S&amp;D",""))</f>
        <v/>
      </c>
      <c r="K52" s="362"/>
      <c r="L52" s="379"/>
      <c r="M52" s="417"/>
      <c r="N52" s="406" t="str">
        <f t="shared" si="2"/>
        <v>Off</v>
      </c>
      <c r="P52" s="16">
        <f t="shared" si="6"/>
        <v>0</v>
      </c>
      <c r="Q52" s="16">
        <f t="shared" si="7"/>
        <v>0</v>
      </c>
      <c r="R52" s="16">
        <f t="shared" si="8"/>
        <v>0</v>
      </c>
      <c r="S52" s="16">
        <f t="shared" si="18"/>
        <v>0</v>
      </c>
      <c r="T52" s="16">
        <f t="shared" si="10"/>
        <v>0</v>
      </c>
      <c r="AB52" s="41">
        <f t="shared" si="19"/>
        <v>0</v>
      </c>
      <c r="AC52" s="41">
        <f t="shared" si="20"/>
        <v>0</v>
      </c>
      <c r="AD52" s="47">
        <f t="shared" si="21"/>
        <v>0</v>
      </c>
      <c r="AE52" s="41">
        <f t="shared" si="12"/>
        <v>0</v>
      </c>
      <c r="AF52" s="41">
        <f t="shared" si="13"/>
        <v>0</v>
      </c>
      <c r="AG52" s="151"/>
      <c r="AH52" s="80"/>
      <c r="AI52" s="80"/>
      <c r="AJ52" s="80"/>
      <c r="AK52" s="80"/>
      <c r="AL52" s="80"/>
      <c r="AM52" s="80"/>
      <c r="AN52" s="179" t="str">
        <f t="shared" si="14"/>
        <v/>
      </c>
      <c r="AO52" s="80"/>
      <c r="AP52" s="80"/>
      <c r="AQ52" s="80"/>
      <c r="AR52" s="80"/>
    </row>
    <row r="53" spans="1:44" s="17" customFormat="1" ht="16.5" thickTop="1" thickBot="1">
      <c r="A53" s="418">
        <v>1</v>
      </c>
      <c r="B53" s="403" t="s">
        <v>990</v>
      </c>
      <c r="C53" s="403" t="s">
        <v>991</v>
      </c>
      <c r="D53" s="403" t="s">
        <v>992</v>
      </c>
      <c r="E53" s="366">
        <f t="shared" si="17"/>
        <v>70</v>
      </c>
      <c r="F53" s="213" t="s">
        <v>266</v>
      </c>
      <c r="G53" s="560" t="str">
        <f t="shared" si="5"/>
        <v>50nmUniv</v>
      </c>
      <c r="H53" s="404" t="str">
        <f>IF(COUNTIF('Record Inputs'!$J$2:$J$100,AN53)&gt;0,"TE", IF(COUNTIF('Record Inputs'!$K$2:$K$100,AN53)&gt;0,"H2O",""))</f>
        <v>TE</v>
      </c>
      <c r="I53" s="404" t="str">
        <f>IF(COUNTIF('Record Inputs'!$L$2:$L$100,AN53)&gt;0,"P", IF(COUNTIF('Record Inputs'!$M$2:$M$100,AN53)&gt;0,"N",IF(COUNTIF('Record Inputs'!$P$2:$P$100,AN53)&gt;0,"C","")))</f>
        <v/>
      </c>
      <c r="J53" s="404" t="str">
        <f>IF(COUNTIF('Record Inputs'!$N$2:$N$100,AN53)&gt;0,"S", IF(COUNTIF('Record Inputs'!$O$2:$O$100,AN53)&gt;0,"S&amp;D",""))</f>
        <v/>
      </c>
      <c r="K53" s="532"/>
      <c r="L53" s="385"/>
      <c r="M53" s="419"/>
      <c r="N53" s="406" t="str">
        <f t="shared" si="2"/>
        <v>Off</v>
      </c>
      <c r="P53" s="16">
        <f t="shared" si="6"/>
        <v>0</v>
      </c>
      <c r="Q53" s="16">
        <f t="shared" si="7"/>
        <v>0</v>
      </c>
      <c r="R53" s="16">
        <f t="shared" si="8"/>
        <v>0</v>
      </c>
      <c r="S53" s="16">
        <f t="shared" si="18"/>
        <v>0</v>
      </c>
      <c r="T53" s="16">
        <f t="shared" si="10"/>
        <v>0</v>
      </c>
      <c r="AB53" s="41">
        <f t="shared" si="19"/>
        <v>0</v>
      </c>
      <c r="AC53" s="41">
        <f t="shared" si="20"/>
        <v>0</v>
      </c>
      <c r="AD53" s="47">
        <f t="shared" si="21"/>
        <v>0</v>
      </c>
      <c r="AE53" s="41">
        <f t="shared" si="12"/>
        <v>0</v>
      </c>
      <c r="AF53" s="41">
        <f t="shared" si="13"/>
        <v>0</v>
      </c>
      <c r="AG53" s="151"/>
      <c r="AH53" s="80"/>
      <c r="AI53" s="80"/>
      <c r="AJ53" s="80"/>
      <c r="AK53" s="80"/>
      <c r="AL53" s="80"/>
      <c r="AM53" s="80"/>
      <c r="AN53" s="180" t="str">
        <f>MID(B53,3,7)</f>
        <v>1448083</v>
      </c>
      <c r="AO53" s="80"/>
      <c r="AP53" s="80"/>
      <c r="AQ53" s="80"/>
      <c r="AR53" s="80"/>
    </row>
    <row r="54" spans="1:44" s="17" customFormat="1" ht="16.5" thickTop="1" thickBot="1">
      <c r="A54" s="414">
        <v>2</v>
      </c>
      <c r="B54" s="99" t="s">
        <v>993</v>
      </c>
      <c r="C54" s="99" t="s">
        <v>994</v>
      </c>
      <c r="D54" s="99" t="s">
        <v>995</v>
      </c>
      <c r="E54" s="360">
        <f t="shared" si="17"/>
        <v>68</v>
      </c>
      <c r="F54" s="213" t="s">
        <v>267</v>
      </c>
      <c r="G54" s="560" t="str">
        <f t="shared" si="5"/>
        <v>50nmUniv</v>
      </c>
      <c r="H54" s="174" t="str">
        <f>IF(COUNTIF('Record Inputs'!$J$2:$J$100,AN54)&gt;0,"TE", IF(COUNTIF('Record Inputs'!$K$2:$K$100,AN54)&gt;0,"H2O",""))</f>
        <v>TE</v>
      </c>
      <c r="I54" s="174" t="str">
        <f>IF(COUNTIF('Record Inputs'!$L$2:$L$100,AN54)&gt;0,"P", IF(COUNTIF('Record Inputs'!$M$2:$M$100,AN54)&gt;0,"N",IF(COUNTIF('Record Inputs'!$P$2:$P$100,AN54)&gt;0,"C","")))</f>
        <v/>
      </c>
      <c r="J54" s="174" t="str">
        <f>IF(COUNTIF('Record Inputs'!$N$2:$N$100,AN54)&gt;0,"S", IF(COUNTIF('Record Inputs'!$O$2:$O$100,AN54)&gt;0,"S&amp;D",""))</f>
        <v/>
      </c>
      <c r="K54" s="290"/>
      <c r="L54" s="185"/>
      <c r="M54" s="420"/>
      <c r="N54" s="406" t="str">
        <f t="shared" si="2"/>
        <v>Off</v>
      </c>
      <c r="P54" s="16">
        <f t="shared" si="6"/>
        <v>0</v>
      </c>
      <c r="Q54" s="16">
        <f t="shared" si="7"/>
        <v>0</v>
      </c>
      <c r="R54" s="16">
        <f t="shared" si="8"/>
        <v>0</v>
      </c>
      <c r="S54" s="16">
        <f t="shared" si="18"/>
        <v>0</v>
      </c>
      <c r="T54" s="16">
        <f t="shared" si="10"/>
        <v>0</v>
      </c>
      <c r="AB54" s="41">
        <f t="shared" si="19"/>
        <v>0</v>
      </c>
      <c r="AC54" s="41">
        <f t="shared" si="20"/>
        <v>0</v>
      </c>
      <c r="AD54" s="47">
        <f t="shared" si="21"/>
        <v>0</v>
      </c>
      <c r="AE54" s="41">
        <f t="shared" si="12"/>
        <v>0</v>
      </c>
      <c r="AF54" s="41">
        <f t="shared" si="13"/>
        <v>0</v>
      </c>
      <c r="AG54" s="151"/>
      <c r="AH54" s="80"/>
      <c r="AI54" s="80"/>
      <c r="AJ54" s="80"/>
      <c r="AK54" s="80"/>
      <c r="AL54" s="80"/>
      <c r="AM54" s="80"/>
      <c r="AN54" s="180" t="str">
        <f>MID(B54,3,7)</f>
        <v>1448083</v>
      </c>
      <c r="AO54" s="80"/>
      <c r="AP54" s="80"/>
      <c r="AQ54" s="80"/>
      <c r="AR54" s="80"/>
    </row>
    <row r="55" spans="1:44" s="17" customFormat="1" ht="16.5" thickTop="1" thickBot="1">
      <c r="A55" s="414">
        <v>3</v>
      </c>
      <c r="B55" s="99" t="s">
        <v>996</v>
      </c>
      <c r="C55" s="99" t="s">
        <v>997</v>
      </c>
      <c r="D55" s="99" t="s">
        <v>998</v>
      </c>
      <c r="E55" s="360">
        <f t="shared" si="17"/>
        <v>70</v>
      </c>
      <c r="F55" s="212" t="s">
        <v>268</v>
      </c>
      <c r="G55" s="560" t="str">
        <f t="shared" si="5"/>
        <v>50nmUniv</v>
      </c>
      <c r="H55" s="174" t="str">
        <f>IF(COUNTIF('Record Inputs'!$J$2:$J$100,AN55)&gt;0,"TE", IF(COUNTIF('Record Inputs'!$K$2:$K$100,AN55)&gt;0,"H2O",""))</f>
        <v>TE</v>
      </c>
      <c r="I55" s="174" t="str">
        <f>IF(COUNTIF('Record Inputs'!$L$2:$L$100,AN55)&gt;0,"P", IF(COUNTIF('Record Inputs'!$M$2:$M$100,AN55)&gt;0,"N",IF(COUNTIF('Record Inputs'!$P$2:$P$100,AN55)&gt;0,"C","")))</f>
        <v/>
      </c>
      <c r="J55" s="174" t="str">
        <f>IF(COUNTIF('Record Inputs'!$N$2:$N$100,AN55)&gt;0,"S", IF(COUNTIF('Record Inputs'!$O$2:$O$100,AN55)&gt;0,"S&amp;D",""))</f>
        <v/>
      </c>
      <c r="K55" s="290"/>
      <c r="L55" s="185"/>
      <c r="M55" s="420"/>
      <c r="N55" s="406" t="str">
        <f t="shared" si="2"/>
        <v>Off</v>
      </c>
      <c r="P55" s="16">
        <f t="shared" si="6"/>
        <v>0</v>
      </c>
      <c r="Q55" s="16">
        <f t="shared" si="7"/>
        <v>0</v>
      </c>
      <c r="R55" s="16">
        <f t="shared" si="8"/>
        <v>0</v>
      </c>
      <c r="S55" s="16">
        <f t="shared" si="18"/>
        <v>0</v>
      </c>
      <c r="T55" s="16">
        <f t="shared" si="10"/>
        <v>0</v>
      </c>
      <c r="AB55" s="41">
        <f t="shared" si="19"/>
        <v>0</v>
      </c>
      <c r="AC55" s="41">
        <f t="shared" si="20"/>
        <v>0</v>
      </c>
      <c r="AD55" s="47">
        <f t="shared" si="21"/>
        <v>0</v>
      </c>
      <c r="AE55" s="41">
        <f t="shared" si="12"/>
        <v>0</v>
      </c>
      <c r="AF55" s="41">
        <f t="shared" si="13"/>
        <v>0</v>
      </c>
      <c r="AG55" s="151"/>
      <c r="AH55" s="80"/>
      <c r="AI55" s="80"/>
      <c r="AJ55" s="80"/>
      <c r="AK55" s="80"/>
      <c r="AL55" s="80"/>
      <c r="AM55" s="80"/>
      <c r="AN55" s="180" t="str">
        <f t="shared" si="14"/>
        <v>1448067</v>
      </c>
      <c r="AO55" s="80"/>
      <c r="AP55" s="80"/>
      <c r="AQ55" s="80"/>
      <c r="AR55" s="80"/>
    </row>
    <row r="56" spans="1:44" s="17" customFormat="1" ht="16.5" thickTop="1" thickBot="1">
      <c r="A56" s="414">
        <v>4</v>
      </c>
      <c r="B56" s="99" t="s">
        <v>999</v>
      </c>
      <c r="C56" s="99" t="s">
        <v>1000</v>
      </c>
      <c r="D56" s="99" t="s">
        <v>1001</v>
      </c>
      <c r="E56" s="360">
        <f t="shared" si="17"/>
        <v>70</v>
      </c>
      <c r="F56" s="213" t="s">
        <v>269</v>
      </c>
      <c r="G56" s="560" t="str">
        <f t="shared" si="5"/>
        <v>50nmUniv</v>
      </c>
      <c r="H56" s="174" t="str">
        <f>IF(COUNTIF('Record Inputs'!$J$2:$J$100,AN56)&gt;0,"TE", IF(COUNTIF('Record Inputs'!$K$2:$K$100,AN56)&gt;0,"H2O",""))</f>
        <v>TE</v>
      </c>
      <c r="I56" s="174" t="str">
        <f>IF(COUNTIF('Record Inputs'!$L$2:$L$100,AN56)&gt;0,"P", IF(COUNTIF('Record Inputs'!$M$2:$M$100,AN56)&gt;0,"N",IF(COUNTIF('Record Inputs'!$P$2:$P$100,AN56)&gt;0,"C","")))</f>
        <v/>
      </c>
      <c r="J56" s="174" t="str">
        <f>IF(COUNTIF('Record Inputs'!$N$2:$N$100,AN56)&gt;0,"S", IF(COUNTIF('Record Inputs'!$O$2:$O$100,AN56)&gt;0,"S&amp;D",""))</f>
        <v/>
      </c>
      <c r="K56" s="290"/>
      <c r="L56" s="185"/>
      <c r="M56" s="420"/>
      <c r="N56" s="406" t="str">
        <f t="shared" si="2"/>
        <v>Off</v>
      </c>
      <c r="P56" s="16">
        <f t="shared" si="6"/>
        <v>0</v>
      </c>
      <c r="Q56" s="16">
        <f t="shared" si="7"/>
        <v>0</v>
      </c>
      <c r="R56" s="16">
        <f t="shared" si="8"/>
        <v>0</v>
      </c>
      <c r="S56" s="16">
        <f t="shared" si="18"/>
        <v>0</v>
      </c>
      <c r="T56" s="16">
        <f t="shared" si="10"/>
        <v>0</v>
      </c>
      <c r="AB56" s="41">
        <f t="shared" si="19"/>
        <v>0</v>
      </c>
      <c r="AC56" s="41">
        <f t="shared" si="20"/>
        <v>0</v>
      </c>
      <c r="AD56" s="47">
        <f t="shared" si="21"/>
        <v>0</v>
      </c>
      <c r="AE56" s="41">
        <f t="shared" si="12"/>
        <v>0</v>
      </c>
      <c r="AF56" s="41">
        <f t="shared" si="13"/>
        <v>0</v>
      </c>
      <c r="AG56" s="151"/>
      <c r="AH56" s="80"/>
      <c r="AI56" s="575" t="s">
        <v>32</v>
      </c>
      <c r="AJ56" s="575"/>
      <c r="AK56" s="80"/>
      <c r="AL56" s="80"/>
      <c r="AM56" s="80"/>
      <c r="AN56" s="180" t="str">
        <f t="shared" si="14"/>
        <v>1448067</v>
      </c>
      <c r="AO56" s="80"/>
      <c r="AP56" s="80"/>
      <c r="AQ56" s="80"/>
      <c r="AR56" s="80"/>
    </row>
    <row r="57" spans="1:44" s="17" customFormat="1" ht="16.5" thickTop="1" thickBot="1">
      <c r="A57" s="414">
        <v>5</v>
      </c>
      <c r="B57" s="99" t="s">
        <v>1002</v>
      </c>
      <c r="C57" s="99" t="s">
        <v>1003</v>
      </c>
      <c r="D57" s="99" t="s">
        <v>1004</v>
      </c>
      <c r="E57" s="360">
        <f t="shared" si="17"/>
        <v>70</v>
      </c>
      <c r="F57" s="212" t="s">
        <v>270</v>
      </c>
      <c r="G57" s="560" t="str">
        <f t="shared" si="5"/>
        <v>50nmUniv</v>
      </c>
      <c r="H57" s="174" t="str">
        <f>IF(COUNTIF('Record Inputs'!$J$2:$J$100,AN57)&gt;0,"TE", IF(COUNTIF('Record Inputs'!$K$2:$K$100,AN57)&gt;0,"H2O",""))</f>
        <v>TE</v>
      </c>
      <c r="I57" s="174" t="str">
        <f>IF(COUNTIF('Record Inputs'!$L$2:$L$100,AN57)&gt;0,"P", IF(COUNTIF('Record Inputs'!$M$2:$M$100,AN57)&gt;0,"N",IF(COUNTIF('Record Inputs'!$P$2:$P$100,AN57)&gt;0,"C","")))</f>
        <v/>
      </c>
      <c r="J57" s="174" t="str">
        <f>IF(COUNTIF('Record Inputs'!$N$2:$N$100,AN57)&gt;0,"S", IF(COUNTIF('Record Inputs'!$O$2:$O$100,AN57)&gt;0,"S&amp;D",""))</f>
        <v/>
      </c>
      <c r="K57" s="290"/>
      <c r="L57" s="185"/>
      <c r="M57" s="420"/>
      <c r="N57" s="406" t="str">
        <f t="shared" si="2"/>
        <v>Off</v>
      </c>
      <c r="P57" s="16">
        <f t="shared" si="6"/>
        <v>0</v>
      </c>
      <c r="Q57" s="16">
        <f t="shared" si="7"/>
        <v>0</v>
      </c>
      <c r="R57" s="16">
        <f t="shared" si="8"/>
        <v>0</v>
      </c>
      <c r="S57" s="16">
        <f t="shared" si="18"/>
        <v>0</v>
      </c>
      <c r="T57" s="16">
        <f t="shared" si="10"/>
        <v>0</v>
      </c>
      <c r="AB57" s="41">
        <f t="shared" si="19"/>
        <v>0</v>
      </c>
      <c r="AC57" s="41">
        <f t="shared" si="20"/>
        <v>0</v>
      </c>
      <c r="AD57" s="47">
        <f t="shared" si="21"/>
        <v>0</v>
      </c>
      <c r="AE57" s="41">
        <f t="shared" si="12"/>
        <v>0</v>
      </c>
      <c r="AF57" s="41">
        <f t="shared" si="13"/>
        <v>0</v>
      </c>
      <c r="AG57" s="151"/>
      <c r="AH57" s="80"/>
      <c r="AI57" s="576">
        <f>W8</f>
        <v>0.53472222222222221</v>
      </c>
      <c r="AJ57" s="577"/>
      <c r="AK57" s="80"/>
      <c r="AL57" s="80"/>
      <c r="AM57" s="80"/>
      <c r="AN57" s="180" t="str">
        <f t="shared" si="14"/>
        <v>1448067</v>
      </c>
      <c r="AO57" s="80"/>
      <c r="AP57" s="80"/>
      <c r="AQ57" s="80"/>
      <c r="AR57" s="80"/>
    </row>
    <row r="58" spans="1:44" s="17" customFormat="1" ht="16.5" thickTop="1" thickBot="1">
      <c r="A58" s="414">
        <v>6</v>
      </c>
      <c r="B58" s="99" t="s">
        <v>1005</v>
      </c>
      <c r="C58" s="99" t="s">
        <v>1006</v>
      </c>
      <c r="D58" s="99" t="s">
        <v>1007</v>
      </c>
      <c r="E58" s="360">
        <f t="shared" si="17"/>
        <v>70</v>
      </c>
      <c r="F58" s="213" t="s">
        <v>271</v>
      </c>
      <c r="G58" s="560" t="str">
        <f t="shared" si="5"/>
        <v>50nmUniv</v>
      </c>
      <c r="H58" s="174" t="str">
        <f>IF(COUNTIF('Record Inputs'!$J$2:$J$100,AN58)&gt;0,"TE", IF(COUNTIF('Record Inputs'!$K$2:$K$100,AN58)&gt;0,"H2O",""))</f>
        <v>TE</v>
      </c>
      <c r="I58" s="174" t="str">
        <f>IF(COUNTIF('Record Inputs'!$L$2:$L$100,AN58)&gt;0,"P", IF(COUNTIF('Record Inputs'!$M$2:$M$100,AN58)&gt;0,"N",IF(COUNTIF('Record Inputs'!$P$2:$P$100,AN58)&gt;0,"C","")))</f>
        <v/>
      </c>
      <c r="J58" s="174" t="str">
        <f>IF(COUNTIF('Record Inputs'!$N$2:$N$100,AN58)&gt;0,"S", IF(COUNTIF('Record Inputs'!$O$2:$O$100,AN58)&gt;0,"S&amp;D",""))</f>
        <v/>
      </c>
      <c r="K58" s="290"/>
      <c r="L58" s="185"/>
      <c r="M58" s="420"/>
      <c r="N58" s="406" t="str">
        <f t="shared" si="2"/>
        <v>Off</v>
      </c>
      <c r="P58" s="16">
        <f t="shared" si="6"/>
        <v>0</v>
      </c>
      <c r="Q58" s="16">
        <f t="shared" si="7"/>
        <v>0</v>
      </c>
      <c r="R58" s="16">
        <f t="shared" si="8"/>
        <v>0</v>
      </c>
      <c r="S58" s="16">
        <f t="shared" si="18"/>
        <v>0</v>
      </c>
      <c r="T58" s="16">
        <f t="shared" si="10"/>
        <v>0</v>
      </c>
      <c r="AB58" s="41">
        <f t="shared" si="19"/>
        <v>0</v>
      </c>
      <c r="AC58" s="41">
        <f t="shared" si="20"/>
        <v>0</v>
      </c>
      <c r="AD58" s="47">
        <f t="shared" si="21"/>
        <v>0</v>
      </c>
      <c r="AE58" s="41">
        <f t="shared" si="12"/>
        <v>0</v>
      </c>
      <c r="AF58" s="41">
        <f t="shared" si="13"/>
        <v>0</v>
      </c>
      <c r="AG58" s="151"/>
      <c r="AH58" s="80"/>
      <c r="AI58" s="578"/>
      <c r="AJ58" s="579"/>
      <c r="AK58" s="80"/>
      <c r="AL58" s="80"/>
      <c r="AM58" s="80"/>
      <c r="AN58" s="180" t="str">
        <f t="shared" si="14"/>
        <v>1448067</v>
      </c>
      <c r="AO58" s="80"/>
      <c r="AP58" s="80"/>
      <c r="AQ58" s="80"/>
      <c r="AR58" s="80"/>
    </row>
    <row r="59" spans="1:44" s="17" customFormat="1" ht="16.5" thickTop="1" thickBot="1">
      <c r="A59" s="414">
        <v>7</v>
      </c>
      <c r="B59" s="99" t="s">
        <v>1008</v>
      </c>
      <c r="C59" s="99" t="s">
        <v>1009</v>
      </c>
      <c r="D59" s="99" t="s">
        <v>1010</v>
      </c>
      <c r="E59" s="360">
        <f t="shared" si="17"/>
        <v>70</v>
      </c>
      <c r="F59" s="212" t="s">
        <v>272</v>
      </c>
      <c r="G59" s="560" t="str">
        <f t="shared" si="5"/>
        <v>50nmUniv</v>
      </c>
      <c r="H59" s="174" t="str">
        <f>IF(COUNTIF('Record Inputs'!$J$2:$J$100,AN59)&gt;0,"TE", IF(COUNTIF('Record Inputs'!$K$2:$K$100,AN59)&gt;0,"H2O",""))</f>
        <v>TE</v>
      </c>
      <c r="I59" s="174" t="str">
        <f>IF(COUNTIF('Record Inputs'!$L$2:$L$100,AN59)&gt;0,"P", IF(COUNTIF('Record Inputs'!$M$2:$M$100,AN59)&gt;0,"N",IF(COUNTIF('Record Inputs'!$P$2:$P$100,AN59)&gt;0,"C","")))</f>
        <v/>
      </c>
      <c r="J59" s="174" t="str">
        <f>IF(COUNTIF('Record Inputs'!$N$2:$N$100,AN59)&gt;0,"S", IF(COUNTIF('Record Inputs'!$O$2:$O$100,AN59)&gt;0,"S&amp;D",""))</f>
        <v/>
      </c>
      <c r="K59" s="290"/>
      <c r="L59" s="185"/>
      <c r="M59" s="420"/>
      <c r="N59" s="406" t="str">
        <f t="shared" si="2"/>
        <v>Off</v>
      </c>
      <c r="P59" s="16">
        <f t="shared" si="6"/>
        <v>0</v>
      </c>
      <c r="Q59" s="16">
        <f t="shared" si="7"/>
        <v>0</v>
      </c>
      <c r="R59" s="16">
        <f t="shared" si="8"/>
        <v>0</v>
      </c>
      <c r="S59" s="16">
        <f t="shared" si="18"/>
        <v>0</v>
      </c>
      <c r="T59" s="16">
        <f t="shared" si="10"/>
        <v>0</v>
      </c>
      <c r="AB59" s="41">
        <f t="shared" si="19"/>
        <v>0</v>
      </c>
      <c r="AC59" s="41">
        <f t="shared" si="20"/>
        <v>0</v>
      </c>
      <c r="AD59" s="47">
        <f t="shared" si="21"/>
        <v>0</v>
      </c>
      <c r="AE59" s="41">
        <f t="shared" si="12"/>
        <v>0</v>
      </c>
      <c r="AF59" s="41">
        <f t="shared" si="13"/>
        <v>0</v>
      </c>
      <c r="AG59" s="151"/>
      <c r="AH59" s="80"/>
      <c r="AI59" s="80"/>
      <c r="AJ59" s="80"/>
      <c r="AK59" s="80"/>
      <c r="AL59" s="80"/>
      <c r="AM59" s="80"/>
      <c r="AN59" s="180" t="str">
        <f t="shared" si="14"/>
        <v>1448067</v>
      </c>
      <c r="AO59" s="80"/>
      <c r="AP59" s="80"/>
      <c r="AQ59" s="80"/>
      <c r="AR59" s="80"/>
    </row>
    <row r="60" spans="1:44" s="17" customFormat="1" ht="16.5" thickTop="1" thickBot="1">
      <c r="A60" s="414">
        <v>8</v>
      </c>
      <c r="B60" s="99" t="s">
        <v>1011</v>
      </c>
      <c r="C60" s="99" t="s">
        <v>1012</v>
      </c>
      <c r="D60" s="99" t="s">
        <v>1013</v>
      </c>
      <c r="E60" s="360">
        <f t="shared" si="17"/>
        <v>70</v>
      </c>
      <c r="F60" s="213" t="s">
        <v>273</v>
      </c>
      <c r="G60" s="560" t="str">
        <f t="shared" si="5"/>
        <v>50nmUniv</v>
      </c>
      <c r="H60" s="174" t="str">
        <f>IF(COUNTIF('Record Inputs'!$J$2:$J$100,AN60)&gt;0,"TE", IF(COUNTIF('Record Inputs'!$K$2:$K$100,AN60)&gt;0,"H2O",""))</f>
        <v>TE</v>
      </c>
      <c r="I60" s="174" t="str">
        <f>IF(COUNTIF('Record Inputs'!$L$2:$L$100,AN60)&gt;0,"P", IF(COUNTIF('Record Inputs'!$M$2:$M$100,AN60)&gt;0,"N",IF(COUNTIF('Record Inputs'!$P$2:$P$100,AN60)&gt;0,"C","")))</f>
        <v/>
      </c>
      <c r="J60" s="174" t="str">
        <f>IF(COUNTIF('Record Inputs'!$N$2:$N$100,AN60)&gt;0,"S", IF(COUNTIF('Record Inputs'!$O$2:$O$100,AN60)&gt;0,"S&amp;D",""))</f>
        <v/>
      </c>
      <c r="K60" s="290"/>
      <c r="L60" s="185"/>
      <c r="M60" s="420"/>
      <c r="N60" s="406" t="str">
        <f t="shared" si="2"/>
        <v>Off</v>
      </c>
      <c r="P60" s="16">
        <f t="shared" si="6"/>
        <v>0</v>
      </c>
      <c r="Q60" s="16">
        <f t="shared" si="7"/>
        <v>0</v>
      </c>
      <c r="R60" s="16">
        <f t="shared" si="8"/>
        <v>0</v>
      </c>
      <c r="S60" s="16">
        <f t="shared" si="18"/>
        <v>0</v>
      </c>
      <c r="T60" s="16">
        <f t="shared" si="10"/>
        <v>0</v>
      </c>
      <c r="AB60" s="41">
        <f t="shared" si="19"/>
        <v>0</v>
      </c>
      <c r="AC60" s="41">
        <f t="shared" si="20"/>
        <v>0</v>
      </c>
      <c r="AD60" s="47">
        <f t="shared" si="21"/>
        <v>0</v>
      </c>
      <c r="AE60" s="41">
        <f t="shared" si="12"/>
        <v>0</v>
      </c>
      <c r="AF60" s="41">
        <f t="shared" si="13"/>
        <v>0</v>
      </c>
      <c r="AG60" s="151"/>
      <c r="AH60" s="80"/>
      <c r="AI60" s="80"/>
      <c r="AJ60" s="80"/>
      <c r="AK60" s="80"/>
      <c r="AL60" s="80"/>
      <c r="AM60" s="80"/>
      <c r="AN60" s="180" t="str">
        <f t="shared" si="14"/>
        <v>1448067</v>
      </c>
      <c r="AO60" s="80"/>
      <c r="AP60" s="80"/>
      <c r="AQ60" s="80"/>
      <c r="AR60" s="80"/>
    </row>
    <row r="61" spans="1:44" s="17" customFormat="1" ht="16.5" thickTop="1" thickBot="1">
      <c r="A61" s="414">
        <v>9</v>
      </c>
      <c r="B61" s="99" t="s">
        <v>1014</v>
      </c>
      <c r="C61" s="99" t="s">
        <v>1015</v>
      </c>
      <c r="D61" s="99" t="s">
        <v>1016</v>
      </c>
      <c r="E61" s="360">
        <f t="shared" si="17"/>
        <v>55</v>
      </c>
      <c r="F61" s="212" t="s">
        <v>274</v>
      </c>
      <c r="G61" s="560" t="str">
        <f t="shared" si="5"/>
        <v>25nmUniv</v>
      </c>
      <c r="H61" s="174" t="str">
        <f>IF(COUNTIF('Record Inputs'!$J$2:$J$100,AN61)&gt;0,"TE", IF(COUNTIF('Record Inputs'!$K$2:$K$100,AN61)&gt;0,"H2O",""))</f>
        <v>TE</v>
      </c>
      <c r="I61" s="174" t="str">
        <f>IF(COUNTIF('Record Inputs'!$L$2:$L$100,AN61)&gt;0,"P", IF(COUNTIF('Record Inputs'!$M$2:$M$100,AN61)&gt;0,"N",IF(COUNTIF('Record Inputs'!$P$2:$P$100,AN61)&gt;0,"C","")))</f>
        <v/>
      </c>
      <c r="J61" s="174" t="str">
        <f>IF(COUNTIF('Record Inputs'!$N$2:$N$100,AN61)&gt;0,"S", IF(COUNTIF('Record Inputs'!$O$2:$O$100,AN61)&gt;0,"S&amp;D",""))</f>
        <v/>
      </c>
      <c r="K61" s="290"/>
      <c r="L61" s="185"/>
      <c r="M61" s="420"/>
      <c r="N61" s="406" t="str">
        <f t="shared" si="2"/>
        <v>Off</v>
      </c>
      <c r="P61" s="16">
        <f t="shared" si="6"/>
        <v>0</v>
      </c>
      <c r="Q61" s="16">
        <f t="shared" si="7"/>
        <v>0</v>
      </c>
      <c r="R61" s="16">
        <f t="shared" si="8"/>
        <v>0</v>
      </c>
      <c r="S61" s="16">
        <f t="shared" si="18"/>
        <v>0</v>
      </c>
      <c r="T61" s="16">
        <f t="shared" si="10"/>
        <v>0</v>
      </c>
      <c r="AB61" s="41">
        <f t="shared" si="19"/>
        <v>0</v>
      </c>
      <c r="AC61" s="41">
        <f t="shared" si="20"/>
        <v>0</v>
      </c>
      <c r="AD61" s="47">
        <f t="shared" si="21"/>
        <v>0</v>
      </c>
      <c r="AE61" s="41">
        <f t="shared" si="12"/>
        <v>0</v>
      </c>
      <c r="AF61" s="41">
        <f t="shared" si="13"/>
        <v>0</v>
      </c>
      <c r="AG61" s="151"/>
      <c r="AH61" s="80"/>
      <c r="AI61" s="80"/>
      <c r="AJ61" s="80"/>
      <c r="AK61" s="80"/>
      <c r="AL61" s="80"/>
      <c r="AM61" s="80"/>
      <c r="AN61" s="180" t="str">
        <f t="shared" si="14"/>
        <v>1448067</v>
      </c>
      <c r="AO61" s="80"/>
      <c r="AP61" s="80"/>
      <c r="AQ61" s="80"/>
      <c r="AR61" s="80"/>
    </row>
    <row r="62" spans="1:44" s="17" customFormat="1" ht="16.5" thickTop="1" thickBot="1">
      <c r="A62" s="414">
        <v>10</v>
      </c>
      <c r="B62" s="99" t="s">
        <v>1017</v>
      </c>
      <c r="C62" s="99" t="s">
        <v>1018</v>
      </c>
      <c r="D62" s="99" t="s">
        <v>1019</v>
      </c>
      <c r="E62" s="360">
        <f t="shared" si="17"/>
        <v>42</v>
      </c>
      <c r="F62" s="213" t="s">
        <v>275</v>
      </c>
      <c r="G62" s="560" t="str">
        <f t="shared" si="5"/>
        <v>25nmUniv</v>
      </c>
      <c r="H62" s="174" t="str">
        <f>IF(COUNTIF('Record Inputs'!$J$2:$J$100,AN62)&gt;0,"TE", IF(COUNTIF('Record Inputs'!$K$2:$K$100,AN62)&gt;0,"H2O",""))</f>
        <v>TE</v>
      </c>
      <c r="I62" s="174" t="str">
        <f>IF(COUNTIF('Record Inputs'!$L$2:$L$100,AN62)&gt;0,"P", IF(COUNTIF('Record Inputs'!$M$2:$M$100,AN62)&gt;0,"N",IF(COUNTIF('Record Inputs'!$P$2:$P$100,AN62)&gt;0,"C","")))</f>
        <v/>
      </c>
      <c r="J62" s="174" t="str">
        <f>IF(COUNTIF('Record Inputs'!$N$2:$N$100,AN62)&gt;0,"S", IF(COUNTIF('Record Inputs'!$O$2:$O$100,AN62)&gt;0,"S&amp;D",""))</f>
        <v/>
      </c>
      <c r="K62" s="290"/>
      <c r="L62" s="185"/>
      <c r="M62" s="420"/>
      <c r="N62" s="406" t="str">
        <f t="shared" si="2"/>
        <v>Off</v>
      </c>
      <c r="P62" s="16">
        <f t="shared" si="6"/>
        <v>0</v>
      </c>
      <c r="Q62" s="16">
        <f t="shared" si="7"/>
        <v>0</v>
      </c>
      <c r="R62" s="16">
        <f t="shared" si="8"/>
        <v>0</v>
      </c>
      <c r="S62" s="16">
        <f t="shared" si="18"/>
        <v>0</v>
      </c>
      <c r="T62" s="16">
        <f t="shared" si="10"/>
        <v>0</v>
      </c>
      <c r="AB62" s="41">
        <f t="shared" si="19"/>
        <v>0</v>
      </c>
      <c r="AC62" s="41">
        <f t="shared" si="20"/>
        <v>0</v>
      </c>
      <c r="AD62" s="47">
        <f t="shared" si="21"/>
        <v>0</v>
      </c>
      <c r="AE62" s="41">
        <f t="shared" si="12"/>
        <v>0</v>
      </c>
      <c r="AF62" s="41">
        <f t="shared" si="13"/>
        <v>0</v>
      </c>
      <c r="AG62" s="151"/>
      <c r="AH62" s="80"/>
      <c r="AI62" s="80"/>
      <c r="AJ62" s="80"/>
      <c r="AK62" s="80"/>
      <c r="AL62" s="80"/>
      <c r="AM62" s="80"/>
      <c r="AN62" s="180" t="str">
        <f t="shared" si="14"/>
        <v>1448067</v>
      </c>
      <c r="AO62" s="80"/>
      <c r="AP62" s="80"/>
      <c r="AQ62" s="80"/>
      <c r="AR62" s="80"/>
    </row>
    <row r="63" spans="1:44" s="17" customFormat="1" ht="16.5" thickTop="1" thickBot="1">
      <c r="A63" s="414">
        <v>11</v>
      </c>
      <c r="B63" s="99" t="s">
        <v>1020</v>
      </c>
      <c r="C63" s="99" t="s">
        <v>1021</v>
      </c>
      <c r="D63" s="99" t="s">
        <v>1022</v>
      </c>
      <c r="E63" s="360">
        <f t="shared" si="17"/>
        <v>50</v>
      </c>
      <c r="F63" s="212" t="s">
        <v>276</v>
      </c>
      <c r="G63" s="560" t="str">
        <f t="shared" si="5"/>
        <v>25nmUniv</v>
      </c>
      <c r="H63" s="174" t="str">
        <f>IF(COUNTIF('Record Inputs'!$J$2:$J$100,AN63)&gt;0,"TE", IF(COUNTIF('Record Inputs'!$K$2:$K$100,AN63)&gt;0,"H2O",""))</f>
        <v>TE</v>
      </c>
      <c r="I63" s="174" t="str">
        <f>IF(COUNTIF('Record Inputs'!$L$2:$L$100,AN63)&gt;0,"P", IF(COUNTIF('Record Inputs'!$M$2:$M$100,AN63)&gt;0,"N",IF(COUNTIF('Record Inputs'!$P$2:$P$100,AN63)&gt;0,"C","")))</f>
        <v/>
      </c>
      <c r="J63" s="174" t="str">
        <f>IF(COUNTIF('Record Inputs'!$N$2:$N$100,AN63)&gt;0,"S", IF(COUNTIF('Record Inputs'!$O$2:$O$100,AN63)&gt;0,"S&amp;D",""))</f>
        <v/>
      </c>
      <c r="K63" s="290"/>
      <c r="L63" s="185"/>
      <c r="M63" s="420"/>
      <c r="N63" s="406" t="str">
        <f t="shared" si="2"/>
        <v>Off</v>
      </c>
      <c r="P63" s="16">
        <f t="shared" si="6"/>
        <v>0</v>
      </c>
      <c r="Q63" s="16">
        <f t="shared" si="7"/>
        <v>0</v>
      </c>
      <c r="R63" s="16">
        <f t="shared" si="8"/>
        <v>0</v>
      </c>
      <c r="S63" s="16">
        <f t="shared" si="18"/>
        <v>0</v>
      </c>
      <c r="T63" s="16">
        <f t="shared" si="10"/>
        <v>0</v>
      </c>
      <c r="AB63" s="41">
        <f t="shared" si="19"/>
        <v>0</v>
      </c>
      <c r="AC63" s="41">
        <f t="shared" si="20"/>
        <v>0</v>
      </c>
      <c r="AD63" s="47">
        <f t="shared" si="21"/>
        <v>0</v>
      </c>
      <c r="AE63" s="41">
        <f t="shared" si="12"/>
        <v>0</v>
      </c>
      <c r="AF63" s="41">
        <f t="shared" si="13"/>
        <v>0</v>
      </c>
      <c r="AG63" s="151"/>
      <c r="AH63" s="80"/>
      <c r="AI63" s="80"/>
      <c r="AJ63" s="80"/>
      <c r="AK63" s="80"/>
      <c r="AL63" s="80"/>
      <c r="AM63" s="80"/>
      <c r="AN63" s="180" t="str">
        <f t="shared" si="14"/>
        <v>1448067</v>
      </c>
      <c r="AO63" s="80"/>
      <c r="AP63" s="80"/>
      <c r="AQ63" s="80"/>
      <c r="AR63" s="80"/>
    </row>
    <row r="64" spans="1:44" s="17" customFormat="1" ht="16.5" thickTop="1" thickBot="1">
      <c r="A64" s="416">
        <v>12</v>
      </c>
      <c r="B64" s="395" t="s">
        <v>1023</v>
      </c>
      <c r="C64" s="395" t="s">
        <v>1024</v>
      </c>
      <c r="D64" s="395" t="s">
        <v>1025</v>
      </c>
      <c r="E64" s="361">
        <f t="shared" si="17"/>
        <v>53</v>
      </c>
      <c r="F64" s="396" t="s">
        <v>277</v>
      </c>
      <c r="G64" s="560" t="str">
        <f t="shared" si="5"/>
        <v>25nmUniv</v>
      </c>
      <c r="H64" s="397" t="str">
        <f>IF(COUNTIF('Record Inputs'!$J$2:$J$100,AN64)&gt;0,"TE", IF(COUNTIF('Record Inputs'!$K$2:$K$100,AN64)&gt;0,"H2O",""))</f>
        <v>TE</v>
      </c>
      <c r="I64" s="397" t="str">
        <f>IF(COUNTIF('Record Inputs'!$L$2:$L$100,AN64)&gt;0,"P", IF(COUNTIF('Record Inputs'!$M$2:$M$100,AN64)&gt;0,"N",IF(COUNTIF('Record Inputs'!$P$2:$P$100,AN64)&gt;0,"C","")))</f>
        <v/>
      </c>
      <c r="J64" s="397" t="str">
        <f>IF(COUNTIF('Record Inputs'!$N$2:$N$100,AN64)&gt;0,"S", IF(COUNTIF('Record Inputs'!$O$2:$O$100,AN64)&gt;0,"S&amp;D",""))</f>
        <v/>
      </c>
      <c r="K64" s="438"/>
      <c r="L64" s="379"/>
      <c r="M64" s="421"/>
      <c r="N64" s="406" t="str">
        <f t="shared" si="2"/>
        <v>Off</v>
      </c>
      <c r="P64" s="16">
        <f t="shared" si="6"/>
        <v>0</v>
      </c>
      <c r="Q64" s="16">
        <f t="shared" si="7"/>
        <v>0</v>
      </c>
      <c r="R64" s="16">
        <f t="shared" si="8"/>
        <v>0</v>
      </c>
      <c r="S64" s="16">
        <f t="shared" si="18"/>
        <v>0</v>
      </c>
      <c r="T64" s="16">
        <f t="shared" si="10"/>
        <v>0</v>
      </c>
      <c r="AB64" s="41">
        <f t="shared" si="19"/>
        <v>0</v>
      </c>
      <c r="AC64" s="41">
        <f t="shared" si="20"/>
        <v>0</v>
      </c>
      <c r="AD64" s="47">
        <f t="shared" si="21"/>
        <v>0</v>
      </c>
      <c r="AE64" s="41">
        <f t="shared" si="12"/>
        <v>0</v>
      </c>
      <c r="AF64" s="41">
        <f t="shared" si="13"/>
        <v>0</v>
      </c>
      <c r="AG64" s="151"/>
      <c r="AH64" s="80"/>
      <c r="AI64" s="80"/>
      <c r="AJ64" s="80"/>
      <c r="AK64" s="80"/>
      <c r="AL64" s="80"/>
      <c r="AM64" s="80"/>
      <c r="AN64" s="180" t="str">
        <f t="shared" si="14"/>
        <v>1448067</v>
      </c>
      <c r="AO64" s="80"/>
      <c r="AP64" s="80"/>
      <c r="AQ64" s="80"/>
      <c r="AR64" s="80"/>
    </row>
    <row r="65" spans="1:44" s="17" customFormat="1" ht="15.75" thickBot="1">
      <c r="A65" s="407">
        <v>13</v>
      </c>
      <c r="B65" s="100" t="s">
        <v>1026</v>
      </c>
      <c r="C65" s="100" t="s">
        <v>1027</v>
      </c>
      <c r="D65" s="100" t="s">
        <v>1028</v>
      </c>
      <c r="E65" s="409">
        <f t="shared" si="17"/>
        <v>40</v>
      </c>
      <c r="F65" s="441" t="s">
        <v>278</v>
      </c>
      <c r="G65" s="560" t="str">
        <f t="shared" si="5"/>
        <v>50nmUniv</v>
      </c>
      <c r="H65" s="442" t="str">
        <f>IF(COUNTIF('Record Inputs'!$J$2:$J$100,AN65)&gt;0,"TE", IF(COUNTIF('Record Inputs'!$K$2:$K$100,AN65)&gt;0,"H2O",""))</f>
        <v/>
      </c>
      <c r="I65" s="442" t="str">
        <f>IF(COUNTIF('Record Inputs'!$L$2:$L$100,AN65)&gt;0,"P", IF(COUNTIF('Record Inputs'!$M$2:$M$100,AN65)&gt;0,"N",IF(COUNTIF('Record Inputs'!$P$2:$P$100,AN65)&gt;0,"C","")))</f>
        <v/>
      </c>
      <c r="J65" s="442" t="str">
        <f>IF(COUNTIF('Record Inputs'!$N$2:$N$100,AN65)&gt;0,"S", IF(COUNTIF('Record Inputs'!$O$2:$O$100,AN65)&gt;0,"S&amp;D",""))</f>
        <v/>
      </c>
      <c r="K65" s="440"/>
      <c r="L65" s="412"/>
      <c r="M65" s="443"/>
      <c r="N65" s="406" t="str">
        <f t="shared" si="2"/>
        <v>Off</v>
      </c>
      <c r="P65" s="16">
        <f t="shared" si="6"/>
        <v>0</v>
      </c>
      <c r="Q65" s="16">
        <f t="shared" si="7"/>
        <v>0</v>
      </c>
      <c r="R65" s="16">
        <f t="shared" si="8"/>
        <v>0</v>
      </c>
      <c r="S65" s="16">
        <f t="shared" si="18"/>
        <v>0</v>
      </c>
      <c r="T65" s="16">
        <f t="shared" si="10"/>
        <v>0</v>
      </c>
      <c r="AB65" s="41">
        <f t="shared" si="19"/>
        <v>0</v>
      </c>
      <c r="AC65" s="41">
        <f t="shared" si="20"/>
        <v>0</v>
      </c>
      <c r="AD65" s="47">
        <f t="shared" si="21"/>
        <v>0</v>
      </c>
      <c r="AE65" s="41">
        <f t="shared" si="12"/>
        <v>0</v>
      </c>
      <c r="AF65" s="41">
        <f t="shared" si="13"/>
        <v>0</v>
      </c>
      <c r="AG65" s="151"/>
      <c r="AH65" s="80"/>
      <c r="AI65" s="80"/>
      <c r="AJ65" s="80"/>
      <c r="AK65" s="80"/>
      <c r="AL65" s="80"/>
      <c r="AM65" s="80"/>
      <c r="AN65" s="180" t="str">
        <f t="shared" si="14"/>
        <v>1448049</v>
      </c>
      <c r="AO65" s="80"/>
      <c r="AP65" s="80"/>
      <c r="AQ65" s="80"/>
      <c r="AR65" s="80"/>
    </row>
    <row r="66" spans="1:44" s="17" customFormat="1" ht="16.5" thickTop="1" thickBot="1">
      <c r="A66" s="414">
        <v>14</v>
      </c>
      <c r="B66" s="99" t="s">
        <v>1029</v>
      </c>
      <c r="C66" s="99" t="s">
        <v>1030</v>
      </c>
      <c r="D66" s="99" t="s">
        <v>1031</v>
      </c>
      <c r="E66" s="360">
        <f t="shared" si="17"/>
        <v>67</v>
      </c>
      <c r="F66" s="213" t="s">
        <v>279</v>
      </c>
      <c r="G66" s="560" t="str">
        <f t="shared" si="5"/>
        <v>50nmUniv</v>
      </c>
      <c r="H66" s="174" t="str">
        <f>IF(COUNTIF('Record Inputs'!$J$2:$J$100,AN66)&gt;0,"TE", IF(COUNTIF('Record Inputs'!$K$2:$K$100,AN66)&gt;0,"H2O",""))</f>
        <v/>
      </c>
      <c r="I66" s="174" t="str">
        <f>IF(COUNTIF('Record Inputs'!$L$2:$L$100,AN66)&gt;0,"P", IF(COUNTIF('Record Inputs'!$M$2:$M$100,AN66)&gt;0,"N",IF(COUNTIF('Record Inputs'!$P$2:$P$100,AN66)&gt;0,"C","")))</f>
        <v/>
      </c>
      <c r="J66" s="174" t="str">
        <f>IF(COUNTIF('Record Inputs'!$N$2:$N$100,AN66)&gt;0,"S", IF(COUNTIF('Record Inputs'!$O$2:$O$100,AN66)&gt;0,"S&amp;D",""))</f>
        <v/>
      </c>
      <c r="K66" s="192"/>
      <c r="L66" s="185"/>
      <c r="M66" s="420"/>
      <c r="N66" s="406" t="str">
        <f t="shared" si="2"/>
        <v>Off</v>
      </c>
      <c r="P66" s="16">
        <f t="shared" si="6"/>
        <v>0</v>
      </c>
      <c r="Q66" s="16">
        <f t="shared" si="7"/>
        <v>0</v>
      </c>
      <c r="R66" s="16">
        <f t="shared" si="8"/>
        <v>0</v>
      </c>
      <c r="S66" s="16">
        <f t="shared" si="18"/>
        <v>0</v>
      </c>
      <c r="T66" s="16">
        <f t="shared" si="10"/>
        <v>0</v>
      </c>
      <c r="AB66" s="41">
        <f t="shared" si="19"/>
        <v>0</v>
      </c>
      <c r="AC66" s="41">
        <f t="shared" si="20"/>
        <v>0</v>
      </c>
      <c r="AD66" s="47">
        <f t="shared" si="21"/>
        <v>0</v>
      </c>
      <c r="AE66" s="41">
        <f t="shared" si="12"/>
        <v>0</v>
      </c>
      <c r="AF66" s="41">
        <f t="shared" si="13"/>
        <v>0</v>
      </c>
      <c r="AG66" s="151"/>
      <c r="AH66" s="80"/>
      <c r="AI66" s="310" t="s">
        <v>774</v>
      </c>
      <c r="AJ66" s="80"/>
      <c r="AK66" s="80"/>
      <c r="AL66" s="80"/>
      <c r="AM66" s="80"/>
      <c r="AN66" s="180" t="str">
        <f t="shared" si="14"/>
        <v>1448049</v>
      </c>
      <c r="AO66" s="80"/>
      <c r="AP66" s="80"/>
      <c r="AQ66" s="80"/>
      <c r="AR66" s="80"/>
    </row>
    <row r="67" spans="1:44" s="17" customFormat="1" ht="16.5" thickTop="1" thickBot="1">
      <c r="A67" s="414">
        <v>15</v>
      </c>
      <c r="B67" s="99" t="s">
        <v>1032</v>
      </c>
      <c r="C67" s="99" t="s">
        <v>1033</v>
      </c>
      <c r="D67" s="99" t="s">
        <v>1034</v>
      </c>
      <c r="E67" s="360">
        <f t="shared" si="17"/>
        <v>69</v>
      </c>
      <c r="F67" s="212" t="s">
        <v>280</v>
      </c>
      <c r="G67" s="560" t="str">
        <f t="shared" si="5"/>
        <v>50nmUniv</v>
      </c>
      <c r="H67" s="174" t="str">
        <f>IF(COUNTIF('Record Inputs'!$J$2:$J$100,AN67)&gt;0,"TE", IF(COUNTIF('Record Inputs'!$K$2:$K$100,AN67)&gt;0,"H2O",""))</f>
        <v/>
      </c>
      <c r="I67" s="174" t="str">
        <f>IF(COUNTIF('Record Inputs'!$L$2:$L$100,AN67)&gt;0,"P", IF(COUNTIF('Record Inputs'!$M$2:$M$100,AN67)&gt;0,"N",IF(COUNTIF('Record Inputs'!$P$2:$P$100,AN67)&gt;0,"C","")))</f>
        <v/>
      </c>
      <c r="J67" s="174" t="str">
        <f>IF(COUNTIF('Record Inputs'!$N$2:$N$100,AN67)&gt;0,"S", IF(COUNTIF('Record Inputs'!$O$2:$O$100,AN67)&gt;0,"S&amp;D",""))</f>
        <v/>
      </c>
      <c r="K67" s="192"/>
      <c r="L67" s="185"/>
      <c r="M67" s="420"/>
      <c r="N67" s="406" t="str">
        <f t="shared" si="2"/>
        <v>Off</v>
      </c>
      <c r="P67" s="16">
        <f t="shared" si="6"/>
        <v>0</v>
      </c>
      <c r="Q67" s="16">
        <f t="shared" si="7"/>
        <v>0</v>
      </c>
      <c r="R67" s="16">
        <f t="shared" si="8"/>
        <v>0</v>
      </c>
      <c r="S67" s="16">
        <f t="shared" si="18"/>
        <v>0</v>
      </c>
      <c r="T67" s="16">
        <f t="shared" si="10"/>
        <v>0</v>
      </c>
      <c r="AB67" s="41">
        <f t="shared" si="19"/>
        <v>0</v>
      </c>
      <c r="AC67" s="41">
        <f t="shared" si="20"/>
        <v>0</v>
      </c>
      <c r="AD67" s="47">
        <f t="shared" si="21"/>
        <v>0</v>
      </c>
      <c r="AE67" s="41">
        <f t="shared" si="12"/>
        <v>0</v>
      </c>
      <c r="AF67" s="41">
        <f t="shared" si="13"/>
        <v>0</v>
      </c>
      <c r="AG67" s="151"/>
      <c r="AH67" s="80"/>
      <c r="AI67" s="311">
        <f>SUM(E53:E100)</f>
        <v>2204</v>
      </c>
      <c r="AJ67" s="80"/>
      <c r="AK67" s="80"/>
      <c r="AL67" s="80"/>
      <c r="AM67" s="80"/>
      <c r="AN67" s="180" t="str">
        <f t="shared" si="14"/>
        <v>1448049</v>
      </c>
      <c r="AO67" s="80"/>
      <c r="AP67" s="80"/>
      <c r="AQ67" s="80"/>
      <c r="AR67" s="80"/>
    </row>
    <row r="68" spans="1:44" ht="16.5" thickTop="1" thickBot="1">
      <c r="A68" s="414">
        <v>16</v>
      </c>
      <c r="B68" s="99" t="s">
        <v>1035</v>
      </c>
      <c r="C68" s="99" t="s">
        <v>1036</v>
      </c>
      <c r="D68" s="99" t="s">
        <v>1037</v>
      </c>
      <c r="E68" s="360">
        <f t="shared" si="17"/>
        <v>61</v>
      </c>
      <c r="F68" s="213" t="s">
        <v>281</v>
      </c>
      <c r="G68" s="560" t="str">
        <f t="shared" si="5"/>
        <v>50nmUniv</v>
      </c>
      <c r="H68" s="174" t="str">
        <f>IF(COUNTIF('Record Inputs'!$J$2:$J$100,AN68)&gt;0,"TE", IF(COUNTIF('Record Inputs'!$K$2:$K$100,AN68)&gt;0,"H2O",""))</f>
        <v/>
      </c>
      <c r="I68" s="174" t="str">
        <f>IF(COUNTIF('Record Inputs'!$L$2:$L$100,AN68)&gt;0,"P", IF(COUNTIF('Record Inputs'!$M$2:$M$100,AN68)&gt;0,"N",IF(COUNTIF('Record Inputs'!$P$2:$P$100,AN68)&gt;0,"C","")))</f>
        <v/>
      </c>
      <c r="J68" s="174" t="str">
        <f>IF(COUNTIF('Record Inputs'!$N$2:$N$100,AN68)&gt;0,"S", IF(COUNTIF('Record Inputs'!$O$2:$O$100,AN68)&gt;0,"S&amp;D",""))</f>
        <v/>
      </c>
      <c r="K68" s="192"/>
      <c r="L68" s="185"/>
      <c r="M68" s="420"/>
      <c r="N68" s="406" t="str">
        <f t="shared" si="2"/>
        <v>Off</v>
      </c>
      <c r="P68" s="16">
        <f t="shared" si="6"/>
        <v>0</v>
      </c>
      <c r="Q68" s="16">
        <f t="shared" si="7"/>
        <v>0</v>
      </c>
      <c r="R68" s="16">
        <f t="shared" si="8"/>
        <v>0</v>
      </c>
      <c r="S68" s="16">
        <f t="shared" si="18"/>
        <v>0</v>
      </c>
      <c r="T68" s="16">
        <f t="shared" si="10"/>
        <v>0</v>
      </c>
      <c r="AB68" s="41">
        <f t="shared" si="19"/>
        <v>0</v>
      </c>
      <c r="AC68" s="41">
        <f t="shared" si="20"/>
        <v>0</v>
      </c>
      <c r="AD68" s="47">
        <f t="shared" si="21"/>
        <v>0</v>
      </c>
      <c r="AE68" s="41">
        <f t="shared" si="12"/>
        <v>0</v>
      </c>
      <c r="AF68" s="41">
        <f t="shared" si="13"/>
        <v>0</v>
      </c>
      <c r="AG68" s="151"/>
      <c r="AH68" s="80"/>
      <c r="AI68" s="80"/>
      <c r="AJ68" s="80"/>
      <c r="AK68" s="80"/>
      <c r="AL68" s="80"/>
      <c r="AM68" s="80"/>
      <c r="AN68" s="180" t="str">
        <f t="shared" si="14"/>
        <v>1448049</v>
      </c>
      <c r="AO68" s="80"/>
      <c r="AP68" s="80"/>
      <c r="AQ68" s="80"/>
      <c r="AR68" s="80"/>
    </row>
    <row r="69" spans="1:44" ht="16.5" thickTop="1" thickBot="1">
      <c r="A69" s="414">
        <v>17</v>
      </c>
      <c r="B69" s="99" t="s">
        <v>1038</v>
      </c>
      <c r="C69" s="99" t="s">
        <v>1039</v>
      </c>
      <c r="D69" s="99" t="s">
        <v>1040</v>
      </c>
      <c r="E69" s="360">
        <f t="shared" ref="E69:E81" si="22">LEN(D69)</f>
        <v>70</v>
      </c>
      <c r="F69" s="212" t="s">
        <v>282</v>
      </c>
      <c r="G69" s="560" t="str">
        <f t="shared" si="5"/>
        <v>50nmUniv</v>
      </c>
      <c r="H69" s="174" t="str">
        <f>IF(COUNTIF('Record Inputs'!$J$2:$J$100,AN69)&gt;0,"TE", IF(COUNTIF('Record Inputs'!$K$2:$K$100,AN69)&gt;0,"H2O",""))</f>
        <v/>
      </c>
      <c r="I69" s="174" t="str">
        <f>IF(COUNTIF('Record Inputs'!$L$2:$L$100,AN69)&gt;0,"P", IF(COUNTIF('Record Inputs'!$M$2:$M$100,AN69)&gt;0,"N",IF(COUNTIF('Record Inputs'!$P$2:$P$100,AN69)&gt;0,"C","")))</f>
        <v/>
      </c>
      <c r="J69" s="174" t="str">
        <f>IF(COUNTIF('Record Inputs'!$N$2:$N$100,AN69)&gt;0,"S", IF(COUNTIF('Record Inputs'!$O$2:$O$100,AN69)&gt;0,"S&amp;D",""))</f>
        <v/>
      </c>
      <c r="K69" s="192"/>
      <c r="L69" s="185"/>
      <c r="M69" s="420"/>
      <c r="N69" s="406" t="str">
        <f t="shared" si="2"/>
        <v>Off</v>
      </c>
      <c r="P69" s="16">
        <f t="shared" si="6"/>
        <v>0</v>
      </c>
      <c r="Q69" s="16">
        <f t="shared" si="7"/>
        <v>0</v>
      </c>
      <c r="R69" s="16">
        <f t="shared" si="8"/>
        <v>0</v>
      </c>
      <c r="S69" s="16">
        <f t="shared" si="18"/>
        <v>0</v>
      </c>
      <c r="T69" s="16">
        <f t="shared" si="10"/>
        <v>0</v>
      </c>
      <c r="AB69" s="41">
        <f t="shared" ref="AB69:AB100" si="23">(IF(F69=1,K69,0))</f>
        <v>0</v>
      </c>
      <c r="AC69" s="41">
        <f t="shared" ref="AC69:AC100" si="24">(IF(F69=2,K69,0))</f>
        <v>0</v>
      </c>
      <c r="AD69" s="47">
        <f t="shared" ref="AD69:AD100" si="25">(IF(F69=3,K69,0))</f>
        <v>0</v>
      </c>
      <c r="AE69" s="41">
        <f t="shared" si="12"/>
        <v>0</v>
      </c>
      <c r="AF69" s="41">
        <f t="shared" si="13"/>
        <v>0</v>
      </c>
      <c r="AG69" s="151"/>
      <c r="AH69" s="80"/>
      <c r="AI69" s="80"/>
      <c r="AJ69" s="80"/>
      <c r="AK69" s="80"/>
      <c r="AL69" s="80"/>
      <c r="AM69" s="80"/>
      <c r="AN69" s="180" t="str">
        <f t="shared" si="14"/>
        <v>1448049</v>
      </c>
      <c r="AO69" s="80"/>
      <c r="AP69" s="80"/>
      <c r="AQ69" s="80"/>
      <c r="AR69" s="80"/>
    </row>
    <row r="70" spans="1:44" ht="16.5" thickTop="1" thickBot="1">
      <c r="A70" s="414">
        <v>18</v>
      </c>
      <c r="B70" s="99" t="s">
        <v>1041</v>
      </c>
      <c r="C70" s="99" t="s">
        <v>1042</v>
      </c>
      <c r="D70" s="99" t="s">
        <v>1043</v>
      </c>
      <c r="E70" s="360">
        <f t="shared" si="22"/>
        <v>62</v>
      </c>
      <c r="F70" s="213" t="s">
        <v>283</v>
      </c>
      <c r="G70" s="560" t="str">
        <f t="shared" ref="G70:G133" si="26">IF(B70&lt;&gt;"",IF(EXACT(D70,UPPER(D70)),"50nmUniv",IF(EXACT(D70,LOWER(D70)),"25nmUniv","")),"")</f>
        <v>50nmUniv</v>
      </c>
      <c r="H70" s="174" t="str">
        <f>IF(COUNTIF('Record Inputs'!$J$2:$J$100,AN70)&gt;0,"TE", IF(COUNTIF('Record Inputs'!$K$2:$K$100,AN70)&gt;0,"H2O",""))</f>
        <v/>
      </c>
      <c r="I70" s="174" t="str">
        <f>IF(COUNTIF('Record Inputs'!$L$2:$L$100,AN70)&gt;0,"P", IF(COUNTIF('Record Inputs'!$M$2:$M$100,AN70)&gt;0,"N",IF(COUNTIF('Record Inputs'!$P$2:$P$100,AN70)&gt;0,"C","")))</f>
        <v/>
      </c>
      <c r="J70" s="174" t="str">
        <f>IF(COUNTIF('Record Inputs'!$N$2:$N$100,AN70)&gt;0,"S", IF(COUNTIF('Record Inputs'!$O$2:$O$100,AN70)&gt;0,"S&amp;D",""))</f>
        <v/>
      </c>
      <c r="K70" s="192"/>
      <c r="L70" s="185"/>
      <c r="M70" s="420"/>
      <c r="N70" s="406" t="str">
        <f t="shared" ref="N70:N133" si="27">IF(M70&lt;&gt;"","On","Off")</f>
        <v>Off</v>
      </c>
      <c r="P70" s="16">
        <f t="shared" ref="P70:P100" si="28">(IF(F70=1,E70,0))</f>
        <v>0</v>
      </c>
      <c r="Q70" s="16">
        <f t="shared" ref="Q70:Q100" si="29">(IF(F70=2,E70,0))</f>
        <v>0</v>
      </c>
      <c r="R70" s="16">
        <f t="shared" ref="R70:R100" si="30">(IF(F70=3,E70,0))</f>
        <v>0</v>
      </c>
      <c r="S70" s="16">
        <f t="shared" si="18"/>
        <v>0</v>
      </c>
      <c r="T70" s="16">
        <f t="shared" ref="T70:T100" si="31">(IF(F70=5,E70,0))</f>
        <v>0</v>
      </c>
      <c r="AB70" s="41">
        <f t="shared" si="23"/>
        <v>0</v>
      </c>
      <c r="AC70" s="41">
        <f t="shared" si="24"/>
        <v>0</v>
      </c>
      <c r="AD70" s="47">
        <f t="shared" si="25"/>
        <v>0</v>
      </c>
      <c r="AE70" s="41">
        <f t="shared" ref="AE70:AE100" si="32">(IF(F70=4,K70,0))</f>
        <v>0</v>
      </c>
      <c r="AF70" s="41">
        <f t="shared" ref="AF70:AF100" si="33">(IF(F70=5,K70,0))</f>
        <v>0</v>
      </c>
      <c r="AG70" s="151"/>
      <c r="AH70" s="80"/>
      <c r="AI70" s="80"/>
      <c r="AJ70" s="80"/>
      <c r="AK70" s="80"/>
      <c r="AL70" s="80"/>
      <c r="AM70" s="80"/>
      <c r="AN70" s="180" t="str">
        <f t="shared" ref="AN70:AN133" si="34">MID(B70,3,7)</f>
        <v>1448049</v>
      </c>
      <c r="AO70" s="80"/>
      <c r="AP70" s="80"/>
      <c r="AQ70" s="80"/>
      <c r="AR70" s="80"/>
    </row>
    <row r="71" spans="1:44" ht="16.5" thickTop="1" thickBot="1">
      <c r="A71" s="414">
        <v>19</v>
      </c>
      <c r="B71" s="99" t="s">
        <v>1044</v>
      </c>
      <c r="C71" s="99" t="s">
        <v>1045</v>
      </c>
      <c r="D71" s="99" t="s">
        <v>1046</v>
      </c>
      <c r="E71" s="360">
        <f t="shared" si="22"/>
        <v>54</v>
      </c>
      <c r="F71" s="212" t="s">
        <v>284</v>
      </c>
      <c r="G71" s="560" t="str">
        <f t="shared" si="26"/>
        <v>50nmUniv</v>
      </c>
      <c r="H71" s="174" t="str">
        <f>IF(COUNTIF('Record Inputs'!$J$2:$J$100,AN71)&gt;0,"TE", IF(COUNTIF('Record Inputs'!$K$2:$K$100,AN71)&gt;0,"H2O",""))</f>
        <v/>
      </c>
      <c r="I71" s="174" t="str">
        <f>IF(COUNTIF('Record Inputs'!$L$2:$L$100,AN71)&gt;0,"P", IF(COUNTIF('Record Inputs'!$M$2:$M$100,AN71)&gt;0,"N",IF(COUNTIF('Record Inputs'!$P$2:$P$100,AN71)&gt;0,"C","")))</f>
        <v/>
      </c>
      <c r="J71" s="174" t="str">
        <f>IF(COUNTIF('Record Inputs'!$N$2:$N$100,AN71)&gt;0,"S", IF(COUNTIF('Record Inputs'!$O$2:$O$100,AN71)&gt;0,"S&amp;D",""))</f>
        <v/>
      </c>
      <c r="K71" s="192"/>
      <c r="L71" s="185"/>
      <c r="M71" s="420"/>
      <c r="N71" s="406" t="str">
        <f t="shared" si="27"/>
        <v>Off</v>
      </c>
      <c r="P71" s="16">
        <f t="shared" si="28"/>
        <v>0</v>
      </c>
      <c r="Q71" s="16">
        <f t="shared" si="29"/>
        <v>0</v>
      </c>
      <c r="R71" s="16">
        <f t="shared" si="30"/>
        <v>0</v>
      </c>
      <c r="S71" s="16">
        <f t="shared" si="18"/>
        <v>0</v>
      </c>
      <c r="T71" s="16">
        <f t="shared" si="31"/>
        <v>0</v>
      </c>
      <c r="AB71" s="41">
        <f t="shared" si="23"/>
        <v>0</v>
      </c>
      <c r="AC71" s="41">
        <f t="shared" si="24"/>
        <v>0</v>
      </c>
      <c r="AD71" s="47">
        <f t="shared" si="25"/>
        <v>0</v>
      </c>
      <c r="AE71" s="41">
        <f t="shared" si="32"/>
        <v>0</v>
      </c>
      <c r="AF71" s="41">
        <f t="shared" si="33"/>
        <v>0</v>
      </c>
      <c r="AG71" s="151"/>
      <c r="AH71" s="80"/>
      <c r="AI71" s="80"/>
      <c r="AJ71" s="80"/>
      <c r="AK71" s="80"/>
      <c r="AL71" s="80"/>
      <c r="AM71" s="80"/>
      <c r="AN71" s="180" t="str">
        <f t="shared" si="34"/>
        <v>1448049</v>
      </c>
      <c r="AO71" s="80"/>
      <c r="AP71" s="80"/>
      <c r="AQ71" s="80"/>
      <c r="AR71" s="80"/>
    </row>
    <row r="72" spans="1:44" ht="16.5" thickTop="1" thickBot="1">
      <c r="A72" s="414">
        <v>20</v>
      </c>
      <c r="B72" s="99" t="s">
        <v>1047</v>
      </c>
      <c r="C72" s="99" t="s">
        <v>1048</v>
      </c>
      <c r="D72" s="99" t="s">
        <v>1049</v>
      </c>
      <c r="E72" s="360">
        <f t="shared" si="22"/>
        <v>70</v>
      </c>
      <c r="F72" s="213" t="s">
        <v>285</v>
      </c>
      <c r="G72" s="560" t="str">
        <f t="shared" si="26"/>
        <v>50nmUniv</v>
      </c>
      <c r="H72" s="174" t="str">
        <f>IF(COUNTIF('Record Inputs'!$J$2:$J$100,AN72)&gt;0,"TE", IF(COUNTIF('Record Inputs'!$K$2:$K$100,AN72)&gt;0,"H2O",""))</f>
        <v/>
      </c>
      <c r="I72" s="174" t="str">
        <f>IF(COUNTIF('Record Inputs'!$L$2:$L$100,AN72)&gt;0,"P", IF(COUNTIF('Record Inputs'!$M$2:$M$100,AN72)&gt;0,"N",IF(COUNTIF('Record Inputs'!$P$2:$P$100,AN72)&gt;0,"C","")))</f>
        <v/>
      </c>
      <c r="J72" s="174" t="str">
        <f>IF(COUNTIF('Record Inputs'!$N$2:$N$100,AN72)&gt;0,"S", IF(COUNTIF('Record Inputs'!$O$2:$O$100,AN72)&gt;0,"S&amp;D",""))</f>
        <v/>
      </c>
      <c r="K72" s="192"/>
      <c r="L72" s="185"/>
      <c r="M72" s="420"/>
      <c r="N72" s="406" t="str">
        <f t="shared" si="27"/>
        <v>Off</v>
      </c>
      <c r="P72" s="16">
        <f t="shared" si="28"/>
        <v>0</v>
      </c>
      <c r="Q72" s="16">
        <f t="shared" si="29"/>
        <v>0</v>
      </c>
      <c r="R72" s="16">
        <f t="shared" si="30"/>
        <v>0</v>
      </c>
      <c r="S72" s="16">
        <f t="shared" si="18"/>
        <v>0</v>
      </c>
      <c r="T72" s="16">
        <f t="shared" si="31"/>
        <v>0</v>
      </c>
      <c r="AB72" s="41">
        <f t="shared" si="23"/>
        <v>0</v>
      </c>
      <c r="AC72" s="41">
        <f t="shared" si="24"/>
        <v>0</v>
      </c>
      <c r="AD72" s="47">
        <f t="shared" si="25"/>
        <v>0</v>
      </c>
      <c r="AE72" s="41">
        <f t="shared" si="32"/>
        <v>0</v>
      </c>
      <c r="AF72" s="41">
        <f t="shared" si="33"/>
        <v>0</v>
      </c>
      <c r="AG72" s="151"/>
      <c r="AH72" s="80"/>
      <c r="AI72" s="80"/>
      <c r="AJ72" s="80"/>
      <c r="AK72" s="80"/>
      <c r="AL72" s="80"/>
      <c r="AM72" s="80"/>
      <c r="AN72" s="180" t="str">
        <f t="shared" si="34"/>
        <v>1448049</v>
      </c>
      <c r="AO72" s="80"/>
      <c r="AP72" s="80"/>
      <c r="AQ72" s="80"/>
      <c r="AR72" s="80"/>
    </row>
    <row r="73" spans="1:44" ht="16.5" thickTop="1" thickBot="1">
      <c r="A73" s="414">
        <v>21</v>
      </c>
      <c r="B73" s="99" t="s">
        <v>1050</v>
      </c>
      <c r="C73" s="99" t="s">
        <v>1051</v>
      </c>
      <c r="D73" s="99" t="s">
        <v>1052</v>
      </c>
      <c r="E73" s="360">
        <f t="shared" si="22"/>
        <v>70</v>
      </c>
      <c r="F73" s="212" t="s">
        <v>286</v>
      </c>
      <c r="G73" s="560" t="str">
        <f t="shared" si="26"/>
        <v>50nmUniv</v>
      </c>
      <c r="H73" s="174" t="str">
        <f>IF(COUNTIF('Record Inputs'!$J$2:$J$100,AN73)&gt;0,"TE", IF(COUNTIF('Record Inputs'!$K$2:$K$100,AN73)&gt;0,"H2O",""))</f>
        <v/>
      </c>
      <c r="I73" s="174" t="str">
        <f>IF(COUNTIF('Record Inputs'!$L$2:$L$100,AN73)&gt;0,"P", IF(COUNTIF('Record Inputs'!$M$2:$M$100,AN73)&gt;0,"N",IF(COUNTIF('Record Inputs'!$P$2:$P$100,AN73)&gt;0,"C","")))</f>
        <v/>
      </c>
      <c r="J73" s="174" t="str">
        <f>IF(COUNTIF('Record Inputs'!$N$2:$N$100,AN73)&gt;0,"S", IF(COUNTIF('Record Inputs'!$O$2:$O$100,AN73)&gt;0,"S&amp;D",""))</f>
        <v/>
      </c>
      <c r="K73" s="192"/>
      <c r="L73" s="185"/>
      <c r="M73" s="420"/>
      <c r="N73" s="406" t="str">
        <f t="shared" si="27"/>
        <v>Off</v>
      </c>
      <c r="P73" s="16">
        <f t="shared" si="28"/>
        <v>0</v>
      </c>
      <c r="Q73" s="16">
        <f t="shared" si="29"/>
        <v>0</v>
      </c>
      <c r="R73" s="16">
        <f t="shared" si="30"/>
        <v>0</v>
      </c>
      <c r="S73" s="16">
        <f t="shared" si="18"/>
        <v>0</v>
      </c>
      <c r="T73" s="16">
        <f t="shared" si="31"/>
        <v>0</v>
      </c>
      <c r="AB73" s="41">
        <f t="shared" si="23"/>
        <v>0</v>
      </c>
      <c r="AC73" s="41">
        <f t="shared" si="24"/>
        <v>0</v>
      </c>
      <c r="AD73" s="47">
        <f t="shared" si="25"/>
        <v>0</v>
      </c>
      <c r="AE73" s="41">
        <f t="shared" si="32"/>
        <v>0</v>
      </c>
      <c r="AF73" s="41">
        <f t="shared" si="33"/>
        <v>0</v>
      </c>
      <c r="AG73" s="151"/>
      <c r="AH73" s="80"/>
      <c r="AI73" s="80"/>
      <c r="AJ73" s="80"/>
      <c r="AK73" s="80"/>
      <c r="AL73" s="80"/>
      <c r="AM73" s="80"/>
      <c r="AN73" s="180" t="str">
        <f t="shared" si="34"/>
        <v>1448049</v>
      </c>
      <c r="AO73" s="80"/>
      <c r="AP73" s="80"/>
      <c r="AQ73" s="80"/>
      <c r="AR73" s="80"/>
    </row>
    <row r="74" spans="1:44" ht="16.5" thickTop="1" thickBot="1">
      <c r="A74" s="414">
        <v>22</v>
      </c>
      <c r="B74" s="99" t="s">
        <v>1053</v>
      </c>
      <c r="C74" s="99" t="s">
        <v>1054</v>
      </c>
      <c r="D74" s="99" t="s">
        <v>1055</v>
      </c>
      <c r="E74" s="360">
        <f t="shared" si="22"/>
        <v>70</v>
      </c>
      <c r="F74" s="213" t="s">
        <v>287</v>
      </c>
      <c r="G74" s="560" t="str">
        <f t="shared" si="26"/>
        <v>50nmUniv</v>
      </c>
      <c r="H74" s="174" t="str">
        <f>IF(COUNTIF('Record Inputs'!$J$2:$J$100,AN74)&gt;0,"TE", IF(COUNTIF('Record Inputs'!$K$2:$K$100,AN74)&gt;0,"H2O",""))</f>
        <v/>
      </c>
      <c r="I74" s="174" t="str">
        <f>IF(COUNTIF('Record Inputs'!$L$2:$L$100,AN74)&gt;0,"P", IF(COUNTIF('Record Inputs'!$M$2:$M$100,AN74)&gt;0,"N",IF(COUNTIF('Record Inputs'!$P$2:$P$100,AN74)&gt;0,"C","")))</f>
        <v/>
      </c>
      <c r="J74" s="174" t="str">
        <f>IF(COUNTIF('Record Inputs'!$N$2:$N$100,AN74)&gt;0,"S", IF(COUNTIF('Record Inputs'!$O$2:$O$100,AN74)&gt;0,"S&amp;D",""))</f>
        <v/>
      </c>
      <c r="K74" s="192"/>
      <c r="L74" s="185"/>
      <c r="M74" s="420"/>
      <c r="N74" s="406" t="str">
        <f t="shared" si="27"/>
        <v>Off</v>
      </c>
      <c r="P74" s="16">
        <f t="shared" si="28"/>
        <v>0</v>
      </c>
      <c r="Q74" s="16">
        <f t="shared" si="29"/>
        <v>0</v>
      </c>
      <c r="R74" s="16">
        <f t="shared" si="30"/>
        <v>0</v>
      </c>
      <c r="S74" s="16">
        <f t="shared" si="18"/>
        <v>0</v>
      </c>
      <c r="T74" s="16">
        <f t="shared" si="31"/>
        <v>0</v>
      </c>
      <c r="AB74" s="41">
        <f t="shared" si="23"/>
        <v>0</v>
      </c>
      <c r="AC74" s="41">
        <f t="shared" si="24"/>
        <v>0</v>
      </c>
      <c r="AD74" s="47">
        <f t="shared" si="25"/>
        <v>0</v>
      </c>
      <c r="AE74" s="41">
        <f t="shared" si="32"/>
        <v>0</v>
      </c>
      <c r="AF74" s="41">
        <f t="shared" si="33"/>
        <v>0</v>
      </c>
      <c r="AG74" s="151"/>
      <c r="AH74" s="80"/>
      <c r="AI74" s="80"/>
      <c r="AJ74" s="80"/>
      <c r="AK74" s="80"/>
      <c r="AL74" s="80"/>
      <c r="AM74" s="80"/>
      <c r="AN74" s="180" t="str">
        <f t="shared" si="34"/>
        <v>1448049</v>
      </c>
      <c r="AO74" s="80"/>
      <c r="AP74" s="80"/>
      <c r="AQ74" s="80"/>
      <c r="AR74" s="80"/>
    </row>
    <row r="75" spans="1:44" ht="16.5" thickTop="1" thickBot="1">
      <c r="A75" s="414">
        <v>23</v>
      </c>
      <c r="B75" s="99" t="s">
        <v>1056</v>
      </c>
      <c r="C75" s="99" t="s">
        <v>1057</v>
      </c>
      <c r="D75" s="99" t="s">
        <v>1058</v>
      </c>
      <c r="E75" s="360">
        <f t="shared" si="22"/>
        <v>70</v>
      </c>
      <c r="F75" s="212" t="s">
        <v>288</v>
      </c>
      <c r="G75" s="560" t="str">
        <f t="shared" si="26"/>
        <v>50nmUniv</v>
      </c>
      <c r="H75" s="174" t="str">
        <f>IF(COUNTIF('Record Inputs'!$J$2:$J$100,AN75)&gt;0,"TE", IF(COUNTIF('Record Inputs'!$K$2:$K$100,AN75)&gt;0,"H2O",""))</f>
        <v/>
      </c>
      <c r="I75" s="174" t="str">
        <f>IF(COUNTIF('Record Inputs'!$L$2:$L$100,AN75)&gt;0,"P", IF(COUNTIF('Record Inputs'!$M$2:$M$100,AN75)&gt;0,"N",IF(COUNTIF('Record Inputs'!$P$2:$P$100,AN75)&gt;0,"C","")))</f>
        <v/>
      </c>
      <c r="J75" s="174" t="str">
        <f>IF(COUNTIF('Record Inputs'!$N$2:$N$100,AN75)&gt;0,"S", IF(COUNTIF('Record Inputs'!$O$2:$O$100,AN75)&gt;0,"S&amp;D",""))</f>
        <v/>
      </c>
      <c r="K75" s="192"/>
      <c r="L75" s="185"/>
      <c r="M75" s="420"/>
      <c r="N75" s="406" t="str">
        <f t="shared" si="27"/>
        <v>Off</v>
      </c>
      <c r="P75" s="16">
        <f t="shared" si="28"/>
        <v>0</v>
      </c>
      <c r="Q75" s="16">
        <f t="shared" si="29"/>
        <v>0</v>
      </c>
      <c r="R75" s="16">
        <f t="shared" si="30"/>
        <v>0</v>
      </c>
      <c r="S75" s="16">
        <f t="shared" si="18"/>
        <v>0</v>
      </c>
      <c r="T75" s="16">
        <f t="shared" si="31"/>
        <v>0</v>
      </c>
      <c r="AB75" s="41">
        <f t="shared" si="23"/>
        <v>0</v>
      </c>
      <c r="AC75" s="41">
        <f t="shared" si="24"/>
        <v>0</v>
      </c>
      <c r="AD75" s="47">
        <f t="shared" si="25"/>
        <v>0</v>
      </c>
      <c r="AE75" s="41">
        <f t="shared" si="32"/>
        <v>0</v>
      </c>
      <c r="AF75" s="41">
        <f t="shared" si="33"/>
        <v>0</v>
      </c>
      <c r="AG75" s="151"/>
      <c r="AH75" s="80"/>
      <c r="AI75" s="80"/>
      <c r="AJ75" s="80"/>
      <c r="AK75" s="80"/>
      <c r="AL75" s="80"/>
      <c r="AM75" s="80"/>
      <c r="AN75" s="180" t="str">
        <f t="shared" si="34"/>
        <v>1448049</v>
      </c>
      <c r="AO75" s="80"/>
      <c r="AP75" s="80"/>
      <c r="AQ75" s="80"/>
      <c r="AR75" s="80"/>
    </row>
    <row r="76" spans="1:44" ht="16.5" thickTop="1" thickBot="1">
      <c r="A76" s="416">
        <v>24</v>
      </c>
      <c r="B76" s="395" t="s">
        <v>1059</v>
      </c>
      <c r="C76" s="395" t="s">
        <v>1060</v>
      </c>
      <c r="D76" s="395" t="s">
        <v>1061</v>
      </c>
      <c r="E76" s="361">
        <f t="shared" si="22"/>
        <v>52</v>
      </c>
      <c r="F76" s="396" t="s">
        <v>289</v>
      </c>
      <c r="G76" s="560" t="str">
        <f t="shared" si="26"/>
        <v>50nmUniv</v>
      </c>
      <c r="H76" s="397" t="str">
        <f>IF(COUNTIF('Record Inputs'!$J$2:$J$100,AN76)&gt;0,"TE", IF(COUNTIF('Record Inputs'!$K$2:$K$100,AN76)&gt;0,"H2O",""))</f>
        <v/>
      </c>
      <c r="I76" s="397" t="str">
        <f>IF(COUNTIF('Record Inputs'!$L$2:$L$100,AN76)&gt;0,"P", IF(COUNTIF('Record Inputs'!$M$2:$M$100,AN76)&gt;0,"N",IF(COUNTIF('Record Inputs'!$P$2:$P$100,AN76)&gt;0,"C","")))</f>
        <v/>
      </c>
      <c r="J76" s="397" t="str">
        <f>IF(COUNTIF('Record Inputs'!$N$2:$N$100,AN76)&gt;0,"S", IF(COUNTIF('Record Inputs'!$O$2:$O$100,AN76)&gt;0,"S&amp;D",""))</f>
        <v/>
      </c>
      <c r="K76" s="362"/>
      <c r="L76" s="379"/>
      <c r="M76" s="421"/>
      <c r="N76" s="406" t="str">
        <f t="shared" si="27"/>
        <v>Off</v>
      </c>
      <c r="P76" s="16">
        <f t="shared" si="28"/>
        <v>0</v>
      </c>
      <c r="Q76" s="16">
        <f t="shared" si="29"/>
        <v>0</v>
      </c>
      <c r="R76" s="16">
        <f t="shared" si="30"/>
        <v>0</v>
      </c>
      <c r="S76" s="16">
        <f t="shared" si="18"/>
        <v>0</v>
      </c>
      <c r="T76" s="16">
        <f t="shared" si="31"/>
        <v>0</v>
      </c>
      <c r="AB76" s="41">
        <f t="shared" si="23"/>
        <v>0</v>
      </c>
      <c r="AC76" s="41">
        <f t="shared" si="24"/>
        <v>0</v>
      </c>
      <c r="AD76" s="47">
        <f t="shared" si="25"/>
        <v>0</v>
      </c>
      <c r="AE76" s="41">
        <f t="shared" si="32"/>
        <v>0</v>
      </c>
      <c r="AF76" s="41">
        <f t="shared" si="33"/>
        <v>0</v>
      </c>
      <c r="AG76" s="151"/>
      <c r="AH76" s="80"/>
      <c r="AI76" s="80"/>
      <c r="AJ76" s="80"/>
      <c r="AK76" s="80"/>
      <c r="AL76" s="80"/>
      <c r="AM76" s="80"/>
      <c r="AN76" s="180" t="str">
        <f t="shared" si="34"/>
        <v>1448049</v>
      </c>
      <c r="AO76" s="80"/>
      <c r="AP76" s="80"/>
      <c r="AQ76" s="80"/>
      <c r="AR76" s="80"/>
    </row>
    <row r="77" spans="1:44" ht="15.75" thickBot="1">
      <c r="A77" s="407">
        <v>25</v>
      </c>
      <c r="B77" s="100" t="s">
        <v>1062</v>
      </c>
      <c r="C77" s="100" t="s">
        <v>1063</v>
      </c>
      <c r="D77" s="100" t="s">
        <v>1064</v>
      </c>
      <c r="E77" s="409">
        <f t="shared" si="22"/>
        <v>19</v>
      </c>
      <c r="F77" s="441" t="s">
        <v>290</v>
      </c>
      <c r="G77" s="560" t="str">
        <f t="shared" si="26"/>
        <v>25nmUniv</v>
      </c>
      <c r="H77" s="442" t="str">
        <f>IF(COUNTIF('Record Inputs'!$J$2:$J$100,AN77)&gt;0,"TE", IF(COUNTIF('Record Inputs'!$K$2:$K$100,AN77)&gt;0,"H2O",""))</f>
        <v/>
      </c>
      <c r="I77" s="442" t="str">
        <f>IF(COUNTIF('Record Inputs'!$L$2:$L$100,AN77)&gt;0,"P", IF(COUNTIF('Record Inputs'!$M$2:$M$100,AN77)&gt;0,"N",IF(COUNTIF('Record Inputs'!$P$2:$P$100,AN77)&gt;0,"C","")))</f>
        <v/>
      </c>
      <c r="J77" s="442" t="str">
        <f>IF(COUNTIF('Record Inputs'!$N$2:$N$100,AN77)&gt;0,"S", IF(COUNTIF('Record Inputs'!$O$2:$O$100,AN77)&gt;0,"S&amp;D",""))</f>
        <v/>
      </c>
      <c r="K77" s="440"/>
      <c r="L77" s="412"/>
      <c r="M77" s="444"/>
      <c r="N77" s="406" t="str">
        <f t="shared" si="27"/>
        <v>Off</v>
      </c>
      <c r="P77" s="16">
        <f t="shared" si="28"/>
        <v>0</v>
      </c>
      <c r="Q77" s="16">
        <f t="shared" si="29"/>
        <v>0</v>
      </c>
      <c r="R77" s="16">
        <f t="shared" si="30"/>
        <v>0</v>
      </c>
      <c r="S77" s="16">
        <f t="shared" si="18"/>
        <v>0</v>
      </c>
      <c r="T77" s="16">
        <f t="shared" si="31"/>
        <v>0</v>
      </c>
      <c r="AB77" s="41">
        <f t="shared" si="23"/>
        <v>0</v>
      </c>
      <c r="AC77" s="41">
        <f t="shared" si="24"/>
        <v>0</v>
      </c>
      <c r="AD77" s="47">
        <f t="shared" si="25"/>
        <v>0</v>
      </c>
      <c r="AE77" s="41">
        <f t="shared" si="32"/>
        <v>0</v>
      </c>
      <c r="AF77" s="41">
        <f t="shared" si="33"/>
        <v>0</v>
      </c>
      <c r="AG77" s="151"/>
      <c r="AH77" s="80"/>
      <c r="AI77" s="80"/>
      <c r="AJ77" s="80"/>
      <c r="AK77" s="80"/>
      <c r="AL77" s="80"/>
      <c r="AM77" s="80"/>
      <c r="AN77" s="180" t="str">
        <f t="shared" si="34"/>
        <v>1447436</v>
      </c>
      <c r="AO77" s="80"/>
      <c r="AP77" s="80"/>
      <c r="AQ77" s="80"/>
      <c r="AR77" s="80"/>
    </row>
    <row r="78" spans="1:44" ht="16.5" thickTop="1" thickBot="1">
      <c r="A78" s="414">
        <v>26</v>
      </c>
      <c r="B78" s="99" t="s">
        <v>1065</v>
      </c>
      <c r="C78" s="99" t="s">
        <v>1066</v>
      </c>
      <c r="D78" s="99" t="s">
        <v>1067</v>
      </c>
      <c r="E78" s="360">
        <f t="shared" si="22"/>
        <v>41</v>
      </c>
      <c r="F78" s="213" t="s">
        <v>291</v>
      </c>
      <c r="G78" s="560" t="str">
        <f t="shared" si="26"/>
        <v>25nmUniv</v>
      </c>
      <c r="H78" s="174" t="str">
        <f>IF(COUNTIF('Record Inputs'!$J$2:$J$100,AN78)&gt;0,"TE", IF(COUNTIF('Record Inputs'!$K$2:$K$100,AN78)&gt;0,"H2O",""))</f>
        <v/>
      </c>
      <c r="I78" s="174" t="str">
        <f>IF(COUNTIF('Record Inputs'!$L$2:$L$100,AN78)&gt;0,"P", IF(COUNTIF('Record Inputs'!$M$2:$M$100,AN78)&gt;0,"N",IF(COUNTIF('Record Inputs'!$P$2:$P$100,AN78)&gt;0,"C","")))</f>
        <v/>
      </c>
      <c r="J78" s="174" t="str">
        <f>IF(COUNTIF('Record Inputs'!$N$2:$N$100,AN78)&gt;0,"S", IF(COUNTIF('Record Inputs'!$O$2:$O$100,AN78)&gt;0,"S&amp;D",""))</f>
        <v/>
      </c>
      <c r="K78" s="192"/>
      <c r="L78" s="185"/>
      <c r="M78" s="420"/>
      <c r="N78" s="406" t="str">
        <f t="shared" si="27"/>
        <v>Off</v>
      </c>
      <c r="P78" s="16">
        <f t="shared" si="28"/>
        <v>0</v>
      </c>
      <c r="Q78" s="16">
        <f t="shared" si="29"/>
        <v>0</v>
      </c>
      <c r="R78" s="16">
        <f t="shared" si="30"/>
        <v>0</v>
      </c>
      <c r="S78" s="16">
        <f t="shared" si="18"/>
        <v>0</v>
      </c>
      <c r="T78" s="16">
        <f t="shared" si="31"/>
        <v>0</v>
      </c>
      <c r="AB78" s="41">
        <f t="shared" si="23"/>
        <v>0</v>
      </c>
      <c r="AC78" s="41">
        <f t="shared" si="24"/>
        <v>0</v>
      </c>
      <c r="AD78" s="47">
        <f t="shared" si="25"/>
        <v>0</v>
      </c>
      <c r="AE78" s="41">
        <f t="shared" si="32"/>
        <v>0</v>
      </c>
      <c r="AF78" s="41">
        <f t="shared" si="33"/>
        <v>0</v>
      </c>
      <c r="AG78" s="151"/>
      <c r="AH78" s="80"/>
      <c r="AI78" s="80"/>
      <c r="AJ78" s="80"/>
      <c r="AK78" s="80"/>
      <c r="AL78" s="80"/>
      <c r="AM78" s="80"/>
      <c r="AN78" s="180" t="str">
        <f t="shared" si="34"/>
        <v>1447436</v>
      </c>
      <c r="AO78" s="80"/>
      <c r="AP78" s="80"/>
      <c r="AQ78" s="80"/>
      <c r="AR78" s="80"/>
    </row>
    <row r="79" spans="1:44" ht="16.5" thickTop="1" thickBot="1">
      <c r="A79" s="414">
        <v>27</v>
      </c>
      <c r="B79" s="99" t="s">
        <v>1068</v>
      </c>
      <c r="C79" s="99" t="s">
        <v>1069</v>
      </c>
      <c r="D79" s="99" t="s">
        <v>1070</v>
      </c>
      <c r="E79" s="360">
        <f t="shared" si="22"/>
        <v>41</v>
      </c>
      <c r="F79" s="212" t="s">
        <v>292</v>
      </c>
      <c r="G79" s="560" t="str">
        <f t="shared" si="26"/>
        <v>25nmUniv</v>
      </c>
      <c r="H79" s="174" t="str">
        <f>IF(COUNTIF('Record Inputs'!$J$2:$J$100,AN79)&gt;0,"TE", IF(COUNTIF('Record Inputs'!$K$2:$K$100,AN79)&gt;0,"H2O",""))</f>
        <v/>
      </c>
      <c r="I79" s="174" t="str">
        <f>IF(COUNTIF('Record Inputs'!$L$2:$L$100,AN79)&gt;0,"P", IF(COUNTIF('Record Inputs'!$M$2:$M$100,AN79)&gt;0,"N",IF(COUNTIF('Record Inputs'!$P$2:$P$100,AN79)&gt;0,"C","")))</f>
        <v/>
      </c>
      <c r="J79" s="174" t="str">
        <f>IF(COUNTIF('Record Inputs'!$N$2:$N$100,AN79)&gt;0,"S", IF(COUNTIF('Record Inputs'!$O$2:$O$100,AN79)&gt;0,"S&amp;D",""))</f>
        <v/>
      </c>
      <c r="K79" s="192"/>
      <c r="L79" s="185"/>
      <c r="M79" s="420"/>
      <c r="N79" s="406" t="str">
        <f t="shared" si="27"/>
        <v>Off</v>
      </c>
      <c r="P79" s="16">
        <f t="shared" si="28"/>
        <v>0</v>
      </c>
      <c r="Q79" s="16">
        <f t="shared" si="29"/>
        <v>0</v>
      </c>
      <c r="R79" s="16">
        <f t="shared" si="30"/>
        <v>0</v>
      </c>
      <c r="S79" s="16">
        <f t="shared" si="18"/>
        <v>0</v>
      </c>
      <c r="T79" s="16">
        <f t="shared" si="31"/>
        <v>0</v>
      </c>
      <c r="AB79" s="41">
        <f t="shared" si="23"/>
        <v>0</v>
      </c>
      <c r="AC79" s="41">
        <f t="shared" si="24"/>
        <v>0</v>
      </c>
      <c r="AD79" s="47">
        <f t="shared" si="25"/>
        <v>0</v>
      </c>
      <c r="AE79" s="41">
        <f t="shared" si="32"/>
        <v>0</v>
      </c>
      <c r="AF79" s="41">
        <f t="shared" si="33"/>
        <v>0</v>
      </c>
      <c r="AG79" s="151"/>
      <c r="AH79" s="80"/>
      <c r="AI79" s="80"/>
      <c r="AJ79" s="80"/>
      <c r="AK79" s="80"/>
      <c r="AL79" s="80"/>
      <c r="AM79" s="80"/>
      <c r="AN79" s="180" t="str">
        <f t="shared" si="34"/>
        <v>1447436</v>
      </c>
      <c r="AO79" s="80"/>
      <c r="AP79" s="80"/>
      <c r="AQ79" s="80"/>
      <c r="AR79" s="80"/>
    </row>
    <row r="80" spans="1:44" ht="16.5" thickTop="1" thickBot="1">
      <c r="A80" s="414">
        <v>28</v>
      </c>
      <c r="B80" s="99" t="s">
        <v>1071</v>
      </c>
      <c r="C80" s="99" t="s">
        <v>1072</v>
      </c>
      <c r="D80" s="99" t="s">
        <v>1073</v>
      </c>
      <c r="E80" s="360">
        <f t="shared" si="22"/>
        <v>15</v>
      </c>
      <c r="F80" s="213" t="s">
        <v>293</v>
      </c>
      <c r="G80" s="560" t="str">
        <f t="shared" si="26"/>
        <v>25nmUniv</v>
      </c>
      <c r="H80" s="174" t="str">
        <f>IF(COUNTIF('Record Inputs'!$J$2:$J$100,AN80)&gt;0,"TE", IF(COUNTIF('Record Inputs'!$K$2:$K$100,AN80)&gt;0,"H2O",""))</f>
        <v/>
      </c>
      <c r="I80" s="174" t="str">
        <f>IF(COUNTIF('Record Inputs'!$L$2:$L$100,AN80)&gt;0,"P", IF(COUNTIF('Record Inputs'!$M$2:$M$100,AN80)&gt;0,"N",IF(COUNTIF('Record Inputs'!$P$2:$P$100,AN80)&gt;0,"C","")))</f>
        <v/>
      </c>
      <c r="J80" s="174" t="str">
        <f>IF(COUNTIF('Record Inputs'!$N$2:$N$100,AN80)&gt;0,"S", IF(COUNTIF('Record Inputs'!$O$2:$O$100,AN80)&gt;0,"S&amp;D",""))</f>
        <v/>
      </c>
      <c r="K80" s="192"/>
      <c r="L80" s="185"/>
      <c r="M80" s="420"/>
      <c r="N80" s="406" t="str">
        <f t="shared" si="27"/>
        <v>Off</v>
      </c>
      <c r="P80" s="16">
        <f t="shared" si="28"/>
        <v>0</v>
      </c>
      <c r="Q80" s="16">
        <f t="shared" si="29"/>
        <v>0</v>
      </c>
      <c r="R80" s="16">
        <f t="shared" si="30"/>
        <v>0</v>
      </c>
      <c r="S80" s="16">
        <f t="shared" si="18"/>
        <v>0</v>
      </c>
      <c r="T80" s="16">
        <f t="shared" si="31"/>
        <v>0</v>
      </c>
      <c r="AB80" s="41">
        <f t="shared" si="23"/>
        <v>0</v>
      </c>
      <c r="AC80" s="41">
        <f t="shared" si="24"/>
        <v>0</v>
      </c>
      <c r="AD80" s="47">
        <f t="shared" si="25"/>
        <v>0</v>
      </c>
      <c r="AE80" s="41">
        <f t="shared" si="32"/>
        <v>0</v>
      </c>
      <c r="AF80" s="41">
        <f t="shared" si="33"/>
        <v>0</v>
      </c>
      <c r="AG80" s="151"/>
      <c r="AH80" s="80"/>
      <c r="AI80" s="80"/>
      <c r="AJ80" s="80"/>
      <c r="AK80" s="80"/>
      <c r="AL80" s="80"/>
      <c r="AM80" s="80"/>
      <c r="AN80" s="180" t="str">
        <f t="shared" si="34"/>
        <v>1447436</v>
      </c>
      <c r="AO80" s="80"/>
      <c r="AP80" s="80"/>
      <c r="AQ80" s="80"/>
      <c r="AR80" s="80"/>
    </row>
    <row r="81" spans="1:44" ht="16.5" thickTop="1" thickBot="1">
      <c r="A81" s="414">
        <v>29</v>
      </c>
      <c r="B81" s="99" t="s">
        <v>1074</v>
      </c>
      <c r="C81" s="99" t="s">
        <v>1075</v>
      </c>
      <c r="D81" s="99" t="s">
        <v>1076</v>
      </c>
      <c r="E81" s="360">
        <f t="shared" si="22"/>
        <v>36</v>
      </c>
      <c r="F81" s="212" t="s">
        <v>294</v>
      </c>
      <c r="G81" s="560" t="str">
        <f t="shared" si="26"/>
        <v>25nmUniv</v>
      </c>
      <c r="H81" s="174" t="str">
        <f>IF(COUNTIF('Record Inputs'!$J$2:$J$100,AN81)&gt;0,"TE", IF(COUNTIF('Record Inputs'!$K$2:$K$100,AN81)&gt;0,"H2O",""))</f>
        <v/>
      </c>
      <c r="I81" s="174" t="str">
        <f>IF(COUNTIF('Record Inputs'!$L$2:$L$100,AN81)&gt;0,"P", IF(COUNTIF('Record Inputs'!$M$2:$M$100,AN81)&gt;0,"N",IF(COUNTIF('Record Inputs'!$P$2:$P$100,AN81)&gt;0,"C","")))</f>
        <v/>
      </c>
      <c r="J81" s="174" t="str">
        <f>IF(COUNTIF('Record Inputs'!$N$2:$N$100,AN81)&gt;0,"S", IF(COUNTIF('Record Inputs'!$O$2:$O$100,AN81)&gt;0,"S&amp;D",""))</f>
        <v/>
      </c>
      <c r="K81" s="192"/>
      <c r="L81" s="185"/>
      <c r="M81" s="420"/>
      <c r="N81" s="406" t="str">
        <f t="shared" si="27"/>
        <v>Off</v>
      </c>
      <c r="P81" s="16">
        <f t="shared" si="28"/>
        <v>0</v>
      </c>
      <c r="Q81" s="16">
        <f t="shared" si="29"/>
        <v>0</v>
      </c>
      <c r="R81" s="16">
        <f t="shared" si="30"/>
        <v>0</v>
      </c>
      <c r="S81" s="16">
        <f t="shared" si="18"/>
        <v>0</v>
      </c>
      <c r="T81" s="16">
        <f t="shared" si="31"/>
        <v>0</v>
      </c>
      <c r="AB81" s="41">
        <f t="shared" si="23"/>
        <v>0</v>
      </c>
      <c r="AC81" s="41">
        <f t="shared" si="24"/>
        <v>0</v>
      </c>
      <c r="AD81" s="47">
        <f t="shared" si="25"/>
        <v>0</v>
      </c>
      <c r="AE81" s="41">
        <f t="shared" si="32"/>
        <v>0</v>
      </c>
      <c r="AF81" s="41">
        <f t="shared" si="33"/>
        <v>0</v>
      </c>
      <c r="AG81" s="151"/>
      <c r="AH81" s="80"/>
      <c r="AI81" s="80"/>
      <c r="AJ81" s="80"/>
      <c r="AK81" s="80"/>
      <c r="AL81" s="80"/>
      <c r="AM81" s="80"/>
      <c r="AN81" s="180" t="str">
        <f t="shared" si="34"/>
        <v>1447436</v>
      </c>
      <c r="AO81" s="80"/>
      <c r="AP81" s="80"/>
      <c r="AQ81" s="80"/>
      <c r="AR81" s="80"/>
    </row>
    <row r="82" spans="1:44" ht="16.5" thickTop="1" thickBot="1">
      <c r="A82" s="414">
        <v>30</v>
      </c>
      <c r="B82" s="99" t="s">
        <v>1077</v>
      </c>
      <c r="C82" s="99" t="s">
        <v>1078</v>
      </c>
      <c r="D82" s="99" t="s">
        <v>1079</v>
      </c>
      <c r="E82" s="360">
        <f t="shared" ref="E82:E133" si="35">LEN(D82)</f>
        <v>35</v>
      </c>
      <c r="F82" s="213" t="s">
        <v>295</v>
      </c>
      <c r="G82" s="560" t="str">
        <f t="shared" si="26"/>
        <v>25nmUniv</v>
      </c>
      <c r="H82" s="174" t="str">
        <f>IF(COUNTIF('Record Inputs'!$J$2:$J$100,AN82)&gt;0,"TE", IF(COUNTIF('Record Inputs'!$K$2:$K$100,AN82)&gt;0,"H2O",""))</f>
        <v/>
      </c>
      <c r="I82" s="174" t="str">
        <f>IF(COUNTIF('Record Inputs'!$L$2:$L$100,AN82)&gt;0,"P", IF(COUNTIF('Record Inputs'!$M$2:$M$100,AN82)&gt;0,"N",IF(COUNTIF('Record Inputs'!$P$2:$P$100,AN82)&gt;0,"C","")))</f>
        <v/>
      </c>
      <c r="J82" s="174" t="str">
        <f>IF(COUNTIF('Record Inputs'!$N$2:$N$100,AN82)&gt;0,"S", IF(COUNTIF('Record Inputs'!$O$2:$O$100,AN82)&gt;0,"S&amp;D",""))</f>
        <v/>
      </c>
      <c r="K82" s="192"/>
      <c r="L82" s="185"/>
      <c r="M82" s="420"/>
      <c r="N82" s="406" t="str">
        <f t="shared" si="27"/>
        <v>Off</v>
      </c>
      <c r="P82" s="16">
        <f t="shared" si="28"/>
        <v>0</v>
      </c>
      <c r="Q82" s="16">
        <f t="shared" si="29"/>
        <v>0</v>
      </c>
      <c r="R82" s="16">
        <f t="shared" si="30"/>
        <v>0</v>
      </c>
      <c r="S82" s="16">
        <f t="shared" si="18"/>
        <v>0</v>
      </c>
      <c r="T82" s="16">
        <f t="shared" si="31"/>
        <v>0</v>
      </c>
      <c r="AB82" s="41">
        <f t="shared" si="23"/>
        <v>0</v>
      </c>
      <c r="AC82" s="41">
        <f t="shared" si="24"/>
        <v>0</v>
      </c>
      <c r="AD82" s="47">
        <f t="shared" si="25"/>
        <v>0</v>
      </c>
      <c r="AE82" s="41">
        <f t="shared" si="32"/>
        <v>0</v>
      </c>
      <c r="AF82" s="41">
        <f t="shared" si="33"/>
        <v>0</v>
      </c>
      <c r="AG82" s="151"/>
      <c r="AH82" s="80"/>
      <c r="AI82" s="80"/>
      <c r="AJ82" s="80"/>
      <c r="AK82" s="80"/>
      <c r="AL82" s="80"/>
      <c r="AM82" s="80"/>
      <c r="AN82" s="180" t="str">
        <f t="shared" si="34"/>
        <v>1447436</v>
      </c>
      <c r="AO82" s="80"/>
      <c r="AP82" s="80"/>
      <c r="AQ82" s="80"/>
      <c r="AR82" s="80"/>
    </row>
    <row r="83" spans="1:44" ht="16.5" thickTop="1" thickBot="1">
      <c r="A83" s="414">
        <v>31</v>
      </c>
      <c r="B83" s="99" t="s">
        <v>1080</v>
      </c>
      <c r="C83" s="99" t="s">
        <v>1081</v>
      </c>
      <c r="D83" s="99" t="s">
        <v>1082</v>
      </c>
      <c r="E83" s="360">
        <f t="shared" si="35"/>
        <v>20</v>
      </c>
      <c r="F83" s="212" t="s">
        <v>296</v>
      </c>
      <c r="G83" s="560" t="str">
        <f t="shared" si="26"/>
        <v>25nmUniv</v>
      </c>
      <c r="H83" s="174" t="str">
        <f>IF(COUNTIF('Record Inputs'!$J$2:$J$100,AN83)&gt;0,"TE", IF(COUNTIF('Record Inputs'!$K$2:$K$100,AN83)&gt;0,"H2O",""))</f>
        <v/>
      </c>
      <c r="I83" s="174" t="str">
        <f>IF(COUNTIF('Record Inputs'!$L$2:$L$100,AN83)&gt;0,"P", IF(COUNTIF('Record Inputs'!$M$2:$M$100,AN83)&gt;0,"N",IF(COUNTIF('Record Inputs'!$P$2:$P$100,AN83)&gt;0,"C","")))</f>
        <v/>
      </c>
      <c r="J83" s="174" t="str">
        <f>IF(COUNTIF('Record Inputs'!$N$2:$N$100,AN83)&gt;0,"S", IF(COUNTIF('Record Inputs'!$O$2:$O$100,AN83)&gt;0,"S&amp;D",""))</f>
        <v/>
      </c>
      <c r="K83" s="192"/>
      <c r="L83" s="185"/>
      <c r="M83" s="420"/>
      <c r="N83" s="406" t="str">
        <f t="shared" si="27"/>
        <v>Off</v>
      </c>
      <c r="P83" s="16">
        <f t="shared" si="28"/>
        <v>0</v>
      </c>
      <c r="Q83" s="16">
        <f t="shared" si="29"/>
        <v>0</v>
      </c>
      <c r="R83" s="16">
        <f t="shared" si="30"/>
        <v>0</v>
      </c>
      <c r="S83" s="16">
        <f t="shared" si="18"/>
        <v>0</v>
      </c>
      <c r="T83" s="16">
        <f t="shared" si="31"/>
        <v>0</v>
      </c>
      <c r="AB83" s="41">
        <f t="shared" si="23"/>
        <v>0</v>
      </c>
      <c r="AC83" s="41">
        <f t="shared" si="24"/>
        <v>0</v>
      </c>
      <c r="AD83" s="47">
        <f t="shared" si="25"/>
        <v>0</v>
      </c>
      <c r="AE83" s="41">
        <f t="shared" si="32"/>
        <v>0</v>
      </c>
      <c r="AF83" s="41">
        <f t="shared" si="33"/>
        <v>0</v>
      </c>
      <c r="AG83" s="151"/>
      <c r="AH83" s="80"/>
      <c r="AI83" s="80"/>
      <c r="AJ83" s="80"/>
      <c r="AK83" s="80"/>
      <c r="AL83" s="80"/>
      <c r="AM83" s="80"/>
      <c r="AN83" s="180" t="str">
        <f t="shared" si="34"/>
        <v>1447436</v>
      </c>
      <c r="AO83" s="80"/>
      <c r="AP83" s="80"/>
      <c r="AQ83" s="80"/>
      <c r="AR83" s="80"/>
    </row>
    <row r="84" spans="1:44" ht="16.5" thickTop="1" thickBot="1">
      <c r="A84" s="414">
        <v>32</v>
      </c>
      <c r="B84" s="99" t="s">
        <v>1083</v>
      </c>
      <c r="C84" s="99" t="s">
        <v>1084</v>
      </c>
      <c r="D84" s="99" t="s">
        <v>1085</v>
      </c>
      <c r="E84" s="360">
        <f t="shared" si="35"/>
        <v>42</v>
      </c>
      <c r="F84" s="213" t="s">
        <v>297</v>
      </c>
      <c r="G84" s="560" t="str">
        <f t="shared" si="26"/>
        <v>25nmUniv</v>
      </c>
      <c r="H84" s="174" t="str">
        <f>IF(COUNTIF('Record Inputs'!$J$2:$J$100,AN84)&gt;0,"TE", IF(COUNTIF('Record Inputs'!$K$2:$K$100,AN84)&gt;0,"H2O",""))</f>
        <v/>
      </c>
      <c r="I84" s="174" t="str">
        <f>IF(COUNTIF('Record Inputs'!$L$2:$L$100,AN84)&gt;0,"P", IF(COUNTIF('Record Inputs'!$M$2:$M$100,AN84)&gt;0,"N",IF(COUNTIF('Record Inputs'!$P$2:$P$100,AN84)&gt;0,"C","")))</f>
        <v/>
      </c>
      <c r="J84" s="174" t="str">
        <f>IF(COUNTIF('Record Inputs'!$N$2:$N$100,AN84)&gt;0,"S", IF(COUNTIF('Record Inputs'!$O$2:$O$100,AN84)&gt;0,"S&amp;D",""))</f>
        <v/>
      </c>
      <c r="K84" s="192"/>
      <c r="L84" s="185"/>
      <c r="M84" s="420"/>
      <c r="N84" s="406" t="str">
        <f t="shared" si="27"/>
        <v>Off</v>
      </c>
      <c r="P84" s="16">
        <f t="shared" si="28"/>
        <v>0</v>
      </c>
      <c r="Q84" s="16">
        <f t="shared" si="29"/>
        <v>0</v>
      </c>
      <c r="R84" s="16">
        <f t="shared" si="30"/>
        <v>0</v>
      </c>
      <c r="S84" s="16">
        <f t="shared" si="18"/>
        <v>0</v>
      </c>
      <c r="T84" s="16">
        <f t="shared" si="31"/>
        <v>0</v>
      </c>
      <c r="AB84" s="41">
        <f t="shared" si="23"/>
        <v>0</v>
      </c>
      <c r="AC84" s="41">
        <f t="shared" si="24"/>
        <v>0</v>
      </c>
      <c r="AD84" s="47">
        <f t="shared" si="25"/>
        <v>0</v>
      </c>
      <c r="AE84" s="41">
        <f t="shared" si="32"/>
        <v>0</v>
      </c>
      <c r="AF84" s="41">
        <f t="shared" si="33"/>
        <v>0</v>
      </c>
      <c r="AG84" s="151"/>
      <c r="AH84" s="80"/>
      <c r="AI84" s="80"/>
      <c r="AJ84" s="80"/>
      <c r="AK84" s="80"/>
      <c r="AL84" s="80"/>
      <c r="AM84" s="80"/>
      <c r="AN84" s="180" t="str">
        <f t="shared" si="34"/>
        <v>1447436</v>
      </c>
      <c r="AO84" s="80"/>
      <c r="AP84" s="80"/>
      <c r="AQ84" s="80"/>
      <c r="AR84" s="80"/>
    </row>
    <row r="85" spans="1:44" ht="16.5" thickTop="1" thickBot="1">
      <c r="A85" s="414">
        <v>33</v>
      </c>
      <c r="B85" s="99" t="s">
        <v>1086</v>
      </c>
      <c r="C85" s="99" t="s">
        <v>1087</v>
      </c>
      <c r="D85" s="99" t="s">
        <v>1088</v>
      </c>
      <c r="E85" s="360">
        <f t="shared" si="35"/>
        <v>38</v>
      </c>
      <c r="F85" s="212" t="s">
        <v>298</v>
      </c>
      <c r="G85" s="560" t="str">
        <f t="shared" si="26"/>
        <v>25nmUniv</v>
      </c>
      <c r="H85" s="174" t="str">
        <f>IF(COUNTIF('Record Inputs'!$J$2:$J$100,AN85)&gt;0,"TE", IF(COUNTIF('Record Inputs'!$K$2:$K$100,AN85)&gt;0,"H2O",""))</f>
        <v/>
      </c>
      <c r="I85" s="174" t="str">
        <f>IF(COUNTIF('Record Inputs'!$L$2:$L$100,AN85)&gt;0,"P", IF(COUNTIF('Record Inputs'!$M$2:$M$100,AN85)&gt;0,"N",IF(COUNTIF('Record Inputs'!$P$2:$P$100,AN85)&gt;0,"C","")))</f>
        <v/>
      </c>
      <c r="J85" s="174" t="str">
        <f>IF(COUNTIF('Record Inputs'!$N$2:$N$100,AN85)&gt;0,"S", IF(COUNTIF('Record Inputs'!$O$2:$O$100,AN85)&gt;0,"S&amp;D",""))</f>
        <v/>
      </c>
      <c r="K85" s="192"/>
      <c r="L85" s="185"/>
      <c r="M85" s="420"/>
      <c r="N85" s="406" t="str">
        <f t="shared" si="27"/>
        <v>Off</v>
      </c>
      <c r="P85" s="16">
        <f t="shared" si="28"/>
        <v>0</v>
      </c>
      <c r="Q85" s="16">
        <f t="shared" si="29"/>
        <v>0</v>
      </c>
      <c r="R85" s="16">
        <f t="shared" si="30"/>
        <v>0</v>
      </c>
      <c r="S85" s="16">
        <f t="shared" si="18"/>
        <v>0</v>
      </c>
      <c r="T85" s="16">
        <f t="shared" si="31"/>
        <v>0</v>
      </c>
      <c r="AB85" s="41">
        <f t="shared" si="23"/>
        <v>0</v>
      </c>
      <c r="AC85" s="41">
        <f t="shared" si="24"/>
        <v>0</v>
      </c>
      <c r="AD85" s="47">
        <f t="shared" si="25"/>
        <v>0</v>
      </c>
      <c r="AE85" s="41">
        <f t="shared" si="32"/>
        <v>0</v>
      </c>
      <c r="AF85" s="41">
        <f t="shared" si="33"/>
        <v>0</v>
      </c>
      <c r="AG85" s="151"/>
      <c r="AH85" s="80"/>
      <c r="AI85" s="80"/>
      <c r="AJ85" s="80"/>
      <c r="AK85" s="80"/>
      <c r="AL85" s="80"/>
      <c r="AM85" s="80"/>
      <c r="AN85" s="180" t="str">
        <f t="shared" si="34"/>
        <v>1447436</v>
      </c>
      <c r="AO85" s="80"/>
      <c r="AP85" s="80"/>
      <c r="AQ85" s="80"/>
      <c r="AR85" s="80"/>
    </row>
    <row r="86" spans="1:44" ht="16.5" thickTop="1" thickBot="1">
      <c r="A86" s="414">
        <v>34</v>
      </c>
      <c r="B86" s="99" t="s">
        <v>1089</v>
      </c>
      <c r="C86" s="99" t="s">
        <v>1090</v>
      </c>
      <c r="D86" s="99" t="s">
        <v>1091</v>
      </c>
      <c r="E86" s="360">
        <f t="shared" si="35"/>
        <v>19</v>
      </c>
      <c r="F86" s="213" t="s">
        <v>299</v>
      </c>
      <c r="G86" s="560" t="str">
        <f t="shared" si="26"/>
        <v>25nmUniv</v>
      </c>
      <c r="H86" s="174" t="str">
        <f>IF(COUNTIF('Record Inputs'!$J$2:$J$100,AN86)&gt;0,"TE", IF(COUNTIF('Record Inputs'!$K$2:$K$100,AN86)&gt;0,"H2O",""))</f>
        <v/>
      </c>
      <c r="I86" s="174" t="str">
        <f>IF(COUNTIF('Record Inputs'!$L$2:$L$100,AN86)&gt;0,"P", IF(COUNTIF('Record Inputs'!$M$2:$M$100,AN86)&gt;0,"N",IF(COUNTIF('Record Inputs'!$P$2:$P$100,AN86)&gt;0,"C","")))</f>
        <v/>
      </c>
      <c r="J86" s="174" t="str">
        <f>IF(COUNTIF('Record Inputs'!$N$2:$N$100,AN86)&gt;0,"S", IF(COUNTIF('Record Inputs'!$O$2:$O$100,AN86)&gt;0,"S&amp;D",""))</f>
        <v/>
      </c>
      <c r="K86" s="192"/>
      <c r="L86" s="185"/>
      <c r="M86" s="420"/>
      <c r="N86" s="406" t="str">
        <f t="shared" si="27"/>
        <v>Off</v>
      </c>
      <c r="P86" s="16">
        <f t="shared" si="28"/>
        <v>0</v>
      </c>
      <c r="Q86" s="16">
        <f t="shared" si="29"/>
        <v>0</v>
      </c>
      <c r="R86" s="16">
        <f t="shared" si="30"/>
        <v>0</v>
      </c>
      <c r="S86" s="16">
        <f t="shared" si="18"/>
        <v>0</v>
      </c>
      <c r="T86" s="16">
        <f t="shared" si="31"/>
        <v>0</v>
      </c>
      <c r="AB86" s="41">
        <f t="shared" si="23"/>
        <v>0</v>
      </c>
      <c r="AC86" s="41">
        <f t="shared" si="24"/>
        <v>0</v>
      </c>
      <c r="AD86" s="47">
        <f t="shared" si="25"/>
        <v>0</v>
      </c>
      <c r="AE86" s="41">
        <f t="shared" si="32"/>
        <v>0</v>
      </c>
      <c r="AF86" s="41">
        <f t="shared" si="33"/>
        <v>0</v>
      </c>
      <c r="AG86" s="151"/>
      <c r="AH86" s="80"/>
      <c r="AI86" s="80"/>
      <c r="AJ86" s="80"/>
      <c r="AK86" s="80"/>
      <c r="AL86" s="80"/>
      <c r="AM86" s="80"/>
      <c r="AN86" s="180" t="str">
        <f t="shared" si="34"/>
        <v>1447436</v>
      </c>
      <c r="AO86" s="80"/>
      <c r="AP86" s="80"/>
      <c r="AQ86" s="80"/>
      <c r="AR86" s="80"/>
    </row>
    <row r="87" spans="1:44" ht="16.5" thickTop="1" thickBot="1">
      <c r="A87" s="414">
        <v>35</v>
      </c>
      <c r="B87" s="99" t="s">
        <v>1092</v>
      </c>
      <c r="C87" s="99" t="s">
        <v>1093</v>
      </c>
      <c r="D87" s="99" t="s">
        <v>1094</v>
      </c>
      <c r="E87" s="360">
        <f t="shared" si="35"/>
        <v>38</v>
      </c>
      <c r="F87" s="212" t="s">
        <v>300</v>
      </c>
      <c r="G87" s="560" t="str">
        <f t="shared" si="26"/>
        <v>25nmUniv</v>
      </c>
      <c r="H87" s="174" t="str">
        <f>IF(COUNTIF('Record Inputs'!$J$2:$J$100,AN87)&gt;0,"TE", IF(COUNTIF('Record Inputs'!$K$2:$K$100,AN87)&gt;0,"H2O",""))</f>
        <v/>
      </c>
      <c r="I87" s="174" t="str">
        <f>IF(COUNTIF('Record Inputs'!$L$2:$L$100,AN87)&gt;0,"P", IF(COUNTIF('Record Inputs'!$M$2:$M$100,AN87)&gt;0,"N",IF(COUNTIF('Record Inputs'!$P$2:$P$100,AN87)&gt;0,"C","")))</f>
        <v/>
      </c>
      <c r="J87" s="174" t="str">
        <f>IF(COUNTIF('Record Inputs'!$N$2:$N$100,AN87)&gt;0,"S", IF(COUNTIF('Record Inputs'!$O$2:$O$100,AN87)&gt;0,"S&amp;D",""))</f>
        <v/>
      </c>
      <c r="K87" s="192"/>
      <c r="L87" s="185"/>
      <c r="M87" s="420"/>
      <c r="N87" s="406" t="str">
        <f t="shared" si="27"/>
        <v>Off</v>
      </c>
      <c r="P87" s="16">
        <f t="shared" si="28"/>
        <v>0</v>
      </c>
      <c r="Q87" s="16">
        <f t="shared" si="29"/>
        <v>0</v>
      </c>
      <c r="R87" s="16">
        <f t="shared" si="30"/>
        <v>0</v>
      </c>
      <c r="S87" s="16">
        <f t="shared" si="18"/>
        <v>0</v>
      </c>
      <c r="T87" s="16">
        <f t="shared" si="31"/>
        <v>0</v>
      </c>
      <c r="AB87" s="41">
        <f t="shared" si="23"/>
        <v>0</v>
      </c>
      <c r="AC87" s="41">
        <f t="shared" si="24"/>
        <v>0</v>
      </c>
      <c r="AD87" s="47">
        <f t="shared" si="25"/>
        <v>0</v>
      </c>
      <c r="AE87" s="41">
        <f t="shared" si="32"/>
        <v>0</v>
      </c>
      <c r="AF87" s="41">
        <f t="shared" si="33"/>
        <v>0</v>
      </c>
      <c r="AG87" s="151"/>
      <c r="AH87" s="80"/>
      <c r="AI87" s="80"/>
      <c r="AJ87" s="80"/>
      <c r="AK87" s="80"/>
      <c r="AL87" s="80"/>
      <c r="AM87" s="80"/>
      <c r="AN87" s="180" t="str">
        <f t="shared" si="34"/>
        <v>1447436</v>
      </c>
      <c r="AO87" s="80"/>
      <c r="AP87" s="80"/>
      <c r="AQ87" s="80"/>
      <c r="AR87" s="80"/>
    </row>
    <row r="88" spans="1:44" ht="16.5" thickTop="1" thickBot="1">
      <c r="A88" s="416">
        <v>36</v>
      </c>
      <c r="B88" s="395" t="s">
        <v>1095</v>
      </c>
      <c r="C88" s="395" t="s">
        <v>1096</v>
      </c>
      <c r="D88" s="395" t="s">
        <v>1097</v>
      </c>
      <c r="E88" s="361">
        <f t="shared" si="35"/>
        <v>34</v>
      </c>
      <c r="F88" s="396" t="s">
        <v>301</v>
      </c>
      <c r="G88" s="560" t="str">
        <f t="shared" si="26"/>
        <v>25nmUniv</v>
      </c>
      <c r="H88" s="397" t="str">
        <f>IF(COUNTIF('Record Inputs'!$J$2:$J$100,AN88)&gt;0,"TE", IF(COUNTIF('Record Inputs'!$K$2:$K$100,AN88)&gt;0,"H2O",""))</f>
        <v/>
      </c>
      <c r="I88" s="397" t="str">
        <f>IF(COUNTIF('Record Inputs'!$L$2:$L$100,AN88)&gt;0,"P", IF(COUNTIF('Record Inputs'!$M$2:$M$100,AN88)&gt;0,"N",IF(COUNTIF('Record Inputs'!$P$2:$P$100,AN88)&gt;0,"C","")))</f>
        <v/>
      </c>
      <c r="J88" s="397" t="str">
        <f>IF(COUNTIF('Record Inputs'!$N$2:$N$100,AN88)&gt;0,"S", IF(COUNTIF('Record Inputs'!$O$2:$O$100,AN88)&gt;0,"S&amp;D",""))</f>
        <v/>
      </c>
      <c r="K88" s="362"/>
      <c r="L88" s="379"/>
      <c r="M88" s="421"/>
      <c r="N88" s="406" t="str">
        <f t="shared" si="27"/>
        <v>Off</v>
      </c>
      <c r="P88" s="16">
        <f t="shared" si="28"/>
        <v>0</v>
      </c>
      <c r="Q88" s="16">
        <f t="shared" si="29"/>
        <v>0</v>
      </c>
      <c r="R88" s="16">
        <f t="shared" si="30"/>
        <v>0</v>
      </c>
      <c r="S88" s="16">
        <f t="shared" si="18"/>
        <v>0</v>
      </c>
      <c r="T88" s="16">
        <f t="shared" si="31"/>
        <v>0</v>
      </c>
      <c r="AB88" s="41">
        <f t="shared" si="23"/>
        <v>0</v>
      </c>
      <c r="AC88" s="41">
        <f t="shared" si="24"/>
        <v>0</v>
      </c>
      <c r="AD88" s="47">
        <f t="shared" si="25"/>
        <v>0</v>
      </c>
      <c r="AE88" s="41">
        <f t="shared" si="32"/>
        <v>0</v>
      </c>
      <c r="AF88" s="41">
        <f t="shared" si="33"/>
        <v>0</v>
      </c>
      <c r="AG88" s="151"/>
      <c r="AH88" s="80"/>
      <c r="AI88" s="80"/>
      <c r="AJ88" s="80"/>
      <c r="AK88" s="80"/>
      <c r="AL88" s="80"/>
      <c r="AM88" s="80"/>
      <c r="AN88" s="180" t="str">
        <f t="shared" si="34"/>
        <v>1447436</v>
      </c>
      <c r="AO88" s="80"/>
      <c r="AP88" s="80"/>
      <c r="AQ88" s="80"/>
      <c r="AR88" s="80"/>
    </row>
    <row r="89" spans="1:44" ht="15.75" thickBot="1">
      <c r="A89" s="407">
        <v>37</v>
      </c>
      <c r="B89" s="100" t="s">
        <v>1098</v>
      </c>
      <c r="C89" s="100" t="s">
        <v>1099</v>
      </c>
      <c r="D89" s="100" t="s">
        <v>1100</v>
      </c>
      <c r="E89" s="409">
        <f t="shared" si="35"/>
        <v>21</v>
      </c>
      <c r="F89" s="441" t="s">
        <v>302</v>
      </c>
      <c r="G89" s="560" t="str">
        <f t="shared" si="26"/>
        <v>25nmUniv</v>
      </c>
      <c r="H89" s="442" t="str">
        <f>IF(COUNTIF('Record Inputs'!$J$2:$J$100,AN89)&gt;0,"TE", IF(COUNTIF('Record Inputs'!$K$2:$K$100,AN89)&gt;0,"H2O",""))</f>
        <v/>
      </c>
      <c r="I89" s="442" t="str">
        <f>IF(COUNTIF('Record Inputs'!$L$2:$L$100,AN89)&gt;0,"P", IF(COUNTIF('Record Inputs'!$M$2:$M$100,AN89)&gt;0,"N",IF(COUNTIF('Record Inputs'!$P$2:$P$100,AN89)&gt;0,"C","")))</f>
        <v/>
      </c>
      <c r="J89" s="442" t="str">
        <f>IF(COUNTIF('Record Inputs'!$N$2:$N$100,AN89)&gt;0,"S", IF(COUNTIF('Record Inputs'!$O$2:$O$100,AN89)&gt;0,"S&amp;D",""))</f>
        <v/>
      </c>
      <c r="K89" s="440"/>
      <c r="L89" s="412"/>
      <c r="M89" s="443"/>
      <c r="N89" s="406" t="str">
        <f t="shared" si="27"/>
        <v>Off</v>
      </c>
      <c r="P89" s="16">
        <f t="shared" si="28"/>
        <v>0</v>
      </c>
      <c r="Q89" s="16">
        <f t="shared" si="29"/>
        <v>0</v>
      </c>
      <c r="R89" s="16">
        <f t="shared" si="30"/>
        <v>0</v>
      </c>
      <c r="S89" s="16">
        <f t="shared" si="18"/>
        <v>0</v>
      </c>
      <c r="T89" s="16">
        <f t="shared" si="31"/>
        <v>0</v>
      </c>
      <c r="AB89" s="41">
        <f t="shared" si="23"/>
        <v>0</v>
      </c>
      <c r="AC89" s="41">
        <f t="shared" si="24"/>
        <v>0</v>
      </c>
      <c r="AD89" s="47">
        <f t="shared" si="25"/>
        <v>0</v>
      </c>
      <c r="AE89" s="41">
        <f t="shared" si="32"/>
        <v>0</v>
      </c>
      <c r="AF89" s="41">
        <f t="shared" si="33"/>
        <v>0</v>
      </c>
      <c r="AG89" s="151"/>
      <c r="AH89" s="80"/>
      <c r="AI89" s="80"/>
      <c r="AJ89" s="80"/>
      <c r="AK89" s="80"/>
      <c r="AL89" s="80"/>
      <c r="AM89" s="80"/>
      <c r="AN89" s="180" t="str">
        <f t="shared" si="34"/>
        <v>1447436</v>
      </c>
      <c r="AO89" s="80"/>
      <c r="AP89" s="80"/>
      <c r="AQ89" s="80"/>
      <c r="AR89" s="80"/>
    </row>
    <row r="90" spans="1:44" ht="16.5" thickTop="1" thickBot="1">
      <c r="A90" s="414">
        <v>38</v>
      </c>
      <c r="B90" s="99" t="s">
        <v>1101</v>
      </c>
      <c r="C90" s="99" t="s">
        <v>1102</v>
      </c>
      <c r="D90" s="99" t="s">
        <v>1103</v>
      </c>
      <c r="E90" s="360">
        <f t="shared" si="35"/>
        <v>40</v>
      </c>
      <c r="F90" s="213" t="s">
        <v>303</v>
      </c>
      <c r="G90" s="560" t="str">
        <f t="shared" si="26"/>
        <v>25nmUniv</v>
      </c>
      <c r="H90" s="174" t="str">
        <f>IF(COUNTIF('Record Inputs'!$J$2:$J$100,AN90)&gt;0,"TE", IF(COUNTIF('Record Inputs'!$K$2:$K$100,AN90)&gt;0,"H2O",""))</f>
        <v/>
      </c>
      <c r="I90" s="174" t="str">
        <f>IF(COUNTIF('Record Inputs'!$L$2:$L$100,AN90)&gt;0,"P", IF(COUNTIF('Record Inputs'!$M$2:$M$100,AN90)&gt;0,"N",IF(COUNTIF('Record Inputs'!$P$2:$P$100,AN90)&gt;0,"C","")))</f>
        <v/>
      </c>
      <c r="J90" s="174" t="str">
        <f>IF(COUNTIF('Record Inputs'!$N$2:$N$100,AN90)&gt;0,"S", IF(COUNTIF('Record Inputs'!$O$2:$O$100,AN90)&gt;0,"S&amp;D",""))</f>
        <v/>
      </c>
      <c r="K90" s="192"/>
      <c r="L90" s="185"/>
      <c r="M90" s="420"/>
      <c r="N90" s="406" t="str">
        <f t="shared" si="27"/>
        <v>Off</v>
      </c>
      <c r="P90" s="16">
        <f t="shared" si="28"/>
        <v>0</v>
      </c>
      <c r="Q90" s="16">
        <f t="shared" si="29"/>
        <v>0</v>
      </c>
      <c r="R90" s="16">
        <f t="shared" si="30"/>
        <v>0</v>
      </c>
      <c r="S90" s="16">
        <f t="shared" si="18"/>
        <v>0</v>
      </c>
      <c r="T90" s="16">
        <f t="shared" si="31"/>
        <v>0</v>
      </c>
      <c r="AB90" s="41">
        <f t="shared" si="23"/>
        <v>0</v>
      </c>
      <c r="AC90" s="41">
        <f t="shared" si="24"/>
        <v>0</v>
      </c>
      <c r="AD90" s="47">
        <f t="shared" si="25"/>
        <v>0</v>
      </c>
      <c r="AE90" s="41">
        <f t="shared" si="32"/>
        <v>0</v>
      </c>
      <c r="AF90" s="41">
        <f t="shared" si="33"/>
        <v>0</v>
      </c>
      <c r="AG90" s="151"/>
      <c r="AH90" s="80"/>
      <c r="AI90" s="80"/>
      <c r="AJ90" s="80"/>
      <c r="AK90" s="80"/>
      <c r="AL90" s="80"/>
      <c r="AM90" s="80"/>
      <c r="AN90" s="180" t="str">
        <f t="shared" si="34"/>
        <v>1447436</v>
      </c>
      <c r="AO90" s="80"/>
      <c r="AP90" s="80"/>
      <c r="AQ90" s="80"/>
      <c r="AR90" s="80"/>
    </row>
    <row r="91" spans="1:44" ht="16.5" thickTop="1" thickBot="1">
      <c r="A91" s="414">
        <v>39</v>
      </c>
      <c r="B91" s="99" t="s">
        <v>1104</v>
      </c>
      <c r="C91" s="99" t="s">
        <v>1105</v>
      </c>
      <c r="D91" s="99" t="s">
        <v>1106</v>
      </c>
      <c r="E91" s="360">
        <f t="shared" si="35"/>
        <v>37</v>
      </c>
      <c r="F91" s="212" t="s">
        <v>304</v>
      </c>
      <c r="G91" s="560" t="str">
        <f t="shared" si="26"/>
        <v>25nmUniv</v>
      </c>
      <c r="H91" s="174" t="str">
        <f>IF(COUNTIF('Record Inputs'!$J$2:$J$100,AN91)&gt;0,"TE", IF(COUNTIF('Record Inputs'!$K$2:$K$100,AN91)&gt;0,"H2O",""))</f>
        <v/>
      </c>
      <c r="I91" s="174" t="str">
        <f>IF(COUNTIF('Record Inputs'!$L$2:$L$100,AN91)&gt;0,"P", IF(COUNTIF('Record Inputs'!$M$2:$M$100,AN91)&gt;0,"N",IF(COUNTIF('Record Inputs'!$P$2:$P$100,AN91)&gt;0,"C","")))</f>
        <v/>
      </c>
      <c r="J91" s="174" t="str">
        <f>IF(COUNTIF('Record Inputs'!$N$2:$N$100,AN91)&gt;0,"S", IF(COUNTIF('Record Inputs'!$O$2:$O$100,AN91)&gt;0,"S&amp;D",""))</f>
        <v/>
      </c>
      <c r="K91" s="192"/>
      <c r="L91" s="185"/>
      <c r="M91" s="420"/>
      <c r="N91" s="406" t="str">
        <f t="shared" si="27"/>
        <v>Off</v>
      </c>
      <c r="P91" s="16">
        <f t="shared" si="28"/>
        <v>0</v>
      </c>
      <c r="Q91" s="16">
        <f t="shared" si="29"/>
        <v>0</v>
      </c>
      <c r="R91" s="16">
        <f t="shared" si="30"/>
        <v>0</v>
      </c>
      <c r="S91" s="16">
        <f t="shared" si="18"/>
        <v>0</v>
      </c>
      <c r="T91" s="16">
        <f t="shared" si="31"/>
        <v>0</v>
      </c>
      <c r="AB91" s="41">
        <f t="shared" si="23"/>
        <v>0</v>
      </c>
      <c r="AC91" s="41">
        <f t="shared" si="24"/>
        <v>0</v>
      </c>
      <c r="AD91" s="47">
        <f t="shared" si="25"/>
        <v>0</v>
      </c>
      <c r="AE91" s="41">
        <f t="shared" si="32"/>
        <v>0</v>
      </c>
      <c r="AF91" s="41">
        <f t="shared" si="33"/>
        <v>0</v>
      </c>
      <c r="AG91" s="151"/>
      <c r="AH91" s="80"/>
      <c r="AI91" s="80"/>
      <c r="AJ91" s="80"/>
      <c r="AK91" s="80"/>
      <c r="AL91" s="80"/>
      <c r="AM91" s="80"/>
      <c r="AN91" s="180" t="str">
        <f t="shared" si="34"/>
        <v>1447436</v>
      </c>
      <c r="AO91" s="80"/>
      <c r="AP91" s="80"/>
      <c r="AQ91" s="80"/>
      <c r="AR91" s="80"/>
    </row>
    <row r="92" spans="1:44" ht="16.5" thickTop="1" thickBot="1">
      <c r="A92" s="414">
        <v>40</v>
      </c>
      <c r="B92" s="99" t="s">
        <v>1107</v>
      </c>
      <c r="C92" s="99" t="s">
        <v>1108</v>
      </c>
      <c r="D92" s="99" t="s">
        <v>1109</v>
      </c>
      <c r="E92" s="360">
        <f t="shared" si="35"/>
        <v>20</v>
      </c>
      <c r="F92" s="213" t="s">
        <v>305</v>
      </c>
      <c r="G92" s="560" t="str">
        <f t="shared" si="26"/>
        <v>25nmUniv</v>
      </c>
      <c r="H92" s="174" t="str">
        <f>IF(COUNTIF('Record Inputs'!$J$2:$J$100,AN92)&gt;0,"TE", IF(COUNTIF('Record Inputs'!$K$2:$K$100,AN92)&gt;0,"H2O",""))</f>
        <v/>
      </c>
      <c r="I92" s="174" t="str">
        <f>IF(COUNTIF('Record Inputs'!$L$2:$L$100,AN92)&gt;0,"P", IF(COUNTIF('Record Inputs'!$M$2:$M$100,AN92)&gt;0,"N",IF(COUNTIF('Record Inputs'!$P$2:$P$100,AN92)&gt;0,"C","")))</f>
        <v/>
      </c>
      <c r="J92" s="174" t="str">
        <f>IF(COUNTIF('Record Inputs'!$N$2:$N$100,AN92)&gt;0,"S", IF(COUNTIF('Record Inputs'!$O$2:$O$100,AN92)&gt;0,"S&amp;D",""))</f>
        <v/>
      </c>
      <c r="K92" s="192"/>
      <c r="L92" s="185"/>
      <c r="M92" s="420"/>
      <c r="N92" s="406" t="str">
        <f t="shared" si="27"/>
        <v>Off</v>
      </c>
      <c r="P92" s="16">
        <f t="shared" si="28"/>
        <v>0</v>
      </c>
      <c r="Q92" s="16">
        <f t="shared" si="29"/>
        <v>0</v>
      </c>
      <c r="R92" s="16">
        <f t="shared" si="30"/>
        <v>0</v>
      </c>
      <c r="S92" s="16">
        <f t="shared" si="18"/>
        <v>0</v>
      </c>
      <c r="T92" s="16">
        <f t="shared" si="31"/>
        <v>0</v>
      </c>
      <c r="AB92" s="41">
        <f t="shared" si="23"/>
        <v>0</v>
      </c>
      <c r="AC92" s="41">
        <f t="shared" si="24"/>
        <v>0</v>
      </c>
      <c r="AD92" s="47">
        <f t="shared" si="25"/>
        <v>0</v>
      </c>
      <c r="AE92" s="41">
        <f t="shared" si="32"/>
        <v>0</v>
      </c>
      <c r="AF92" s="41">
        <f t="shared" si="33"/>
        <v>0</v>
      </c>
      <c r="AG92" s="151"/>
      <c r="AH92" s="80"/>
      <c r="AI92" s="80"/>
      <c r="AJ92" s="80"/>
      <c r="AK92" s="80"/>
      <c r="AL92" s="80"/>
      <c r="AM92" s="80"/>
      <c r="AN92" s="180" t="str">
        <f t="shared" si="34"/>
        <v>1447436</v>
      </c>
      <c r="AO92" s="80"/>
      <c r="AP92" s="80"/>
      <c r="AQ92" s="80"/>
      <c r="AR92" s="80"/>
    </row>
    <row r="93" spans="1:44" ht="16.5" thickTop="1" thickBot="1">
      <c r="A93" s="414">
        <v>41</v>
      </c>
      <c r="B93" s="99" t="s">
        <v>1110</v>
      </c>
      <c r="C93" s="99" t="s">
        <v>1111</v>
      </c>
      <c r="D93" s="99" t="s">
        <v>1112</v>
      </c>
      <c r="E93" s="360">
        <f t="shared" si="35"/>
        <v>39</v>
      </c>
      <c r="F93" s="212" t="s">
        <v>306</v>
      </c>
      <c r="G93" s="560" t="str">
        <f t="shared" si="26"/>
        <v>25nmUniv</v>
      </c>
      <c r="H93" s="174" t="str">
        <f>IF(COUNTIF('Record Inputs'!$J$2:$J$100,AN93)&gt;0,"TE", IF(COUNTIF('Record Inputs'!$K$2:$K$100,AN93)&gt;0,"H2O",""))</f>
        <v/>
      </c>
      <c r="I93" s="174" t="str">
        <f>IF(COUNTIF('Record Inputs'!$L$2:$L$100,AN93)&gt;0,"P", IF(COUNTIF('Record Inputs'!$M$2:$M$100,AN93)&gt;0,"N",IF(COUNTIF('Record Inputs'!$P$2:$P$100,AN93)&gt;0,"C","")))</f>
        <v/>
      </c>
      <c r="J93" s="174" t="str">
        <f>IF(COUNTIF('Record Inputs'!$N$2:$N$100,AN93)&gt;0,"S", IF(COUNTIF('Record Inputs'!$O$2:$O$100,AN93)&gt;0,"S&amp;D",""))</f>
        <v/>
      </c>
      <c r="K93" s="192"/>
      <c r="L93" s="185"/>
      <c r="M93" s="420"/>
      <c r="N93" s="406" t="str">
        <f t="shared" si="27"/>
        <v>Off</v>
      </c>
      <c r="P93" s="16">
        <f t="shared" si="28"/>
        <v>0</v>
      </c>
      <c r="Q93" s="16">
        <f t="shared" si="29"/>
        <v>0</v>
      </c>
      <c r="R93" s="16">
        <f t="shared" si="30"/>
        <v>0</v>
      </c>
      <c r="S93" s="16">
        <f t="shared" si="18"/>
        <v>0</v>
      </c>
      <c r="T93" s="16">
        <f t="shared" si="31"/>
        <v>0</v>
      </c>
      <c r="AB93" s="41">
        <f t="shared" si="23"/>
        <v>0</v>
      </c>
      <c r="AC93" s="41">
        <f t="shared" si="24"/>
        <v>0</v>
      </c>
      <c r="AD93" s="47">
        <f t="shared" si="25"/>
        <v>0</v>
      </c>
      <c r="AE93" s="41">
        <f t="shared" si="32"/>
        <v>0</v>
      </c>
      <c r="AF93" s="41">
        <f t="shared" si="33"/>
        <v>0</v>
      </c>
      <c r="AG93" s="151"/>
      <c r="AH93" s="80"/>
      <c r="AI93" s="80"/>
      <c r="AJ93" s="80"/>
      <c r="AK93" s="80"/>
      <c r="AL93" s="80"/>
      <c r="AM93" s="80"/>
      <c r="AN93" s="180" t="str">
        <f t="shared" si="34"/>
        <v>1447436</v>
      </c>
      <c r="AO93" s="80"/>
      <c r="AP93" s="80"/>
      <c r="AQ93" s="80"/>
      <c r="AR93" s="80"/>
    </row>
    <row r="94" spans="1:44" ht="16.5" thickTop="1" thickBot="1">
      <c r="A94" s="414">
        <v>42</v>
      </c>
      <c r="B94" s="99" t="s">
        <v>1113</v>
      </c>
      <c r="C94" s="99" t="s">
        <v>1114</v>
      </c>
      <c r="D94" s="99" t="s">
        <v>1115</v>
      </c>
      <c r="E94" s="360">
        <f t="shared" si="35"/>
        <v>37</v>
      </c>
      <c r="F94" s="213" t="s">
        <v>307</v>
      </c>
      <c r="G94" s="560" t="str">
        <f t="shared" si="26"/>
        <v>25nmUniv</v>
      </c>
      <c r="H94" s="174" t="str">
        <f>IF(COUNTIF('Record Inputs'!$J$2:$J$100,AN94)&gt;0,"TE", IF(COUNTIF('Record Inputs'!$K$2:$K$100,AN94)&gt;0,"H2O",""))</f>
        <v/>
      </c>
      <c r="I94" s="174" t="str">
        <f>IF(COUNTIF('Record Inputs'!$L$2:$L$100,AN94)&gt;0,"P", IF(COUNTIF('Record Inputs'!$M$2:$M$100,AN94)&gt;0,"N",IF(COUNTIF('Record Inputs'!$P$2:$P$100,AN94)&gt;0,"C","")))</f>
        <v/>
      </c>
      <c r="J94" s="174" t="str">
        <f>IF(COUNTIF('Record Inputs'!$N$2:$N$100,AN94)&gt;0,"S", IF(COUNTIF('Record Inputs'!$O$2:$O$100,AN94)&gt;0,"S&amp;D",""))</f>
        <v/>
      </c>
      <c r="K94" s="192"/>
      <c r="L94" s="185"/>
      <c r="M94" s="420"/>
      <c r="N94" s="406" t="str">
        <f t="shared" si="27"/>
        <v>Off</v>
      </c>
      <c r="P94" s="16">
        <f t="shared" si="28"/>
        <v>0</v>
      </c>
      <c r="Q94" s="16">
        <f t="shared" si="29"/>
        <v>0</v>
      </c>
      <c r="R94" s="16">
        <f t="shared" si="30"/>
        <v>0</v>
      </c>
      <c r="S94" s="16">
        <f t="shared" si="18"/>
        <v>0</v>
      </c>
      <c r="T94" s="16">
        <f t="shared" si="31"/>
        <v>0</v>
      </c>
      <c r="AB94" s="41">
        <f t="shared" si="23"/>
        <v>0</v>
      </c>
      <c r="AC94" s="41">
        <f t="shared" si="24"/>
        <v>0</v>
      </c>
      <c r="AD94" s="47">
        <f t="shared" si="25"/>
        <v>0</v>
      </c>
      <c r="AE94" s="41">
        <f t="shared" si="32"/>
        <v>0</v>
      </c>
      <c r="AF94" s="41">
        <f t="shared" si="33"/>
        <v>0</v>
      </c>
      <c r="AG94" s="151"/>
      <c r="AH94" s="80"/>
      <c r="AI94" s="80"/>
      <c r="AJ94" s="80"/>
      <c r="AK94" s="80"/>
      <c r="AL94" s="80"/>
      <c r="AM94" s="80"/>
      <c r="AN94" s="180" t="str">
        <f t="shared" si="34"/>
        <v>1447436</v>
      </c>
      <c r="AO94" s="80"/>
      <c r="AP94" s="80"/>
      <c r="AQ94" s="80"/>
      <c r="AR94" s="80"/>
    </row>
    <row r="95" spans="1:44" ht="16.5" thickTop="1" thickBot="1">
      <c r="A95" s="414">
        <v>43</v>
      </c>
      <c r="B95" s="99" t="s">
        <v>1116</v>
      </c>
      <c r="C95" s="99" t="s">
        <v>1117</v>
      </c>
      <c r="D95" s="99" t="s">
        <v>1118</v>
      </c>
      <c r="E95" s="360">
        <f t="shared" si="35"/>
        <v>20</v>
      </c>
      <c r="F95" s="212" t="s">
        <v>308</v>
      </c>
      <c r="G95" s="560" t="str">
        <f t="shared" si="26"/>
        <v>25nmUniv</v>
      </c>
      <c r="H95" s="174" t="str">
        <f>IF(COUNTIF('Record Inputs'!$J$2:$J$100,AN95)&gt;0,"TE", IF(COUNTIF('Record Inputs'!$K$2:$K$100,AN95)&gt;0,"H2O",""))</f>
        <v/>
      </c>
      <c r="I95" s="174" t="str">
        <f>IF(COUNTIF('Record Inputs'!$L$2:$L$100,AN95)&gt;0,"P", IF(COUNTIF('Record Inputs'!$M$2:$M$100,AN95)&gt;0,"N",IF(COUNTIF('Record Inputs'!$P$2:$P$100,AN95)&gt;0,"C","")))</f>
        <v/>
      </c>
      <c r="J95" s="174" t="str">
        <f>IF(COUNTIF('Record Inputs'!$N$2:$N$100,AN95)&gt;0,"S", IF(COUNTIF('Record Inputs'!$O$2:$O$100,AN95)&gt;0,"S&amp;D",""))</f>
        <v/>
      </c>
      <c r="K95" s="192"/>
      <c r="L95" s="185"/>
      <c r="M95" s="420"/>
      <c r="N95" s="406" t="str">
        <f t="shared" si="27"/>
        <v>Off</v>
      </c>
      <c r="P95" s="16">
        <f t="shared" si="28"/>
        <v>0</v>
      </c>
      <c r="Q95" s="16">
        <f t="shared" si="29"/>
        <v>0</v>
      </c>
      <c r="R95" s="16">
        <f t="shared" si="30"/>
        <v>0</v>
      </c>
      <c r="S95" s="16">
        <f t="shared" si="18"/>
        <v>0</v>
      </c>
      <c r="T95" s="16">
        <f t="shared" si="31"/>
        <v>0</v>
      </c>
      <c r="AB95" s="41">
        <f t="shared" si="23"/>
        <v>0</v>
      </c>
      <c r="AC95" s="41">
        <f t="shared" si="24"/>
        <v>0</v>
      </c>
      <c r="AD95" s="47">
        <f t="shared" si="25"/>
        <v>0</v>
      </c>
      <c r="AE95" s="41">
        <f t="shared" si="32"/>
        <v>0</v>
      </c>
      <c r="AF95" s="41">
        <f t="shared" si="33"/>
        <v>0</v>
      </c>
      <c r="AG95" s="151"/>
      <c r="AH95" s="80"/>
      <c r="AI95" s="80"/>
      <c r="AJ95" s="80"/>
      <c r="AK95" s="80"/>
      <c r="AL95" s="80"/>
      <c r="AM95" s="80"/>
      <c r="AN95" s="180" t="str">
        <f t="shared" si="34"/>
        <v>1447436</v>
      </c>
      <c r="AO95" s="80"/>
      <c r="AP95" s="80"/>
      <c r="AQ95" s="80"/>
      <c r="AR95" s="80"/>
    </row>
    <row r="96" spans="1:44" ht="16.5" thickTop="1" thickBot="1">
      <c r="A96" s="414">
        <v>44</v>
      </c>
      <c r="B96" s="99" t="s">
        <v>1119</v>
      </c>
      <c r="C96" s="99" t="s">
        <v>1120</v>
      </c>
      <c r="D96" s="99" t="s">
        <v>1121</v>
      </c>
      <c r="E96" s="360">
        <f t="shared" si="35"/>
        <v>43</v>
      </c>
      <c r="F96" s="213" t="s">
        <v>309</v>
      </c>
      <c r="G96" s="560" t="str">
        <f t="shared" si="26"/>
        <v>25nmUniv</v>
      </c>
      <c r="H96" s="174" t="str">
        <f>IF(COUNTIF('Record Inputs'!$J$2:$J$100,AN96)&gt;0,"TE", IF(COUNTIF('Record Inputs'!$K$2:$K$100,AN96)&gt;0,"H2O",""))</f>
        <v/>
      </c>
      <c r="I96" s="174" t="str">
        <f>IF(COUNTIF('Record Inputs'!$L$2:$L$100,AN96)&gt;0,"P", IF(COUNTIF('Record Inputs'!$M$2:$M$100,AN96)&gt;0,"N",IF(COUNTIF('Record Inputs'!$P$2:$P$100,AN96)&gt;0,"C","")))</f>
        <v/>
      </c>
      <c r="J96" s="174" t="str">
        <f>IF(COUNTIF('Record Inputs'!$N$2:$N$100,AN96)&gt;0,"S", IF(COUNTIF('Record Inputs'!$O$2:$O$100,AN96)&gt;0,"S&amp;D",""))</f>
        <v/>
      </c>
      <c r="K96" s="192"/>
      <c r="L96" s="185"/>
      <c r="M96" s="420"/>
      <c r="N96" s="406" t="str">
        <f t="shared" si="27"/>
        <v>Off</v>
      </c>
      <c r="P96" s="16">
        <f t="shared" si="28"/>
        <v>0</v>
      </c>
      <c r="Q96" s="16">
        <f t="shared" si="29"/>
        <v>0</v>
      </c>
      <c r="R96" s="16">
        <f t="shared" si="30"/>
        <v>0</v>
      </c>
      <c r="S96" s="16">
        <f t="shared" si="18"/>
        <v>0</v>
      </c>
      <c r="T96" s="16">
        <f t="shared" si="31"/>
        <v>0</v>
      </c>
      <c r="AB96" s="41">
        <f t="shared" si="23"/>
        <v>0</v>
      </c>
      <c r="AC96" s="41">
        <f t="shared" si="24"/>
        <v>0</v>
      </c>
      <c r="AD96" s="47">
        <f t="shared" si="25"/>
        <v>0</v>
      </c>
      <c r="AE96" s="41">
        <f t="shared" si="32"/>
        <v>0</v>
      </c>
      <c r="AF96" s="41">
        <f t="shared" si="33"/>
        <v>0</v>
      </c>
      <c r="AG96" s="151"/>
      <c r="AH96" s="80"/>
      <c r="AI96" s="80"/>
      <c r="AJ96" s="80"/>
      <c r="AK96" s="80"/>
      <c r="AL96" s="80"/>
      <c r="AM96" s="80"/>
      <c r="AN96" s="180" t="str">
        <f t="shared" si="34"/>
        <v>1447436</v>
      </c>
      <c r="AO96" s="80"/>
      <c r="AP96" s="80"/>
      <c r="AQ96" s="80"/>
      <c r="AR96" s="80"/>
    </row>
    <row r="97" spans="1:44" ht="16.5" thickTop="1" thickBot="1">
      <c r="A97" s="414">
        <v>45</v>
      </c>
      <c r="B97" s="99" t="s">
        <v>1122</v>
      </c>
      <c r="C97" s="99" t="s">
        <v>1123</v>
      </c>
      <c r="D97" s="99" t="s">
        <v>1124</v>
      </c>
      <c r="E97" s="360">
        <f t="shared" si="35"/>
        <v>39</v>
      </c>
      <c r="F97" s="212" t="s">
        <v>310</v>
      </c>
      <c r="G97" s="560" t="str">
        <f t="shared" si="26"/>
        <v>25nmUniv</v>
      </c>
      <c r="H97" s="174" t="str">
        <f>IF(COUNTIF('Record Inputs'!$J$2:$J$100,AN97)&gt;0,"TE", IF(COUNTIF('Record Inputs'!$K$2:$K$100,AN97)&gt;0,"H2O",""))</f>
        <v/>
      </c>
      <c r="I97" s="174" t="str">
        <f>IF(COUNTIF('Record Inputs'!$L$2:$L$100,AN97)&gt;0,"P", IF(COUNTIF('Record Inputs'!$M$2:$M$100,AN97)&gt;0,"N",IF(COUNTIF('Record Inputs'!$P$2:$P$100,AN97)&gt;0,"C","")))</f>
        <v/>
      </c>
      <c r="J97" s="174" t="str">
        <f>IF(COUNTIF('Record Inputs'!$N$2:$N$100,AN97)&gt;0,"S", IF(COUNTIF('Record Inputs'!$O$2:$O$100,AN97)&gt;0,"S&amp;D",""))</f>
        <v/>
      </c>
      <c r="K97" s="192"/>
      <c r="L97" s="185"/>
      <c r="M97" s="420"/>
      <c r="N97" s="406" t="str">
        <f t="shared" si="27"/>
        <v>Off</v>
      </c>
      <c r="P97" s="16">
        <f t="shared" si="28"/>
        <v>0</v>
      </c>
      <c r="Q97" s="16">
        <f t="shared" si="29"/>
        <v>0</v>
      </c>
      <c r="R97" s="16">
        <f t="shared" si="30"/>
        <v>0</v>
      </c>
      <c r="S97" s="16">
        <f t="shared" si="18"/>
        <v>0</v>
      </c>
      <c r="T97" s="16">
        <f t="shared" si="31"/>
        <v>0</v>
      </c>
      <c r="AB97" s="41">
        <f t="shared" si="23"/>
        <v>0</v>
      </c>
      <c r="AC97" s="41">
        <f t="shared" si="24"/>
        <v>0</v>
      </c>
      <c r="AD97" s="47">
        <f t="shared" si="25"/>
        <v>0</v>
      </c>
      <c r="AE97" s="41">
        <f t="shared" si="32"/>
        <v>0</v>
      </c>
      <c r="AF97" s="41">
        <f t="shared" si="33"/>
        <v>0</v>
      </c>
      <c r="AG97" s="151"/>
      <c r="AH97" s="80"/>
      <c r="AI97" s="80"/>
      <c r="AJ97" s="80"/>
      <c r="AK97" s="80"/>
      <c r="AL97" s="80"/>
      <c r="AM97" s="80"/>
      <c r="AN97" s="180" t="str">
        <f t="shared" si="34"/>
        <v>1447436</v>
      </c>
      <c r="AO97" s="80"/>
      <c r="AP97" s="80"/>
      <c r="AQ97" s="80"/>
      <c r="AR97" s="80"/>
    </row>
    <row r="98" spans="1:44" ht="16.5" thickTop="1" thickBot="1">
      <c r="A98" s="414">
        <v>46</v>
      </c>
      <c r="B98" s="99" t="s">
        <v>1125</v>
      </c>
      <c r="C98" s="99" t="s">
        <v>1126</v>
      </c>
      <c r="D98" s="99" t="s">
        <v>1127</v>
      </c>
      <c r="E98" s="360">
        <f t="shared" si="35"/>
        <v>17</v>
      </c>
      <c r="F98" s="213" t="s">
        <v>311</v>
      </c>
      <c r="G98" s="560" t="str">
        <f t="shared" si="26"/>
        <v>25nmUniv</v>
      </c>
      <c r="H98" s="174" t="str">
        <f>IF(COUNTIF('Record Inputs'!$J$2:$J$100,AN98)&gt;0,"TE", IF(COUNTIF('Record Inputs'!$K$2:$K$100,AN98)&gt;0,"H2O",""))</f>
        <v/>
      </c>
      <c r="I98" s="174" t="str">
        <f>IF(COUNTIF('Record Inputs'!$L$2:$L$100,AN98)&gt;0,"P", IF(COUNTIF('Record Inputs'!$M$2:$M$100,AN98)&gt;0,"N",IF(COUNTIF('Record Inputs'!$P$2:$P$100,AN98)&gt;0,"C","")))</f>
        <v/>
      </c>
      <c r="J98" s="174" t="str">
        <f>IF(COUNTIF('Record Inputs'!$N$2:$N$100,AN98)&gt;0,"S", IF(COUNTIF('Record Inputs'!$O$2:$O$100,AN98)&gt;0,"S&amp;D",""))</f>
        <v/>
      </c>
      <c r="K98" s="192"/>
      <c r="L98" s="185"/>
      <c r="M98" s="420"/>
      <c r="N98" s="406" t="str">
        <f t="shared" si="27"/>
        <v>Off</v>
      </c>
      <c r="P98" s="16">
        <f t="shared" si="28"/>
        <v>0</v>
      </c>
      <c r="Q98" s="16">
        <f t="shared" si="29"/>
        <v>0</v>
      </c>
      <c r="R98" s="16">
        <f t="shared" si="30"/>
        <v>0</v>
      </c>
      <c r="S98" s="16">
        <f>(IF(F98=4,E98,0))</f>
        <v>0</v>
      </c>
      <c r="T98" s="16">
        <f t="shared" si="31"/>
        <v>0</v>
      </c>
      <c r="AB98" s="41">
        <f t="shared" si="23"/>
        <v>0</v>
      </c>
      <c r="AC98" s="41">
        <f t="shared" si="24"/>
        <v>0</v>
      </c>
      <c r="AD98" s="47">
        <f t="shared" si="25"/>
        <v>0</v>
      </c>
      <c r="AE98" s="41">
        <f t="shared" si="32"/>
        <v>0</v>
      </c>
      <c r="AF98" s="41">
        <f t="shared" si="33"/>
        <v>0</v>
      </c>
      <c r="AG98" s="151"/>
      <c r="AH98" s="80"/>
      <c r="AI98" s="80"/>
      <c r="AJ98" s="80"/>
      <c r="AK98" s="80"/>
      <c r="AL98" s="80"/>
      <c r="AM98" s="80"/>
      <c r="AN98" s="180" t="str">
        <f t="shared" si="34"/>
        <v>1447436</v>
      </c>
      <c r="AO98" s="80"/>
      <c r="AP98" s="80"/>
      <c r="AQ98" s="80"/>
      <c r="AR98" s="80"/>
    </row>
    <row r="99" spans="1:44" ht="16.5" thickTop="1" thickBot="1">
      <c r="A99" s="414">
        <v>47</v>
      </c>
      <c r="B99" s="99"/>
      <c r="C99" s="99"/>
      <c r="D99" s="99"/>
      <c r="E99" s="360">
        <f t="shared" si="35"/>
        <v>0</v>
      </c>
      <c r="F99" s="212" t="s">
        <v>312</v>
      </c>
      <c r="G99" s="560" t="str">
        <f t="shared" si="26"/>
        <v/>
      </c>
      <c r="H99" s="174" t="str">
        <f>IF(COUNTIF('Record Inputs'!$J$2:$J$100,AN99)&gt;0,"TE", IF(COUNTIF('Record Inputs'!$K$2:$K$100,AN99)&gt;0,"H2O",""))</f>
        <v/>
      </c>
      <c r="I99" s="174" t="str">
        <f>IF(COUNTIF('Record Inputs'!$L$2:$L$100,AN99)&gt;0,"P", IF(COUNTIF('Record Inputs'!$M$2:$M$100,AN99)&gt;0,"N",IF(COUNTIF('Record Inputs'!$P$2:$P$100,AN99)&gt;0,"C","")))</f>
        <v/>
      </c>
      <c r="J99" s="174" t="str">
        <f>IF(COUNTIF('Record Inputs'!$N$2:$N$100,AN99)&gt;0,"S", IF(COUNTIF('Record Inputs'!$O$2:$O$100,AN99)&gt;0,"S&amp;D",""))</f>
        <v/>
      </c>
      <c r="K99" s="192"/>
      <c r="L99" s="185"/>
      <c r="M99" s="420"/>
      <c r="N99" s="406" t="str">
        <f t="shared" si="27"/>
        <v>Off</v>
      </c>
      <c r="P99" s="16">
        <f t="shared" si="28"/>
        <v>0</v>
      </c>
      <c r="Q99" s="16">
        <f t="shared" si="29"/>
        <v>0</v>
      </c>
      <c r="R99" s="16">
        <f t="shared" si="30"/>
        <v>0</v>
      </c>
      <c r="S99" s="16">
        <f>(IF(F99=4,E99,0))</f>
        <v>0</v>
      </c>
      <c r="T99" s="16">
        <f t="shared" si="31"/>
        <v>0</v>
      </c>
      <c r="AB99" s="41">
        <f t="shared" si="23"/>
        <v>0</v>
      </c>
      <c r="AC99" s="41">
        <f t="shared" si="24"/>
        <v>0</v>
      </c>
      <c r="AD99" s="47">
        <f t="shared" si="25"/>
        <v>0</v>
      </c>
      <c r="AE99" s="41">
        <f t="shared" si="32"/>
        <v>0</v>
      </c>
      <c r="AF99" s="41">
        <f t="shared" si="33"/>
        <v>0</v>
      </c>
      <c r="AG99" s="151"/>
      <c r="AH99" s="80"/>
      <c r="AI99" s="80"/>
      <c r="AJ99" s="80"/>
      <c r="AK99" s="80"/>
      <c r="AL99" s="80"/>
      <c r="AM99" s="80"/>
      <c r="AN99" s="180" t="str">
        <f t="shared" si="34"/>
        <v/>
      </c>
      <c r="AO99" s="80"/>
      <c r="AP99" s="80"/>
      <c r="AQ99" s="80"/>
      <c r="AR99" s="80"/>
    </row>
    <row r="100" spans="1:44" ht="16.5" thickTop="1" thickBot="1">
      <c r="A100" s="416">
        <v>48</v>
      </c>
      <c r="B100" s="395"/>
      <c r="C100" s="395"/>
      <c r="D100" s="395"/>
      <c r="E100" s="361">
        <f t="shared" si="35"/>
        <v>0</v>
      </c>
      <c r="F100" s="396" t="s">
        <v>313</v>
      </c>
      <c r="G100" s="560" t="str">
        <f t="shared" si="26"/>
        <v/>
      </c>
      <c r="H100" s="397" t="str">
        <f>IF(COUNTIF('Record Inputs'!$J$2:$J$100,AN100)&gt;0,"TE", IF(COUNTIF('Record Inputs'!$K$2:$K$100,AN100)&gt;0,"H2O",""))</f>
        <v/>
      </c>
      <c r="I100" s="397" t="str">
        <f>IF(COUNTIF('Record Inputs'!$L$2:$L$100,AN100)&gt;0,"P", IF(COUNTIF('Record Inputs'!$M$2:$M$100,AN100)&gt;0,"N",IF(COUNTIF('Record Inputs'!$P$2:$P$100,AN100)&gt;0,"C","")))</f>
        <v/>
      </c>
      <c r="J100" s="397" t="str">
        <f>IF(COUNTIF('Record Inputs'!$N$2:$N$100,AN100)&gt;0,"S", IF(COUNTIF('Record Inputs'!$O$2:$O$100,AN100)&gt;0,"S&amp;D",""))</f>
        <v/>
      </c>
      <c r="K100" s="362"/>
      <c r="L100" s="379"/>
      <c r="M100" s="421"/>
      <c r="N100" s="406" t="str">
        <f t="shared" si="27"/>
        <v>Off</v>
      </c>
      <c r="P100" s="16">
        <f t="shared" si="28"/>
        <v>0</v>
      </c>
      <c r="Q100" s="16">
        <f t="shared" si="29"/>
        <v>0</v>
      </c>
      <c r="R100" s="16">
        <f t="shared" si="30"/>
        <v>0</v>
      </c>
      <c r="S100" s="16">
        <f>(IF(F100=4,E100,0))</f>
        <v>0</v>
      </c>
      <c r="T100" s="16">
        <f t="shared" si="31"/>
        <v>0</v>
      </c>
      <c r="AB100" s="41">
        <f t="shared" si="23"/>
        <v>0</v>
      </c>
      <c r="AC100" s="41">
        <f t="shared" si="24"/>
        <v>0</v>
      </c>
      <c r="AD100" s="47">
        <f t="shared" si="25"/>
        <v>0</v>
      </c>
      <c r="AE100" s="41">
        <f t="shared" si="32"/>
        <v>0</v>
      </c>
      <c r="AF100" s="41">
        <f t="shared" si="33"/>
        <v>0</v>
      </c>
      <c r="AG100" s="151"/>
      <c r="AH100" s="80"/>
      <c r="AI100" s="80"/>
      <c r="AJ100" s="80"/>
      <c r="AK100" s="80"/>
      <c r="AL100" s="80"/>
      <c r="AM100" s="80"/>
      <c r="AN100" s="180" t="str">
        <f t="shared" si="34"/>
        <v/>
      </c>
      <c r="AO100" s="80"/>
      <c r="AP100" s="80"/>
      <c r="AQ100" s="80"/>
      <c r="AR100" s="80"/>
    </row>
    <row r="101" spans="1:44" ht="16.5" thickTop="1" thickBot="1">
      <c r="A101" s="418">
        <v>1</v>
      </c>
      <c r="B101" s="398"/>
      <c r="C101" s="398"/>
      <c r="D101" s="398"/>
      <c r="E101" s="366">
        <f t="shared" si="35"/>
        <v>0</v>
      </c>
      <c r="F101" s="215" t="s">
        <v>314</v>
      </c>
      <c r="G101" s="560" t="str">
        <f t="shared" si="26"/>
        <v/>
      </c>
      <c r="H101" s="399" t="str">
        <f>IF(COUNTIF('Record Inputs'!$J$2:$J$100,AN101)&gt;0,"TE", IF(COUNTIF('Record Inputs'!$K$2:$K$100,AN101)&gt;0,"H2O",""))</f>
        <v/>
      </c>
      <c r="I101" s="399" t="str">
        <f>IF(COUNTIF('Record Inputs'!$L$2:$L$100,AN101)&gt;0,"P", IF(COUNTIF('Record Inputs'!$M$2:$M$100,AN101)&gt;0,"N",IF(COUNTIF('Record Inputs'!$P$2:$P$100,AN101)&gt;0,"C","")))</f>
        <v/>
      </c>
      <c r="J101" s="399" t="str">
        <f>IF(COUNTIF('Record Inputs'!$N$2:$N$100,AN101)&gt;0,"S", IF(COUNTIF('Record Inputs'!$O$2:$O$100,AN101)&gt;0,"S&amp;D",""))</f>
        <v/>
      </c>
      <c r="K101" s="369"/>
      <c r="L101" s="385"/>
      <c r="M101" s="422"/>
      <c r="N101" s="406" t="str">
        <f t="shared" si="27"/>
        <v>Off</v>
      </c>
      <c r="P101" s="16">
        <f t="shared" ref="P101:P164" si="36">(IF(F101=1,E101,0))</f>
        <v>0</v>
      </c>
      <c r="Q101" s="16">
        <f t="shared" ref="Q101:Q164" si="37">(IF(F101=2,E101,0))</f>
        <v>0</v>
      </c>
      <c r="R101" s="16">
        <f t="shared" ref="R101:R164" si="38">(IF(F101=3,E101,0))</f>
        <v>0</v>
      </c>
      <c r="S101" s="16">
        <f t="shared" ref="S101:S164" si="39">(IF(F101=4,E101,0))</f>
        <v>0</v>
      </c>
      <c r="T101" s="16">
        <f t="shared" ref="T101:T164" si="40">(IF(F101=5,E101,0))</f>
        <v>0</v>
      </c>
      <c r="AB101" s="41">
        <f t="shared" ref="AB101:AB164" si="41">(IF(F101=1,K101,0))</f>
        <v>0</v>
      </c>
      <c r="AC101" s="41">
        <f t="shared" ref="AC101:AC164" si="42">(IF(F101=2,K101,0))</f>
        <v>0</v>
      </c>
      <c r="AD101" s="47">
        <f t="shared" ref="AD101:AD164" si="43">(IF(F101=3,K101,0))</f>
        <v>0</v>
      </c>
      <c r="AE101" s="41">
        <f t="shared" ref="AE101:AE164" si="44">(IF(F101=4,K101,0))</f>
        <v>0</v>
      </c>
      <c r="AF101" s="41">
        <f t="shared" ref="AF101:AF164" si="45">(IF(F101=5,K101,0))</f>
        <v>0</v>
      </c>
      <c r="AG101" s="151"/>
      <c r="AH101" s="80"/>
      <c r="AI101" s="80"/>
      <c r="AJ101" s="80"/>
      <c r="AK101" s="80"/>
      <c r="AL101" s="80"/>
      <c r="AM101" s="80"/>
      <c r="AN101" s="181" t="str">
        <f t="shared" si="34"/>
        <v/>
      </c>
      <c r="AO101" s="80"/>
      <c r="AP101" s="80"/>
      <c r="AQ101" s="80"/>
      <c r="AR101" s="80"/>
    </row>
    <row r="102" spans="1:44" ht="16.5" thickTop="1" thickBot="1">
      <c r="A102" s="414">
        <v>2</v>
      </c>
      <c r="B102" s="101"/>
      <c r="C102" s="101"/>
      <c r="D102" s="101"/>
      <c r="E102" s="360">
        <f t="shared" si="35"/>
        <v>0</v>
      </c>
      <c r="F102" s="215" t="s">
        <v>315</v>
      </c>
      <c r="G102" s="560" t="str">
        <f t="shared" si="26"/>
        <v/>
      </c>
      <c r="H102" s="175" t="str">
        <f>IF(COUNTIF('Record Inputs'!$J$2:$J$100,AN102)&gt;0,"TE", IF(COUNTIF('Record Inputs'!$K$2:$K$100,AN102)&gt;0,"H2O",""))</f>
        <v/>
      </c>
      <c r="I102" s="175" t="str">
        <f>IF(COUNTIF('Record Inputs'!$L$2:$L$100,AN102)&gt;0,"P", IF(COUNTIF('Record Inputs'!$M$2:$M$100,AN102)&gt;0,"N",IF(COUNTIF('Record Inputs'!$P$2:$P$100,AN102)&gt;0,"C","")))</f>
        <v/>
      </c>
      <c r="J102" s="175" t="str">
        <f>IF(COUNTIF('Record Inputs'!$N$2:$N$100,AN102)&gt;0,"S", IF(COUNTIF('Record Inputs'!$O$2:$O$100,AN102)&gt;0,"S&amp;D",""))</f>
        <v/>
      </c>
      <c r="K102" s="192"/>
      <c r="L102" s="185"/>
      <c r="M102" s="423"/>
      <c r="N102" s="406" t="str">
        <f t="shared" si="27"/>
        <v>Off</v>
      </c>
      <c r="P102" s="16">
        <f t="shared" si="36"/>
        <v>0</v>
      </c>
      <c r="Q102" s="16">
        <f t="shared" si="37"/>
        <v>0</v>
      </c>
      <c r="R102" s="16">
        <f t="shared" si="38"/>
        <v>0</v>
      </c>
      <c r="S102" s="16">
        <f t="shared" si="39"/>
        <v>0</v>
      </c>
      <c r="T102" s="16">
        <f t="shared" si="40"/>
        <v>0</v>
      </c>
      <c r="AB102" s="41">
        <f t="shared" si="41"/>
        <v>0</v>
      </c>
      <c r="AC102" s="41">
        <f t="shared" si="42"/>
        <v>0</v>
      </c>
      <c r="AD102" s="47">
        <f t="shared" si="43"/>
        <v>0</v>
      </c>
      <c r="AE102" s="41">
        <f t="shared" si="44"/>
        <v>0</v>
      </c>
      <c r="AF102" s="41">
        <f t="shared" si="45"/>
        <v>0</v>
      </c>
      <c r="AG102" s="151"/>
      <c r="AH102" s="80"/>
      <c r="AI102" s="80"/>
      <c r="AJ102" s="80"/>
      <c r="AK102" s="80"/>
      <c r="AL102" s="80"/>
      <c r="AM102" s="80"/>
      <c r="AN102" s="181" t="str">
        <f t="shared" si="34"/>
        <v/>
      </c>
      <c r="AO102" s="80"/>
      <c r="AP102" s="80"/>
      <c r="AQ102" s="80"/>
      <c r="AR102" s="80"/>
    </row>
    <row r="103" spans="1:44" ht="16.5" thickTop="1" thickBot="1">
      <c r="A103" s="414">
        <v>3</v>
      </c>
      <c r="B103" s="101"/>
      <c r="C103" s="101"/>
      <c r="D103" s="101"/>
      <c r="E103" s="360">
        <f t="shared" si="35"/>
        <v>0</v>
      </c>
      <c r="F103" s="214" t="s">
        <v>316</v>
      </c>
      <c r="G103" s="560" t="str">
        <f t="shared" si="26"/>
        <v/>
      </c>
      <c r="H103" s="175" t="str">
        <f>IF(COUNTIF('Record Inputs'!$J$2:$J$100,AN103)&gt;0,"TE", IF(COUNTIF('Record Inputs'!$K$2:$K$100,AN103)&gt;0,"H2O",""))</f>
        <v/>
      </c>
      <c r="I103" s="175" t="str">
        <f>IF(COUNTIF('Record Inputs'!$L$2:$L$100,AN103)&gt;0,"P", IF(COUNTIF('Record Inputs'!$M$2:$M$100,AN103)&gt;0,"N",IF(COUNTIF('Record Inputs'!$P$2:$P$100,AN103)&gt;0,"C","")))</f>
        <v/>
      </c>
      <c r="J103" s="175" t="str">
        <f>IF(COUNTIF('Record Inputs'!$N$2:$N$100,AN103)&gt;0,"S", IF(COUNTIF('Record Inputs'!$O$2:$O$100,AN103)&gt;0,"S&amp;D",""))</f>
        <v/>
      </c>
      <c r="K103" s="192"/>
      <c r="L103" s="185"/>
      <c r="M103" s="423"/>
      <c r="N103" s="406" t="str">
        <f t="shared" si="27"/>
        <v>Off</v>
      </c>
      <c r="P103" s="16">
        <f t="shared" si="36"/>
        <v>0</v>
      </c>
      <c r="Q103" s="16">
        <f t="shared" si="37"/>
        <v>0</v>
      </c>
      <c r="R103" s="16">
        <f t="shared" si="38"/>
        <v>0</v>
      </c>
      <c r="S103" s="16">
        <f t="shared" si="39"/>
        <v>0</v>
      </c>
      <c r="T103" s="16">
        <f t="shared" si="40"/>
        <v>0</v>
      </c>
      <c r="AB103" s="41">
        <f t="shared" si="41"/>
        <v>0</v>
      </c>
      <c r="AC103" s="41">
        <f t="shared" si="42"/>
        <v>0</v>
      </c>
      <c r="AD103" s="47">
        <f t="shared" si="43"/>
        <v>0</v>
      </c>
      <c r="AE103" s="41">
        <f t="shared" si="44"/>
        <v>0</v>
      </c>
      <c r="AF103" s="41">
        <f t="shared" si="45"/>
        <v>0</v>
      </c>
      <c r="AG103" s="151"/>
      <c r="AH103" s="80"/>
      <c r="AI103" s="80"/>
      <c r="AJ103" s="80"/>
      <c r="AK103" s="80"/>
      <c r="AL103" s="80"/>
      <c r="AM103" s="80"/>
      <c r="AN103" s="181" t="str">
        <f t="shared" si="34"/>
        <v/>
      </c>
      <c r="AO103" s="80"/>
      <c r="AP103" s="80"/>
      <c r="AQ103" s="80"/>
      <c r="AR103" s="80"/>
    </row>
    <row r="104" spans="1:44" ht="16.5" thickTop="1" thickBot="1">
      <c r="A104" s="414">
        <v>4</v>
      </c>
      <c r="B104" s="101"/>
      <c r="C104" s="101"/>
      <c r="D104" s="101"/>
      <c r="E104" s="360">
        <f t="shared" si="35"/>
        <v>0</v>
      </c>
      <c r="F104" s="215" t="s">
        <v>317</v>
      </c>
      <c r="G104" s="560" t="str">
        <f t="shared" si="26"/>
        <v/>
      </c>
      <c r="H104" s="175" t="str">
        <f>IF(COUNTIF('Record Inputs'!$J$2:$J$100,AN104)&gt;0,"TE", IF(COUNTIF('Record Inputs'!$K$2:$K$100,AN104)&gt;0,"H2O",""))</f>
        <v/>
      </c>
      <c r="I104" s="175" t="str">
        <f>IF(COUNTIF('Record Inputs'!$L$2:$L$100,AN104)&gt;0,"P", IF(COUNTIF('Record Inputs'!$M$2:$M$100,AN104)&gt;0,"N",IF(COUNTIF('Record Inputs'!$P$2:$P$100,AN104)&gt;0,"C","")))</f>
        <v/>
      </c>
      <c r="J104" s="175" t="str">
        <f>IF(COUNTIF('Record Inputs'!$N$2:$N$100,AN104)&gt;0,"S", IF(COUNTIF('Record Inputs'!$O$2:$O$100,AN104)&gt;0,"S&amp;D",""))</f>
        <v/>
      </c>
      <c r="K104" s="192"/>
      <c r="L104" s="185"/>
      <c r="M104" s="423"/>
      <c r="N104" s="406" t="str">
        <f t="shared" si="27"/>
        <v>Off</v>
      </c>
      <c r="P104" s="16">
        <f t="shared" si="36"/>
        <v>0</v>
      </c>
      <c r="Q104" s="16">
        <f t="shared" si="37"/>
        <v>0</v>
      </c>
      <c r="R104" s="16">
        <f t="shared" si="38"/>
        <v>0</v>
      </c>
      <c r="S104" s="16">
        <f t="shared" si="39"/>
        <v>0</v>
      </c>
      <c r="T104" s="16">
        <f t="shared" si="40"/>
        <v>0</v>
      </c>
      <c r="AB104" s="41">
        <f t="shared" si="41"/>
        <v>0</v>
      </c>
      <c r="AC104" s="41">
        <f t="shared" si="42"/>
        <v>0</v>
      </c>
      <c r="AD104" s="47">
        <f t="shared" si="43"/>
        <v>0</v>
      </c>
      <c r="AE104" s="41">
        <f t="shared" si="44"/>
        <v>0</v>
      </c>
      <c r="AF104" s="41">
        <f t="shared" si="45"/>
        <v>0</v>
      </c>
      <c r="AG104" s="151"/>
      <c r="AH104" s="80"/>
      <c r="AI104" s="575" t="s">
        <v>32</v>
      </c>
      <c r="AJ104" s="575"/>
      <c r="AK104" s="80"/>
      <c r="AL104" s="80"/>
      <c r="AM104" s="80"/>
      <c r="AN104" s="181" t="str">
        <f t="shared" si="34"/>
        <v/>
      </c>
      <c r="AO104" s="80"/>
      <c r="AP104" s="80"/>
      <c r="AQ104" s="80"/>
      <c r="AR104" s="80"/>
    </row>
    <row r="105" spans="1:44" ht="16.5" thickTop="1" thickBot="1">
      <c r="A105" s="414">
        <v>5</v>
      </c>
      <c r="B105" s="101"/>
      <c r="C105" s="101"/>
      <c r="D105" s="101"/>
      <c r="E105" s="360">
        <f t="shared" si="35"/>
        <v>0</v>
      </c>
      <c r="F105" s="214" t="s">
        <v>318</v>
      </c>
      <c r="G105" s="560" t="str">
        <f t="shared" si="26"/>
        <v/>
      </c>
      <c r="H105" s="175" t="str">
        <f>IF(COUNTIF('Record Inputs'!$J$2:$J$100,AN105)&gt;0,"TE", IF(COUNTIF('Record Inputs'!$K$2:$K$100,AN105)&gt;0,"H2O",""))</f>
        <v/>
      </c>
      <c r="I105" s="175" t="str">
        <f>IF(COUNTIF('Record Inputs'!$L$2:$L$100,AN105)&gt;0,"P", IF(COUNTIF('Record Inputs'!$M$2:$M$100,AN105)&gt;0,"N",IF(COUNTIF('Record Inputs'!$P$2:$P$100,AN105)&gt;0,"C","")))</f>
        <v/>
      </c>
      <c r="J105" s="175" t="str">
        <f>IF(COUNTIF('Record Inputs'!$N$2:$N$100,AN105)&gt;0,"S", IF(COUNTIF('Record Inputs'!$O$2:$O$100,AN105)&gt;0,"S&amp;D",""))</f>
        <v/>
      </c>
      <c r="K105" s="192"/>
      <c r="L105" s="185"/>
      <c r="M105" s="423"/>
      <c r="N105" s="406" t="str">
        <f t="shared" si="27"/>
        <v>Off</v>
      </c>
      <c r="P105" s="16">
        <f t="shared" si="36"/>
        <v>0</v>
      </c>
      <c r="Q105" s="16">
        <f t="shared" si="37"/>
        <v>0</v>
      </c>
      <c r="R105" s="16">
        <f t="shared" si="38"/>
        <v>0</v>
      </c>
      <c r="S105" s="16">
        <f t="shared" si="39"/>
        <v>0</v>
      </c>
      <c r="T105" s="16">
        <f t="shared" si="40"/>
        <v>0</v>
      </c>
      <c r="AB105" s="41">
        <f t="shared" si="41"/>
        <v>0</v>
      </c>
      <c r="AC105" s="41">
        <f t="shared" si="42"/>
        <v>0</v>
      </c>
      <c r="AD105" s="47">
        <f t="shared" si="43"/>
        <v>0</v>
      </c>
      <c r="AE105" s="41">
        <f t="shared" si="44"/>
        <v>0</v>
      </c>
      <c r="AF105" s="41">
        <f t="shared" si="45"/>
        <v>0</v>
      </c>
      <c r="AG105" s="151"/>
      <c r="AH105" s="80"/>
      <c r="AI105" s="576">
        <f>X8</f>
        <v>0.21388888888888891</v>
      </c>
      <c r="AJ105" s="577"/>
      <c r="AK105" s="80"/>
      <c r="AL105" s="80"/>
      <c r="AM105" s="80"/>
      <c r="AN105" s="181" t="str">
        <f t="shared" si="34"/>
        <v/>
      </c>
      <c r="AO105" s="80"/>
      <c r="AP105" s="80"/>
      <c r="AQ105" s="80"/>
      <c r="AR105" s="80"/>
    </row>
    <row r="106" spans="1:44" ht="16.5" thickTop="1" thickBot="1">
      <c r="A106" s="414">
        <v>6</v>
      </c>
      <c r="B106" s="101"/>
      <c r="C106" s="101"/>
      <c r="D106" s="101"/>
      <c r="E106" s="360">
        <f t="shared" si="35"/>
        <v>0</v>
      </c>
      <c r="F106" s="215" t="s">
        <v>319</v>
      </c>
      <c r="G106" s="560" t="str">
        <f t="shared" si="26"/>
        <v/>
      </c>
      <c r="H106" s="175" t="str">
        <f>IF(COUNTIF('Record Inputs'!$J$2:$J$100,AN106)&gt;0,"TE", IF(COUNTIF('Record Inputs'!$K$2:$K$100,AN106)&gt;0,"H2O",""))</f>
        <v/>
      </c>
      <c r="I106" s="175" t="str">
        <f>IF(COUNTIF('Record Inputs'!$L$2:$L$100,AN106)&gt;0,"P", IF(COUNTIF('Record Inputs'!$M$2:$M$100,AN106)&gt;0,"N",IF(COUNTIF('Record Inputs'!$P$2:$P$100,AN106)&gt;0,"C","")))</f>
        <v/>
      </c>
      <c r="J106" s="175" t="str">
        <f>IF(COUNTIF('Record Inputs'!$N$2:$N$100,AN106)&gt;0,"S", IF(COUNTIF('Record Inputs'!$O$2:$O$100,AN106)&gt;0,"S&amp;D",""))</f>
        <v/>
      </c>
      <c r="K106" s="192"/>
      <c r="L106" s="185"/>
      <c r="M106" s="423"/>
      <c r="N106" s="406" t="str">
        <f t="shared" si="27"/>
        <v>Off</v>
      </c>
      <c r="P106" s="16">
        <f t="shared" si="36"/>
        <v>0</v>
      </c>
      <c r="Q106" s="16">
        <f t="shared" si="37"/>
        <v>0</v>
      </c>
      <c r="R106" s="16">
        <f t="shared" si="38"/>
        <v>0</v>
      </c>
      <c r="S106" s="16">
        <f t="shared" si="39"/>
        <v>0</v>
      </c>
      <c r="T106" s="16">
        <f t="shared" si="40"/>
        <v>0</v>
      </c>
      <c r="AB106" s="41">
        <f t="shared" si="41"/>
        <v>0</v>
      </c>
      <c r="AC106" s="41">
        <f t="shared" si="42"/>
        <v>0</v>
      </c>
      <c r="AD106" s="47">
        <f t="shared" si="43"/>
        <v>0</v>
      </c>
      <c r="AE106" s="41">
        <f t="shared" si="44"/>
        <v>0</v>
      </c>
      <c r="AF106" s="41">
        <f t="shared" si="45"/>
        <v>0</v>
      </c>
      <c r="AG106" s="151"/>
      <c r="AH106" s="80"/>
      <c r="AI106" s="578"/>
      <c r="AJ106" s="579"/>
      <c r="AK106" s="80"/>
      <c r="AL106" s="80"/>
      <c r="AM106" s="80"/>
      <c r="AN106" s="181" t="str">
        <f t="shared" si="34"/>
        <v/>
      </c>
      <c r="AO106" s="80"/>
      <c r="AP106" s="80"/>
      <c r="AQ106" s="80"/>
      <c r="AR106" s="80"/>
    </row>
    <row r="107" spans="1:44" ht="16.5" thickTop="1" thickBot="1">
      <c r="A107" s="414">
        <v>7</v>
      </c>
      <c r="B107" s="101"/>
      <c r="C107" s="101"/>
      <c r="D107" s="101"/>
      <c r="E107" s="360">
        <f t="shared" si="35"/>
        <v>0</v>
      </c>
      <c r="F107" s="214" t="s">
        <v>320</v>
      </c>
      <c r="G107" s="560" t="str">
        <f t="shared" si="26"/>
        <v/>
      </c>
      <c r="H107" s="175" t="str">
        <f>IF(COUNTIF('Record Inputs'!$J$2:$J$100,AN107)&gt;0,"TE", IF(COUNTIF('Record Inputs'!$K$2:$K$100,AN107)&gt;0,"H2O",""))</f>
        <v/>
      </c>
      <c r="I107" s="175" t="str">
        <f>IF(COUNTIF('Record Inputs'!$L$2:$L$100,AN107)&gt;0,"P", IF(COUNTIF('Record Inputs'!$M$2:$M$100,AN107)&gt;0,"N",IF(COUNTIF('Record Inputs'!$P$2:$P$100,AN107)&gt;0,"C","")))</f>
        <v/>
      </c>
      <c r="J107" s="175" t="str">
        <f>IF(COUNTIF('Record Inputs'!$N$2:$N$100,AN107)&gt;0,"S", IF(COUNTIF('Record Inputs'!$O$2:$O$100,AN107)&gt;0,"S&amp;D",""))</f>
        <v/>
      </c>
      <c r="K107" s="192"/>
      <c r="L107" s="185"/>
      <c r="M107" s="423"/>
      <c r="N107" s="406" t="str">
        <f t="shared" si="27"/>
        <v>Off</v>
      </c>
      <c r="P107" s="16">
        <f t="shared" si="36"/>
        <v>0</v>
      </c>
      <c r="Q107" s="16">
        <f t="shared" si="37"/>
        <v>0</v>
      </c>
      <c r="R107" s="16">
        <f t="shared" si="38"/>
        <v>0</v>
      </c>
      <c r="S107" s="16">
        <f t="shared" si="39"/>
        <v>0</v>
      </c>
      <c r="T107" s="16">
        <f t="shared" si="40"/>
        <v>0</v>
      </c>
      <c r="AB107" s="41">
        <f t="shared" si="41"/>
        <v>0</v>
      </c>
      <c r="AC107" s="41">
        <f t="shared" si="42"/>
        <v>0</v>
      </c>
      <c r="AD107" s="47">
        <f t="shared" si="43"/>
        <v>0</v>
      </c>
      <c r="AE107" s="41">
        <f t="shared" si="44"/>
        <v>0</v>
      </c>
      <c r="AF107" s="41">
        <f t="shared" si="45"/>
        <v>0</v>
      </c>
      <c r="AG107" s="151"/>
      <c r="AH107" s="80"/>
      <c r="AI107" s="80"/>
      <c r="AJ107" s="80"/>
      <c r="AK107" s="80"/>
      <c r="AL107" s="80"/>
      <c r="AM107" s="80"/>
      <c r="AN107" s="181" t="str">
        <f t="shared" si="34"/>
        <v/>
      </c>
      <c r="AO107" s="80"/>
      <c r="AP107" s="80"/>
      <c r="AQ107" s="80"/>
      <c r="AR107" s="80"/>
    </row>
    <row r="108" spans="1:44" ht="16.5" thickTop="1" thickBot="1">
      <c r="A108" s="414">
        <v>8</v>
      </c>
      <c r="B108" s="101"/>
      <c r="C108" s="101"/>
      <c r="D108" s="101"/>
      <c r="E108" s="360">
        <f t="shared" si="35"/>
        <v>0</v>
      </c>
      <c r="F108" s="215" t="s">
        <v>321</v>
      </c>
      <c r="G108" s="560" t="str">
        <f t="shared" si="26"/>
        <v/>
      </c>
      <c r="H108" s="175" t="str">
        <f>IF(COUNTIF('Record Inputs'!$J$2:$J$100,AN108)&gt;0,"TE", IF(COUNTIF('Record Inputs'!$K$2:$K$100,AN108)&gt;0,"H2O",""))</f>
        <v/>
      </c>
      <c r="I108" s="175" t="str">
        <f>IF(COUNTIF('Record Inputs'!$L$2:$L$100,AN108)&gt;0,"P", IF(COUNTIF('Record Inputs'!$M$2:$M$100,AN108)&gt;0,"N",IF(COUNTIF('Record Inputs'!$P$2:$P$100,AN108)&gt;0,"C","")))</f>
        <v/>
      </c>
      <c r="J108" s="175" t="str">
        <f>IF(COUNTIF('Record Inputs'!$N$2:$N$100,AN108)&gt;0,"S", IF(COUNTIF('Record Inputs'!$O$2:$O$100,AN108)&gt;0,"S&amp;D",""))</f>
        <v/>
      </c>
      <c r="K108" s="192"/>
      <c r="L108" s="185"/>
      <c r="M108" s="423"/>
      <c r="N108" s="406" t="str">
        <f t="shared" si="27"/>
        <v>Off</v>
      </c>
      <c r="P108" s="16">
        <f t="shared" si="36"/>
        <v>0</v>
      </c>
      <c r="Q108" s="16">
        <f t="shared" si="37"/>
        <v>0</v>
      </c>
      <c r="R108" s="16">
        <f t="shared" si="38"/>
        <v>0</v>
      </c>
      <c r="S108" s="16">
        <f t="shared" si="39"/>
        <v>0</v>
      </c>
      <c r="T108" s="16">
        <f t="shared" si="40"/>
        <v>0</v>
      </c>
      <c r="AB108" s="41">
        <f t="shared" si="41"/>
        <v>0</v>
      </c>
      <c r="AC108" s="41">
        <f t="shared" si="42"/>
        <v>0</v>
      </c>
      <c r="AD108" s="47">
        <f t="shared" si="43"/>
        <v>0</v>
      </c>
      <c r="AE108" s="41">
        <f t="shared" si="44"/>
        <v>0</v>
      </c>
      <c r="AF108" s="41">
        <f t="shared" si="45"/>
        <v>0</v>
      </c>
      <c r="AG108" s="151"/>
      <c r="AH108" s="80"/>
      <c r="AI108" s="80"/>
      <c r="AJ108" s="80"/>
      <c r="AK108" s="80"/>
      <c r="AL108" s="80"/>
      <c r="AM108" s="80"/>
      <c r="AN108" s="181" t="str">
        <f t="shared" si="34"/>
        <v/>
      </c>
      <c r="AO108" s="80"/>
      <c r="AP108" s="80"/>
      <c r="AQ108" s="80"/>
      <c r="AR108" s="80"/>
    </row>
    <row r="109" spans="1:44" ht="16.5" thickTop="1" thickBot="1">
      <c r="A109" s="414">
        <v>9</v>
      </c>
      <c r="B109" s="101"/>
      <c r="C109" s="101"/>
      <c r="D109" s="101"/>
      <c r="E109" s="360">
        <f t="shared" si="35"/>
        <v>0</v>
      </c>
      <c r="F109" s="214" t="s">
        <v>322</v>
      </c>
      <c r="G109" s="560" t="str">
        <f t="shared" si="26"/>
        <v/>
      </c>
      <c r="H109" s="175" t="str">
        <f>IF(COUNTIF('Record Inputs'!$J$2:$J$100,AN109)&gt;0,"TE", IF(COUNTIF('Record Inputs'!$K$2:$K$100,AN109)&gt;0,"H2O",""))</f>
        <v/>
      </c>
      <c r="I109" s="175" t="str">
        <f>IF(COUNTIF('Record Inputs'!$L$2:$L$100,AN109)&gt;0,"P", IF(COUNTIF('Record Inputs'!$M$2:$M$100,AN109)&gt;0,"N",IF(COUNTIF('Record Inputs'!$P$2:$P$100,AN109)&gt;0,"C","")))</f>
        <v/>
      </c>
      <c r="J109" s="175" t="str">
        <f>IF(COUNTIF('Record Inputs'!$N$2:$N$100,AN109)&gt;0,"S", IF(COUNTIF('Record Inputs'!$O$2:$O$100,AN109)&gt;0,"S&amp;D",""))</f>
        <v/>
      </c>
      <c r="K109" s="192"/>
      <c r="L109" s="185"/>
      <c r="M109" s="423"/>
      <c r="N109" s="406" t="str">
        <f t="shared" si="27"/>
        <v>Off</v>
      </c>
      <c r="P109" s="16">
        <f t="shared" si="36"/>
        <v>0</v>
      </c>
      <c r="Q109" s="16">
        <f t="shared" si="37"/>
        <v>0</v>
      </c>
      <c r="R109" s="16">
        <f t="shared" si="38"/>
        <v>0</v>
      </c>
      <c r="S109" s="16">
        <f t="shared" si="39"/>
        <v>0</v>
      </c>
      <c r="T109" s="16">
        <f t="shared" si="40"/>
        <v>0</v>
      </c>
      <c r="AB109" s="41">
        <f t="shared" si="41"/>
        <v>0</v>
      </c>
      <c r="AC109" s="41">
        <f t="shared" si="42"/>
        <v>0</v>
      </c>
      <c r="AD109" s="47">
        <f t="shared" si="43"/>
        <v>0</v>
      </c>
      <c r="AE109" s="41">
        <f t="shared" si="44"/>
        <v>0</v>
      </c>
      <c r="AF109" s="41">
        <f t="shared" si="45"/>
        <v>0</v>
      </c>
      <c r="AG109" s="151"/>
      <c r="AH109" s="80"/>
      <c r="AI109" s="80"/>
      <c r="AJ109" s="80"/>
      <c r="AK109" s="80"/>
      <c r="AL109" s="80"/>
      <c r="AM109" s="80"/>
      <c r="AN109" s="181" t="str">
        <f t="shared" si="34"/>
        <v/>
      </c>
      <c r="AO109" s="80"/>
      <c r="AP109" s="80"/>
      <c r="AQ109" s="80"/>
      <c r="AR109" s="80"/>
    </row>
    <row r="110" spans="1:44" ht="16.5" thickTop="1" thickBot="1">
      <c r="A110" s="414">
        <v>10</v>
      </c>
      <c r="B110" s="101"/>
      <c r="C110" s="101"/>
      <c r="D110" s="101"/>
      <c r="E110" s="360">
        <f t="shared" si="35"/>
        <v>0</v>
      </c>
      <c r="F110" s="215" t="s">
        <v>323</v>
      </c>
      <c r="G110" s="560" t="str">
        <f t="shared" si="26"/>
        <v/>
      </c>
      <c r="H110" s="175" t="str">
        <f>IF(COUNTIF('Record Inputs'!$J$2:$J$100,AN110)&gt;0,"TE", IF(COUNTIF('Record Inputs'!$K$2:$K$100,AN110)&gt;0,"H2O",""))</f>
        <v/>
      </c>
      <c r="I110" s="175" t="str">
        <f>IF(COUNTIF('Record Inputs'!$L$2:$L$100,AN110)&gt;0,"P", IF(COUNTIF('Record Inputs'!$M$2:$M$100,AN110)&gt;0,"N",IF(COUNTIF('Record Inputs'!$P$2:$P$100,AN110)&gt;0,"C","")))</f>
        <v/>
      </c>
      <c r="J110" s="175" t="str">
        <f>IF(COUNTIF('Record Inputs'!$N$2:$N$100,AN110)&gt;0,"S", IF(COUNTIF('Record Inputs'!$O$2:$O$100,AN110)&gt;0,"S&amp;D",""))</f>
        <v/>
      </c>
      <c r="K110" s="192"/>
      <c r="L110" s="185"/>
      <c r="M110" s="423"/>
      <c r="N110" s="406" t="str">
        <f t="shared" si="27"/>
        <v>Off</v>
      </c>
      <c r="P110" s="16">
        <f t="shared" si="36"/>
        <v>0</v>
      </c>
      <c r="Q110" s="16">
        <f t="shared" si="37"/>
        <v>0</v>
      </c>
      <c r="R110" s="16">
        <f t="shared" si="38"/>
        <v>0</v>
      </c>
      <c r="S110" s="16">
        <f t="shared" si="39"/>
        <v>0</v>
      </c>
      <c r="T110" s="16">
        <f t="shared" si="40"/>
        <v>0</v>
      </c>
      <c r="AB110" s="41">
        <f t="shared" si="41"/>
        <v>0</v>
      </c>
      <c r="AC110" s="41">
        <f t="shared" si="42"/>
        <v>0</v>
      </c>
      <c r="AD110" s="47">
        <f t="shared" si="43"/>
        <v>0</v>
      </c>
      <c r="AE110" s="41">
        <f t="shared" si="44"/>
        <v>0</v>
      </c>
      <c r="AF110" s="41">
        <f t="shared" si="45"/>
        <v>0</v>
      </c>
      <c r="AG110" s="151"/>
      <c r="AH110" s="80"/>
      <c r="AI110" s="80"/>
      <c r="AJ110" s="80"/>
      <c r="AK110" s="80"/>
      <c r="AL110" s="80"/>
      <c r="AM110" s="80"/>
      <c r="AN110" s="181" t="str">
        <f t="shared" si="34"/>
        <v/>
      </c>
      <c r="AO110" s="80"/>
      <c r="AP110" s="80"/>
      <c r="AQ110" s="80"/>
      <c r="AR110" s="80"/>
    </row>
    <row r="111" spans="1:44" ht="16.5" thickTop="1" thickBot="1">
      <c r="A111" s="414">
        <v>11</v>
      </c>
      <c r="B111" s="101"/>
      <c r="C111" s="101"/>
      <c r="D111" s="101"/>
      <c r="E111" s="360">
        <f t="shared" si="35"/>
        <v>0</v>
      </c>
      <c r="F111" s="214" t="s">
        <v>324</v>
      </c>
      <c r="G111" s="560" t="str">
        <f t="shared" si="26"/>
        <v/>
      </c>
      <c r="H111" s="175" t="str">
        <f>IF(COUNTIF('Record Inputs'!$J$2:$J$100,AN111)&gt;0,"TE", IF(COUNTIF('Record Inputs'!$K$2:$K$100,AN111)&gt;0,"H2O",""))</f>
        <v/>
      </c>
      <c r="I111" s="175" t="str">
        <f>IF(COUNTIF('Record Inputs'!$L$2:$L$100,AN111)&gt;0,"P", IF(COUNTIF('Record Inputs'!$M$2:$M$100,AN111)&gt;0,"N",IF(COUNTIF('Record Inputs'!$P$2:$P$100,AN111)&gt;0,"C","")))</f>
        <v/>
      </c>
      <c r="J111" s="175" t="str">
        <f>IF(COUNTIF('Record Inputs'!$N$2:$N$100,AN111)&gt;0,"S", IF(COUNTIF('Record Inputs'!$O$2:$O$100,AN111)&gt;0,"S&amp;D",""))</f>
        <v/>
      </c>
      <c r="K111" s="192"/>
      <c r="L111" s="185"/>
      <c r="M111" s="423"/>
      <c r="N111" s="406" t="str">
        <f t="shared" si="27"/>
        <v>Off</v>
      </c>
      <c r="P111" s="16">
        <f t="shared" si="36"/>
        <v>0</v>
      </c>
      <c r="Q111" s="16">
        <f t="shared" si="37"/>
        <v>0</v>
      </c>
      <c r="R111" s="16">
        <f t="shared" si="38"/>
        <v>0</v>
      </c>
      <c r="S111" s="16">
        <f t="shared" si="39"/>
        <v>0</v>
      </c>
      <c r="T111" s="16">
        <f t="shared" si="40"/>
        <v>0</v>
      </c>
      <c r="AB111" s="41">
        <f t="shared" si="41"/>
        <v>0</v>
      </c>
      <c r="AC111" s="41">
        <f t="shared" si="42"/>
        <v>0</v>
      </c>
      <c r="AD111" s="47">
        <f t="shared" si="43"/>
        <v>0</v>
      </c>
      <c r="AE111" s="41">
        <f t="shared" si="44"/>
        <v>0</v>
      </c>
      <c r="AF111" s="41">
        <f t="shared" si="45"/>
        <v>0</v>
      </c>
      <c r="AG111" s="151"/>
      <c r="AH111" s="80"/>
      <c r="AI111" s="80"/>
      <c r="AJ111" s="80"/>
      <c r="AK111" s="80"/>
      <c r="AL111" s="80"/>
      <c r="AM111" s="80"/>
      <c r="AN111" s="181" t="str">
        <f t="shared" si="34"/>
        <v/>
      </c>
      <c r="AO111" s="80"/>
      <c r="AP111" s="80"/>
      <c r="AQ111" s="80"/>
      <c r="AR111" s="80"/>
    </row>
    <row r="112" spans="1:44" ht="16.5" thickTop="1" thickBot="1">
      <c r="A112" s="416">
        <v>12</v>
      </c>
      <c r="B112" s="390"/>
      <c r="C112" s="390"/>
      <c r="D112" s="390"/>
      <c r="E112" s="361">
        <f t="shared" si="35"/>
        <v>0</v>
      </c>
      <c r="F112" s="391" t="s">
        <v>325</v>
      </c>
      <c r="G112" s="560" t="str">
        <f t="shared" si="26"/>
        <v/>
      </c>
      <c r="H112" s="392" t="str">
        <f>IF(COUNTIF('Record Inputs'!$J$2:$J$100,AN112)&gt;0,"TE", IF(COUNTIF('Record Inputs'!$K$2:$K$100,AN112)&gt;0,"H2O",""))</f>
        <v/>
      </c>
      <c r="I112" s="392" t="str">
        <f>IF(COUNTIF('Record Inputs'!$L$2:$L$100,AN112)&gt;0,"P", IF(COUNTIF('Record Inputs'!$M$2:$M$100,AN112)&gt;0,"N",IF(COUNTIF('Record Inputs'!$P$2:$P$100,AN112)&gt;0,"C","")))</f>
        <v/>
      </c>
      <c r="J112" s="392" t="str">
        <f>IF(COUNTIF('Record Inputs'!$N$2:$N$100,AN112)&gt;0,"S", IF(COUNTIF('Record Inputs'!$O$2:$O$100,AN112)&gt;0,"S&amp;D",""))</f>
        <v/>
      </c>
      <c r="K112" s="362"/>
      <c r="L112" s="379"/>
      <c r="M112" s="424"/>
      <c r="N112" s="406" t="str">
        <f t="shared" si="27"/>
        <v>Off</v>
      </c>
      <c r="P112" s="16">
        <f t="shared" si="36"/>
        <v>0</v>
      </c>
      <c r="Q112" s="16">
        <f t="shared" si="37"/>
        <v>0</v>
      </c>
      <c r="R112" s="16">
        <f t="shared" si="38"/>
        <v>0</v>
      </c>
      <c r="S112" s="16">
        <f t="shared" si="39"/>
        <v>0</v>
      </c>
      <c r="T112" s="16">
        <f t="shared" si="40"/>
        <v>0</v>
      </c>
      <c r="AB112" s="41">
        <f t="shared" si="41"/>
        <v>0</v>
      </c>
      <c r="AC112" s="41">
        <f t="shared" si="42"/>
        <v>0</v>
      </c>
      <c r="AD112" s="47">
        <f t="shared" si="43"/>
        <v>0</v>
      </c>
      <c r="AE112" s="41">
        <f t="shared" si="44"/>
        <v>0</v>
      </c>
      <c r="AF112" s="41">
        <f t="shared" si="45"/>
        <v>0</v>
      </c>
      <c r="AG112" s="151"/>
      <c r="AH112" s="80"/>
      <c r="AI112" s="80"/>
      <c r="AJ112" s="80"/>
      <c r="AK112" s="80"/>
      <c r="AL112" s="80"/>
      <c r="AM112" s="80"/>
      <c r="AN112" s="181" t="str">
        <f t="shared" si="34"/>
        <v/>
      </c>
      <c r="AO112" s="80"/>
      <c r="AP112" s="80"/>
      <c r="AQ112" s="80"/>
      <c r="AR112" s="80"/>
    </row>
    <row r="113" spans="1:44" ht="15.75" thickBot="1">
      <c r="A113" s="407">
        <v>13</v>
      </c>
      <c r="B113" s="102"/>
      <c r="C113" s="102"/>
      <c r="D113" s="102"/>
      <c r="E113" s="409">
        <f t="shared" si="35"/>
        <v>0</v>
      </c>
      <c r="F113" s="445" t="s">
        <v>326</v>
      </c>
      <c r="G113" s="560" t="str">
        <f t="shared" si="26"/>
        <v/>
      </c>
      <c r="H113" s="446" t="str">
        <f>IF(COUNTIF('Record Inputs'!$J$2:$J$100,AN113)&gt;0,"TE", IF(COUNTIF('Record Inputs'!$K$2:$K$100,AN113)&gt;0,"H2O",""))</f>
        <v/>
      </c>
      <c r="I113" s="446" t="str">
        <f>IF(COUNTIF('Record Inputs'!$L$2:$L$100,AN113)&gt;0,"P", IF(COUNTIF('Record Inputs'!$M$2:$M$100,AN113)&gt;0,"N",IF(COUNTIF('Record Inputs'!$P$2:$P$100,AN113)&gt;0,"C","")))</f>
        <v/>
      </c>
      <c r="J113" s="446" t="str">
        <f>IF(COUNTIF('Record Inputs'!$N$2:$N$100,AN113)&gt;0,"S", IF(COUNTIF('Record Inputs'!$O$2:$O$100,AN113)&gt;0,"S&amp;D",""))</f>
        <v/>
      </c>
      <c r="K113" s="440"/>
      <c r="L113" s="412"/>
      <c r="M113" s="447"/>
      <c r="N113" s="406" t="str">
        <f t="shared" si="27"/>
        <v>Off</v>
      </c>
      <c r="P113" s="16">
        <f t="shared" si="36"/>
        <v>0</v>
      </c>
      <c r="Q113" s="16">
        <f t="shared" si="37"/>
        <v>0</v>
      </c>
      <c r="R113" s="16">
        <f t="shared" si="38"/>
        <v>0</v>
      </c>
      <c r="S113" s="16">
        <f t="shared" si="39"/>
        <v>0</v>
      </c>
      <c r="T113" s="16">
        <f t="shared" si="40"/>
        <v>0</v>
      </c>
      <c r="AB113" s="41">
        <f t="shared" si="41"/>
        <v>0</v>
      </c>
      <c r="AC113" s="41">
        <f t="shared" si="42"/>
        <v>0</v>
      </c>
      <c r="AD113" s="47">
        <f t="shared" si="43"/>
        <v>0</v>
      </c>
      <c r="AE113" s="41">
        <f t="shared" si="44"/>
        <v>0</v>
      </c>
      <c r="AF113" s="41">
        <f t="shared" si="45"/>
        <v>0</v>
      </c>
      <c r="AG113" s="151"/>
      <c r="AH113" s="80"/>
      <c r="AI113" s="80"/>
      <c r="AJ113" s="80"/>
      <c r="AK113" s="80"/>
      <c r="AL113" s="80"/>
      <c r="AM113" s="80"/>
      <c r="AN113" s="181" t="str">
        <f t="shared" si="34"/>
        <v/>
      </c>
      <c r="AO113" s="80"/>
      <c r="AP113" s="80"/>
      <c r="AQ113" s="80"/>
      <c r="AR113" s="80"/>
    </row>
    <row r="114" spans="1:44" ht="16.5" thickTop="1" thickBot="1">
      <c r="A114" s="414">
        <v>14</v>
      </c>
      <c r="B114" s="101"/>
      <c r="C114" s="101"/>
      <c r="D114" s="101"/>
      <c r="E114" s="360">
        <f t="shared" si="35"/>
        <v>0</v>
      </c>
      <c r="F114" s="215" t="s">
        <v>327</v>
      </c>
      <c r="G114" s="560" t="str">
        <f t="shared" si="26"/>
        <v/>
      </c>
      <c r="H114" s="175" t="str">
        <f>IF(COUNTIF('Record Inputs'!$J$2:$J$100,AN114)&gt;0,"TE", IF(COUNTIF('Record Inputs'!$K$2:$K$100,AN114)&gt;0,"H2O",""))</f>
        <v/>
      </c>
      <c r="I114" s="175" t="str">
        <f>IF(COUNTIF('Record Inputs'!$L$2:$L$100,AN114)&gt;0,"P", IF(COUNTIF('Record Inputs'!$M$2:$M$100,AN114)&gt;0,"N",IF(COUNTIF('Record Inputs'!$P$2:$P$100,AN114)&gt;0,"C","")))</f>
        <v/>
      </c>
      <c r="J114" s="175" t="str">
        <f>IF(COUNTIF('Record Inputs'!$N$2:$N$100,AN114)&gt;0,"S", IF(COUNTIF('Record Inputs'!$O$2:$O$100,AN114)&gt;0,"S&amp;D",""))</f>
        <v/>
      </c>
      <c r="K114" s="192"/>
      <c r="L114" s="185"/>
      <c r="M114" s="423"/>
      <c r="N114" s="406" t="str">
        <f t="shared" si="27"/>
        <v>Off</v>
      </c>
      <c r="P114" s="16">
        <f t="shared" si="36"/>
        <v>0</v>
      </c>
      <c r="Q114" s="16">
        <f t="shared" si="37"/>
        <v>0</v>
      </c>
      <c r="R114" s="16">
        <f t="shared" si="38"/>
        <v>0</v>
      </c>
      <c r="S114" s="16">
        <f t="shared" si="39"/>
        <v>0</v>
      </c>
      <c r="T114" s="16">
        <f t="shared" si="40"/>
        <v>0</v>
      </c>
      <c r="AB114" s="41">
        <f t="shared" si="41"/>
        <v>0</v>
      </c>
      <c r="AC114" s="41">
        <f t="shared" si="42"/>
        <v>0</v>
      </c>
      <c r="AD114" s="47">
        <f t="shared" si="43"/>
        <v>0</v>
      </c>
      <c r="AE114" s="41">
        <f t="shared" si="44"/>
        <v>0</v>
      </c>
      <c r="AF114" s="41">
        <f t="shared" si="45"/>
        <v>0</v>
      </c>
      <c r="AG114" s="151"/>
      <c r="AH114" s="80"/>
      <c r="AI114" s="310" t="s">
        <v>774</v>
      </c>
      <c r="AJ114" s="80"/>
      <c r="AK114" s="80"/>
      <c r="AL114" s="80"/>
      <c r="AM114" s="80"/>
      <c r="AN114" s="181" t="str">
        <f t="shared" si="34"/>
        <v/>
      </c>
      <c r="AO114" s="80"/>
      <c r="AP114" s="80"/>
      <c r="AQ114" s="80"/>
      <c r="AR114" s="80"/>
    </row>
    <row r="115" spans="1:44" ht="16.5" thickTop="1" thickBot="1">
      <c r="A115" s="414">
        <v>15</v>
      </c>
      <c r="B115" s="101"/>
      <c r="C115" s="101"/>
      <c r="D115" s="101"/>
      <c r="E115" s="360">
        <f t="shared" si="35"/>
        <v>0</v>
      </c>
      <c r="F115" s="214" t="s">
        <v>328</v>
      </c>
      <c r="G115" s="560" t="str">
        <f t="shared" si="26"/>
        <v/>
      </c>
      <c r="H115" s="175" t="str">
        <f>IF(COUNTIF('Record Inputs'!$J$2:$J$100,AN115)&gt;0,"TE", IF(COUNTIF('Record Inputs'!$K$2:$K$100,AN115)&gt;0,"H2O",""))</f>
        <v/>
      </c>
      <c r="I115" s="175" t="str">
        <f>IF(COUNTIF('Record Inputs'!$L$2:$L$100,AN115)&gt;0,"P", IF(COUNTIF('Record Inputs'!$M$2:$M$100,AN115)&gt;0,"N",IF(COUNTIF('Record Inputs'!$P$2:$P$100,AN115)&gt;0,"C","")))</f>
        <v/>
      </c>
      <c r="J115" s="175" t="str">
        <f>IF(COUNTIF('Record Inputs'!$N$2:$N$100,AN115)&gt;0,"S", IF(COUNTIF('Record Inputs'!$O$2:$O$100,AN115)&gt;0,"S&amp;D",""))</f>
        <v/>
      </c>
      <c r="K115" s="192"/>
      <c r="L115" s="185"/>
      <c r="M115" s="423"/>
      <c r="N115" s="406" t="str">
        <f t="shared" si="27"/>
        <v>Off</v>
      </c>
      <c r="P115" s="16">
        <f t="shared" si="36"/>
        <v>0</v>
      </c>
      <c r="Q115" s="16">
        <f t="shared" si="37"/>
        <v>0</v>
      </c>
      <c r="R115" s="16">
        <f t="shared" si="38"/>
        <v>0</v>
      </c>
      <c r="S115" s="16">
        <f t="shared" si="39"/>
        <v>0</v>
      </c>
      <c r="T115" s="16">
        <f t="shared" si="40"/>
        <v>0</v>
      </c>
      <c r="AB115" s="41">
        <f t="shared" si="41"/>
        <v>0</v>
      </c>
      <c r="AC115" s="41">
        <f t="shared" si="42"/>
        <v>0</v>
      </c>
      <c r="AD115" s="47">
        <f t="shared" si="43"/>
        <v>0</v>
      </c>
      <c r="AE115" s="41">
        <f t="shared" si="44"/>
        <v>0</v>
      </c>
      <c r="AF115" s="41">
        <f t="shared" si="45"/>
        <v>0</v>
      </c>
      <c r="AG115" s="151"/>
      <c r="AH115" s="80"/>
      <c r="AI115" s="311">
        <f>SUM(E101:E148)</f>
        <v>784</v>
      </c>
      <c r="AJ115" s="80"/>
      <c r="AK115" s="80"/>
      <c r="AL115" s="80"/>
      <c r="AM115" s="80"/>
      <c r="AN115" s="181" t="str">
        <f t="shared" si="34"/>
        <v/>
      </c>
      <c r="AO115" s="80"/>
      <c r="AP115" s="80"/>
      <c r="AQ115" s="80"/>
      <c r="AR115" s="80"/>
    </row>
    <row r="116" spans="1:44" ht="16.5" thickTop="1" thickBot="1">
      <c r="A116" s="414">
        <v>16</v>
      </c>
      <c r="B116" s="101"/>
      <c r="C116" s="101"/>
      <c r="D116" s="101"/>
      <c r="E116" s="360">
        <f t="shared" si="35"/>
        <v>0</v>
      </c>
      <c r="F116" s="215" t="s">
        <v>329</v>
      </c>
      <c r="G116" s="560" t="str">
        <f t="shared" si="26"/>
        <v/>
      </c>
      <c r="H116" s="175" t="str">
        <f>IF(COUNTIF('Record Inputs'!$J$2:$J$100,AN116)&gt;0,"TE", IF(COUNTIF('Record Inputs'!$K$2:$K$100,AN116)&gt;0,"H2O",""))</f>
        <v/>
      </c>
      <c r="I116" s="175" t="str">
        <f>IF(COUNTIF('Record Inputs'!$L$2:$L$100,AN116)&gt;0,"P", IF(COUNTIF('Record Inputs'!$M$2:$M$100,AN116)&gt;0,"N",IF(COUNTIF('Record Inputs'!$P$2:$P$100,AN116)&gt;0,"C","")))</f>
        <v/>
      </c>
      <c r="J116" s="175" t="str">
        <f>IF(COUNTIF('Record Inputs'!$N$2:$N$100,AN116)&gt;0,"S", IF(COUNTIF('Record Inputs'!$O$2:$O$100,AN116)&gt;0,"S&amp;D",""))</f>
        <v/>
      </c>
      <c r="K116" s="192"/>
      <c r="L116" s="185"/>
      <c r="M116" s="423"/>
      <c r="N116" s="406" t="str">
        <f t="shared" si="27"/>
        <v>Off</v>
      </c>
      <c r="P116" s="16">
        <f t="shared" si="36"/>
        <v>0</v>
      </c>
      <c r="Q116" s="16">
        <f t="shared" si="37"/>
        <v>0</v>
      </c>
      <c r="R116" s="16">
        <f t="shared" si="38"/>
        <v>0</v>
      </c>
      <c r="S116" s="16">
        <f t="shared" si="39"/>
        <v>0</v>
      </c>
      <c r="T116" s="16">
        <f t="shared" si="40"/>
        <v>0</v>
      </c>
      <c r="AB116" s="41">
        <f t="shared" si="41"/>
        <v>0</v>
      </c>
      <c r="AC116" s="41">
        <f t="shared" si="42"/>
        <v>0</v>
      </c>
      <c r="AD116" s="47">
        <f t="shared" si="43"/>
        <v>0</v>
      </c>
      <c r="AE116" s="41">
        <f t="shared" si="44"/>
        <v>0</v>
      </c>
      <c r="AF116" s="41">
        <f t="shared" si="45"/>
        <v>0</v>
      </c>
      <c r="AG116" s="151"/>
      <c r="AH116" s="80"/>
      <c r="AI116" s="80"/>
      <c r="AJ116" s="80"/>
      <c r="AK116" s="80"/>
      <c r="AL116" s="80"/>
      <c r="AM116" s="80"/>
      <c r="AN116" s="181" t="str">
        <f t="shared" si="34"/>
        <v/>
      </c>
      <c r="AO116" s="80"/>
      <c r="AP116" s="80"/>
      <c r="AQ116" s="80"/>
      <c r="AR116" s="80"/>
    </row>
    <row r="117" spans="1:44" ht="16.5" thickTop="1" thickBot="1">
      <c r="A117" s="414">
        <v>17</v>
      </c>
      <c r="B117" s="101"/>
      <c r="C117" s="101"/>
      <c r="D117" s="101"/>
      <c r="E117" s="360">
        <f t="shared" si="35"/>
        <v>0</v>
      </c>
      <c r="F117" s="214" t="s">
        <v>330</v>
      </c>
      <c r="G117" s="560" t="str">
        <f t="shared" si="26"/>
        <v/>
      </c>
      <c r="H117" s="175" t="str">
        <f>IF(COUNTIF('Record Inputs'!$J$2:$J$100,AN117)&gt;0,"TE", IF(COUNTIF('Record Inputs'!$K$2:$K$100,AN117)&gt;0,"H2O",""))</f>
        <v/>
      </c>
      <c r="I117" s="175" t="str">
        <f>IF(COUNTIF('Record Inputs'!$L$2:$L$100,AN117)&gt;0,"P", IF(COUNTIF('Record Inputs'!$M$2:$M$100,AN117)&gt;0,"N",IF(COUNTIF('Record Inputs'!$P$2:$P$100,AN117)&gt;0,"C","")))</f>
        <v/>
      </c>
      <c r="J117" s="175" t="str">
        <f>IF(COUNTIF('Record Inputs'!$N$2:$N$100,AN117)&gt;0,"S", IF(COUNTIF('Record Inputs'!$O$2:$O$100,AN117)&gt;0,"S&amp;D",""))</f>
        <v/>
      </c>
      <c r="K117" s="192"/>
      <c r="L117" s="185"/>
      <c r="M117" s="423"/>
      <c r="N117" s="406" t="str">
        <f t="shared" si="27"/>
        <v>Off</v>
      </c>
      <c r="P117" s="16">
        <f t="shared" si="36"/>
        <v>0</v>
      </c>
      <c r="Q117" s="16">
        <f t="shared" si="37"/>
        <v>0</v>
      </c>
      <c r="R117" s="16">
        <f t="shared" si="38"/>
        <v>0</v>
      </c>
      <c r="S117" s="16">
        <f t="shared" si="39"/>
        <v>0</v>
      </c>
      <c r="T117" s="16">
        <f t="shared" si="40"/>
        <v>0</v>
      </c>
      <c r="AB117" s="41">
        <f t="shared" si="41"/>
        <v>0</v>
      </c>
      <c r="AC117" s="41">
        <f t="shared" si="42"/>
        <v>0</v>
      </c>
      <c r="AD117" s="47">
        <f t="shared" si="43"/>
        <v>0</v>
      </c>
      <c r="AE117" s="41">
        <f t="shared" si="44"/>
        <v>0</v>
      </c>
      <c r="AF117" s="41">
        <f t="shared" si="45"/>
        <v>0</v>
      </c>
      <c r="AG117" s="151"/>
      <c r="AH117" s="80"/>
      <c r="AI117" s="80"/>
      <c r="AJ117" s="80"/>
      <c r="AK117" s="80"/>
      <c r="AL117" s="80"/>
      <c r="AM117" s="80"/>
      <c r="AN117" s="181" t="str">
        <f t="shared" si="34"/>
        <v/>
      </c>
      <c r="AO117" s="80"/>
      <c r="AP117" s="80"/>
      <c r="AQ117" s="80"/>
      <c r="AR117" s="80"/>
    </row>
    <row r="118" spans="1:44" ht="16.5" thickTop="1" thickBot="1">
      <c r="A118" s="414">
        <v>18</v>
      </c>
      <c r="B118" s="101"/>
      <c r="C118" s="101"/>
      <c r="D118" s="101"/>
      <c r="E118" s="360">
        <f t="shared" si="35"/>
        <v>0</v>
      </c>
      <c r="F118" s="215" t="s">
        <v>331</v>
      </c>
      <c r="G118" s="560" t="str">
        <f t="shared" si="26"/>
        <v/>
      </c>
      <c r="H118" s="175" t="str">
        <f>IF(COUNTIF('Record Inputs'!$J$2:$J$100,AN118)&gt;0,"TE", IF(COUNTIF('Record Inputs'!$K$2:$K$100,AN118)&gt;0,"H2O",""))</f>
        <v/>
      </c>
      <c r="I118" s="175" t="str">
        <f>IF(COUNTIF('Record Inputs'!$L$2:$L$100,AN118)&gt;0,"P", IF(COUNTIF('Record Inputs'!$M$2:$M$100,AN118)&gt;0,"N",IF(COUNTIF('Record Inputs'!$P$2:$P$100,AN118)&gt;0,"C","")))</f>
        <v/>
      </c>
      <c r="J118" s="175" t="str">
        <f>IF(COUNTIF('Record Inputs'!$N$2:$N$100,AN118)&gt;0,"S", IF(COUNTIF('Record Inputs'!$O$2:$O$100,AN118)&gt;0,"S&amp;D",""))</f>
        <v/>
      </c>
      <c r="K118" s="192"/>
      <c r="L118" s="185"/>
      <c r="M118" s="423"/>
      <c r="N118" s="406" t="str">
        <f t="shared" si="27"/>
        <v>Off</v>
      </c>
      <c r="P118" s="16">
        <f t="shared" si="36"/>
        <v>0</v>
      </c>
      <c r="Q118" s="16">
        <f t="shared" si="37"/>
        <v>0</v>
      </c>
      <c r="R118" s="16">
        <f t="shared" si="38"/>
        <v>0</v>
      </c>
      <c r="S118" s="16">
        <f t="shared" si="39"/>
        <v>0</v>
      </c>
      <c r="T118" s="16">
        <f t="shared" si="40"/>
        <v>0</v>
      </c>
      <c r="AB118" s="41">
        <f t="shared" si="41"/>
        <v>0</v>
      </c>
      <c r="AC118" s="41">
        <f t="shared" si="42"/>
        <v>0</v>
      </c>
      <c r="AD118" s="47">
        <f t="shared" si="43"/>
        <v>0</v>
      </c>
      <c r="AE118" s="41">
        <f t="shared" si="44"/>
        <v>0</v>
      </c>
      <c r="AF118" s="41">
        <f t="shared" si="45"/>
        <v>0</v>
      </c>
      <c r="AG118" s="151"/>
      <c r="AH118" s="80"/>
      <c r="AI118" s="80"/>
      <c r="AJ118" s="80"/>
      <c r="AK118" s="80"/>
      <c r="AL118" s="80"/>
      <c r="AM118" s="80"/>
      <c r="AN118" s="181" t="str">
        <f t="shared" si="34"/>
        <v/>
      </c>
      <c r="AO118" s="80"/>
      <c r="AP118" s="80"/>
      <c r="AQ118" s="80"/>
      <c r="AR118" s="80"/>
    </row>
    <row r="119" spans="1:44" ht="16.5" thickTop="1" thickBot="1">
      <c r="A119" s="414">
        <v>19</v>
      </c>
      <c r="B119" s="101"/>
      <c r="C119" s="101"/>
      <c r="D119" s="101"/>
      <c r="E119" s="360">
        <f t="shared" si="35"/>
        <v>0</v>
      </c>
      <c r="F119" s="214" t="s">
        <v>332</v>
      </c>
      <c r="G119" s="560" t="str">
        <f t="shared" si="26"/>
        <v/>
      </c>
      <c r="H119" s="175" t="str">
        <f>IF(COUNTIF('Record Inputs'!$J$2:$J$100,AN119)&gt;0,"TE", IF(COUNTIF('Record Inputs'!$K$2:$K$100,AN119)&gt;0,"H2O",""))</f>
        <v/>
      </c>
      <c r="I119" s="175" t="str">
        <f>IF(COUNTIF('Record Inputs'!$L$2:$L$100,AN119)&gt;0,"P", IF(COUNTIF('Record Inputs'!$M$2:$M$100,AN119)&gt;0,"N",IF(COUNTIF('Record Inputs'!$P$2:$P$100,AN119)&gt;0,"C","")))</f>
        <v/>
      </c>
      <c r="J119" s="175" t="str">
        <f>IF(COUNTIF('Record Inputs'!$N$2:$N$100,AN119)&gt;0,"S", IF(COUNTIF('Record Inputs'!$O$2:$O$100,AN119)&gt;0,"S&amp;D",""))</f>
        <v/>
      </c>
      <c r="K119" s="192"/>
      <c r="L119" s="185"/>
      <c r="M119" s="423"/>
      <c r="N119" s="406" t="str">
        <f t="shared" si="27"/>
        <v>Off</v>
      </c>
      <c r="P119" s="16">
        <f t="shared" si="36"/>
        <v>0</v>
      </c>
      <c r="Q119" s="16">
        <f t="shared" si="37"/>
        <v>0</v>
      </c>
      <c r="R119" s="16">
        <f t="shared" si="38"/>
        <v>0</v>
      </c>
      <c r="S119" s="16">
        <f t="shared" si="39"/>
        <v>0</v>
      </c>
      <c r="T119" s="16">
        <f t="shared" si="40"/>
        <v>0</v>
      </c>
      <c r="AB119" s="41">
        <f t="shared" si="41"/>
        <v>0</v>
      </c>
      <c r="AC119" s="41">
        <f t="shared" si="42"/>
        <v>0</v>
      </c>
      <c r="AD119" s="47">
        <f t="shared" si="43"/>
        <v>0</v>
      </c>
      <c r="AE119" s="41">
        <f t="shared" si="44"/>
        <v>0</v>
      </c>
      <c r="AF119" s="41">
        <f t="shared" si="45"/>
        <v>0</v>
      </c>
      <c r="AG119" s="151"/>
      <c r="AH119" s="80"/>
      <c r="AI119" s="80"/>
      <c r="AJ119" s="80"/>
      <c r="AK119" s="80"/>
      <c r="AL119" s="80"/>
      <c r="AM119" s="80"/>
      <c r="AN119" s="181" t="str">
        <f t="shared" si="34"/>
        <v/>
      </c>
      <c r="AO119" s="80"/>
      <c r="AP119" s="80"/>
      <c r="AQ119" s="80"/>
      <c r="AR119" s="80"/>
    </row>
    <row r="120" spans="1:44" ht="16.5" thickTop="1" thickBot="1">
      <c r="A120" s="414">
        <v>20</v>
      </c>
      <c r="B120" s="101"/>
      <c r="C120" s="101"/>
      <c r="D120" s="101"/>
      <c r="E120" s="360">
        <f t="shared" si="35"/>
        <v>0</v>
      </c>
      <c r="F120" s="215" t="s">
        <v>333</v>
      </c>
      <c r="G120" s="560" t="str">
        <f t="shared" si="26"/>
        <v/>
      </c>
      <c r="H120" s="175" t="str">
        <f>IF(COUNTIF('Record Inputs'!$J$2:$J$100,AN120)&gt;0,"TE", IF(COUNTIF('Record Inputs'!$K$2:$K$100,AN120)&gt;0,"H2O",""))</f>
        <v/>
      </c>
      <c r="I120" s="175" t="str">
        <f>IF(COUNTIF('Record Inputs'!$L$2:$L$100,AN120)&gt;0,"P", IF(COUNTIF('Record Inputs'!$M$2:$M$100,AN120)&gt;0,"N",IF(COUNTIF('Record Inputs'!$P$2:$P$100,AN120)&gt;0,"C","")))</f>
        <v/>
      </c>
      <c r="J120" s="175" t="str">
        <f>IF(COUNTIF('Record Inputs'!$N$2:$N$100,AN120)&gt;0,"S", IF(COUNTIF('Record Inputs'!$O$2:$O$100,AN120)&gt;0,"S&amp;D",""))</f>
        <v/>
      </c>
      <c r="K120" s="192"/>
      <c r="L120" s="185"/>
      <c r="M120" s="423"/>
      <c r="N120" s="406" t="str">
        <f t="shared" si="27"/>
        <v>Off</v>
      </c>
      <c r="P120" s="16">
        <f t="shared" si="36"/>
        <v>0</v>
      </c>
      <c r="Q120" s="16">
        <f t="shared" si="37"/>
        <v>0</v>
      </c>
      <c r="R120" s="16">
        <f t="shared" si="38"/>
        <v>0</v>
      </c>
      <c r="S120" s="16">
        <f t="shared" si="39"/>
        <v>0</v>
      </c>
      <c r="T120" s="16">
        <f t="shared" si="40"/>
        <v>0</v>
      </c>
      <c r="AB120" s="41">
        <f t="shared" si="41"/>
        <v>0</v>
      </c>
      <c r="AC120" s="41">
        <f t="shared" si="42"/>
        <v>0</v>
      </c>
      <c r="AD120" s="47">
        <f t="shared" si="43"/>
        <v>0</v>
      </c>
      <c r="AE120" s="41">
        <f t="shared" si="44"/>
        <v>0</v>
      </c>
      <c r="AF120" s="41">
        <f t="shared" si="45"/>
        <v>0</v>
      </c>
      <c r="AG120" s="151"/>
      <c r="AH120" s="80"/>
      <c r="AI120" s="80"/>
      <c r="AJ120" s="80"/>
      <c r="AK120" s="80"/>
      <c r="AL120" s="80"/>
      <c r="AM120" s="80"/>
      <c r="AN120" s="181" t="str">
        <f t="shared" si="34"/>
        <v/>
      </c>
      <c r="AO120" s="80"/>
      <c r="AP120" s="80"/>
      <c r="AQ120" s="80"/>
      <c r="AR120" s="80"/>
    </row>
    <row r="121" spans="1:44" ht="16.5" thickTop="1" thickBot="1">
      <c r="A121" s="414">
        <v>21</v>
      </c>
      <c r="B121" s="101"/>
      <c r="C121" s="101"/>
      <c r="D121" s="101"/>
      <c r="E121" s="360">
        <f t="shared" si="35"/>
        <v>0</v>
      </c>
      <c r="F121" s="214" t="s">
        <v>334</v>
      </c>
      <c r="G121" s="560" t="str">
        <f t="shared" si="26"/>
        <v/>
      </c>
      <c r="H121" s="175" t="str">
        <f>IF(COUNTIF('Record Inputs'!$J$2:$J$100,AN121)&gt;0,"TE", IF(COUNTIF('Record Inputs'!$K$2:$K$100,AN121)&gt;0,"H2O",""))</f>
        <v/>
      </c>
      <c r="I121" s="175" t="str">
        <f>IF(COUNTIF('Record Inputs'!$L$2:$L$100,AN121)&gt;0,"P", IF(COUNTIF('Record Inputs'!$M$2:$M$100,AN121)&gt;0,"N",IF(COUNTIF('Record Inputs'!$P$2:$P$100,AN121)&gt;0,"C","")))</f>
        <v/>
      </c>
      <c r="J121" s="175" t="str">
        <f>IF(COUNTIF('Record Inputs'!$N$2:$N$100,AN121)&gt;0,"S", IF(COUNTIF('Record Inputs'!$O$2:$O$100,AN121)&gt;0,"S&amp;D",""))</f>
        <v/>
      </c>
      <c r="K121" s="192"/>
      <c r="L121" s="185"/>
      <c r="M121" s="423"/>
      <c r="N121" s="406" t="str">
        <f t="shared" si="27"/>
        <v>Off</v>
      </c>
      <c r="P121" s="16">
        <f t="shared" si="36"/>
        <v>0</v>
      </c>
      <c r="Q121" s="16">
        <f t="shared" si="37"/>
        <v>0</v>
      </c>
      <c r="R121" s="16">
        <f t="shared" si="38"/>
        <v>0</v>
      </c>
      <c r="S121" s="16">
        <f t="shared" si="39"/>
        <v>0</v>
      </c>
      <c r="T121" s="16">
        <f t="shared" si="40"/>
        <v>0</v>
      </c>
      <c r="AB121" s="41">
        <f t="shared" si="41"/>
        <v>0</v>
      </c>
      <c r="AC121" s="41">
        <f t="shared" si="42"/>
        <v>0</v>
      </c>
      <c r="AD121" s="47">
        <f t="shared" si="43"/>
        <v>0</v>
      </c>
      <c r="AE121" s="41">
        <f t="shared" si="44"/>
        <v>0</v>
      </c>
      <c r="AF121" s="41">
        <f t="shared" si="45"/>
        <v>0</v>
      </c>
      <c r="AG121" s="151"/>
      <c r="AH121" s="80"/>
      <c r="AI121" s="80"/>
      <c r="AJ121" s="80"/>
      <c r="AK121" s="80"/>
      <c r="AL121" s="80"/>
      <c r="AM121" s="80"/>
      <c r="AN121" s="181" t="str">
        <f t="shared" si="34"/>
        <v/>
      </c>
      <c r="AO121" s="80"/>
      <c r="AP121" s="80"/>
      <c r="AQ121" s="80"/>
      <c r="AR121" s="80"/>
    </row>
    <row r="122" spans="1:44" ht="16.5" thickTop="1" thickBot="1">
      <c r="A122" s="414">
        <v>22</v>
      </c>
      <c r="B122" s="101"/>
      <c r="C122" s="101"/>
      <c r="D122" s="101"/>
      <c r="E122" s="360">
        <f t="shared" si="35"/>
        <v>0</v>
      </c>
      <c r="F122" s="215" t="s">
        <v>335</v>
      </c>
      <c r="G122" s="560" t="str">
        <f t="shared" si="26"/>
        <v/>
      </c>
      <c r="H122" s="175" t="str">
        <f>IF(COUNTIF('Record Inputs'!$J$2:$J$100,AN122)&gt;0,"TE", IF(COUNTIF('Record Inputs'!$K$2:$K$100,AN122)&gt;0,"H2O",""))</f>
        <v/>
      </c>
      <c r="I122" s="175" t="str">
        <f>IF(COUNTIF('Record Inputs'!$L$2:$L$100,AN122)&gt;0,"P", IF(COUNTIF('Record Inputs'!$M$2:$M$100,AN122)&gt;0,"N",IF(COUNTIF('Record Inputs'!$P$2:$P$100,AN122)&gt;0,"C","")))</f>
        <v/>
      </c>
      <c r="J122" s="175" t="str">
        <f>IF(COUNTIF('Record Inputs'!$N$2:$N$100,AN122)&gt;0,"S", IF(COUNTIF('Record Inputs'!$O$2:$O$100,AN122)&gt;0,"S&amp;D",""))</f>
        <v/>
      </c>
      <c r="K122" s="192"/>
      <c r="L122" s="185"/>
      <c r="M122" s="423"/>
      <c r="N122" s="406" t="str">
        <f t="shared" si="27"/>
        <v>Off</v>
      </c>
      <c r="P122" s="16">
        <f t="shared" si="36"/>
        <v>0</v>
      </c>
      <c r="Q122" s="16">
        <f t="shared" si="37"/>
        <v>0</v>
      </c>
      <c r="R122" s="16">
        <f t="shared" si="38"/>
        <v>0</v>
      </c>
      <c r="S122" s="16">
        <f t="shared" si="39"/>
        <v>0</v>
      </c>
      <c r="T122" s="16">
        <f t="shared" si="40"/>
        <v>0</v>
      </c>
      <c r="AB122" s="41">
        <f t="shared" si="41"/>
        <v>0</v>
      </c>
      <c r="AC122" s="41">
        <f t="shared" si="42"/>
        <v>0</v>
      </c>
      <c r="AD122" s="47">
        <f t="shared" si="43"/>
        <v>0</v>
      </c>
      <c r="AE122" s="41">
        <f t="shared" si="44"/>
        <v>0</v>
      </c>
      <c r="AF122" s="41">
        <f t="shared" si="45"/>
        <v>0</v>
      </c>
      <c r="AG122" s="151"/>
      <c r="AH122" s="80"/>
      <c r="AI122" s="80"/>
      <c r="AJ122" s="80"/>
      <c r="AK122" s="80"/>
      <c r="AL122" s="80"/>
      <c r="AM122" s="80"/>
      <c r="AN122" s="181" t="str">
        <f t="shared" si="34"/>
        <v/>
      </c>
      <c r="AO122" s="80"/>
      <c r="AP122" s="80"/>
      <c r="AQ122" s="80"/>
      <c r="AR122" s="80"/>
    </row>
    <row r="123" spans="1:44" ht="16.5" thickTop="1" thickBot="1">
      <c r="A123" s="414">
        <v>23</v>
      </c>
      <c r="B123" s="101"/>
      <c r="C123" s="101"/>
      <c r="D123" s="101"/>
      <c r="E123" s="360">
        <f t="shared" si="35"/>
        <v>0</v>
      </c>
      <c r="F123" s="214" t="s">
        <v>336</v>
      </c>
      <c r="G123" s="560" t="str">
        <f t="shared" si="26"/>
        <v/>
      </c>
      <c r="H123" s="175" t="str">
        <f>IF(COUNTIF('Record Inputs'!$J$2:$J$100,AN123)&gt;0,"TE", IF(COUNTIF('Record Inputs'!$K$2:$K$100,AN123)&gt;0,"H2O",""))</f>
        <v/>
      </c>
      <c r="I123" s="175" t="str">
        <f>IF(COUNTIF('Record Inputs'!$L$2:$L$100,AN123)&gt;0,"P", IF(COUNTIF('Record Inputs'!$M$2:$M$100,AN123)&gt;0,"N",IF(COUNTIF('Record Inputs'!$P$2:$P$100,AN123)&gt;0,"C","")))</f>
        <v/>
      </c>
      <c r="J123" s="175" t="str">
        <f>IF(COUNTIF('Record Inputs'!$N$2:$N$100,AN123)&gt;0,"S", IF(COUNTIF('Record Inputs'!$O$2:$O$100,AN123)&gt;0,"S&amp;D",""))</f>
        <v/>
      </c>
      <c r="K123" s="192"/>
      <c r="L123" s="185"/>
      <c r="M123" s="423"/>
      <c r="N123" s="406" t="str">
        <f t="shared" si="27"/>
        <v>Off</v>
      </c>
      <c r="P123" s="16">
        <f t="shared" si="36"/>
        <v>0</v>
      </c>
      <c r="Q123" s="16">
        <f t="shared" si="37"/>
        <v>0</v>
      </c>
      <c r="R123" s="16">
        <f t="shared" si="38"/>
        <v>0</v>
      </c>
      <c r="S123" s="16">
        <f t="shared" si="39"/>
        <v>0</v>
      </c>
      <c r="T123" s="16">
        <f t="shared" si="40"/>
        <v>0</v>
      </c>
      <c r="AB123" s="41">
        <f t="shared" si="41"/>
        <v>0</v>
      </c>
      <c r="AC123" s="41">
        <f t="shared" si="42"/>
        <v>0</v>
      </c>
      <c r="AD123" s="47">
        <f t="shared" si="43"/>
        <v>0</v>
      </c>
      <c r="AE123" s="41">
        <f t="shared" si="44"/>
        <v>0</v>
      </c>
      <c r="AF123" s="41">
        <f t="shared" si="45"/>
        <v>0</v>
      </c>
      <c r="AG123" s="151"/>
      <c r="AH123" s="80"/>
      <c r="AI123" s="80"/>
      <c r="AJ123" s="80"/>
      <c r="AK123" s="80"/>
      <c r="AL123" s="80"/>
      <c r="AM123" s="80"/>
      <c r="AN123" s="181" t="str">
        <f t="shared" si="34"/>
        <v/>
      </c>
      <c r="AO123" s="80"/>
      <c r="AP123" s="80"/>
      <c r="AQ123" s="80"/>
      <c r="AR123" s="80"/>
    </row>
    <row r="124" spans="1:44" ht="16.5" thickTop="1" thickBot="1">
      <c r="A124" s="416">
        <v>24</v>
      </c>
      <c r="B124" s="390"/>
      <c r="C124" s="390"/>
      <c r="D124" s="390"/>
      <c r="E124" s="361">
        <f t="shared" si="35"/>
        <v>0</v>
      </c>
      <c r="F124" s="391" t="s">
        <v>337</v>
      </c>
      <c r="G124" s="560" t="str">
        <f t="shared" si="26"/>
        <v/>
      </c>
      <c r="H124" s="392" t="str">
        <f>IF(COUNTIF('Record Inputs'!$J$2:$J$100,AN124)&gt;0,"TE", IF(COUNTIF('Record Inputs'!$K$2:$K$100,AN124)&gt;0,"H2O",""))</f>
        <v/>
      </c>
      <c r="I124" s="392" t="str">
        <f>IF(COUNTIF('Record Inputs'!$L$2:$L$100,AN124)&gt;0,"P", IF(COUNTIF('Record Inputs'!$M$2:$M$100,AN124)&gt;0,"N",IF(COUNTIF('Record Inputs'!$P$2:$P$100,AN124)&gt;0,"C","")))</f>
        <v/>
      </c>
      <c r="J124" s="392" t="str">
        <f>IF(COUNTIF('Record Inputs'!$N$2:$N$100,AN124)&gt;0,"S", IF(COUNTIF('Record Inputs'!$O$2:$O$100,AN124)&gt;0,"S&amp;D",""))</f>
        <v/>
      </c>
      <c r="K124" s="362"/>
      <c r="L124" s="379"/>
      <c r="M124" s="424"/>
      <c r="N124" s="406" t="str">
        <f t="shared" si="27"/>
        <v>Off</v>
      </c>
      <c r="P124" s="16">
        <f t="shared" si="36"/>
        <v>0</v>
      </c>
      <c r="Q124" s="16">
        <f t="shared" si="37"/>
        <v>0</v>
      </c>
      <c r="R124" s="16">
        <f t="shared" si="38"/>
        <v>0</v>
      </c>
      <c r="S124" s="16">
        <f t="shared" si="39"/>
        <v>0</v>
      </c>
      <c r="T124" s="16">
        <f t="shared" si="40"/>
        <v>0</v>
      </c>
      <c r="AB124" s="41">
        <f t="shared" si="41"/>
        <v>0</v>
      </c>
      <c r="AC124" s="41">
        <f t="shared" si="42"/>
        <v>0</v>
      </c>
      <c r="AD124" s="47">
        <f t="shared" si="43"/>
        <v>0</v>
      </c>
      <c r="AE124" s="41">
        <f t="shared" si="44"/>
        <v>0</v>
      </c>
      <c r="AF124" s="41">
        <f t="shared" si="45"/>
        <v>0</v>
      </c>
      <c r="AG124" s="151"/>
      <c r="AH124" s="80"/>
      <c r="AI124" s="80"/>
      <c r="AJ124" s="80"/>
      <c r="AK124" s="80"/>
      <c r="AL124" s="80"/>
      <c r="AM124" s="80"/>
      <c r="AN124" s="181" t="str">
        <f t="shared" si="34"/>
        <v/>
      </c>
      <c r="AO124" s="80"/>
      <c r="AP124" s="80"/>
      <c r="AQ124" s="80"/>
      <c r="AR124" s="80"/>
    </row>
    <row r="125" spans="1:44" ht="15.75" thickBot="1">
      <c r="A125" s="407">
        <v>25</v>
      </c>
      <c r="B125" s="102" t="s">
        <v>1128</v>
      </c>
      <c r="C125" s="102" t="s">
        <v>1129</v>
      </c>
      <c r="D125" s="102" t="s">
        <v>1130</v>
      </c>
      <c r="E125" s="409">
        <f t="shared" si="35"/>
        <v>36</v>
      </c>
      <c r="F125" s="445" t="s">
        <v>338</v>
      </c>
      <c r="G125" s="560" t="str">
        <f t="shared" si="26"/>
        <v>25nmUniv</v>
      </c>
      <c r="H125" s="446" t="str">
        <f>IF(COUNTIF('Record Inputs'!$J$2:$J$100,AN125)&gt;0,"TE", IF(COUNTIF('Record Inputs'!$K$2:$K$100,AN125)&gt;0,"H2O",""))</f>
        <v/>
      </c>
      <c r="I125" s="446" t="str">
        <f>IF(COUNTIF('Record Inputs'!$L$2:$L$100,AN125)&gt;0,"P", IF(COUNTIF('Record Inputs'!$M$2:$M$100,AN125)&gt;0,"N",IF(COUNTIF('Record Inputs'!$P$2:$P$100,AN125)&gt;0,"C","")))</f>
        <v/>
      </c>
      <c r="J125" s="446" t="str">
        <f>IF(COUNTIF('Record Inputs'!$N$2:$N$100,AN125)&gt;0,"S", IF(COUNTIF('Record Inputs'!$O$2:$O$100,AN125)&gt;0,"S&amp;D",""))</f>
        <v/>
      </c>
      <c r="K125" s="440"/>
      <c r="L125" s="412"/>
      <c r="M125" s="447"/>
      <c r="N125" s="406" t="str">
        <f t="shared" si="27"/>
        <v>Off</v>
      </c>
      <c r="P125" s="16">
        <f t="shared" si="36"/>
        <v>0</v>
      </c>
      <c r="Q125" s="16">
        <f t="shared" si="37"/>
        <v>0</v>
      </c>
      <c r="R125" s="16">
        <f t="shared" si="38"/>
        <v>0</v>
      </c>
      <c r="S125" s="16">
        <f t="shared" si="39"/>
        <v>0</v>
      </c>
      <c r="T125" s="16">
        <f t="shared" si="40"/>
        <v>0</v>
      </c>
      <c r="AB125" s="41">
        <f t="shared" si="41"/>
        <v>0</v>
      </c>
      <c r="AC125" s="41">
        <f t="shared" si="42"/>
        <v>0</v>
      </c>
      <c r="AD125" s="47">
        <f t="shared" si="43"/>
        <v>0</v>
      </c>
      <c r="AE125" s="41">
        <f t="shared" si="44"/>
        <v>0</v>
      </c>
      <c r="AF125" s="41">
        <f t="shared" si="45"/>
        <v>0</v>
      </c>
      <c r="AG125" s="151"/>
      <c r="AH125" s="80"/>
      <c r="AI125" s="80"/>
      <c r="AJ125" s="80"/>
      <c r="AK125" s="80"/>
      <c r="AL125" s="80"/>
      <c r="AM125" s="80"/>
      <c r="AN125" s="181" t="str">
        <f t="shared" si="34"/>
        <v>1447430</v>
      </c>
      <c r="AO125" s="80"/>
      <c r="AP125" s="80"/>
      <c r="AQ125" s="80"/>
      <c r="AR125" s="80"/>
    </row>
    <row r="126" spans="1:44" ht="16.5" thickTop="1" thickBot="1">
      <c r="A126" s="414">
        <v>26</v>
      </c>
      <c r="B126" s="101" t="s">
        <v>1131</v>
      </c>
      <c r="C126" s="101" t="s">
        <v>1132</v>
      </c>
      <c r="D126" s="101" t="s">
        <v>1133</v>
      </c>
      <c r="E126" s="360">
        <f t="shared" si="35"/>
        <v>24</v>
      </c>
      <c r="F126" s="215" t="s">
        <v>339</v>
      </c>
      <c r="G126" s="560" t="str">
        <f t="shared" si="26"/>
        <v>25nmUniv</v>
      </c>
      <c r="H126" s="175" t="str">
        <f>IF(COUNTIF('Record Inputs'!$J$2:$J$100,AN126)&gt;0,"TE", IF(COUNTIF('Record Inputs'!$K$2:$K$100,AN126)&gt;0,"H2O",""))</f>
        <v/>
      </c>
      <c r="I126" s="175" t="str">
        <f>IF(COUNTIF('Record Inputs'!$L$2:$L$100,AN126)&gt;0,"P", IF(COUNTIF('Record Inputs'!$M$2:$M$100,AN126)&gt;0,"N",IF(COUNTIF('Record Inputs'!$P$2:$P$100,AN126)&gt;0,"C","")))</f>
        <v/>
      </c>
      <c r="J126" s="175" t="str">
        <f>IF(COUNTIF('Record Inputs'!$N$2:$N$100,AN126)&gt;0,"S", IF(COUNTIF('Record Inputs'!$O$2:$O$100,AN126)&gt;0,"S&amp;D",""))</f>
        <v/>
      </c>
      <c r="K126" s="192"/>
      <c r="L126" s="185"/>
      <c r="M126" s="423"/>
      <c r="N126" s="406" t="str">
        <f t="shared" si="27"/>
        <v>Off</v>
      </c>
      <c r="P126" s="16">
        <f t="shared" si="36"/>
        <v>0</v>
      </c>
      <c r="Q126" s="16">
        <f t="shared" si="37"/>
        <v>0</v>
      </c>
      <c r="R126" s="16">
        <f t="shared" si="38"/>
        <v>0</v>
      </c>
      <c r="S126" s="16">
        <f t="shared" si="39"/>
        <v>0</v>
      </c>
      <c r="T126" s="16">
        <f t="shared" si="40"/>
        <v>0</v>
      </c>
      <c r="AB126" s="41">
        <f t="shared" si="41"/>
        <v>0</v>
      </c>
      <c r="AC126" s="41">
        <f t="shared" si="42"/>
        <v>0</v>
      </c>
      <c r="AD126" s="47">
        <f t="shared" si="43"/>
        <v>0</v>
      </c>
      <c r="AE126" s="41">
        <f t="shared" si="44"/>
        <v>0</v>
      </c>
      <c r="AF126" s="41">
        <f t="shared" si="45"/>
        <v>0</v>
      </c>
      <c r="AG126" s="151"/>
      <c r="AH126" s="80"/>
      <c r="AI126" s="80"/>
      <c r="AJ126" s="80"/>
      <c r="AK126" s="80"/>
      <c r="AL126" s="80"/>
      <c r="AM126" s="80"/>
      <c r="AN126" s="181" t="str">
        <f t="shared" si="34"/>
        <v>1447430</v>
      </c>
      <c r="AO126" s="80"/>
      <c r="AP126" s="80"/>
      <c r="AQ126" s="80"/>
      <c r="AR126" s="80"/>
    </row>
    <row r="127" spans="1:44" ht="16.5" thickTop="1" thickBot="1">
      <c r="A127" s="414">
        <v>27</v>
      </c>
      <c r="B127" s="101" t="s">
        <v>1134</v>
      </c>
      <c r="C127" s="101" t="s">
        <v>1135</v>
      </c>
      <c r="D127" s="101" t="s">
        <v>1136</v>
      </c>
      <c r="E127" s="360">
        <f t="shared" si="35"/>
        <v>37</v>
      </c>
      <c r="F127" s="214" t="s">
        <v>340</v>
      </c>
      <c r="G127" s="560" t="str">
        <f t="shared" si="26"/>
        <v>25nmUniv</v>
      </c>
      <c r="H127" s="175" t="str">
        <f>IF(COUNTIF('Record Inputs'!$J$2:$J$100,AN127)&gt;0,"TE", IF(COUNTIF('Record Inputs'!$K$2:$K$100,AN127)&gt;0,"H2O",""))</f>
        <v/>
      </c>
      <c r="I127" s="175" t="str">
        <f>IF(COUNTIF('Record Inputs'!$L$2:$L$100,AN127)&gt;0,"P", IF(COUNTIF('Record Inputs'!$M$2:$M$100,AN127)&gt;0,"N",IF(COUNTIF('Record Inputs'!$P$2:$P$100,AN127)&gt;0,"C","")))</f>
        <v/>
      </c>
      <c r="J127" s="175" t="str">
        <f>IF(COUNTIF('Record Inputs'!$N$2:$N$100,AN127)&gt;0,"S", IF(COUNTIF('Record Inputs'!$O$2:$O$100,AN127)&gt;0,"S&amp;D",""))</f>
        <v/>
      </c>
      <c r="K127" s="192"/>
      <c r="L127" s="185"/>
      <c r="M127" s="423"/>
      <c r="N127" s="406" t="str">
        <f t="shared" si="27"/>
        <v>Off</v>
      </c>
      <c r="P127" s="16">
        <f t="shared" si="36"/>
        <v>0</v>
      </c>
      <c r="Q127" s="16">
        <f t="shared" si="37"/>
        <v>0</v>
      </c>
      <c r="R127" s="16">
        <f t="shared" si="38"/>
        <v>0</v>
      </c>
      <c r="S127" s="16">
        <f t="shared" si="39"/>
        <v>0</v>
      </c>
      <c r="T127" s="16">
        <f t="shared" si="40"/>
        <v>0</v>
      </c>
      <c r="AB127" s="41">
        <f t="shared" si="41"/>
        <v>0</v>
      </c>
      <c r="AC127" s="41">
        <f t="shared" si="42"/>
        <v>0</v>
      </c>
      <c r="AD127" s="47">
        <f t="shared" si="43"/>
        <v>0</v>
      </c>
      <c r="AE127" s="41">
        <f t="shared" si="44"/>
        <v>0</v>
      </c>
      <c r="AF127" s="41">
        <f t="shared" si="45"/>
        <v>0</v>
      </c>
      <c r="AG127" s="151"/>
      <c r="AH127" s="80"/>
      <c r="AI127" s="80"/>
      <c r="AJ127" s="80"/>
      <c r="AK127" s="80"/>
      <c r="AL127" s="80"/>
      <c r="AM127" s="80"/>
      <c r="AN127" s="181" t="str">
        <f t="shared" si="34"/>
        <v>1447430</v>
      </c>
      <c r="AO127" s="80"/>
      <c r="AP127" s="80"/>
      <c r="AQ127" s="80"/>
      <c r="AR127" s="80"/>
    </row>
    <row r="128" spans="1:44" ht="16.5" thickTop="1" thickBot="1">
      <c r="A128" s="414">
        <v>28</v>
      </c>
      <c r="B128" s="101" t="s">
        <v>1137</v>
      </c>
      <c r="C128" s="101" t="s">
        <v>1138</v>
      </c>
      <c r="D128" s="101" t="s">
        <v>1139</v>
      </c>
      <c r="E128" s="360">
        <f t="shared" si="35"/>
        <v>39</v>
      </c>
      <c r="F128" s="215" t="s">
        <v>341</v>
      </c>
      <c r="G128" s="560" t="str">
        <f t="shared" si="26"/>
        <v>25nmUniv</v>
      </c>
      <c r="H128" s="175" t="str">
        <f>IF(COUNTIF('Record Inputs'!$J$2:$J$100,AN128)&gt;0,"TE", IF(COUNTIF('Record Inputs'!$K$2:$K$100,AN128)&gt;0,"H2O",""))</f>
        <v/>
      </c>
      <c r="I128" s="175" t="str">
        <f>IF(COUNTIF('Record Inputs'!$L$2:$L$100,AN128)&gt;0,"P", IF(COUNTIF('Record Inputs'!$M$2:$M$100,AN128)&gt;0,"N",IF(COUNTIF('Record Inputs'!$P$2:$P$100,AN128)&gt;0,"C","")))</f>
        <v/>
      </c>
      <c r="J128" s="175" t="str">
        <f>IF(COUNTIF('Record Inputs'!$N$2:$N$100,AN128)&gt;0,"S", IF(COUNTIF('Record Inputs'!$O$2:$O$100,AN128)&gt;0,"S&amp;D",""))</f>
        <v/>
      </c>
      <c r="K128" s="192"/>
      <c r="L128" s="185"/>
      <c r="M128" s="423"/>
      <c r="N128" s="406" t="str">
        <f t="shared" si="27"/>
        <v>Off</v>
      </c>
      <c r="P128" s="16">
        <f t="shared" si="36"/>
        <v>0</v>
      </c>
      <c r="Q128" s="16">
        <f t="shared" si="37"/>
        <v>0</v>
      </c>
      <c r="R128" s="16">
        <f t="shared" si="38"/>
        <v>0</v>
      </c>
      <c r="S128" s="16">
        <f t="shared" si="39"/>
        <v>0</v>
      </c>
      <c r="T128" s="16">
        <f t="shared" si="40"/>
        <v>0</v>
      </c>
      <c r="AB128" s="41">
        <f t="shared" si="41"/>
        <v>0</v>
      </c>
      <c r="AC128" s="41">
        <f t="shared" si="42"/>
        <v>0</v>
      </c>
      <c r="AD128" s="47">
        <f t="shared" si="43"/>
        <v>0</v>
      </c>
      <c r="AE128" s="41">
        <f t="shared" si="44"/>
        <v>0</v>
      </c>
      <c r="AF128" s="41">
        <f t="shared" si="45"/>
        <v>0</v>
      </c>
      <c r="AG128" s="151"/>
      <c r="AH128" s="80"/>
      <c r="AI128" s="80"/>
      <c r="AJ128" s="80"/>
      <c r="AK128" s="80"/>
      <c r="AL128" s="80"/>
      <c r="AM128" s="80"/>
      <c r="AN128" s="181" t="str">
        <f t="shared" si="34"/>
        <v>1447430</v>
      </c>
      <c r="AO128" s="80"/>
      <c r="AP128" s="80"/>
      <c r="AQ128" s="80"/>
      <c r="AR128" s="80"/>
    </row>
    <row r="129" spans="1:44" ht="16.5" thickTop="1" thickBot="1">
      <c r="A129" s="414">
        <v>29</v>
      </c>
      <c r="B129" s="101" t="s">
        <v>1140</v>
      </c>
      <c r="C129" s="101" t="s">
        <v>1141</v>
      </c>
      <c r="D129" s="101" t="s">
        <v>1142</v>
      </c>
      <c r="E129" s="360">
        <f t="shared" si="35"/>
        <v>23</v>
      </c>
      <c r="F129" s="214" t="s">
        <v>342</v>
      </c>
      <c r="G129" s="560" t="str">
        <f t="shared" si="26"/>
        <v>25nmUniv</v>
      </c>
      <c r="H129" s="175" t="str">
        <f>IF(COUNTIF('Record Inputs'!$J$2:$J$100,AN129)&gt;0,"TE", IF(COUNTIF('Record Inputs'!$K$2:$K$100,AN129)&gt;0,"H2O",""))</f>
        <v/>
      </c>
      <c r="I129" s="175" t="str">
        <f>IF(COUNTIF('Record Inputs'!$L$2:$L$100,AN129)&gt;0,"P", IF(COUNTIF('Record Inputs'!$M$2:$M$100,AN129)&gt;0,"N",IF(COUNTIF('Record Inputs'!$P$2:$P$100,AN129)&gt;0,"C","")))</f>
        <v/>
      </c>
      <c r="J129" s="175" t="str">
        <f>IF(COUNTIF('Record Inputs'!$N$2:$N$100,AN129)&gt;0,"S", IF(COUNTIF('Record Inputs'!$O$2:$O$100,AN129)&gt;0,"S&amp;D",""))</f>
        <v/>
      </c>
      <c r="K129" s="192"/>
      <c r="L129" s="185"/>
      <c r="M129" s="423"/>
      <c r="N129" s="406" t="str">
        <f t="shared" si="27"/>
        <v>Off</v>
      </c>
      <c r="P129" s="16">
        <f t="shared" si="36"/>
        <v>0</v>
      </c>
      <c r="Q129" s="16">
        <f t="shared" si="37"/>
        <v>0</v>
      </c>
      <c r="R129" s="16">
        <f t="shared" si="38"/>
        <v>0</v>
      </c>
      <c r="S129" s="16">
        <f t="shared" si="39"/>
        <v>0</v>
      </c>
      <c r="T129" s="16">
        <f t="shared" si="40"/>
        <v>0</v>
      </c>
      <c r="AB129" s="41">
        <f t="shared" si="41"/>
        <v>0</v>
      </c>
      <c r="AC129" s="41">
        <f t="shared" si="42"/>
        <v>0</v>
      </c>
      <c r="AD129" s="47">
        <f t="shared" si="43"/>
        <v>0</v>
      </c>
      <c r="AE129" s="41">
        <f t="shared" si="44"/>
        <v>0</v>
      </c>
      <c r="AF129" s="41">
        <f t="shared" si="45"/>
        <v>0</v>
      </c>
      <c r="AG129" s="151"/>
      <c r="AH129" s="80"/>
      <c r="AI129" s="80"/>
      <c r="AJ129" s="80"/>
      <c r="AK129" s="80"/>
      <c r="AL129" s="80"/>
      <c r="AM129" s="80"/>
      <c r="AN129" s="181" t="str">
        <f t="shared" si="34"/>
        <v>1447430</v>
      </c>
      <c r="AO129" s="80"/>
      <c r="AP129" s="80"/>
      <c r="AQ129" s="80"/>
      <c r="AR129" s="80"/>
    </row>
    <row r="130" spans="1:44" ht="16.5" thickTop="1" thickBot="1">
      <c r="A130" s="414">
        <v>30</v>
      </c>
      <c r="B130" s="101" t="s">
        <v>1143</v>
      </c>
      <c r="C130" s="101" t="s">
        <v>1144</v>
      </c>
      <c r="D130" s="101" t="s">
        <v>1145</v>
      </c>
      <c r="E130" s="360">
        <f t="shared" si="35"/>
        <v>37</v>
      </c>
      <c r="F130" s="215" t="s">
        <v>343</v>
      </c>
      <c r="G130" s="560" t="str">
        <f t="shared" si="26"/>
        <v>25nmUniv</v>
      </c>
      <c r="H130" s="175" t="str">
        <f>IF(COUNTIF('Record Inputs'!$J$2:$J$100,AN130)&gt;0,"TE", IF(COUNTIF('Record Inputs'!$K$2:$K$100,AN130)&gt;0,"H2O",""))</f>
        <v/>
      </c>
      <c r="I130" s="175" t="str">
        <f>IF(COUNTIF('Record Inputs'!$L$2:$L$100,AN130)&gt;0,"P", IF(COUNTIF('Record Inputs'!$M$2:$M$100,AN130)&gt;0,"N",IF(COUNTIF('Record Inputs'!$P$2:$P$100,AN130)&gt;0,"C","")))</f>
        <v/>
      </c>
      <c r="J130" s="175" t="str">
        <f>IF(COUNTIF('Record Inputs'!$N$2:$N$100,AN130)&gt;0,"S", IF(COUNTIF('Record Inputs'!$O$2:$O$100,AN130)&gt;0,"S&amp;D",""))</f>
        <v/>
      </c>
      <c r="K130" s="192"/>
      <c r="L130" s="185"/>
      <c r="M130" s="423"/>
      <c r="N130" s="406" t="str">
        <f t="shared" si="27"/>
        <v>Off</v>
      </c>
      <c r="P130" s="16">
        <f t="shared" si="36"/>
        <v>0</v>
      </c>
      <c r="Q130" s="16">
        <f t="shared" si="37"/>
        <v>0</v>
      </c>
      <c r="R130" s="16">
        <f t="shared" si="38"/>
        <v>0</v>
      </c>
      <c r="S130" s="16">
        <f t="shared" si="39"/>
        <v>0</v>
      </c>
      <c r="T130" s="16">
        <f t="shared" si="40"/>
        <v>0</v>
      </c>
      <c r="AB130" s="41">
        <f t="shared" si="41"/>
        <v>0</v>
      </c>
      <c r="AC130" s="41">
        <f t="shared" si="42"/>
        <v>0</v>
      </c>
      <c r="AD130" s="47">
        <f t="shared" si="43"/>
        <v>0</v>
      </c>
      <c r="AE130" s="41">
        <f t="shared" si="44"/>
        <v>0</v>
      </c>
      <c r="AF130" s="41">
        <f t="shared" si="45"/>
        <v>0</v>
      </c>
      <c r="AG130" s="151"/>
      <c r="AH130" s="80"/>
      <c r="AI130" s="80"/>
      <c r="AJ130" s="80"/>
      <c r="AK130" s="80"/>
      <c r="AL130" s="80"/>
      <c r="AM130" s="80"/>
      <c r="AN130" s="181" t="str">
        <f t="shared" si="34"/>
        <v>1447430</v>
      </c>
      <c r="AO130" s="80"/>
      <c r="AP130" s="80"/>
      <c r="AQ130" s="80"/>
      <c r="AR130" s="80"/>
    </row>
    <row r="131" spans="1:44" ht="16.5" thickTop="1" thickBot="1">
      <c r="A131" s="414">
        <v>31</v>
      </c>
      <c r="B131" s="101" t="s">
        <v>1146</v>
      </c>
      <c r="C131" s="101" t="s">
        <v>1147</v>
      </c>
      <c r="D131" s="101" t="s">
        <v>1148</v>
      </c>
      <c r="E131" s="360">
        <f t="shared" si="35"/>
        <v>39</v>
      </c>
      <c r="F131" s="214" t="s">
        <v>344</v>
      </c>
      <c r="G131" s="560" t="str">
        <f t="shared" si="26"/>
        <v>25nmUniv</v>
      </c>
      <c r="H131" s="175" t="str">
        <f>IF(COUNTIF('Record Inputs'!$J$2:$J$100,AN131)&gt;0,"TE", IF(COUNTIF('Record Inputs'!$K$2:$K$100,AN131)&gt;0,"H2O",""))</f>
        <v/>
      </c>
      <c r="I131" s="175" t="str">
        <f>IF(COUNTIF('Record Inputs'!$L$2:$L$100,AN131)&gt;0,"P", IF(COUNTIF('Record Inputs'!$M$2:$M$100,AN131)&gt;0,"N",IF(COUNTIF('Record Inputs'!$P$2:$P$100,AN131)&gt;0,"C","")))</f>
        <v/>
      </c>
      <c r="J131" s="175" t="str">
        <f>IF(COUNTIF('Record Inputs'!$N$2:$N$100,AN131)&gt;0,"S", IF(COUNTIF('Record Inputs'!$O$2:$O$100,AN131)&gt;0,"S&amp;D",""))</f>
        <v/>
      </c>
      <c r="K131" s="192"/>
      <c r="L131" s="185"/>
      <c r="M131" s="423"/>
      <c r="N131" s="406" t="str">
        <f t="shared" si="27"/>
        <v>Off</v>
      </c>
      <c r="P131" s="16">
        <f t="shared" si="36"/>
        <v>0</v>
      </c>
      <c r="Q131" s="16">
        <f t="shared" si="37"/>
        <v>0</v>
      </c>
      <c r="R131" s="16">
        <f t="shared" si="38"/>
        <v>0</v>
      </c>
      <c r="S131" s="16">
        <f t="shared" si="39"/>
        <v>0</v>
      </c>
      <c r="T131" s="16">
        <f t="shared" si="40"/>
        <v>0</v>
      </c>
      <c r="AB131" s="41">
        <f t="shared" si="41"/>
        <v>0</v>
      </c>
      <c r="AC131" s="41">
        <f t="shared" si="42"/>
        <v>0</v>
      </c>
      <c r="AD131" s="47">
        <f t="shared" si="43"/>
        <v>0</v>
      </c>
      <c r="AE131" s="41">
        <f t="shared" si="44"/>
        <v>0</v>
      </c>
      <c r="AF131" s="41">
        <f t="shared" si="45"/>
        <v>0</v>
      </c>
      <c r="AG131" s="151"/>
      <c r="AH131" s="80"/>
      <c r="AI131" s="80"/>
      <c r="AJ131" s="80"/>
      <c r="AK131" s="80"/>
      <c r="AL131" s="80"/>
      <c r="AM131" s="80"/>
      <c r="AN131" s="181" t="str">
        <f t="shared" si="34"/>
        <v>1447430</v>
      </c>
      <c r="AO131" s="80"/>
      <c r="AP131" s="80"/>
      <c r="AQ131" s="80"/>
      <c r="AR131" s="80"/>
    </row>
    <row r="132" spans="1:44" ht="16.5" thickTop="1" thickBot="1">
      <c r="A132" s="414">
        <v>32</v>
      </c>
      <c r="B132" s="101" t="s">
        <v>1149</v>
      </c>
      <c r="C132" s="101" t="s">
        <v>1150</v>
      </c>
      <c r="D132" s="101" t="s">
        <v>1151</v>
      </c>
      <c r="E132" s="360">
        <f t="shared" si="35"/>
        <v>20</v>
      </c>
      <c r="F132" s="215" t="s">
        <v>345</v>
      </c>
      <c r="G132" s="560" t="str">
        <f t="shared" si="26"/>
        <v>25nmUniv</v>
      </c>
      <c r="H132" s="175" t="str">
        <f>IF(COUNTIF('Record Inputs'!$J$2:$J$100,AN132)&gt;0,"TE", IF(COUNTIF('Record Inputs'!$K$2:$K$100,AN132)&gt;0,"H2O",""))</f>
        <v/>
      </c>
      <c r="I132" s="175" t="str">
        <f>IF(COUNTIF('Record Inputs'!$L$2:$L$100,AN132)&gt;0,"P", IF(COUNTIF('Record Inputs'!$M$2:$M$100,AN132)&gt;0,"N",IF(COUNTIF('Record Inputs'!$P$2:$P$100,AN132)&gt;0,"C","")))</f>
        <v/>
      </c>
      <c r="J132" s="175" t="str">
        <f>IF(COUNTIF('Record Inputs'!$N$2:$N$100,AN132)&gt;0,"S", IF(COUNTIF('Record Inputs'!$O$2:$O$100,AN132)&gt;0,"S&amp;D",""))</f>
        <v/>
      </c>
      <c r="K132" s="192"/>
      <c r="L132" s="185"/>
      <c r="M132" s="423"/>
      <c r="N132" s="406" t="str">
        <f t="shared" si="27"/>
        <v>Off</v>
      </c>
      <c r="P132" s="16">
        <f t="shared" si="36"/>
        <v>0</v>
      </c>
      <c r="Q132" s="16">
        <f t="shared" si="37"/>
        <v>0</v>
      </c>
      <c r="R132" s="16">
        <f t="shared" si="38"/>
        <v>0</v>
      </c>
      <c r="S132" s="16">
        <f t="shared" si="39"/>
        <v>0</v>
      </c>
      <c r="T132" s="16">
        <f t="shared" si="40"/>
        <v>0</v>
      </c>
      <c r="AB132" s="41">
        <f t="shared" si="41"/>
        <v>0</v>
      </c>
      <c r="AC132" s="41">
        <f t="shared" si="42"/>
        <v>0</v>
      </c>
      <c r="AD132" s="47">
        <f t="shared" si="43"/>
        <v>0</v>
      </c>
      <c r="AE132" s="41">
        <f t="shared" si="44"/>
        <v>0</v>
      </c>
      <c r="AF132" s="41">
        <f t="shared" si="45"/>
        <v>0</v>
      </c>
      <c r="AG132" s="151"/>
      <c r="AH132" s="80"/>
      <c r="AI132" s="80"/>
      <c r="AJ132" s="80"/>
      <c r="AK132" s="80"/>
      <c r="AL132" s="80"/>
      <c r="AM132" s="80"/>
      <c r="AN132" s="181" t="str">
        <f t="shared" si="34"/>
        <v>1447430</v>
      </c>
      <c r="AO132" s="80"/>
      <c r="AP132" s="80"/>
      <c r="AQ132" s="80"/>
      <c r="AR132" s="80"/>
    </row>
    <row r="133" spans="1:44" ht="16.5" thickTop="1" thickBot="1">
      <c r="A133" s="414">
        <v>33</v>
      </c>
      <c r="B133" s="101" t="s">
        <v>1152</v>
      </c>
      <c r="C133" s="101" t="s">
        <v>1153</v>
      </c>
      <c r="D133" s="101" t="s">
        <v>1154</v>
      </c>
      <c r="E133" s="360">
        <f t="shared" si="35"/>
        <v>39</v>
      </c>
      <c r="F133" s="214" t="s">
        <v>346</v>
      </c>
      <c r="G133" s="560" t="str">
        <f t="shared" si="26"/>
        <v>25nmUniv</v>
      </c>
      <c r="H133" s="175" t="str">
        <f>IF(COUNTIF('Record Inputs'!$J$2:$J$100,AN133)&gt;0,"TE", IF(COUNTIF('Record Inputs'!$K$2:$K$100,AN133)&gt;0,"H2O",""))</f>
        <v/>
      </c>
      <c r="I133" s="175" t="str">
        <f>IF(COUNTIF('Record Inputs'!$L$2:$L$100,AN133)&gt;0,"P", IF(COUNTIF('Record Inputs'!$M$2:$M$100,AN133)&gt;0,"N",IF(COUNTIF('Record Inputs'!$P$2:$P$100,AN133)&gt;0,"C","")))</f>
        <v/>
      </c>
      <c r="J133" s="175" t="str">
        <f>IF(COUNTIF('Record Inputs'!$N$2:$N$100,AN133)&gt;0,"S", IF(COUNTIF('Record Inputs'!$O$2:$O$100,AN133)&gt;0,"S&amp;D",""))</f>
        <v/>
      </c>
      <c r="K133" s="192"/>
      <c r="L133" s="185"/>
      <c r="M133" s="423"/>
      <c r="N133" s="406" t="str">
        <f t="shared" si="27"/>
        <v>Off</v>
      </c>
      <c r="P133" s="16">
        <f t="shared" si="36"/>
        <v>0</v>
      </c>
      <c r="Q133" s="16">
        <f t="shared" si="37"/>
        <v>0</v>
      </c>
      <c r="R133" s="16">
        <f t="shared" si="38"/>
        <v>0</v>
      </c>
      <c r="S133" s="16">
        <f t="shared" si="39"/>
        <v>0</v>
      </c>
      <c r="T133" s="16">
        <f t="shared" si="40"/>
        <v>0</v>
      </c>
      <c r="AB133" s="41">
        <f t="shared" si="41"/>
        <v>0</v>
      </c>
      <c r="AC133" s="41">
        <f t="shared" si="42"/>
        <v>0</v>
      </c>
      <c r="AD133" s="47">
        <f t="shared" si="43"/>
        <v>0</v>
      </c>
      <c r="AE133" s="41">
        <f t="shared" si="44"/>
        <v>0</v>
      </c>
      <c r="AF133" s="41">
        <f t="shared" si="45"/>
        <v>0</v>
      </c>
      <c r="AG133" s="151"/>
      <c r="AH133" s="80"/>
      <c r="AI133" s="80"/>
      <c r="AJ133" s="80"/>
      <c r="AK133" s="80"/>
      <c r="AL133" s="80"/>
      <c r="AM133" s="80"/>
      <c r="AN133" s="181" t="str">
        <f t="shared" si="34"/>
        <v>1447430</v>
      </c>
      <c r="AO133" s="80"/>
      <c r="AP133" s="80"/>
      <c r="AQ133" s="80"/>
      <c r="AR133" s="80"/>
    </row>
    <row r="134" spans="1:44" ht="16.5" thickTop="1" thickBot="1">
      <c r="A134" s="414">
        <v>34</v>
      </c>
      <c r="B134" s="101" t="s">
        <v>1155</v>
      </c>
      <c r="C134" s="101" t="s">
        <v>1156</v>
      </c>
      <c r="D134" s="101" t="s">
        <v>1157</v>
      </c>
      <c r="E134" s="360">
        <f t="shared" ref="E134:E196" si="46">LEN(D134)</f>
        <v>41</v>
      </c>
      <c r="F134" s="215" t="s">
        <v>347</v>
      </c>
      <c r="G134" s="560" t="str">
        <f t="shared" ref="G134:G197" si="47">IF(B134&lt;&gt;"",IF(EXACT(D134,UPPER(D134)),"50nmUniv",IF(EXACT(D134,LOWER(D134)),"25nmUniv","")),"")</f>
        <v>25nmUniv</v>
      </c>
      <c r="H134" s="175" t="str">
        <f>IF(COUNTIF('Record Inputs'!$J$2:$J$100,AN134)&gt;0,"TE", IF(COUNTIF('Record Inputs'!$K$2:$K$100,AN134)&gt;0,"H2O",""))</f>
        <v/>
      </c>
      <c r="I134" s="175" t="str">
        <f>IF(COUNTIF('Record Inputs'!$L$2:$L$100,AN134)&gt;0,"P", IF(COUNTIF('Record Inputs'!$M$2:$M$100,AN134)&gt;0,"N",IF(COUNTIF('Record Inputs'!$P$2:$P$100,AN134)&gt;0,"C","")))</f>
        <v/>
      </c>
      <c r="J134" s="175" t="str">
        <f>IF(COUNTIF('Record Inputs'!$N$2:$N$100,AN134)&gt;0,"S", IF(COUNTIF('Record Inputs'!$O$2:$O$100,AN134)&gt;0,"S&amp;D",""))</f>
        <v/>
      </c>
      <c r="K134" s="192"/>
      <c r="L134" s="185"/>
      <c r="M134" s="423"/>
      <c r="N134" s="406" t="str">
        <f t="shared" ref="N134:N197" si="48">IF(M134&lt;&gt;"","On","Off")</f>
        <v>Off</v>
      </c>
      <c r="P134" s="16">
        <f t="shared" si="36"/>
        <v>0</v>
      </c>
      <c r="Q134" s="16">
        <f t="shared" si="37"/>
        <v>0</v>
      </c>
      <c r="R134" s="16">
        <f t="shared" si="38"/>
        <v>0</v>
      </c>
      <c r="S134" s="16">
        <f t="shared" si="39"/>
        <v>0</v>
      </c>
      <c r="T134" s="16">
        <f t="shared" si="40"/>
        <v>0</v>
      </c>
      <c r="AB134" s="41">
        <f t="shared" si="41"/>
        <v>0</v>
      </c>
      <c r="AC134" s="41">
        <f t="shared" si="42"/>
        <v>0</v>
      </c>
      <c r="AD134" s="47">
        <f t="shared" si="43"/>
        <v>0</v>
      </c>
      <c r="AE134" s="41">
        <f t="shared" si="44"/>
        <v>0</v>
      </c>
      <c r="AF134" s="41">
        <f t="shared" si="45"/>
        <v>0</v>
      </c>
      <c r="AG134" s="151"/>
      <c r="AH134" s="80"/>
      <c r="AI134" s="80"/>
      <c r="AJ134" s="80"/>
      <c r="AK134" s="80"/>
      <c r="AL134" s="80"/>
      <c r="AM134" s="80"/>
      <c r="AN134" s="181" t="str">
        <f t="shared" ref="AN134:AN198" si="49">MID(B134,3,7)</f>
        <v>1447430</v>
      </c>
      <c r="AO134" s="80"/>
      <c r="AP134" s="80"/>
      <c r="AQ134" s="80"/>
      <c r="AR134" s="80"/>
    </row>
    <row r="135" spans="1:44" ht="16.5" thickTop="1" thickBot="1">
      <c r="A135" s="414">
        <v>35</v>
      </c>
      <c r="B135" s="101" t="s">
        <v>1158</v>
      </c>
      <c r="C135" s="101" t="s">
        <v>1159</v>
      </c>
      <c r="D135" s="101" t="s">
        <v>1160</v>
      </c>
      <c r="E135" s="360">
        <f t="shared" si="46"/>
        <v>18</v>
      </c>
      <c r="F135" s="214" t="s">
        <v>348</v>
      </c>
      <c r="G135" s="560" t="str">
        <f t="shared" si="47"/>
        <v>25nmUniv</v>
      </c>
      <c r="H135" s="175" t="str">
        <f>IF(COUNTIF('Record Inputs'!$J$2:$J$100,AN135)&gt;0,"TE", IF(COUNTIF('Record Inputs'!$K$2:$K$100,AN135)&gt;0,"H2O",""))</f>
        <v/>
      </c>
      <c r="I135" s="175" t="str">
        <f>IF(COUNTIF('Record Inputs'!$L$2:$L$100,AN135)&gt;0,"P", IF(COUNTIF('Record Inputs'!$M$2:$M$100,AN135)&gt;0,"N",IF(COUNTIF('Record Inputs'!$P$2:$P$100,AN135)&gt;0,"C","")))</f>
        <v/>
      </c>
      <c r="J135" s="175" t="str">
        <f>IF(COUNTIF('Record Inputs'!$N$2:$N$100,AN135)&gt;0,"S", IF(COUNTIF('Record Inputs'!$O$2:$O$100,AN135)&gt;0,"S&amp;D",""))</f>
        <v/>
      </c>
      <c r="K135" s="192"/>
      <c r="L135" s="185"/>
      <c r="M135" s="423"/>
      <c r="N135" s="406" t="str">
        <f t="shared" si="48"/>
        <v>Off</v>
      </c>
      <c r="P135" s="16">
        <f t="shared" si="36"/>
        <v>0</v>
      </c>
      <c r="Q135" s="16">
        <f t="shared" si="37"/>
        <v>0</v>
      </c>
      <c r="R135" s="16">
        <f t="shared" si="38"/>
        <v>0</v>
      </c>
      <c r="S135" s="16">
        <f t="shared" si="39"/>
        <v>0</v>
      </c>
      <c r="T135" s="16">
        <f t="shared" si="40"/>
        <v>0</v>
      </c>
      <c r="AB135" s="41">
        <f t="shared" si="41"/>
        <v>0</v>
      </c>
      <c r="AC135" s="41">
        <f t="shared" si="42"/>
        <v>0</v>
      </c>
      <c r="AD135" s="47">
        <f t="shared" si="43"/>
        <v>0</v>
      </c>
      <c r="AE135" s="41">
        <f t="shared" si="44"/>
        <v>0</v>
      </c>
      <c r="AF135" s="41">
        <f t="shared" si="45"/>
        <v>0</v>
      </c>
      <c r="AG135" s="151"/>
      <c r="AH135" s="80"/>
      <c r="AI135" s="80"/>
      <c r="AJ135" s="80"/>
      <c r="AK135" s="80"/>
      <c r="AL135" s="80"/>
      <c r="AM135" s="80"/>
      <c r="AN135" s="181" t="str">
        <f t="shared" si="49"/>
        <v>1447430</v>
      </c>
      <c r="AO135" s="80"/>
      <c r="AP135" s="80"/>
      <c r="AQ135" s="80"/>
      <c r="AR135" s="80"/>
    </row>
    <row r="136" spans="1:44" ht="16.5" thickTop="1" thickBot="1">
      <c r="A136" s="416">
        <v>36</v>
      </c>
      <c r="B136" s="390" t="s">
        <v>1161</v>
      </c>
      <c r="C136" s="390" t="s">
        <v>1162</v>
      </c>
      <c r="D136" s="390" t="s">
        <v>1112</v>
      </c>
      <c r="E136" s="361">
        <f t="shared" si="46"/>
        <v>39</v>
      </c>
      <c r="F136" s="391" t="s">
        <v>349</v>
      </c>
      <c r="G136" s="560" t="str">
        <f t="shared" si="47"/>
        <v>25nmUniv</v>
      </c>
      <c r="H136" s="392" t="str">
        <f>IF(COUNTIF('Record Inputs'!$J$2:$J$100,AN136)&gt;0,"TE", IF(COUNTIF('Record Inputs'!$K$2:$K$100,AN136)&gt;0,"H2O",""))</f>
        <v/>
      </c>
      <c r="I136" s="392" t="str">
        <f>IF(COUNTIF('Record Inputs'!$L$2:$L$100,AN136)&gt;0,"P", IF(COUNTIF('Record Inputs'!$M$2:$M$100,AN136)&gt;0,"N",IF(COUNTIF('Record Inputs'!$P$2:$P$100,AN136)&gt;0,"C","")))</f>
        <v/>
      </c>
      <c r="J136" s="392" t="str">
        <f>IF(COUNTIF('Record Inputs'!$N$2:$N$100,AN136)&gt;0,"S", IF(COUNTIF('Record Inputs'!$O$2:$O$100,AN136)&gt;0,"S&amp;D",""))</f>
        <v/>
      </c>
      <c r="K136" s="362"/>
      <c r="L136" s="379"/>
      <c r="M136" s="424"/>
      <c r="N136" s="406" t="str">
        <f t="shared" si="48"/>
        <v>Off</v>
      </c>
      <c r="P136" s="16">
        <f t="shared" si="36"/>
        <v>0</v>
      </c>
      <c r="Q136" s="16">
        <f t="shared" si="37"/>
        <v>0</v>
      </c>
      <c r="R136" s="16">
        <f t="shared" si="38"/>
        <v>0</v>
      </c>
      <c r="S136" s="16">
        <f t="shared" si="39"/>
        <v>0</v>
      </c>
      <c r="T136" s="16">
        <f t="shared" si="40"/>
        <v>0</v>
      </c>
      <c r="AB136" s="41">
        <f t="shared" si="41"/>
        <v>0</v>
      </c>
      <c r="AC136" s="41">
        <f t="shared" si="42"/>
        <v>0</v>
      </c>
      <c r="AD136" s="47">
        <f t="shared" si="43"/>
        <v>0</v>
      </c>
      <c r="AE136" s="41">
        <f t="shared" si="44"/>
        <v>0</v>
      </c>
      <c r="AF136" s="41">
        <f t="shared" si="45"/>
        <v>0</v>
      </c>
      <c r="AG136" s="151"/>
      <c r="AH136" s="80"/>
      <c r="AI136" s="80"/>
      <c r="AJ136" s="80"/>
      <c r="AK136" s="80"/>
      <c r="AL136" s="80"/>
      <c r="AM136" s="80"/>
      <c r="AN136" s="181" t="str">
        <f t="shared" si="49"/>
        <v>1447430</v>
      </c>
      <c r="AO136" s="80"/>
      <c r="AP136" s="80"/>
      <c r="AQ136" s="80"/>
      <c r="AR136" s="80"/>
    </row>
    <row r="137" spans="1:44" ht="15.75" thickBot="1">
      <c r="A137" s="407">
        <v>37</v>
      </c>
      <c r="B137" s="102" t="s">
        <v>1163</v>
      </c>
      <c r="C137" s="102" t="s">
        <v>1164</v>
      </c>
      <c r="D137" s="102" t="s">
        <v>1115</v>
      </c>
      <c r="E137" s="409">
        <f t="shared" si="46"/>
        <v>37</v>
      </c>
      <c r="F137" s="445" t="s">
        <v>350</v>
      </c>
      <c r="G137" s="560" t="str">
        <f t="shared" si="47"/>
        <v>25nmUniv</v>
      </c>
      <c r="H137" s="446" t="str">
        <f>IF(COUNTIF('Record Inputs'!$J$2:$J$100,AN137)&gt;0,"TE", IF(COUNTIF('Record Inputs'!$K$2:$K$100,AN137)&gt;0,"H2O",""))</f>
        <v/>
      </c>
      <c r="I137" s="446" t="str">
        <f>IF(COUNTIF('Record Inputs'!$L$2:$L$100,AN137)&gt;0,"P", IF(COUNTIF('Record Inputs'!$M$2:$M$100,AN137)&gt;0,"N",IF(COUNTIF('Record Inputs'!$P$2:$P$100,AN137)&gt;0,"C","")))</f>
        <v/>
      </c>
      <c r="J137" s="446" t="str">
        <f>IF(COUNTIF('Record Inputs'!$N$2:$N$100,AN137)&gt;0,"S", IF(COUNTIF('Record Inputs'!$O$2:$O$100,AN137)&gt;0,"S&amp;D",""))</f>
        <v/>
      </c>
      <c r="K137" s="440"/>
      <c r="L137" s="412"/>
      <c r="M137" s="447"/>
      <c r="N137" s="406" t="str">
        <f t="shared" si="48"/>
        <v>Off</v>
      </c>
      <c r="P137" s="16">
        <f t="shared" si="36"/>
        <v>0</v>
      </c>
      <c r="Q137" s="16">
        <f t="shared" si="37"/>
        <v>0</v>
      </c>
      <c r="R137" s="16">
        <f t="shared" si="38"/>
        <v>0</v>
      </c>
      <c r="S137" s="16">
        <f t="shared" si="39"/>
        <v>0</v>
      </c>
      <c r="T137" s="16">
        <f t="shared" si="40"/>
        <v>0</v>
      </c>
      <c r="AB137" s="41">
        <f t="shared" si="41"/>
        <v>0</v>
      </c>
      <c r="AC137" s="41">
        <f t="shared" si="42"/>
        <v>0</v>
      </c>
      <c r="AD137" s="47">
        <f t="shared" si="43"/>
        <v>0</v>
      </c>
      <c r="AE137" s="41">
        <f t="shared" si="44"/>
        <v>0</v>
      </c>
      <c r="AF137" s="41">
        <f t="shared" si="45"/>
        <v>0</v>
      </c>
      <c r="AG137" s="151"/>
      <c r="AH137" s="80"/>
      <c r="AI137" s="80"/>
      <c r="AJ137" s="80"/>
      <c r="AK137" s="80"/>
      <c r="AL137" s="80"/>
      <c r="AM137" s="80"/>
      <c r="AN137" s="181" t="str">
        <f t="shared" si="49"/>
        <v>1447430</v>
      </c>
      <c r="AO137" s="80"/>
      <c r="AP137" s="80"/>
      <c r="AQ137" s="80"/>
      <c r="AR137" s="80"/>
    </row>
    <row r="138" spans="1:44" ht="16.5" thickTop="1" thickBot="1">
      <c r="A138" s="414">
        <v>38</v>
      </c>
      <c r="B138" s="101" t="s">
        <v>1165</v>
      </c>
      <c r="C138" s="101" t="s">
        <v>1166</v>
      </c>
      <c r="D138" s="101" t="s">
        <v>1118</v>
      </c>
      <c r="E138" s="360">
        <f t="shared" si="46"/>
        <v>20</v>
      </c>
      <c r="F138" s="215" t="s">
        <v>351</v>
      </c>
      <c r="G138" s="560" t="str">
        <f t="shared" si="47"/>
        <v>25nmUniv</v>
      </c>
      <c r="H138" s="175" t="str">
        <f>IF(COUNTIF('Record Inputs'!$J$2:$J$100,AN138)&gt;0,"TE", IF(COUNTIF('Record Inputs'!$K$2:$K$100,AN138)&gt;0,"H2O",""))</f>
        <v/>
      </c>
      <c r="I138" s="175" t="str">
        <f>IF(COUNTIF('Record Inputs'!$L$2:$L$100,AN138)&gt;0,"P", IF(COUNTIF('Record Inputs'!$M$2:$M$100,AN138)&gt;0,"N",IF(COUNTIF('Record Inputs'!$P$2:$P$100,AN138)&gt;0,"C","")))</f>
        <v/>
      </c>
      <c r="J138" s="175" t="str">
        <f>IF(COUNTIF('Record Inputs'!$N$2:$N$100,AN138)&gt;0,"S", IF(COUNTIF('Record Inputs'!$O$2:$O$100,AN138)&gt;0,"S&amp;D",""))</f>
        <v/>
      </c>
      <c r="K138" s="192"/>
      <c r="L138" s="185"/>
      <c r="M138" s="423"/>
      <c r="N138" s="406" t="str">
        <f t="shared" si="48"/>
        <v>Off</v>
      </c>
      <c r="P138" s="16">
        <f t="shared" si="36"/>
        <v>0</v>
      </c>
      <c r="Q138" s="16">
        <f t="shared" si="37"/>
        <v>0</v>
      </c>
      <c r="R138" s="16">
        <f t="shared" si="38"/>
        <v>0</v>
      </c>
      <c r="S138" s="16">
        <f t="shared" si="39"/>
        <v>0</v>
      </c>
      <c r="T138" s="16">
        <f t="shared" si="40"/>
        <v>0</v>
      </c>
      <c r="AB138" s="41">
        <f t="shared" si="41"/>
        <v>0</v>
      </c>
      <c r="AC138" s="41">
        <f t="shared" si="42"/>
        <v>0</v>
      </c>
      <c r="AD138" s="47">
        <f t="shared" si="43"/>
        <v>0</v>
      </c>
      <c r="AE138" s="41">
        <f t="shared" si="44"/>
        <v>0</v>
      </c>
      <c r="AF138" s="41">
        <f t="shared" si="45"/>
        <v>0</v>
      </c>
      <c r="AG138" s="151"/>
      <c r="AH138" s="80"/>
      <c r="AI138" s="80"/>
      <c r="AJ138" s="80"/>
      <c r="AK138" s="80"/>
      <c r="AL138" s="80"/>
      <c r="AM138" s="80"/>
      <c r="AN138" s="181" t="str">
        <f t="shared" si="49"/>
        <v>1447430</v>
      </c>
      <c r="AO138" s="80"/>
      <c r="AP138" s="80"/>
      <c r="AQ138" s="80"/>
      <c r="AR138" s="80"/>
    </row>
    <row r="139" spans="1:44" ht="16.5" thickTop="1" thickBot="1">
      <c r="A139" s="414">
        <v>39</v>
      </c>
      <c r="B139" s="101" t="s">
        <v>1167</v>
      </c>
      <c r="C139" s="101" t="s">
        <v>1168</v>
      </c>
      <c r="D139" s="101" t="s">
        <v>1169</v>
      </c>
      <c r="E139" s="360">
        <f t="shared" si="46"/>
        <v>39</v>
      </c>
      <c r="F139" s="214" t="s">
        <v>352</v>
      </c>
      <c r="G139" s="560" t="str">
        <f t="shared" si="47"/>
        <v>25nmUniv</v>
      </c>
      <c r="H139" s="175" t="str">
        <f>IF(COUNTIF('Record Inputs'!$J$2:$J$100,AN139)&gt;0,"TE", IF(COUNTIF('Record Inputs'!$K$2:$K$100,AN139)&gt;0,"H2O",""))</f>
        <v/>
      </c>
      <c r="I139" s="175" t="str">
        <f>IF(COUNTIF('Record Inputs'!$L$2:$L$100,AN139)&gt;0,"P", IF(COUNTIF('Record Inputs'!$M$2:$M$100,AN139)&gt;0,"N",IF(COUNTIF('Record Inputs'!$P$2:$P$100,AN139)&gt;0,"C","")))</f>
        <v/>
      </c>
      <c r="J139" s="175" t="str">
        <f>IF(COUNTIF('Record Inputs'!$N$2:$N$100,AN139)&gt;0,"S", IF(COUNTIF('Record Inputs'!$O$2:$O$100,AN139)&gt;0,"S&amp;D",""))</f>
        <v/>
      </c>
      <c r="K139" s="192"/>
      <c r="L139" s="185"/>
      <c r="M139" s="423"/>
      <c r="N139" s="406" t="str">
        <f t="shared" si="48"/>
        <v>Off</v>
      </c>
      <c r="P139" s="16">
        <f t="shared" si="36"/>
        <v>0</v>
      </c>
      <c r="Q139" s="16">
        <f t="shared" si="37"/>
        <v>0</v>
      </c>
      <c r="R139" s="16">
        <f t="shared" si="38"/>
        <v>0</v>
      </c>
      <c r="S139" s="16">
        <f t="shared" si="39"/>
        <v>0</v>
      </c>
      <c r="T139" s="16">
        <f t="shared" si="40"/>
        <v>0</v>
      </c>
      <c r="AB139" s="41">
        <f t="shared" si="41"/>
        <v>0</v>
      </c>
      <c r="AC139" s="41">
        <f t="shared" si="42"/>
        <v>0</v>
      </c>
      <c r="AD139" s="47">
        <f t="shared" si="43"/>
        <v>0</v>
      </c>
      <c r="AE139" s="41">
        <f t="shared" si="44"/>
        <v>0</v>
      </c>
      <c r="AF139" s="41">
        <f t="shared" si="45"/>
        <v>0</v>
      </c>
      <c r="AG139" s="151"/>
      <c r="AH139" s="80"/>
      <c r="AI139" s="80"/>
      <c r="AJ139" s="80"/>
      <c r="AK139" s="80"/>
      <c r="AL139" s="80"/>
      <c r="AM139" s="80"/>
      <c r="AN139" s="181" t="str">
        <f t="shared" si="49"/>
        <v>1447430</v>
      </c>
      <c r="AO139" s="80"/>
      <c r="AP139" s="80"/>
      <c r="AQ139" s="80"/>
      <c r="AR139" s="80"/>
    </row>
    <row r="140" spans="1:44" ht="16.5" thickTop="1" thickBot="1">
      <c r="A140" s="414">
        <v>40</v>
      </c>
      <c r="B140" s="101" t="s">
        <v>1170</v>
      </c>
      <c r="C140" s="101" t="s">
        <v>1171</v>
      </c>
      <c r="D140" s="101" t="s">
        <v>1172</v>
      </c>
      <c r="E140" s="360">
        <f t="shared" si="46"/>
        <v>40</v>
      </c>
      <c r="F140" s="215" t="s">
        <v>353</v>
      </c>
      <c r="G140" s="560" t="str">
        <f t="shared" si="47"/>
        <v>25nmUniv</v>
      </c>
      <c r="H140" s="175" t="str">
        <f>IF(COUNTIF('Record Inputs'!$J$2:$J$100,AN140)&gt;0,"TE", IF(COUNTIF('Record Inputs'!$K$2:$K$100,AN140)&gt;0,"H2O",""))</f>
        <v/>
      </c>
      <c r="I140" s="175" t="str">
        <f>IF(COUNTIF('Record Inputs'!$L$2:$L$100,AN140)&gt;0,"P", IF(COUNTIF('Record Inputs'!$M$2:$M$100,AN140)&gt;0,"N",IF(COUNTIF('Record Inputs'!$P$2:$P$100,AN140)&gt;0,"C","")))</f>
        <v/>
      </c>
      <c r="J140" s="175" t="str">
        <f>IF(COUNTIF('Record Inputs'!$N$2:$N$100,AN140)&gt;0,"S", IF(COUNTIF('Record Inputs'!$O$2:$O$100,AN140)&gt;0,"S&amp;D",""))</f>
        <v/>
      </c>
      <c r="K140" s="192"/>
      <c r="L140" s="185"/>
      <c r="M140" s="423"/>
      <c r="N140" s="406" t="str">
        <f t="shared" si="48"/>
        <v>Off</v>
      </c>
      <c r="P140" s="16">
        <f t="shared" si="36"/>
        <v>0</v>
      </c>
      <c r="Q140" s="16">
        <f t="shared" si="37"/>
        <v>0</v>
      </c>
      <c r="R140" s="16">
        <f t="shared" si="38"/>
        <v>0</v>
      </c>
      <c r="S140" s="16">
        <f t="shared" si="39"/>
        <v>0</v>
      </c>
      <c r="T140" s="16">
        <f t="shared" si="40"/>
        <v>0</v>
      </c>
      <c r="AB140" s="41">
        <f t="shared" si="41"/>
        <v>0</v>
      </c>
      <c r="AC140" s="41">
        <f t="shared" si="42"/>
        <v>0</v>
      </c>
      <c r="AD140" s="47">
        <f t="shared" si="43"/>
        <v>0</v>
      </c>
      <c r="AE140" s="41">
        <f t="shared" si="44"/>
        <v>0</v>
      </c>
      <c r="AF140" s="41">
        <f t="shared" si="45"/>
        <v>0</v>
      </c>
      <c r="AG140" s="151"/>
      <c r="AH140" s="80"/>
      <c r="AI140" s="80"/>
      <c r="AJ140" s="80"/>
      <c r="AK140" s="80"/>
      <c r="AL140" s="80"/>
      <c r="AM140" s="80"/>
      <c r="AN140" s="181" t="str">
        <f t="shared" si="49"/>
        <v>1447430</v>
      </c>
      <c r="AO140" s="80"/>
      <c r="AP140" s="80"/>
      <c r="AQ140" s="80"/>
      <c r="AR140" s="80"/>
    </row>
    <row r="141" spans="1:44" ht="16.5" thickTop="1" thickBot="1">
      <c r="A141" s="414">
        <v>41</v>
      </c>
      <c r="B141" s="101" t="s">
        <v>1173</v>
      </c>
      <c r="C141" s="101" t="s">
        <v>1174</v>
      </c>
      <c r="D141" s="101" t="s">
        <v>1175</v>
      </c>
      <c r="E141" s="360">
        <f t="shared" si="46"/>
        <v>20</v>
      </c>
      <c r="F141" s="214" t="s">
        <v>354</v>
      </c>
      <c r="G141" s="560" t="str">
        <f t="shared" si="47"/>
        <v>25nmUniv</v>
      </c>
      <c r="H141" s="175" t="str">
        <f>IF(COUNTIF('Record Inputs'!$J$2:$J$100,AN141)&gt;0,"TE", IF(COUNTIF('Record Inputs'!$K$2:$K$100,AN141)&gt;0,"H2O",""))</f>
        <v/>
      </c>
      <c r="I141" s="175" t="str">
        <f>IF(COUNTIF('Record Inputs'!$L$2:$L$100,AN141)&gt;0,"P", IF(COUNTIF('Record Inputs'!$M$2:$M$100,AN141)&gt;0,"N",IF(COUNTIF('Record Inputs'!$P$2:$P$100,AN141)&gt;0,"C","")))</f>
        <v/>
      </c>
      <c r="J141" s="175" t="str">
        <f>IF(COUNTIF('Record Inputs'!$N$2:$N$100,AN141)&gt;0,"S", IF(COUNTIF('Record Inputs'!$O$2:$O$100,AN141)&gt;0,"S&amp;D",""))</f>
        <v/>
      </c>
      <c r="K141" s="192"/>
      <c r="L141" s="185"/>
      <c r="M141" s="423"/>
      <c r="N141" s="406" t="str">
        <f t="shared" si="48"/>
        <v>Off</v>
      </c>
      <c r="P141" s="16">
        <f t="shared" si="36"/>
        <v>0</v>
      </c>
      <c r="Q141" s="16">
        <f t="shared" si="37"/>
        <v>0</v>
      </c>
      <c r="R141" s="16">
        <f t="shared" si="38"/>
        <v>0</v>
      </c>
      <c r="S141" s="16">
        <f t="shared" si="39"/>
        <v>0</v>
      </c>
      <c r="T141" s="16">
        <f t="shared" si="40"/>
        <v>0</v>
      </c>
      <c r="AB141" s="41">
        <f t="shared" si="41"/>
        <v>0</v>
      </c>
      <c r="AC141" s="41">
        <f t="shared" si="42"/>
        <v>0</v>
      </c>
      <c r="AD141" s="47">
        <f t="shared" si="43"/>
        <v>0</v>
      </c>
      <c r="AE141" s="41">
        <f t="shared" si="44"/>
        <v>0</v>
      </c>
      <c r="AF141" s="41">
        <f t="shared" si="45"/>
        <v>0</v>
      </c>
      <c r="AG141" s="151"/>
      <c r="AH141" s="80"/>
      <c r="AI141" s="80"/>
      <c r="AJ141" s="80"/>
      <c r="AK141" s="80"/>
      <c r="AL141" s="80"/>
      <c r="AM141" s="80"/>
      <c r="AN141" s="181" t="str">
        <f t="shared" si="49"/>
        <v>1447430</v>
      </c>
      <c r="AO141" s="80"/>
      <c r="AP141" s="80"/>
      <c r="AQ141" s="80"/>
      <c r="AR141" s="80"/>
    </row>
    <row r="142" spans="1:44" ht="16.5" thickTop="1" thickBot="1">
      <c r="A142" s="414">
        <v>42</v>
      </c>
      <c r="B142" s="101" t="s">
        <v>1176</v>
      </c>
      <c r="C142" s="101" t="s">
        <v>1177</v>
      </c>
      <c r="D142" s="101" t="s">
        <v>1178</v>
      </c>
      <c r="E142" s="360">
        <f t="shared" si="46"/>
        <v>41</v>
      </c>
      <c r="F142" s="215" t="s">
        <v>355</v>
      </c>
      <c r="G142" s="560" t="str">
        <f t="shared" si="47"/>
        <v>25nmUniv</v>
      </c>
      <c r="H142" s="175" t="str">
        <f>IF(COUNTIF('Record Inputs'!$J$2:$J$100,AN142)&gt;0,"TE", IF(COUNTIF('Record Inputs'!$K$2:$K$100,AN142)&gt;0,"H2O",""))</f>
        <v/>
      </c>
      <c r="I142" s="175" t="str">
        <f>IF(COUNTIF('Record Inputs'!$L$2:$L$100,AN142)&gt;0,"P", IF(COUNTIF('Record Inputs'!$M$2:$M$100,AN142)&gt;0,"N",IF(COUNTIF('Record Inputs'!$P$2:$P$100,AN142)&gt;0,"C","")))</f>
        <v/>
      </c>
      <c r="J142" s="175" t="str">
        <f>IF(COUNTIF('Record Inputs'!$N$2:$N$100,AN142)&gt;0,"S", IF(COUNTIF('Record Inputs'!$O$2:$O$100,AN142)&gt;0,"S&amp;D",""))</f>
        <v/>
      </c>
      <c r="K142" s="192"/>
      <c r="L142" s="185"/>
      <c r="M142" s="423"/>
      <c r="N142" s="406" t="str">
        <f t="shared" si="48"/>
        <v>Off</v>
      </c>
      <c r="P142" s="16">
        <f t="shared" si="36"/>
        <v>0</v>
      </c>
      <c r="Q142" s="16">
        <f t="shared" si="37"/>
        <v>0</v>
      </c>
      <c r="R142" s="16">
        <f t="shared" si="38"/>
        <v>0</v>
      </c>
      <c r="S142" s="16">
        <f t="shared" si="39"/>
        <v>0</v>
      </c>
      <c r="T142" s="16">
        <f t="shared" si="40"/>
        <v>0</v>
      </c>
      <c r="AB142" s="41">
        <f t="shared" si="41"/>
        <v>0</v>
      </c>
      <c r="AC142" s="41">
        <f t="shared" si="42"/>
        <v>0</v>
      </c>
      <c r="AD142" s="47">
        <f t="shared" si="43"/>
        <v>0</v>
      </c>
      <c r="AE142" s="41">
        <f t="shared" si="44"/>
        <v>0</v>
      </c>
      <c r="AF142" s="41">
        <f t="shared" si="45"/>
        <v>0</v>
      </c>
      <c r="AG142" s="151"/>
      <c r="AH142" s="80"/>
      <c r="AI142" s="80"/>
      <c r="AJ142" s="80"/>
      <c r="AK142" s="80"/>
      <c r="AL142" s="80"/>
      <c r="AM142" s="80"/>
      <c r="AN142" s="181" t="str">
        <f t="shared" si="49"/>
        <v>1447430</v>
      </c>
      <c r="AO142" s="80"/>
      <c r="AP142" s="80"/>
      <c r="AQ142" s="80"/>
      <c r="AR142" s="80"/>
    </row>
    <row r="143" spans="1:44" ht="16.5" thickTop="1" thickBot="1">
      <c r="A143" s="414">
        <v>43</v>
      </c>
      <c r="B143" s="101" t="s">
        <v>1179</v>
      </c>
      <c r="C143" s="101" t="s">
        <v>1180</v>
      </c>
      <c r="D143" s="101" t="s">
        <v>1181</v>
      </c>
      <c r="E143" s="360">
        <f t="shared" si="46"/>
        <v>39</v>
      </c>
      <c r="F143" s="214" t="s">
        <v>356</v>
      </c>
      <c r="G143" s="560" t="str">
        <f t="shared" si="47"/>
        <v>25nmUniv</v>
      </c>
      <c r="H143" s="175" t="str">
        <f>IF(COUNTIF('Record Inputs'!$J$2:$J$100,AN143)&gt;0,"TE", IF(COUNTIF('Record Inputs'!$K$2:$K$100,AN143)&gt;0,"H2O",""))</f>
        <v/>
      </c>
      <c r="I143" s="175" t="str">
        <f>IF(COUNTIF('Record Inputs'!$L$2:$L$100,AN143)&gt;0,"P", IF(COUNTIF('Record Inputs'!$M$2:$M$100,AN143)&gt;0,"N",IF(COUNTIF('Record Inputs'!$P$2:$P$100,AN143)&gt;0,"C","")))</f>
        <v/>
      </c>
      <c r="J143" s="175" t="str">
        <f>IF(COUNTIF('Record Inputs'!$N$2:$N$100,AN143)&gt;0,"S", IF(COUNTIF('Record Inputs'!$O$2:$O$100,AN143)&gt;0,"S&amp;D",""))</f>
        <v/>
      </c>
      <c r="K143" s="192"/>
      <c r="L143" s="185"/>
      <c r="M143" s="423"/>
      <c r="N143" s="406" t="str">
        <f t="shared" si="48"/>
        <v>Off</v>
      </c>
      <c r="P143" s="16">
        <f t="shared" si="36"/>
        <v>0</v>
      </c>
      <c r="Q143" s="16">
        <f t="shared" si="37"/>
        <v>0</v>
      </c>
      <c r="R143" s="16">
        <f t="shared" si="38"/>
        <v>0</v>
      </c>
      <c r="S143" s="16">
        <f t="shared" si="39"/>
        <v>0</v>
      </c>
      <c r="T143" s="16">
        <f t="shared" si="40"/>
        <v>0</v>
      </c>
      <c r="AB143" s="41">
        <f t="shared" si="41"/>
        <v>0</v>
      </c>
      <c r="AC143" s="41">
        <f t="shared" si="42"/>
        <v>0</v>
      </c>
      <c r="AD143" s="47">
        <f t="shared" si="43"/>
        <v>0</v>
      </c>
      <c r="AE143" s="41">
        <f t="shared" si="44"/>
        <v>0</v>
      </c>
      <c r="AF143" s="41">
        <f t="shared" si="45"/>
        <v>0</v>
      </c>
      <c r="AG143" s="151"/>
      <c r="AH143" s="80"/>
      <c r="AI143" s="80"/>
      <c r="AJ143" s="80"/>
      <c r="AK143" s="80"/>
      <c r="AL143" s="80"/>
      <c r="AM143" s="80"/>
      <c r="AN143" s="181" t="str">
        <f t="shared" si="49"/>
        <v>1447430</v>
      </c>
      <c r="AO143" s="80"/>
      <c r="AP143" s="80"/>
      <c r="AQ143" s="80"/>
      <c r="AR143" s="80"/>
    </row>
    <row r="144" spans="1:44" ht="16.5" thickTop="1" thickBot="1">
      <c r="A144" s="414">
        <v>44</v>
      </c>
      <c r="B144" s="101" t="s">
        <v>1182</v>
      </c>
      <c r="C144" s="101" t="s">
        <v>1183</v>
      </c>
      <c r="D144" s="101" t="s">
        <v>1184</v>
      </c>
      <c r="E144" s="360">
        <f t="shared" si="46"/>
        <v>20</v>
      </c>
      <c r="F144" s="215" t="s">
        <v>357</v>
      </c>
      <c r="G144" s="560" t="str">
        <f t="shared" si="47"/>
        <v>25nmUniv</v>
      </c>
      <c r="H144" s="175" t="str">
        <f>IF(COUNTIF('Record Inputs'!$J$2:$J$100,AN144)&gt;0,"TE", IF(COUNTIF('Record Inputs'!$K$2:$K$100,AN144)&gt;0,"H2O",""))</f>
        <v/>
      </c>
      <c r="I144" s="175" t="str">
        <f>IF(COUNTIF('Record Inputs'!$L$2:$L$100,AN144)&gt;0,"P", IF(COUNTIF('Record Inputs'!$M$2:$M$100,AN144)&gt;0,"N",IF(COUNTIF('Record Inputs'!$P$2:$P$100,AN144)&gt;0,"C","")))</f>
        <v/>
      </c>
      <c r="J144" s="175" t="str">
        <f>IF(COUNTIF('Record Inputs'!$N$2:$N$100,AN144)&gt;0,"S", IF(COUNTIF('Record Inputs'!$O$2:$O$100,AN144)&gt;0,"S&amp;D",""))</f>
        <v/>
      </c>
      <c r="K144" s="192"/>
      <c r="L144" s="185"/>
      <c r="M144" s="423"/>
      <c r="N144" s="406" t="str">
        <f t="shared" si="48"/>
        <v>Off</v>
      </c>
      <c r="P144" s="16">
        <f t="shared" si="36"/>
        <v>0</v>
      </c>
      <c r="Q144" s="16">
        <f t="shared" si="37"/>
        <v>0</v>
      </c>
      <c r="R144" s="16">
        <f t="shared" si="38"/>
        <v>0</v>
      </c>
      <c r="S144" s="16">
        <f t="shared" si="39"/>
        <v>0</v>
      </c>
      <c r="T144" s="16">
        <f t="shared" si="40"/>
        <v>0</v>
      </c>
      <c r="AB144" s="41">
        <f t="shared" si="41"/>
        <v>0</v>
      </c>
      <c r="AC144" s="41">
        <f t="shared" si="42"/>
        <v>0</v>
      </c>
      <c r="AD144" s="47">
        <f t="shared" si="43"/>
        <v>0</v>
      </c>
      <c r="AE144" s="41">
        <f t="shared" si="44"/>
        <v>0</v>
      </c>
      <c r="AF144" s="41">
        <f t="shared" si="45"/>
        <v>0</v>
      </c>
      <c r="AG144" s="151"/>
      <c r="AH144" s="80"/>
      <c r="AI144" s="80"/>
      <c r="AJ144" s="80"/>
      <c r="AK144" s="80"/>
      <c r="AL144" s="80"/>
      <c r="AM144" s="80"/>
      <c r="AN144" s="181" t="str">
        <f t="shared" si="49"/>
        <v>1447430</v>
      </c>
      <c r="AO144" s="80"/>
      <c r="AP144" s="80"/>
      <c r="AQ144" s="80"/>
      <c r="AR144" s="80"/>
    </row>
    <row r="145" spans="1:44" ht="16.5" thickTop="1" thickBot="1">
      <c r="A145" s="414">
        <v>45</v>
      </c>
      <c r="B145" s="101" t="s">
        <v>1185</v>
      </c>
      <c r="C145" s="101" t="s">
        <v>1186</v>
      </c>
      <c r="D145" s="101" t="s">
        <v>1187</v>
      </c>
      <c r="E145" s="360">
        <f t="shared" si="46"/>
        <v>38</v>
      </c>
      <c r="F145" s="214" t="s">
        <v>358</v>
      </c>
      <c r="G145" s="560" t="str">
        <f t="shared" si="47"/>
        <v>25nmUniv</v>
      </c>
      <c r="H145" s="175" t="str">
        <f>IF(COUNTIF('Record Inputs'!$J$2:$J$100,AN145)&gt;0,"TE", IF(COUNTIF('Record Inputs'!$K$2:$K$100,AN145)&gt;0,"H2O",""))</f>
        <v/>
      </c>
      <c r="I145" s="175" t="str">
        <f>IF(COUNTIF('Record Inputs'!$L$2:$L$100,AN145)&gt;0,"P", IF(COUNTIF('Record Inputs'!$M$2:$M$100,AN145)&gt;0,"N",IF(COUNTIF('Record Inputs'!$P$2:$P$100,AN145)&gt;0,"C","")))</f>
        <v/>
      </c>
      <c r="J145" s="175" t="str">
        <f>IF(COUNTIF('Record Inputs'!$N$2:$N$100,AN145)&gt;0,"S", IF(COUNTIF('Record Inputs'!$O$2:$O$100,AN145)&gt;0,"S&amp;D",""))</f>
        <v/>
      </c>
      <c r="K145" s="192"/>
      <c r="L145" s="185"/>
      <c r="M145" s="423"/>
      <c r="N145" s="406" t="str">
        <f t="shared" si="48"/>
        <v>Off</v>
      </c>
      <c r="P145" s="16">
        <f t="shared" si="36"/>
        <v>0</v>
      </c>
      <c r="Q145" s="16">
        <f t="shared" si="37"/>
        <v>0</v>
      </c>
      <c r="R145" s="16">
        <f t="shared" si="38"/>
        <v>0</v>
      </c>
      <c r="S145" s="16">
        <f t="shared" si="39"/>
        <v>0</v>
      </c>
      <c r="T145" s="16">
        <f t="shared" si="40"/>
        <v>0</v>
      </c>
      <c r="AB145" s="41">
        <f t="shared" si="41"/>
        <v>0</v>
      </c>
      <c r="AC145" s="41">
        <f t="shared" si="42"/>
        <v>0</v>
      </c>
      <c r="AD145" s="47">
        <f t="shared" si="43"/>
        <v>0</v>
      </c>
      <c r="AE145" s="41">
        <f t="shared" si="44"/>
        <v>0</v>
      </c>
      <c r="AF145" s="41">
        <f t="shared" si="45"/>
        <v>0</v>
      </c>
      <c r="AG145" s="151"/>
      <c r="AH145" s="80"/>
      <c r="AI145" s="80"/>
      <c r="AJ145" s="80"/>
      <c r="AK145" s="80"/>
      <c r="AL145" s="80"/>
      <c r="AM145" s="80"/>
      <c r="AN145" s="181" t="str">
        <f t="shared" si="49"/>
        <v>1447436</v>
      </c>
      <c r="AO145" s="80"/>
      <c r="AP145" s="80"/>
      <c r="AQ145" s="80"/>
      <c r="AR145" s="80"/>
    </row>
    <row r="146" spans="1:44" ht="16.5" thickTop="1" thickBot="1">
      <c r="A146" s="414">
        <v>46</v>
      </c>
      <c r="B146" s="101" t="s">
        <v>1188</v>
      </c>
      <c r="C146" s="101" t="s">
        <v>1189</v>
      </c>
      <c r="D146" s="101" t="s">
        <v>1190</v>
      </c>
      <c r="E146" s="360">
        <f t="shared" si="46"/>
        <v>17</v>
      </c>
      <c r="F146" s="215" t="s">
        <v>359</v>
      </c>
      <c r="G146" s="560" t="str">
        <f t="shared" si="47"/>
        <v>25nmUniv</v>
      </c>
      <c r="H146" s="175" t="str">
        <f>IF(COUNTIF('Record Inputs'!$J$2:$J$100,AN146)&gt;0,"TE", IF(COUNTIF('Record Inputs'!$K$2:$K$100,AN146)&gt;0,"H2O",""))</f>
        <v/>
      </c>
      <c r="I146" s="175" t="str">
        <f>IF(COUNTIF('Record Inputs'!$L$2:$L$100,AN146)&gt;0,"P", IF(COUNTIF('Record Inputs'!$M$2:$M$100,AN146)&gt;0,"N",IF(COUNTIF('Record Inputs'!$P$2:$P$100,AN146)&gt;0,"C","")))</f>
        <v/>
      </c>
      <c r="J146" s="175" t="str">
        <f>IF(COUNTIF('Record Inputs'!$N$2:$N$100,AN146)&gt;0,"S", IF(COUNTIF('Record Inputs'!$O$2:$O$100,AN146)&gt;0,"S&amp;D",""))</f>
        <v/>
      </c>
      <c r="K146" s="192"/>
      <c r="L146" s="185"/>
      <c r="M146" s="423"/>
      <c r="N146" s="406" t="str">
        <f t="shared" si="48"/>
        <v>Off</v>
      </c>
      <c r="P146" s="16">
        <f t="shared" si="36"/>
        <v>0</v>
      </c>
      <c r="Q146" s="16">
        <f t="shared" si="37"/>
        <v>0</v>
      </c>
      <c r="R146" s="16">
        <f t="shared" si="38"/>
        <v>0</v>
      </c>
      <c r="S146" s="16">
        <f t="shared" si="39"/>
        <v>0</v>
      </c>
      <c r="T146" s="16">
        <f t="shared" si="40"/>
        <v>0</v>
      </c>
      <c r="AB146" s="41">
        <f t="shared" si="41"/>
        <v>0</v>
      </c>
      <c r="AC146" s="41">
        <f t="shared" si="42"/>
        <v>0</v>
      </c>
      <c r="AD146" s="47">
        <f t="shared" si="43"/>
        <v>0</v>
      </c>
      <c r="AE146" s="41">
        <f t="shared" si="44"/>
        <v>0</v>
      </c>
      <c r="AF146" s="41">
        <f t="shared" si="45"/>
        <v>0</v>
      </c>
      <c r="AG146" s="151"/>
      <c r="AH146" s="80"/>
      <c r="AI146" s="80"/>
      <c r="AJ146" s="80"/>
      <c r="AK146" s="80"/>
      <c r="AL146" s="80"/>
      <c r="AM146" s="80"/>
      <c r="AN146" s="181" t="str">
        <f t="shared" si="49"/>
        <v>1447436</v>
      </c>
      <c r="AO146" s="80"/>
      <c r="AP146" s="80"/>
      <c r="AQ146" s="80"/>
      <c r="AR146" s="80"/>
    </row>
    <row r="147" spans="1:44" ht="16.5" thickTop="1" thickBot="1">
      <c r="A147" s="414">
        <v>47</v>
      </c>
      <c r="B147" s="101" t="s">
        <v>1191</v>
      </c>
      <c r="C147" s="101" t="s">
        <v>1192</v>
      </c>
      <c r="D147" s="101" t="s">
        <v>1193</v>
      </c>
      <c r="E147" s="360">
        <f t="shared" si="46"/>
        <v>37</v>
      </c>
      <c r="F147" s="214" t="s">
        <v>360</v>
      </c>
      <c r="G147" s="560" t="str">
        <f t="shared" si="47"/>
        <v>25nmUniv</v>
      </c>
      <c r="H147" s="175" t="str">
        <f>IF(COUNTIF('Record Inputs'!$J$2:$J$100,AN147)&gt;0,"TE", IF(COUNTIF('Record Inputs'!$K$2:$K$100,AN147)&gt;0,"H2O",""))</f>
        <v/>
      </c>
      <c r="I147" s="175" t="str">
        <f>IF(COUNTIF('Record Inputs'!$L$2:$L$100,AN147)&gt;0,"P", IF(COUNTIF('Record Inputs'!$M$2:$M$100,AN147)&gt;0,"N",IF(COUNTIF('Record Inputs'!$P$2:$P$100,AN147)&gt;0,"C","")))</f>
        <v/>
      </c>
      <c r="J147" s="175" t="str">
        <f>IF(COUNTIF('Record Inputs'!$N$2:$N$100,AN147)&gt;0,"S", IF(COUNTIF('Record Inputs'!$O$2:$O$100,AN147)&gt;0,"S&amp;D",""))</f>
        <v/>
      </c>
      <c r="K147" s="192"/>
      <c r="L147" s="185"/>
      <c r="M147" s="423"/>
      <c r="N147" s="406" t="str">
        <f t="shared" si="48"/>
        <v>Off</v>
      </c>
      <c r="P147" s="16">
        <f t="shared" si="36"/>
        <v>0</v>
      </c>
      <c r="Q147" s="16">
        <f t="shared" si="37"/>
        <v>0</v>
      </c>
      <c r="R147" s="16">
        <f t="shared" si="38"/>
        <v>0</v>
      </c>
      <c r="S147" s="16">
        <f t="shared" si="39"/>
        <v>0</v>
      </c>
      <c r="T147" s="16">
        <f t="shared" si="40"/>
        <v>0</v>
      </c>
      <c r="AB147" s="41">
        <f t="shared" si="41"/>
        <v>0</v>
      </c>
      <c r="AC147" s="41">
        <f t="shared" si="42"/>
        <v>0</v>
      </c>
      <c r="AD147" s="47">
        <f t="shared" si="43"/>
        <v>0</v>
      </c>
      <c r="AE147" s="41">
        <f t="shared" si="44"/>
        <v>0</v>
      </c>
      <c r="AF147" s="41">
        <f t="shared" si="45"/>
        <v>0</v>
      </c>
      <c r="AG147" s="151"/>
      <c r="AH147" s="80"/>
      <c r="AI147" s="80"/>
      <c r="AJ147" s="80"/>
      <c r="AK147" s="80"/>
      <c r="AL147" s="80"/>
      <c r="AM147" s="80"/>
      <c r="AN147" s="181" t="str">
        <f t="shared" si="49"/>
        <v>1447436</v>
      </c>
      <c r="AO147" s="80"/>
      <c r="AP147" s="80"/>
      <c r="AQ147" s="80"/>
      <c r="AR147" s="80"/>
    </row>
    <row r="148" spans="1:44" ht="16.5" thickTop="1" thickBot="1">
      <c r="A148" s="416">
        <v>48</v>
      </c>
      <c r="B148" s="390" t="s">
        <v>1194</v>
      </c>
      <c r="C148" s="390" t="s">
        <v>1195</v>
      </c>
      <c r="D148" s="390" t="s">
        <v>1196</v>
      </c>
      <c r="E148" s="361">
        <f t="shared" si="46"/>
        <v>44</v>
      </c>
      <c r="F148" s="391" t="s">
        <v>361</v>
      </c>
      <c r="G148" s="560" t="str">
        <f t="shared" si="47"/>
        <v>25nmUniv</v>
      </c>
      <c r="H148" s="392" t="str">
        <f>IF(COUNTIF('Record Inputs'!$J$2:$J$100,AN148)&gt;0,"TE", IF(COUNTIF('Record Inputs'!$K$2:$K$100,AN148)&gt;0,"H2O",""))</f>
        <v/>
      </c>
      <c r="I148" s="392" t="str">
        <f>IF(COUNTIF('Record Inputs'!$L$2:$L$100,AN148)&gt;0,"P", IF(COUNTIF('Record Inputs'!$M$2:$M$100,AN148)&gt;0,"N",IF(COUNTIF('Record Inputs'!$P$2:$P$100,AN148)&gt;0,"C","")))</f>
        <v/>
      </c>
      <c r="J148" s="392" t="str">
        <f>IF(COUNTIF('Record Inputs'!$N$2:$N$100,AN148)&gt;0,"S", IF(COUNTIF('Record Inputs'!$O$2:$O$100,AN148)&gt;0,"S&amp;D",""))</f>
        <v/>
      </c>
      <c r="K148" s="362"/>
      <c r="L148" s="379"/>
      <c r="M148" s="424"/>
      <c r="N148" s="406" t="str">
        <f t="shared" si="48"/>
        <v>Off</v>
      </c>
      <c r="P148" s="16">
        <f t="shared" si="36"/>
        <v>0</v>
      </c>
      <c r="Q148" s="16">
        <f t="shared" si="37"/>
        <v>0</v>
      </c>
      <c r="R148" s="16">
        <f t="shared" si="38"/>
        <v>0</v>
      </c>
      <c r="S148" s="16">
        <f t="shared" si="39"/>
        <v>0</v>
      </c>
      <c r="T148" s="16">
        <f t="shared" si="40"/>
        <v>0</v>
      </c>
      <c r="AB148" s="41">
        <f t="shared" si="41"/>
        <v>0</v>
      </c>
      <c r="AC148" s="41">
        <f t="shared" si="42"/>
        <v>0</v>
      </c>
      <c r="AD148" s="47">
        <f t="shared" si="43"/>
        <v>0</v>
      </c>
      <c r="AE148" s="41">
        <f t="shared" si="44"/>
        <v>0</v>
      </c>
      <c r="AF148" s="41">
        <f t="shared" si="45"/>
        <v>0</v>
      </c>
      <c r="AG148" s="151"/>
      <c r="AH148" s="80"/>
      <c r="AI148" s="80"/>
      <c r="AJ148" s="80"/>
      <c r="AK148" s="80"/>
      <c r="AL148" s="80"/>
      <c r="AM148" s="80"/>
      <c r="AN148" s="181" t="str">
        <f t="shared" si="49"/>
        <v>1447436</v>
      </c>
      <c r="AO148" s="80"/>
      <c r="AP148" s="80"/>
      <c r="AQ148" s="80"/>
      <c r="AR148" s="80"/>
    </row>
    <row r="149" spans="1:44" ht="16.5" thickTop="1" thickBot="1">
      <c r="A149" s="418">
        <v>1</v>
      </c>
      <c r="B149" s="393"/>
      <c r="C149" s="393"/>
      <c r="D149" s="393"/>
      <c r="E149" s="366">
        <f t="shared" si="46"/>
        <v>0</v>
      </c>
      <c r="F149" s="217" t="s">
        <v>362</v>
      </c>
      <c r="G149" s="560" t="str">
        <f t="shared" si="47"/>
        <v/>
      </c>
      <c r="H149" s="394" t="str">
        <f>IF(COUNTIF('Record Inputs'!$J$2:$J$100,AN149)&gt;0,"TE", IF(COUNTIF('Record Inputs'!$K$2:$K$100,AN149)&gt;0,"H2O",""))</f>
        <v/>
      </c>
      <c r="I149" s="394" t="str">
        <f>IF(COUNTIF('Record Inputs'!$L$2:$L$100,AN149)&gt;0,"P", IF(COUNTIF('Record Inputs'!$M$2:$M$100,AN149)&gt;0,"N",IF(COUNTIF('Record Inputs'!$P$2:$P$100,AN149)&gt;0,"C","")))</f>
        <v/>
      </c>
      <c r="J149" s="394" t="str">
        <f>IF(COUNTIF('Record Inputs'!$N$2:$N$100,AN149)&gt;0,"S", IF(COUNTIF('Record Inputs'!$O$2:$O$100,AN149)&gt;0,"S&amp;D",""))</f>
        <v/>
      </c>
      <c r="K149" s="369"/>
      <c r="L149" s="385"/>
      <c r="M149" s="425"/>
      <c r="N149" s="406" t="str">
        <f t="shared" si="48"/>
        <v>Off</v>
      </c>
      <c r="P149" s="16">
        <f t="shared" si="36"/>
        <v>0</v>
      </c>
      <c r="Q149" s="16">
        <f t="shared" si="37"/>
        <v>0</v>
      </c>
      <c r="R149" s="16">
        <f t="shared" si="38"/>
        <v>0</v>
      </c>
      <c r="S149" s="16">
        <f t="shared" si="39"/>
        <v>0</v>
      </c>
      <c r="T149" s="16">
        <f t="shared" si="40"/>
        <v>0</v>
      </c>
      <c r="AB149" s="41">
        <f t="shared" si="41"/>
        <v>0</v>
      </c>
      <c r="AC149" s="41">
        <f t="shared" si="42"/>
        <v>0</v>
      </c>
      <c r="AD149" s="47">
        <f t="shared" si="43"/>
        <v>0</v>
      </c>
      <c r="AE149" s="41">
        <f t="shared" si="44"/>
        <v>0</v>
      </c>
      <c r="AF149" s="41">
        <f t="shared" si="45"/>
        <v>0</v>
      </c>
      <c r="AG149" s="151"/>
      <c r="AH149" s="80"/>
      <c r="AI149" s="80"/>
      <c r="AJ149" s="80"/>
      <c r="AK149" s="80"/>
      <c r="AL149" s="80"/>
      <c r="AM149" s="80"/>
      <c r="AN149" s="182" t="str">
        <f t="shared" si="49"/>
        <v/>
      </c>
      <c r="AO149" s="80"/>
      <c r="AP149" s="80"/>
      <c r="AQ149" s="80"/>
      <c r="AR149" s="80"/>
    </row>
    <row r="150" spans="1:44" ht="16.5" thickTop="1" thickBot="1">
      <c r="A150" s="414">
        <v>2</v>
      </c>
      <c r="B150" s="103"/>
      <c r="C150" s="103"/>
      <c r="D150" s="103"/>
      <c r="E150" s="360">
        <f t="shared" si="46"/>
        <v>0</v>
      </c>
      <c r="F150" s="217" t="s">
        <v>363</v>
      </c>
      <c r="G150" s="560" t="str">
        <f t="shared" si="47"/>
        <v/>
      </c>
      <c r="H150" s="176" t="str">
        <f>IF(COUNTIF('Record Inputs'!$J$2:$J$100,AN150)&gt;0,"TE", IF(COUNTIF('Record Inputs'!$K$2:$K$100,AN150)&gt;0,"H2O",""))</f>
        <v/>
      </c>
      <c r="I150" s="176" t="str">
        <f>IF(COUNTIF('Record Inputs'!$L$2:$L$100,AN150)&gt;0,"P", IF(COUNTIF('Record Inputs'!$M$2:$M$100,AN150)&gt;0,"N",IF(COUNTIF('Record Inputs'!$P$2:$P$100,AN150)&gt;0,"C","")))</f>
        <v/>
      </c>
      <c r="J150" s="176" t="str">
        <f>IF(COUNTIF('Record Inputs'!$N$2:$N$100,AN150)&gt;0,"S", IF(COUNTIF('Record Inputs'!$O$2:$O$100,AN150)&gt;0,"S&amp;D",""))</f>
        <v/>
      </c>
      <c r="K150" s="192"/>
      <c r="L150" s="185"/>
      <c r="M150" s="426"/>
      <c r="N150" s="406" t="str">
        <f t="shared" si="48"/>
        <v>Off</v>
      </c>
      <c r="P150" s="16">
        <f t="shared" si="36"/>
        <v>0</v>
      </c>
      <c r="Q150" s="16">
        <f t="shared" si="37"/>
        <v>0</v>
      </c>
      <c r="R150" s="16">
        <f t="shared" si="38"/>
        <v>0</v>
      </c>
      <c r="S150" s="16">
        <f t="shared" si="39"/>
        <v>0</v>
      </c>
      <c r="T150" s="16">
        <f t="shared" si="40"/>
        <v>0</v>
      </c>
      <c r="AB150" s="41">
        <f t="shared" si="41"/>
        <v>0</v>
      </c>
      <c r="AC150" s="41">
        <f t="shared" si="42"/>
        <v>0</v>
      </c>
      <c r="AD150" s="47">
        <f t="shared" si="43"/>
        <v>0</v>
      </c>
      <c r="AE150" s="41">
        <f t="shared" si="44"/>
        <v>0</v>
      </c>
      <c r="AF150" s="41">
        <f t="shared" si="45"/>
        <v>0</v>
      </c>
      <c r="AG150" s="151"/>
      <c r="AH150" s="80"/>
      <c r="AI150" s="80"/>
      <c r="AJ150" s="80"/>
      <c r="AK150" s="80"/>
      <c r="AL150" s="80"/>
      <c r="AM150" s="80"/>
      <c r="AN150" s="182" t="str">
        <f t="shared" si="49"/>
        <v/>
      </c>
      <c r="AO150" s="80"/>
      <c r="AP150" s="80"/>
      <c r="AQ150" s="80"/>
      <c r="AR150" s="80"/>
    </row>
    <row r="151" spans="1:44" ht="16.5" thickTop="1" thickBot="1">
      <c r="A151" s="414">
        <v>3</v>
      </c>
      <c r="B151" s="103"/>
      <c r="C151" s="103"/>
      <c r="D151" s="103"/>
      <c r="E151" s="360">
        <f t="shared" si="46"/>
        <v>0</v>
      </c>
      <c r="F151" s="216" t="s">
        <v>364</v>
      </c>
      <c r="G151" s="560" t="str">
        <f t="shared" si="47"/>
        <v/>
      </c>
      <c r="H151" s="176" t="str">
        <f>IF(COUNTIF('Record Inputs'!$J$2:$J$100,AN151)&gt;0,"TE", IF(COUNTIF('Record Inputs'!$K$2:$K$100,AN151)&gt;0,"H2O",""))</f>
        <v/>
      </c>
      <c r="I151" s="176" t="str">
        <f>IF(COUNTIF('Record Inputs'!$L$2:$L$100,AN151)&gt;0,"P", IF(COUNTIF('Record Inputs'!$M$2:$M$100,AN151)&gt;0,"N",IF(COUNTIF('Record Inputs'!$P$2:$P$100,AN151)&gt;0,"C","")))</f>
        <v/>
      </c>
      <c r="J151" s="176" t="str">
        <f>IF(COUNTIF('Record Inputs'!$N$2:$N$100,AN151)&gt;0,"S", IF(COUNTIF('Record Inputs'!$O$2:$O$100,AN151)&gt;0,"S&amp;D",""))</f>
        <v/>
      </c>
      <c r="K151" s="192"/>
      <c r="L151" s="185"/>
      <c r="M151" s="426"/>
      <c r="N151" s="406" t="str">
        <f t="shared" si="48"/>
        <v>Off</v>
      </c>
      <c r="P151" s="16">
        <f t="shared" si="36"/>
        <v>0</v>
      </c>
      <c r="Q151" s="16">
        <f t="shared" si="37"/>
        <v>0</v>
      </c>
      <c r="R151" s="16">
        <f t="shared" si="38"/>
        <v>0</v>
      </c>
      <c r="S151" s="16">
        <f t="shared" si="39"/>
        <v>0</v>
      </c>
      <c r="T151" s="16">
        <f t="shared" si="40"/>
        <v>0</v>
      </c>
      <c r="AB151" s="41">
        <f t="shared" si="41"/>
        <v>0</v>
      </c>
      <c r="AC151" s="41">
        <f t="shared" si="42"/>
        <v>0</v>
      </c>
      <c r="AD151" s="47">
        <f t="shared" si="43"/>
        <v>0</v>
      </c>
      <c r="AE151" s="41">
        <f t="shared" si="44"/>
        <v>0</v>
      </c>
      <c r="AF151" s="41">
        <f t="shared" si="45"/>
        <v>0</v>
      </c>
      <c r="AG151" s="151"/>
      <c r="AH151" s="80"/>
      <c r="AI151" s="80"/>
      <c r="AJ151" s="80"/>
      <c r="AK151" s="80"/>
      <c r="AL151" s="80"/>
      <c r="AM151" s="80"/>
      <c r="AN151" s="182" t="str">
        <f t="shared" si="49"/>
        <v/>
      </c>
      <c r="AO151" s="80"/>
      <c r="AP151" s="80"/>
      <c r="AQ151" s="80"/>
      <c r="AR151" s="80"/>
    </row>
    <row r="152" spans="1:44" ht="16.5" thickTop="1" thickBot="1">
      <c r="A152" s="414">
        <v>4</v>
      </c>
      <c r="B152" s="103"/>
      <c r="C152" s="103"/>
      <c r="D152" s="103"/>
      <c r="E152" s="360">
        <f t="shared" si="46"/>
        <v>0</v>
      </c>
      <c r="F152" s="217" t="s">
        <v>365</v>
      </c>
      <c r="G152" s="560" t="str">
        <f t="shared" si="47"/>
        <v/>
      </c>
      <c r="H152" s="176" t="str">
        <f>IF(COUNTIF('Record Inputs'!$J$2:$J$100,AN152)&gt;0,"TE", IF(COUNTIF('Record Inputs'!$K$2:$K$100,AN152)&gt;0,"H2O",""))</f>
        <v/>
      </c>
      <c r="I152" s="176" t="str">
        <f>IF(COUNTIF('Record Inputs'!$L$2:$L$100,AN152)&gt;0,"P", IF(COUNTIF('Record Inputs'!$M$2:$M$100,AN152)&gt;0,"N",IF(COUNTIF('Record Inputs'!$P$2:$P$100,AN152)&gt;0,"C","")))</f>
        <v/>
      </c>
      <c r="J152" s="176" t="str">
        <f>IF(COUNTIF('Record Inputs'!$N$2:$N$100,AN152)&gt;0,"S", IF(COUNTIF('Record Inputs'!$O$2:$O$100,AN152)&gt;0,"S&amp;D",""))</f>
        <v/>
      </c>
      <c r="K152" s="192"/>
      <c r="L152" s="185"/>
      <c r="M152" s="426"/>
      <c r="N152" s="406" t="str">
        <f t="shared" si="48"/>
        <v>Off</v>
      </c>
      <c r="P152" s="16">
        <f t="shared" si="36"/>
        <v>0</v>
      </c>
      <c r="Q152" s="16">
        <f t="shared" si="37"/>
        <v>0</v>
      </c>
      <c r="R152" s="16">
        <f t="shared" si="38"/>
        <v>0</v>
      </c>
      <c r="S152" s="16">
        <f t="shared" si="39"/>
        <v>0</v>
      </c>
      <c r="T152" s="16">
        <f t="shared" si="40"/>
        <v>0</v>
      </c>
      <c r="AB152" s="41">
        <f t="shared" si="41"/>
        <v>0</v>
      </c>
      <c r="AC152" s="41">
        <f t="shared" si="42"/>
        <v>0</v>
      </c>
      <c r="AD152" s="47">
        <f t="shared" si="43"/>
        <v>0</v>
      </c>
      <c r="AE152" s="41">
        <f t="shared" si="44"/>
        <v>0</v>
      </c>
      <c r="AF152" s="41">
        <f t="shared" si="45"/>
        <v>0</v>
      </c>
      <c r="AG152" s="151"/>
      <c r="AH152" s="80"/>
      <c r="AI152" s="575" t="s">
        <v>32</v>
      </c>
      <c r="AJ152" s="575"/>
      <c r="AK152" s="80"/>
      <c r="AL152" s="80"/>
      <c r="AM152" s="80"/>
      <c r="AN152" s="182" t="str">
        <f t="shared" si="49"/>
        <v/>
      </c>
      <c r="AO152" s="80"/>
      <c r="AP152" s="80"/>
      <c r="AQ152" s="80"/>
      <c r="AR152" s="80"/>
    </row>
    <row r="153" spans="1:44" ht="16.5" thickTop="1" thickBot="1">
      <c r="A153" s="414">
        <v>5</v>
      </c>
      <c r="B153" s="103"/>
      <c r="C153" s="103"/>
      <c r="D153" s="103"/>
      <c r="E153" s="360">
        <f t="shared" si="46"/>
        <v>0</v>
      </c>
      <c r="F153" s="216" t="s">
        <v>366</v>
      </c>
      <c r="G153" s="560" t="str">
        <f t="shared" si="47"/>
        <v/>
      </c>
      <c r="H153" s="176" t="str">
        <f>IF(COUNTIF('Record Inputs'!$J$2:$J$100,AN153)&gt;0,"TE", IF(COUNTIF('Record Inputs'!$K$2:$K$100,AN153)&gt;0,"H2O",""))</f>
        <v/>
      </c>
      <c r="I153" s="176" t="str">
        <f>IF(COUNTIF('Record Inputs'!$L$2:$L$100,AN153)&gt;0,"P", IF(COUNTIF('Record Inputs'!$M$2:$M$100,AN153)&gt;0,"N",IF(COUNTIF('Record Inputs'!$P$2:$P$100,AN153)&gt;0,"C","")))</f>
        <v/>
      </c>
      <c r="J153" s="176" t="str">
        <f>IF(COUNTIF('Record Inputs'!$N$2:$N$100,AN153)&gt;0,"S", IF(COUNTIF('Record Inputs'!$O$2:$O$100,AN153)&gt;0,"S&amp;D",""))</f>
        <v/>
      </c>
      <c r="K153" s="192"/>
      <c r="L153" s="185"/>
      <c r="M153" s="426"/>
      <c r="N153" s="406" t="str">
        <f t="shared" si="48"/>
        <v>Off</v>
      </c>
      <c r="P153" s="16">
        <f t="shared" si="36"/>
        <v>0</v>
      </c>
      <c r="Q153" s="16">
        <f t="shared" si="37"/>
        <v>0</v>
      </c>
      <c r="R153" s="16">
        <f t="shared" si="38"/>
        <v>0</v>
      </c>
      <c r="S153" s="16">
        <f t="shared" si="39"/>
        <v>0</v>
      </c>
      <c r="T153" s="16">
        <f t="shared" si="40"/>
        <v>0</v>
      </c>
      <c r="AB153" s="41">
        <f t="shared" si="41"/>
        <v>0</v>
      </c>
      <c r="AC153" s="41">
        <f t="shared" si="42"/>
        <v>0</v>
      </c>
      <c r="AD153" s="47">
        <f t="shared" si="43"/>
        <v>0</v>
      </c>
      <c r="AE153" s="41">
        <f t="shared" si="44"/>
        <v>0</v>
      </c>
      <c r="AF153" s="41">
        <f t="shared" si="45"/>
        <v>0</v>
      </c>
      <c r="AG153" s="151"/>
      <c r="AH153" s="80"/>
      <c r="AI153" s="576">
        <f>Y8</f>
        <v>0.22847222222222222</v>
      </c>
      <c r="AJ153" s="577"/>
      <c r="AK153" s="80"/>
      <c r="AL153" s="80"/>
      <c r="AM153" s="80"/>
      <c r="AN153" s="182" t="str">
        <f t="shared" si="49"/>
        <v/>
      </c>
      <c r="AO153" s="80"/>
      <c r="AP153" s="80"/>
      <c r="AQ153" s="80"/>
      <c r="AR153" s="80"/>
    </row>
    <row r="154" spans="1:44" ht="16.5" thickTop="1" thickBot="1">
      <c r="A154" s="414">
        <v>6</v>
      </c>
      <c r="B154" s="103"/>
      <c r="C154" s="103"/>
      <c r="D154" s="103"/>
      <c r="E154" s="360">
        <f t="shared" si="46"/>
        <v>0</v>
      </c>
      <c r="F154" s="217" t="s">
        <v>367</v>
      </c>
      <c r="G154" s="560" t="str">
        <f t="shared" si="47"/>
        <v/>
      </c>
      <c r="H154" s="176" t="str">
        <f>IF(COUNTIF('Record Inputs'!$J$2:$J$100,AN154)&gt;0,"TE", IF(COUNTIF('Record Inputs'!$K$2:$K$100,AN154)&gt;0,"H2O",""))</f>
        <v/>
      </c>
      <c r="I154" s="176" t="str">
        <f>IF(COUNTIF('Record Inputs'!$L$2:$L$100,AN154)&gt;0,"P", IF(COUNTIF('Record Inputs'!$M$2:$M$100,AN154)&gt;0,"N",IF(COUNTIF('Record Inputs'!$P$2:$P$100,AN154)&gt;0,"C","")))</f>
        <v/>
      </c>
      <c r="J154" s="176" t="str">
        <f>IF(COUNTIF('Record Inputs'!$N$2:$N$100,AN154)&gt;0,"S", IF(COUNTIF('Record Inputs'!$O$2:$O$100,AN154)&gt;0,"S&amp;D",""))</f>
        <v/>
      </c>
      <c r="K154" s="192"/>
      <c r="L154" s="185"/>
      <c r="M154" s="426"/>
      <c r="N154" s="406" t="str">
        <f t="shared" si="48"/>
        <v>Off</v>
      </c>
      <c r="P154" s="16">
        <f t="shared" si="36"/>
        <v>0</v>
      </c>
      <c r="Q154" s="16">
        <f t="shared" si="37"/>
        <v>0</v>
      </c>
      <c r="R154" s="16">
        <f t="shared" si="38"/>
        <v>0</v>
      </c>
      <c r="S154" s="16">
        <f t="shared" si="39"/>
        <v>0</v>
      </c>
      <c r="T154" s="16">
        <f t="shared" si="40"/>
        <v>0</v>
      </c>
      <c r="AB154" s="41">
        <f t="shared" si="41"/>
        <v>0</v>
      </c>
      <c r="AC154" s="41">
        <f t="shared" si="42"/>
        <v>0</v>
      </c>
      <c r="AD154" s="47">
        <f t="shared" si="43"/>
        <v>0</v>
      </c>
      <c r="AE154" s="41">
        <f t="shared" si="44"/>
        <v>0</v>
      </c>
      <c r="AF154" s="41">
        <f t="shared" si="45"/>
        <v>0</v>
      </c>
      <c r="AG154" s="151"/>
      <c r="AH154" s="80"/>
      <c r="AI154" s="578"/>
      <c r="AJ154" s="579"/>
      <c r="AK154" s="80"/>
      <c r="AL154" s="80"/>
      <c r="AM154" s="80"/>
      <c r="AN154" s="182" t="str">
        <f t="shared" si="49"/>
        <v/>
      </c>
      <c r="AO154" s="80"/>
      <c r="AP154" s="80"/>
      <c r="AQ154" s="80"/>
      <c r="AR154" s="80"/>
    </row>
    <row r="155" spans="1:44" ht="16.5" thickTop="1" thickBot="1">
      <c r="A155" s="414">
        <v>7</v>
      </c>
      <c r="B155" s="103"/>
      <c r="C155" s="103"/>
      <c r="D155" s="103"/>
      <c r="E155" s="360">
        <f t="shared" si="46"/>
        <v>0</v>
      </c>
      <c r="F155" s="216" t="s">
        <v>368</v>
      </c>
      <c r="G155" s="560" t="str">
        <f t="shared" si="47"/>
        <v/>
      </c>
      <c r="H155" s="176" t="str">
        <f>IF(COUNTIF('Record Inputs'!$J$2:$J$100,AN155)&gt;0,"TE", IF(COUNTIF('Record Inputs'!$K$2:$K$100,AN155)&gt;0,"H2O",""))</f>
        <v/>
      </c>
      <c r="I155" s="176" t="str">
        <f>IF(COUNTIF('Record Inputs'!$L$2:$L$100,AN155)&gt;0,"P", IF(COUNTIF('Record Inputs'!$M$2:$M$100,AN155)&gt;0,"N",IF(COUNTIF('Record Inputs'!$P$2:$P$100,AN155)&gt;0,"C","")))</f>
        <v/>
      </c>
      <c r="J155" s="176" t="str">
        <f>IF(COUNTIF('Record Inputs'!$N$2:$N$100,AN155)&gt;0,"S", IF(COUNTIF('Record Inputs'!$O$2:$O$100,AN155)&gt;0,"S&amp;D",""))</f>
        <v/>
      </c>
      <c r="K155" s="192"/>
      <c r="L155" s="185"/>
      <c r="M155" s="426"/>
      <c r="N155" s="406" t="str">
        <f t="shared" si="48"/>
        <v>Off</v>
      </c>
      <c r="P155" s="16">
        <f t="shared" si="36"/>
        <v>0</v>
      </c>
      <c r="Q155" s="16">
        <f t="shared" si="37"/>
        <v>0</v>
      </c>
      <c r="R155" s="16">
        <f t="shared" si="38"/>
        <v>0</v>
      </c>
      <c r="S155" s="16">
        <f t="shared" si="39"/>
        <v>0</v>
      </c>
      <c r="T155" s="16">
        <f t="shared" si="40"/>
        <v>0</v>
      </c>
      <c r="AB155" s="41">
        <f t="shared" si="41"/>
        <v>0</v>
      </c>
      <c r="AC155" s="41">
        <f t="shared" si="42"/>
        <v>0</v>
      </c>
      <c r="AD155" s="47">
        <f t="shared" si="43"/>
        <v>0</v>
      </c>
      <c r="AE155" s="41">
        <f t="shared" si="44"/>
        <v>0</v>
      </c>
      <c r="AF155" s="41">
        <f t="shared" si="45"/>
        <v>0</v>
      </c>
      <c r="AG155" s="151"/>
      <c r="AH155" s="80"/>
      <c r="AI155" s="80"/>
      <c r="AJ155" s="80"/>
      <c r="AK155" s="80"/>
      <c r="AL155" s="80"/>
      <c r="AM155" s="80"/>
      <c r="AN155" s="182" t="str">
        <f t="shared" si="49"/>
        <v/>
      </c>
      <c r="AO155" s="80"/>
      <c r="AP155" s="80"/>
      <c r="AQ155" s="80"/>
      <c r="AR155" s="80"/>
    </row>
    <row r="156" spans="1:44" ht="16.5" thickTop="1" thickBot="1">
      <c r="A156" s="414">
        <v>8</v>
      </c>
      <c r="B156" s="103"/>
      <c r="C156" s="103"/>
      <c r="D156" s="103"/>
      <c r="E156" s="360">
        <f t="shared" si="46"/>
        <v>0</v>
      </c>
      <c r="F156" s="217" t="s">
        <v>369</v>
      </c>
      <c r="G156" s="560" t="str">
        <f t="shared" si="47"/>
        <v/>
      </c>
      <c r="H156" s="176" t="str">
        <f>IF(COUNTIF('Record Inputs'!$J$2:$J$100,AN156)&gt;0,"TE", IF(COUNTIF('Record Inputs'!$K$2:$K$100,AN156)&gt;0,"H2O",""))</f>
        <v/>
      </c>
      <c r="I156" s="176" t="str">
        <f>IF(COUNTIF('Record Inputs'!$L$2:$L$100,AN156)&gt;0,"P", IF(COUNTIF('Record Inputs'!$M$2:$M$100,AN156)&gt;0,"N",IF(COUNTIF('Record Inputs'!$P$2:$P$100,AN156)&gt;0,"C","")))</f>
        <v/>
      </c>
      <c r="J156" s="176" t="str">
        <f>IF(COUNTIF('Record Inputs'!$N$2:$N$100,AN156)&gt;0,"S", IF(COUNTIF('Record Inputs'!$O$2:$O$100,AN156)&gt;0,"S&amp;D",""))</f>
        <v/>
      </c>
      <c r="K156" s="192"/>
      <c r="L156" s="185"/>
      <c r="M156" s="426"/>
      <c r="N156" s="406" t="str">
        <f t="shared" si="48"/>
        <v>Off</v>
      </c>
      <c r="P156" s="16">
        <f t="shared" si="36"/>
        <v>0</v>
      </c>
      <c r="Q156" s="16">
        <f t="shared" si="37"/>
        <v>0</v>
      </c>
      <c r="R156" s="16">
        <f t="shared" si="38"/>
        <v>0</v>
      </c>
      <c r="S156" s="16">
        <f t="shared" si="39"/>
        <v>0</v>
      </c>
      <c r="T156" s="16">
        <f t="shared" si="40"/>
        <v>0</v>
      </c>
      <c r="AB156" s="41">
        <f t="shared" si="41"/>
        <v>0</v>
      </c>
      <c r="AC156" s="41">
        <f t="shared" si="42"/>
        <v>0</v>
      </c>
      <c r="AD156" s="47">
        <f t="shared" si="43"/>
        <v>0</v>
      </c>
      <c r="AE156" s="41">
        <f t="shared" si="44"/>
        <v>0</v>
      </c>
      <c r="AF156" s="41">
        <f t="shared" si="45"/>
        <v>0</v>
      </c>
      <c r="AG156" s="151"/>
      <c r="AH156" s="80"/>
      <c r="AI156" s="80"/>
      <c r="AJ156" s="80"/>
      <c r="AK156" s="80"/>
      <c r="AL156" s="80"/>
      <c r="AM156" s="80"/>
      <c r="AN156" s="182" t="str">
        <f t="shared" si="49"/>
        <v/>
      </c>
      <c r="AO156" s="80"/>
      <c r="AP156" s="80"/>
      <c r="AQ156" s="80"/>
      <c r="AR156" s="80"/>
    </row>
    <row r="157" spans="1:44" ht="16.5" thickTop="1" thickBot="1">
      <c r="A157" s="414">
        <v>9</v>
      </c>
      <c r="B157" s="103"/>
      <c r="C157" s="103"/>
      <c r="D157" s="103"/>
      <c r="E157" s="360">
        <f t="shared" si="46"/>
        <v>0</v>
      </c>
      <c r="F157" s="216" t="s">
        <v>370</v>
      </c>
      <c r="G157" s="560" t="str">
        <f t="shared" si="47"/>
        <v/>
      </c>
      <c r="H157" s="176" t="str">
        <f>IF(COUNTIF('Record Inputs'!$J$2:$J$100,AN157)&gt;0,"TE", IF(COUNTIF('Record Inputs'!$K$2:$K$100,AN157)&gt;0,"H2O",""))</f>
        <v/>
      </c>
      <c r="I157" s="176" t="str">
        <f>IF(COUNTIF('Record Inputs'!$L$2:$L$100,AN157)&gt;0,"P", IF(COUNTIF('Record Inputs'!$M$2:$M$100,AN157)&gt;0,"N",IF(COUNTIF('Record Inputs'!$P$2:$P$100,AN157)&gt;0,"C","")))</f>
        <v/>
      </c>
      <c r="J157" s="176" t="str">
        <f>IF(COUNTIF('Record Inputs'!$N$2:$N$100,AN157)&gt;0,"S", IF(COUNTIF('Record Inputs'!$O$2:$O$100,AN157)&gt;0,"S&amp;D",""))</f>
        <v/>
      </c>
      <c r="K157" s="192"/>
      <c r="L157" s="185"/>
      <c r="M157" s="426"/>
      <c r="N157" s="406" t="str">
        <f t="shared" si="48"/>
        <v>Off</v>
      </c>
      <c r="P157" s="16">
        <f t="shared" si="36"/>
        <v>0</v>
      </c>
      <c r="Q157" s="16">
        <f t="shared" si="37"/>
        <v>0</v>
      </c>
      <c r="R157" s="16">
        <f t="shared" si="38"/>
        <v>0</v>
      </c>
      <c r="S157" s="16">
        <f t="shared" si="39"/>
        <v>0</v>
      </c>
      <c r="T157" s="16">
        <f t="shared" si="40"/>
        <v>0</v>
      </c>
      <c r="AB157" s="41">
        <f t="shared" si="41"/>
        <v>0</v>
      </c>
      <c r="AC157" s="41">
        <f t="shared" si="42"/>
        <v>0</v>
      </c>
      <c r="AD157" s="47">
        <f t="shared" si="43"/>
        <v>0</v>
      </c>
      <c r="AE157" s="41">
        <f t="shared" si="44"/>
        <v>0</v>
      </c>
      <c r="AF157" s="41">
        <f t="shared" si="45"/>
        <v>0</v>
      </c>
      <c r="AG157" s="151"/>
      <c r="AH157" s="80"/>
      <c r="AI157" s="80"/>
      <c r="AJ157" s="80"/>
      <c r="AK157" s="80"/>
      <c r="AL157" s="80"/>
      <c r="AM157" s="80"/>
      <c r="AN157" s="182" t="str">
        <f t="shared" si="49"/>
        <v/>
      </c>
      <c r="AO157" s="80"/>
      <c r="AP157" s="80"/>
      <c r="AQ157" s="80"/>
      <c r="AR157" s="80"/>
    </row>
    <row r="158" spans="1:44" ht="16.5" thickTop="1" thickBot="1">
      <c r="A158" s="414">
        <v>10</v>
      </c>
      <c r="B158" s="103"/>
      <c r="C158" s="103"/>
      <c r="D158" s="103"/>
      <c r="E158" s="360">
        <f t="shared" si="46"/>
        <v>0</v>
      </c>
      <c r="F158" s="217" t="s">
        <v>371</v>
      </c>
      <c r="G158" s="560" t="str">
        <f t="shared" si="47"/>
        <v/>
      </c>
      <c r="H158" s="176" t="str">
        <f>IF(COUNTIF('Record Inputs'!$J$2:$J$100,AN158)&gt;0,"TE", IF(COUNTIF('Record Inputs'!$K$2:$K$100,AN158)&gt;0,"H2O",""))</f>
        <v/>
      </c>
      <c r="I158" s="176" t="str">
        <f>IF(COUNTIF('Record Inputs'!$L$2:$L$100,AN158)&gt;0,"P", IF(COUNTIF('Record Inputs'!$M$2:$M$100,AN158)&gt;0,"N",IF(COUNTIF('Record Inputs'!$P$2:$P$100,AN158)&gt;0,"C","")))</f>
        <v/>
      </c>
      <c r="J158" s="176" t="str">
        <f>IF(COUNTIF('Record Inputs'!$N$2:$N$100,AN158)&gt;0,"S", IF(COUNTIF('Record Inputs'!$O$2:$O$100,AN158)&gt;0,"S&amp;D",""))</f>
        <v/>
      </c>
      <c r="K158" s="192"/>
      <c r="L158" s="185"/>
      <c r="M158" s="426"/>
      <c r="N158" s="406" t="str">
        <f t="shared" si="48"/>
        <v>Off</v>
      </c>
      <c r="P158" s="16">
        <f t="shared" si="36"/>
        <v>0</v>
      </c>
      <c r="Q158" s="16">
        <f t="shared" si="37"/>
        <v>0</v>
      </c>
      <c r="R158" s="16">
        <f t="shared" si="38"/>
        <v>0</v>
      </c>
      <c r="S158" s="16">
        <f t="shared" si="39"/>
        <v>0</v>
      </c>
      <c r="T158" s="16">
        <f t="shared" si="40"/>
        <v>0</v>
      </c>
      <c r="AB158" s="41">
        <f t="shared" si="41"/>
        <v>0</v>
      </c>
      <c r="AC158" s="41">
        <f t="shared" si="42"/>
        <v>0</v>
      </c>
      <c r="AD158" s="47">
        <f t="shared" si="43"/>
        <v>0</v>
      </c>
      <c r="AE158" s="41">
        <f t="shared" si="44"/>
        <v>0</v>
      </c>
      <c r="AF158" s="41">
        <f t="shared" si="45"/>
        <v>0</v>
      </c>
      <c r="AG158" s="151"/>
      <c r="AH158" s="80"/>
      <c r="AI158" s="80"/>
      <c r="AJ158" s="80"/>
      <c r="AK158" s="80"/>
      <c r="AL158" s="80"/>
      <c r="AM158" s="80"/>
      <c r="AN158" s="182" t="str">
        <f t="shared" si="49"/>
        <v/>
      </c>
      <c r="AO158" s="80"/>
      <c r="AP158" s="80"/>
      <c r="AQ158" s="80"/>
      <c r="AR158" s="80"/>
    </row>
    <row r="159" spans="1:44" ht="16.5" thickTop="1" thickBot="1">
      <c r="A159" s="414">
        <v>11</v>
      </c>
      <c r="B159" s="103"/>
      <c r="C159" s="103"/>
      <c r="D159" s="103"/>
      <c r="E159" s="360">
        <f t="shared" si="46"/>
        <v>0</v>
      </c>
      <c r="F159" s="216" t="s">
        <v>372</v>
      </c>
      <c r="G159" s="560" t="str">
        <f t="shared" si="47"/>
        <v/>
      </c>
      <c r="H159" s="176" t="str">
        <f>IF(COUNTIF('Record Inputs'!$J$2:$J$100,AN159)&gt;0,"TE", IF(COUNTIF('Record Inputs'!$K$2:$K$100,AN159)&gt;0,"H2O",""))</f>
        <v/>
      </c>
      <c r="I159" s="176" t="str">
        <f>IF(COUNTIF('Record Inputs'!$L$2:$L$100,AN159)&gt;0,"P", IF(COUNTIF('Record Inputs'!$M$2:$M$100,AN159)&gt;0,"N",IF(COUNTIF('Record Inputs'!$P$2:$P$100,AN159)&gt;0,"C","")))</f>
        <v/>
      </c>
      <c r="J159" s="176" t="str">
        <f>IF(COUNTIF('Record Inputs'!$N$2:$N$100,AN159)&gt;0,"S", IF(COUNTIF('Record Inputs'!$O$2:$O$100,AN159)&gt;0,"S&amp;D",""))</f>
        <v/>
      </c>
      <c r="K159" s="192"/>
      <c r="L159" s="185"/>
      <c r="M159" s="426"/>
      <c r="N159" s="406" t="str">
        <f t="shared" si="48"/>
        <v>Off</v>
      </c>
      <c r="P159" s="16">
        <f t="shared" si="36"/>
        <v>0</v>
      </c>
      <c r="Q159" s="16">
        <f t="shared" si="37"/>
        <v>0</v>
      </c>
      <c r="R159" s="16">
        <f t="shared" si="38"/>
        <v>0</v>
      </c>
      <c r="S159" s="16">
        <f t="shared" si="39"/>
        <v>0</v>
      </c>
      <c r="T159" s="16">
        <f t="shared" si="40"/>
        <v>0</v>
      </c>
      <c r="AB159" s="41">
        <f t="shared" si="41"/>
        <v>0</v>
      </c>
      <c r="AC159" s="41">
        <f t="shared" si="42"/>
        <v>0</v>
      </c>
      <c r="AD159" s="47">
        <f t="shared" si="43"/>
        <v>0</v>
      </c>
      <c r="AE159" s="41">
        <f t="shared" si="44"/>
        <v>0</v>
      </c>
      <c r="AF159" s="41">
        <f t="shared" si="45"/>
        <v>0</v>
      </c>
      <c r="AG159" s="151"/>
      <c r="AH159" s="80"/>
      <c r="AI159" s="80"/>
      <c r="AJ159" s="80"/>
      <c r="AK159" s="80"/>
      <c r="AL159" s="80"/>
      <c r="AM159" s="80"/>
      <c r="AN159" s="182" t="str">
        <f t="shared" si="49"/>
        <v/>
      </c>
      <c r="AO159" s="80"/>
      <c r="AP159" s="80"/>
      <c r="AQ159" s="80"/>
      <c r="AR159" s="80"/>
    </row>
    <row r="160" spans="1:44" ht="16.5" thickTop="1" thickBot="1">
      <c r="A160" s="416">
        <v>12</v>
      </c>
      <c r="B160" s="129"/>
      <c r="C160" s="129"/>
      <c r="D160" s="129"/>
      <c r="E160" s="361">
        <f t="shared" si="46"/>
        <v>0</v>
      </c>
      <c r="F160" s="386" t="s">
        <v>373</v>
      </c>
      <c r="G160" s="560" t="str">
        <f t="shared" si="47"/>
        <v/>
      </c>
      <c r="H160" s="387" t="str">
        <f>IF(COUNTIF('Record Inputs'!$J$2:$J$100,AN160)&gt;0,"TE", IF(COUNTIF('Record Inputs'!$K$2:$K$100,AN160)&gt;0,"H2O",""))</f>
        <v/>
      </c>
      <c r="I160" s="387" t="str">
        <f>IF(COUNTIF('Record Inputs'!$L$2:$L$100,AN160)&gt;0,"P", IF(COUNTIF('Record Inputs'!$M$2:$M$100,AN160)&gt;0,"N",IF(COUNTIF('Record Inputs'!$P$2:$P$100,AN160)&gt;0,"C","")))</f>
        <v/>
      </c>
      <c r="J160" s="387" t="str">
        <f>IF(COUNTIF('Record Inputs'!$N$2:$N$100,AN160)&gt;0,"S", IF(COUNTIF('Record Inputs'!$O$2:$O$100,AN160)&gt;0,"S&amp;D",""))</f>
        <v/>
      </c>
      <c r="K160" s="362"/>
      <c r="L160" s="379"/>
      <c r="M160" s="427"/>
      <c r="N160" s="406" t="str">
        <f t="shared" si="48"/>
        <v>Off</v>
      </c>
      <c r="P160" s="16">
        <f t="shared" si="36"/>
        <v>0</v>
      </c>
      <c r="Q160" s="16">
        <f t="shared" si="37"/>
        <v>0</v>
      </c>
      <c r="R160" s="16">
        <f t="shared" si="38"/>
        <v>0</v>
      </c>
      <c r="S160" s="16">
        <f t="shared" si="39"/>
        <v>0</v>
      </c>
      <c r="T160" s="16">
        <f t="shared" si="40"/>
        <v>0</v>
      </c>
      <c r="AB160" s="41">
        <f t="shared" si="41"/>
        <v>0</v>
      </c>
      <c r="AC160" s="41">
        <f t="shared" si="42"/>
        <v>0</v>
      </c>
      <c r="AD160" s="47">
        <f t="shared" si="43"/>
        <v>0</v>
      </c>
      <c r="AE160" s="41">
        <f t="shared" si="44"/>
        <v>0</v>
      </c>
      <c r="AF160" s="41">
        <f t="shared" si="45"/>
        <v>0</v>
      </c>
      <c r="AG160" s="151"/>
      <c r="AH160" s="80"/>
      <c r="AI160" s="80"/>
      <c r="AJ160" s="80"/>
      <c r="AK160" s="80"/>
      <c r="AL160" s="80"/>
      <c r="AM160" s="80"/>
      <c r="AN160" s="182" t="str">
        <f t="shared" si="49"/>
        <v/>
      </c>
      <c r="AO160" s="80"/>
      <c r="AP160" s="80"/>
      <c r="AQ160" s="80"/>
      <c r="AR160" s="80"/>
    </row>
    <row r="161" spans="1:44" ht="15.75" thickBot="1">
      <c r="A161" s="407">
        <v>13</v>
      </c>
      <c r="B161" s="104"/>
      <c r="C161" s="104"/>
      <c r="D161" s="104"/>
      <c r="E161" s="409">
        <f t="shared" si="46"/>
        <v>0</v>
      </c>
      <c r="F161" s="448" t="s">
        <v>374</v>
      </c>
      <c r="G161" s="560" t="str">
        <f t="shared" si="47"/>
        <v/>
      </c>
      <c r="H161" s="449" t="str">
        <f>IF(COUNTIF('Record Inputs'!$J$2:$J$100,AN161)&gt;0,"TE", IF(COUNTIF('Record Inputs'!$K$2:$K$100,AN161)&gt;0,"H2O",""))</f>
        <v/>
      </c>
      <c r="I161" s="449" t="str">
        <f>IF(COUNTIF('Record Inputs'!$L$2:$L$100,AN161)&gt;0,"P", IF(COUNTIF('Record Inputs'!$M$2:$M$100,AN161)&gt;0,"N",IF(COUNTIF('Record Inputs'!$P$2:$P$100,AN161)&gt;0,"C","")))</f>
        <v/>
      </c>
      <c r="J161" s="449" t="str">
        <f>IF(COUNTIF('Record Inputs'!$N$2:$N$100,AN161)&gt;0,"S", IF(COUNTIF('Record Inputs'!$O$2:$O$100,AN161)&gt;0,"S&amp;D",""))</f>
        <v/>
      </c>
      <c r="K161" s="440"/>
      <c r="L161" s="412"/>
      <c r="M161" s="450"/>
      <c r="N161" s="406" t="str">
        <f t="shared" si="48"/>
        <v>Off</v>
      </c>
      <c r="P161" s="16">
        <f t="shared" si="36"/>
        <v>0</v>
      </c>
      <c r="Q161" s="16">
        <f t="shared" si="37"/>
        <v>0</v>
      </c>
      <c r="R161" s="16">
        <f t="shared" si="38"/>
        <v>0</v>
      </c>
      <c r="S161" s="16">
        <f t="shared" si="39"/>
        <v>0</v>
      </c>
      <c r="T161" s="16">
        <f t="shared" si="40"/>
        <v>0</v>
      </c>
      <c r="AB161" s="41">
        <f t="shared" si="41"/>
        <v>0</v>
      </c>
      <c r="AC161" s="41">
        <f t="shared" si="42"/>
        <v>0</v>
      </c>
      <c r="AD161" s="47">
        <f t="shared" si="43"/>
        <v>0</v>
      </c>
      <c r="AE161" s="41">
        <f t="shared" si="44"/>
        <v>0</v>
      </c>
      <c r="AF161" s="41">
        <f t="shared" si="45"/>
        <v>0</v>
      </c>
      <c r="AG161" s="151"/>
      <c r="AH161" s="80"/>
      <c r="AI161" s="80"/>
      <c r="AJ161" s="80"/>
      <c r="AK161" s="80"/>
      <c r="AL161" s="80"/>
      <c r="AM161" s="80"/>
      <c r="AN161" s="182" t="str">
        <f t="shared" si="49"/>
        <v/>
      </c>
      <c r="AO161" s="80"/>
      <c r="AP161" s="80"/>
      <c r="AQ161" s="80"/>
      <c r="AR161" s="80"/>
    </row>
    <row r="162" spans="1:44" ht="16.5" thickTop="1" thickBot="1">
      <c r="A162" s="414">
        <v>14</v>
      </c>
      <c r="B162" s="103"/>
      <c r="C162" s="103"/>
      <c r="D162" s="103"/>
      <c r="E162" s="360">
        <f t="shared" si="46"/>
        <v>0</v>
      </c>
      <c r="F162" s="217" t="s">
        <v>375</v>
      </c>
      <c r="G162" s="560" t="str">
        <f t="shared" si="47"/>
        <v/>
      </c>
      <c r="H162" s="176" t="str">
        <f>IF(COUNTIF('Record Inputs'!$J$2:$J$100,AN162)&gt;0,"TE", IF(COUNTIF('Record Inputs'!$K$2:$K$100,AN162)&gt;0,"H2O",""))</f>
        <v/>
      </c>
      <c r="I162" s="176" t="str">
        <f>IF(COUNTIF('Record Inputs'!$L$2:$L$100,AN162)&gt;0,"P", IF(COUNTIF('Record Inputs'!$M$2:$M$100,AN162)&gt;0,"N",IF(COUNTIF('Record Inputs'!$P$2:$P$100,AN162)&gt;0,"C","")))</f>
        <v/>
      </c>
      <c r="J162" s="176" t="str">
        <f>IF(COUNTIF('Record Inputs'!$N$2:$N$100,AN162)&gt;0,"S", IF(COUNTIF('Record Inputs'!$O$2:$O$100,AN162)&gt;0,"S&amp;D",""))</f>
        <v/>
      </c>
      <c r="K162" s="192"/>
      <c r="L162" s="185"/>
      <c r="M162" s="426"/>
      <c r="N162" s="406" t="str">
        <f t="shared" si="48"/>
        <v>Off</v>
      </c>
      <c r="P162" s="16">
        <f t="shared" si="36"/>
        <v>0</v>
      </c>
      <c r="Q162" s="16">
        <f t="shared" si="37"/>
        <v>0</v>
      </c>
      <c r="R162" s="16">
        <f t="shared" si="38"/>
        <v>0</v>
      </c>
      <c r="S162" s="16">
        <f t="shared" si="39"/>
        <v>0</v>
      </c>
      <c r="T162" s="16">
        <f t="shared" si="40"/>
        <v>0</v>
      </c>
      <c r="AB162" s="41">
        <f t="shared" si="41"/>
        <v>0</v>
      </c>
      <c r="AC162" s="41">
        <f t="shared" si="42"/>
        <v>0</v>
      </c>
      <c r="AD162" s="47">
        <f t="shared" si="43"/>
        <v>0</v>
      </c>
      <c r="AE162" s="41">
        <f t="shared" si="44"/>
        <v>0</v>
      </c>
      <c r="AF162" s="41">
        <f t="shared" si="45"/>
        <v>0</v>
      </c>
      <c r="AG162" s="151"/>
      <c r="AH162" s="80"/>
      <c r="AI162" s="310" t="s">
        <v>774</v>
      </c>
      <c r="AJ162" s="80"/>
      <c r="AK162" s="80"/>
      <c r="AL162" s="80"/>
      <c r="AM162" s="80"/>
      <c r="AN162" s="182" t="str">
        <f t="shared" si="49"/>
        <v/>
      </c>
      <c r="AO162" s="80"/>
      <c r="AP162" s="80"/>
      <c r="AQ162" s="80"/>
      <c r="AR162" s="80"/>
    </row>
    <row r="163" spans="1:44" ht="16.5" thickTop="1" thickBot="1">
      <c r="A163" s="414">
        <v>15</v>
      </c>
      <c r="B163" s="103"/>
      <c r="C163" s="103"/>
      <c r="D163" s="103"/>
      <c r="E163" s="360">
        <f t="shared" si="46"/>
        <v>0</v>
      </c>
      <c r="F163" s="216" t="s">
        <v>376</v>
      </c>
      <c r="G163" s="560" t="str">
        <f t="shared" si="47"/>
        <v/>
      </c>
      <c r="H163" s="176" t="str">
        <f>IF(COUNTIF('Record Inputs'!$J$2:$J$100,AN163)&gt;0,"TE", IF(COUNTIF('Record Inputs'!$K$2:$K$100,AN163)&gt;0,"H2O",""))</f>
        <v/>
      </c>
      <c r="I163" s="176" t="str">
        <f>IF(COUNTIF('Record Inputs'!$L$2:$L$100,AN163)&gt;0,"P", IF(COUNTIF('Record Inputs'!$M$2:$M$100,AN163)&gt;0,"N",IF(COUNTIF('Record Inputs'!$P$2:$P$100,AN163)&gt;0,"C","")))</f>
        <v/>
      </c>
      <c r="J163" s="176" t="str">
        <f>IF(COUNTIF('Record Inputs'!$N$2:$N$100,AN163)&gt;0,"S", IF(COUNTIF('Record Inputs'!$O$2:$O$100,AN163)&gt;0,"S&amp;D",""))</f>
        <v/>
      </c>
      <c r="K163" s="192"/>
      <c r="L163" s="185"/>
      <c r="M163" s="426"/>
      <c r="N163" s="406" t="str">
        <f t="shared" si="48"/>
        <v>Off</v>
      </c>
      <c r="P163" s="16">
        <f t="shared" si="36"/>
        <v>0</v>
      </c>
      <c r="Q163" s="16">
        <f t="shared" si="37"/>
        <v>0</v>
      </c>
      <c r="R163" s="16">
        <f t="shared" si="38"/>
        <v>0</v>
      </c>
      <c r="S163" s="16">
        <f t="shared" si="39"/>
        <v>0</v>
      </c>
      <c r="T163" s="16">
        <f t="shared" si="40"/>
        <v>0</v>
      </c>
      <c r="AB163" s="41">
        <f t="shared" si="41"/>
        <v>0</v>
      </c>
      <c r="AC163" s="41">
        <f t="shared" si="42"/>
        <v>0</v>
      </c>
      <c r="AD163" s="47">
        <f t="shared" si="43"/>
        <v>0</v>
      </c>
      <c r="AE163" s="41">
        <f t="shared" si="44"/>
        <v>0</v>
      </c>
      <c r="AF163" s="41">
        <f t="shared" si="45"/>
        <v>0</v>
      </c>
      <c r="AG163" s="151"/>
      <c r="AH163" s="80"/>
      <c r="AI163" s="311">
        <f>SUM(E149:E196)</f>
        <v>797</v>
      </c>
      <c r="AJ163" s="80"/>
      <c r="AK163" s="80"/>
      <c r="AL163" s="80"/>
      <c r="AM163" s="80"/>
      <c r="AN163" s="182" t="str">
        <f t="shared" si="49"/>
        <v/>
      </c>
      <c r="AO163" s="80"/>
      <c r="AP163" s="80"/>
      <c r="AQ163" s="80"/>
      <c r="AR163" s="80"/>
    </row>
    <row r="164" spans="1:44" ht="16.5" thickTop="1" thickBot="1">
      <c r="A164" s="414">
        <v>16</v>
      </c>
      <c r="B164" s="103"/>
      <c r="C164" s="103"/>
      <c r="D164" s="103"/>
      <c r="E164" s="360">
        <f t="shared" si="46"/>
        <v>0</v>
      </c>
      <c r="F164" s="217" t="s">
        <v>377</v>
      </c>
      <c r="G164" s="560" t="str">
        <f t="shared" si="47"/>
        <v/>
      </c>
      <c r="H164" s="176" t="str">
        <f>IF(COUNTIF('Record Inputs'!$J$2:$J$100,AN164)&gt;0,"TE", IF(COUNTIF('Record Inputs'!$K$2:$K$100,AN164)&gt;0,"H2O",""))</f>
        <v/>
      </c>
      <c r="I164" s="176" t="str">
        <f>IF(COUNTIF('Record Inputs'!$L$2:$L$100,AN164)&gt;0,"P", IF(COUNTIF('Record Inputs'!$M$2:$M$100,AN164)&gt;0,"N",IF(COUNTIF('Record Inputs'!$P$2:$P$100,AN164)&gt;0,"C","")))</f>
        <v/>
      </c>
      <c r="J164" s="176" t="str">
        <f>IF(COUNTIF('Record Inputs'!$N$2:$N$100,AN164)&gt;0,"S", IF(COUNTIF('Record Inputs'!$O$2:$O$100,AN164)&gt;0,"S&amp;D",""))</f>
        <v/>
      </c>
      <c r="K164" s="192"/>
      <c r="L164" s="185"/>
      <c r="M164" s="426"/>
      <c r="N164" s="406" t="str">
        <f t="shared" si="48"/>
        <v>Off</v>
      </c>
      <c r="P164" s="16">
        <f t="shared" si="36"/>
        <v>0</v>
      </c>
      <c r="Q164" s="16">
        <f t="shared" si="37"/>
        <v>0</v>
      </c>
      <c r="R164" s="16">
        <f t="shared" si="38"/>
        <v>0</v>
      </c>
      <c r="S164" s="16">
        <f t="shared" si="39"/>
        <v>0</v>
      </c>
      <c r="T164" s="16">
        <f t="shared" si="40"/>
        <v>0</v>
      </c>
      <c r="AB164" s="41">
        <f t="shared" si="41"/>
        <v>0</v>
      </c>
      <c r="AC164" s="41">
        <f t="shared" si="42"/>
        <v>0</v>
      </c>
      <c r="AD164" s="47">
        <f t="shared" si="43"/>
        <v>0</v>
      </c>
      <c r="AE164" s="41">
        <f t="shared" si="44"/>
        <v>0</v>
      </c>
      <c r="AF164" s="41">
        <f t="shared" si="45"/>
        <v>0</v>
      </c>
      <c r="AG164" s="151"/>
      <c r="AH164" s="80"/>
      <c r="AI164" s="80"/>
      <c r="AJ164" s="80"/>
      <c r="AK164" s="80"/>
      <c r="AL164" s="80"/>
      <c r="AM164" s="80"/>
      <c r="AN164" s="182" t="str">
        <f t="shared" si="49"/>
        <v/>
      </c>
      <c r="AO164" s="80"/>
      <c r="AP164" s="80"/>
      <c r="AQ164" s="80"/>
      <c r="AR164" s="80"/>
    </row>
    <row r="165" spans="1:44" ht="16.5" thickTop="1" thickBot="1">
      <c r="A165" s="414">
        <v>17</v>
      </c>
      <c r="B165" s="103"/>
      <c r="C165" s="103"/>
      <c r="D165" s="103"/>
      <c r="E165" s="360">
        <f t="shared" si="46"/>
        <v>0</v>
      </c>
      <c r="F165" s="216" t="s">
        <v>378</v>
      </c>
      <c r="G165" s="560" t="str">
        <f t="shared" si="47"/>
        <v/>
      </c>
      <c r="H165" s="176" t="str">
        <f>IF(COUNTIF('Record Inputs'!$J$2:$J$100,AN165)&gt;0,"TE", IF(COUNTIF('Record Inputs'!$K$2:$K$100,AN165)&gt;0,"H2O",""))</f>
        <v/>
      </c>
      <c r="I165" s="176" t="str">
        <f>IF(COUNTIF('Record Inputs'!$L$2:$L$100,AN165)&gt;0,"P", IF(COUNTIF('Record Inputs'!$M$2:$M$100,AN165)&gt;0,"N",IF(COUNTIF('Record Inputs'!$P$2:$P$100,AN165)&gt;0,"C","")))</f>
        <v/>
      </c>
      <c r="J165" s="176" t="str">
        <f>IF(COUNTIF('Record Inputs'!$N$2:$N$100,AN165)&gt;0,"S", IF(COUNTIF('Record Inputs'!$O$2:$O$100,AN165)&gt;0,"S&amp;D",""))</f>
        <v/>
      </c>
      <c r="K165" s="192"/>
      <c r="L165" s="185"/>
      <c r="M165" s="426"/>
      <c r="N165" s="406" t="str">
        <f t="shared" si="48"/>
        <v>Off</v>
      </c>
      <c r="P165" s="16">
        <f t="shared" ref="P165:P196" si="50">(IF(F165=1,E165,0))</f>
        <v>0</v>
      </c>
      <c r="Q165" s="16">
        <f t="shared" ref="Q165:Q196" si="51">(IF(F165=2,E165,0))</f>
        <v>0</v>
      </c>
      <c r="R165" s="16">
        <f t="shared" ref="R165:R196" si="52">(IF(F165=3,E165,0))</f>
        <v>0</v>
      </c>
      <c r="S165" s="16">
        <f t="shared" ref="S165:S196" si="53">(IF(F165=4,E165,0))</f>
        <v>0</v>
      </c>
      <c r="T165" s="16">
        <f t="shared" ref="T165:T196" si="54">(IF(F165=5,E165,0))</f>
        <v>0</v>
      </c>
      <c r="AB165" s="41">
        <f t="shared" ref="AB165:AB196" si="55">(IF(F165=1,K165,0))</f>
        <v>0</v>
      </c>
      <c r="AC165" s="41">
        <f t="shared" ref="AC165:AC196" si="56">(IF(F165=2,K165,0))</f>
        <v>0</v>
      </c>
      <c r="AD165" s="47">
        <f t="shared" ref="AD165:AD196" si="57">(IF(F165=3,K165,0))</f>
        <v>0</v>
      </c>
      <c r="AE165" s="41">
        <f t="shared" ref="AE165:AE196" si="58">(IF(F165=4,K165,0))</f>
        <v>0</v>
      </c>
      <c r="AF165" s="41">
        <f t="shared" ref="AF165:AF196" si="59">(IF(F165=5,K165,0))</f>
        <v>0</v>
      </c>
      <c r="AG165" s="151"/>
      <c r="AH165" s="80"/>
      <c r="AI165" s="80"/>
      <c r="AJ165" s="80"/>
      <c r="AK165" s="80"/>
      <c r="AL165" s="80"/>
      <c r="AM165" s="80"/>
      <c r="AN165" s="182" t="str">
        <f t="shared" si="49"/>
        <v/>
      </c>
      <c r="AO165" s="80"/>
      <c r="AP165" s="80"/>
      <c r="AQ165" s="80"/>
      <c r="AR165" s="80"/>
    </row>
    <row r="166" spans="1:44" ht="16.5" thickTop="1" thickBot="1">
      <c r="A166" s="414">
        <v>18</v>
      </c>
      <c r="B166" s="103"/>
      <c r="C166" s="103"/>
      <c r="D166" s="103"/>
      <c r="E166" s="360">
        <f t="shared" si="46"/>
        <v>0</v>
      </c>
      <c r="F166" s="217" t="s">
        <v>379</v>
      </c>
      <c r="G166" s="560" t="str">
        <f t="shared" si="47"/>
        <v/>
      </c>
      <c r="H166" s="176" t="str">
        <f>IF(COUNTIF('Record Inputs'!$J$2:$J$100,AN166)&gt;0,"TE", IF(COUNTIF('Record Inputs'!$K$2:$K$100,AN166)&gt;0,"H2O",""))</f>
        <v/>
      </c>
      <c r="I166" s="176" t="str">
        <f>IF(COUNTIF('Record Inputs'!$L$2:$L$100,AN166)&gt;0,"P", IF(COUNTIF('Record Inputs'!$M$2:$M$100,AN166)&gt;0,"N",IF(COUNTIF('Record Inputs'!$P$2:$P$100,AN166)&gt;0,"C","")))</f>
        <v/>
      </c>
      <c r="J166" s="176" t="str">
        <f>IF(COUNTIF('Record Inputs'!$N$2:$N$100,AN166)&gt;0,"S", IF(COUNTIF('Record Inputs'!$O$2:$O$100,AN166)&gt;0,"S&amp;D",""))</f>
        <v/>
      </c>
      <c r="K166" s="192"/>
      <c r="L166" s="185"/>
      <c r="M166" s="426"/>
      <c r="N166" s="406" t="str">
        <f t="shared" si="48"/>
        <v>Off</v>
      </c>
      <c r="P166" s="16">
        <f t="shared" si="50"/>
        <v>0</v>
      </c>
      <c r="Q166" s="16">
        <f t="shared" si="51"/>
        <v>0</v>
      </c>
      <c r="R166" s="16">
        <f t="shared" si="52"/>
        <v>0</v>
      </c>
      <c r="S166" s="16">
        <f t="shared" si="53"/>
        <v>0</v>
      </c>
      <c r="T166" s="16">
        <f t="shared" si="54"/>
        <v>0</v>
      </c>
      <c r="AB166" s="41">
        <f t="shared" si="55"/>
        <v>0</v>
      </c>
      <c r="AC166" s="41">
        <f t="shared" si="56"/>
        <v>0</v>
      </c>
      <c r="AD166" s="47">
        <f t="shared" si="57"/>
        <v>0</v>
      </c>
      <c r="AE166" s="41">
        <f t="shared" si="58"/>
        <v>0</v>
      </c>
      <c r="AF166" s="41">
        <f t="shared" si="59"/>
        <v>0</v>
      </c>
      <c r="AG166" s="151"/>
      <c r="AH166" s="80"/>
      <c r="AI166" s="80"/>
      <c r="AJ166" s="80"/>
      <c r="AK166" s="80"/>
      <c r="AL166" s="80"/>
      <c r="AM166" s="80"/>
      <c r="AN166" s="182" t="str">
        <f t="shared" si="49"/>
        <v/>
      </c>
      <c r="AO166" s="80"/>
      <c r="AP166" s="80"/>
      <c r="AQ166" s="80"/>
      <c r="AR166" s="80"/>
    </row>
    <row r="167" spans="1:44" ht="16.5" thickTop="1" thickBot="1">
      <c r="A167" s="414">
        <v>19</v>
      </c>
      <c r="B167" s="103"/>
      <c r="C167" s="103"/>
      <c r="D167" s="103"/>
      <c r="E167" s="360">
        <f t="shared" si="46"/>
        <v>0</v>
      </c>
      <c r="F167" s="216" t="s">
        <v>380</v>
      </c>
      <c r="G167" s="560" t="str">
        <f t="shared" si="47"/>
        <v/>
      </c>
      <c r="H167" s="176" t="str">
        <f>IF(COUNTIF('Record Inputs'!$J$2:$J$100,AN167)&gt;0,"TE", IF(COUNTIF('Record Inputs'!$K$2:$K$100,AN167)&gt;0,"H2O",""))</f>
        <v/>
      </c>
      <c r="I167" s="176" t="str">
        <f>IF(COUNTIF('Record Inputs'!$L$2:$L$100,AN167)&gt;0,"P", IF(COUNTIF('Record Inputs'!$M$2:$M$100,AN167)&gt;0,"N",IF(COUNTIF('Record Inputs'!$P$2:$P$100,AN167)&gt;0,"C","")))</f>
        <v/>
      </c>
      <c r="J167" s="176" t="str">
        <f>IF(COUNTIF('Record Inputs'!$N$2:$N$100,AN167)&gt;0,"S", IF(COUNTIF('Record Inputs'!$O$2:$O$100,AN167)&gt;0,"S&amp;D",""))</f>
        <v/>
      </c>
      <c r="K167" s="192"/>
      <c r="L167" s="185"/>
      <c r="M167" s="426"/>
      <c r="N167" s="406" t="str">
        <f t="shared" si="48"/>
        <v>Off</v>
      </c>
      <c r="P167" s="16">
        <f t="shared" si="50"/>
        <v>0</v>
      </c>
      <c r="Q167" s="16">
        <f t="shared" si="51"/>
        <v>0</v>
      </c>
      <c r="R167" s="16">
        <f t="shared" si="52"/>
        <v>0</v>
      </c>
      <c r="S167" s="16">
        <f t="shared" si="53"/>
        <v>0</v>
      </c>
      <c r="T167" s="16">
        <f t="shared" si="54"/>
        <v>0</v>
      </c>
      <c r="AB167" s="41">
        <f t="shared" si="55"/>
        <v>0</v>
      </c>
      <c r="AC167" s="41">
        <f t="shared" si="56"/>
        <v>0</v>
      </c>
      <c r="AD167" s="47">
        <f t="shared" si="57"/>
        <v>0</v>
      </c>
      <c r="AE167" s="41">
        <f t="shared" si="58"/>
        <v>0</v>
      </c>
      <c r="AF167" s="41">
        <f t="shared" si="59"/>
        <v>0</v>
      </c>
      <c r="AG167" s="151"/>
      <c r="AH167" s="80"/>
      <c r="AI167" s="80"/>
      <c r="AJ167" s="80"/>
      <c r="AK167" s="80"/>
      <c r="AL167" s="80"/>
      <c r="AM167" s="80"/>
      <c r="AN167" s="182" t="str">
        <f t="shared" si="49"/>
        <v/>
      </c>
      <c r="AO167" s="80"/>
      <c r="AP167" s="80"/>
      <c r="AQ167" s="80"/>
      <c r="AR167" s="80"/>
    </row>
    <row r="168" spans="1:44" ht="16.5" thickTop="1" thickBot="1">
      <c r="A168" s="414">
        <v>20</v>
      </c>
      <c r="B168" s="103"/>
      <c r="C168" s="103"/>
      <c r="D168" s="103"/>
      <c r="E168" s="360">
        <f t="shared" si="46"/>
        <v>0</v>
      </c>
      <c r="F168" s="217" t="s">
        <v>381</v>
      </c>
      <c r="G168" s="560" t="str">
        <f t="shared" si="47"/>
        <v/>
      </c>
      <c r="H168" s="176" t="str">
        <f>IF(COUNTIF('Record Inputs'!$J$2:$J$100,AN168)&gt;0,"TE", IF(COUNTIF('Record Inputs'!$K$2:$K$100,AN168)&gt;0,"H2O",""))</f>
        <v/>
      </c>
      <c r="I168" s="176" t="str">
        <f>IF(COUNTIF('Record Inputs'!$L$2:$L$100,AN168)&gt;0,"P", IF(COUNTIF('Record Inputs'!$M$2:$M$100,AN168)&gt;0,"N",IF(COUNTIF('Record Inputs'!$P$2:$P$100,AN168)&gt;0,"C","")))</f>
        <v/>
      </c>
      <c r="J168" s="176" t="str">
        <f>IF(COUNTIF('Record Inputs'!$N$2:$N$100,AN168)&gt;0,"S", IF(COUNTIF('Record Inputs'!$O$2:$O$100,AN168)&gt;0,"S&amp;D",""))</f>
        <v/>
      </c>
      <c r="K168" s="192"/>
      <c r="L168" s="185"/>
      <c r="M168" s="426"/>
      <c r="N168" s="406" t="str">
        <f t="shared" si="48"/>
        <v>Off</v>
      </c>
      <c r="P168" s="16">
        <f t="shared" si="50"/>
        <v>0</v>
      </c>
      <c r="Q168" s="16">
        <f t="shared" si="51"/>
        <v>0</v>
      </c>
      <c r="R168" s="16">
        <f t="shared" si="52"/>
        <v>0</v>
      </c>
      <c r="S168" s="16">
        <f t="shared" si="53"/>
        <v>0</v>
      </c>
      <c r="T168" s="16">
        <f t="shared" si="54"/>
        <v>0</v>
      </c>
      <c r="AB168" s="41">
        <f t="shared" si="55"/>
        <v>0</v>
      </c>
      <c r="AC168" s="41">
        <f t="shared" si="56"/>
        <v>0</v>
      </c>
      <c r="AD168" s="47">
        <f t="shared" si="57"/>
        <v>0</v>
      </c>
      <c r="AE168" s="41">
        <f t="shared" si="58"/>
        <v>0</v>
      </c>
      <c r="AF168" s="41">
        <f t="shared" si="59"/>
        <v>0</v>
      </c>
      <c r="AG168" s="151"/>
      <c r="AH168" s="80"/>
      <c r="AI168" s="80"/>
      <c r="AJ168" s="80"/>
      <c r="AK168" s="80"/>
      <c r="AL168" s="80"/>
      <c r="AM168" s="80"/>
      <c r="AN168" s="182" t="str">
        <f t="shared" si="49"/>
        <v/>
      </c>
      <c r="AO168" s="80"/>
      <c r="AP168" s="80"/>
      <c r="AQ168" s="80"/>
      <c r="AR168" s="80"/>
    </row>
    <row r="169" spans="1:44" ht="16.5" thickTop="1" thickBot="1">
      <c r="A169" s="414">
        <v>21</v>
      </c>
      <c r="B169" s="103"/>
      <c r="C169" s="103"/>
      <c r="D169" s="103"/>
      <c r="E169" s="360">
        <f t="shared" si="46"/>
        <v>0</v>
      </c>
      <c r="F169" s="216" t="s">
        <v>382</v>
      </c>
      <c r="G169" s="560" t="str">
        <f t="shared" si="47"/>
        <v/>
      </c>
      <c r="H169" s="176" t="str">
        <f>IF(COUNTIF('Record Inputs'!$J$2:$J$100,AN169)&gt;0,"TE", IF(COUNTIF('Record Inputs'!$K$2:$K$100,AN169)&gt;0,"H2O",""))</f>
        <v/>
      </c>
      <c r="I169" s="176" t="str">
        <f>IF(COUNTIF('Record Inputs'!$L$2:$L$100,AN169)&gt;0,"P", IF(COUNTIF('Record Inputs'!$M$2:$M$100,AN169)&gt;0,"N",IF(COUNTIF('Record Inputs'!$P$2:$P$100,AN169)&gt;0,"C","")))</f>
        <v/>
      </c>
      <c r="J169" s="176" t="str">
        <f>IF(COUNTIF('Record Inputs'!$N$2:$N$100,AN169)&gt;0,"S", IF(COUNTIF('Record Inputs'!$O$2:$O$100,AN169)&gt;0,"S&amp;D",""))</f>
        <v/>
      </c>
      <c r="K169" s="192"/>
      <c r="L169" s="185"/>
      <c r="M169" s="426"/>
      <c r="N169" s="406" t="str">
        <f t="shared" si="48"/>
        <v>Off</v>
      </c>
      <c r="P169" s="16">
        <f t="shared" si="50"/>
        <v>0</v>
      </c>
      <c r="Q169" s="16">
        <f t="shared" si="51"/>
        <v>0</v>
      </c>
      <c r="R169" s="16">
        <f t="shared" si="52"/>
        <v>0</v>
      </c>
      <c r="S169" s="16">
        <f t="shared" si="53"/>
        <v>0</v>
      </c>
      <c r="T169" s="16">
        <f t="shared" si="54"/>
        <v>0</v>
      </c>
      <c r="AB169" s="41">
        <f t="shared" si="55"/>
        <v>0</v>
      </c>
      <c r="AC169" s="41">
        <f t="shared" si="56"/>
        <v>0</v>
      </c>
      <c r="AD169" s="47">
        <f t="shared" si="57"/>
        <v>0</v>
      </c>
      <c r="AE169" s="41">
        <f t="shared" si="58"/>
        <v>0</v>
      </c>
      <c r="AF169" s="41">
        <f t="shared" si="59"/>
        <v>0</v>
      </c>
      <c r="AG169" s="151"/>
      <c r="AH169" s="80"/>
      <c r="AI169" s="80"/>
      <c r="AJ169" s="80"/>
      <c r="AK169" s="80"/>
      <c r="AL169" s="80"/>
      <c r="AM169" s="80"/>
      <c r="AN169" s="182" t="str">
        <f t="shared" si="49"/>
        <v/>
      </c>
      <c r="AO169" s="80"/>
      <c r="AP169" s="80"/>
      <c r="AQ169" s="80"/>
      <c r="AR169" s="80"/>
    </row>
    <row r="170" spans="1:44" ht="16.5" thickTop="1" thickBot="1">
      <c r="A170" s="414">
        <v>22</v>
      </c>
      <c r="B170" s="103"/>
      <c r="C170" s="103"/>
      <c r="D170" s="103"/>
      <c r="E170" s="360">
        <f t="shared" si="46"/>
        <v>0</v>
      </c>
      <c r="F170" s="217" t="s">
        <v>383</v>
      </c>
      <c r="G170" s="560" t="str">
        <f t="shared" si="47"/>
        <v/>
      </c>
      <c r="H170" s="176" t="str">
        <f>IF(COUNTIF('Record Inputs'!$J$2:$J$100,AN170)&gt;0,"TE", IF(COUNTIF('Record Inputs'!$K$2:$K$100,AN170)&gt;0,"H2O",""))</f>
        <v/>
      </c>
      <c r="I170" s="176" t="str">
        <f>IF(COUNTIF('Record Inputs'!$L$2:$L$100,AN170)&gt;0,"P", IF(COUNTIF('Record Inputs'!$M$2:$M$100,AN170)&gt;0,"N",IF(COUNTIF('Record Inputs'!$P$2:$P$100,AN170)&gt;0,"C","")))</f>
        <v/>
      </c>
      <c r="J170" s="176" t="str">
        <f>IF(COUNTIF('Record Inputs'!$N$2:$N$100,AN170)&gt;0,"S", IF(COUNTIF('Record Inputs'!$O$2:$O$100,AN170)&gt;0,"S&amp;D",""))</f>
        <v/>
      </c>
      <c r="K170" s="192"/>
      <c r="L170" s="185"/>
      <c r="M170" s="426"/>
      <c r="N170" s="406" t="str">
        <f t="shared" si="48"/>
        <v>Off</v>
      </c>
      <c r="P170" s="16">
        <f t="shared" si="50"/>
        <v>0</v>
      </c>
      <c r="Q170" s="16">
        <f t="shared" si="51"/>
        <v>0</v>
      </c>
      <c r="R170" s="16">
        <f t="shared" si="52"/>
        <v>0</v>
      </c>
      <c r="S170" s="16">
        <f t="shared" si="53"/>
        <v>0</v>
      </c>
      <c r="T170" s="16">
        <f t="shared" si="54"/>
        <v>0</v>
      </c>
      <c r="AB170" s="41">
        <f t="shared" si="55"/>
        <v>0</v>
      </c>
      <c r="AC170" s="41">
        <f t="shared" si="56"/>
        <v>0</v>
      </c>
      <c r="AD170" s="47">
        <f t="shared" si="57"/>
        <v>0</v>
      </c>
      <c r="AE170" s="41">
        <f t="shared" si="58"/>
        <v>0</v>
      </c>
      <c r="AF170" s="41">
        <f t="shared" si="59"/>
        <v>0</v>
      </c>
      <c r="AG170" s="151"/>
      <c r="AH170" s="80"/>
      <c r="AI170" s="80"/>
      <c r="AJ170" s="80"/>
      <c r="AK170" s="80"/>
      <c r="AL170" s="80"/>
      <c r="AM170" s="80"/>
      <c r="AN170" s="182" t="str">
        <f t="shared" si="49"/>
        <v/>
      </c>
      <c r="AO170" s="80"/>
      <c r="AP170" s="80"/>
      <c r="AQ170" s="80"/>
      <c r="AR170" s="80"/>
    </row>
    <row r="171" spans="1:44" ht="16.5" thickTop="1" thickBot="1">
      <c r="A171" s="414">
        <v>23</v>
      </c>
      <c r="B171" s="103"/>
      <c r="C171" s="103"/>
      <c r="D171" s="103"/>
      <c r="E171" s="360">
        <f t="shared" si="46"/>
        <v>0</v>
      </c>
      <c r="F171" s="216" t="s">
        <v>384</v>
      </c>
      <c r="G171" s="560" t="str">
        <f t="shared" si="47"/>
        <v/>
      </c>
      <c r="H171" s="176" t="str">
        <f>IF(COUNTIF('Record Inputs'!$J$2:$J$100,AN171)&gt;0,"TE", IF(COUNTIF('Record Inputs'!$K$2:$K$100,AN171)&gt;0,"H2O",""))</f>
        <v/>
      </c>
      <c r="I171" s="176" t="str">
        <f>IF(COUNTIF('Record Inputs'!$L$2:$L$100,AN171)&gt;0,"P", IF(COUNTIF('Record Inputs'!$M$2:$M$100,AN171)&gt;0,"N",IF(COUNTIF('Record Inputs'!$P$2:$P$100,AN171)&gt;0,"C","")))</f>
        <v/>
      </c>
      <c r="J171" s="176" t="str">
        <f>IF(COUNTIF('Record Inputs'!$N$2:$N$100,AN171)&gt;0,"S", IF(COUNTIF('Record Inputs'!$O$2:$O$100,AN171)&gt;0,"S&amp;D",""))</f>
        <v/>
      </c>
      <c r="K171" s="192"/>
      <c r="L171" s="185"/>
      <c r="M171" s="426"/>
      <c r="N171" s="406" t="str">
        <f t="shared" si="48"/>
        <v>Off</v>
      </c>
      <c r="P171" s="16">
        <f t="shared" si="50"/>
        <v>0</v>
      </c>
      <c r="Q171" s="16">
        <f t="shared" si="51"/>
        <v>0</v>
      </c>
      <c r="R171" s="16">
        <f t="shared" si="52"/>
        <v>0</v>
      </c>
      <c r="S171" s="16">
        <f t="shared" si="53"/>
        <v>0</v>
      </c>
      <c r="T171" s="16">
        <f t="shared" si="54"/>
        <v>0</v>
      </c>
      <c r="AB171" s="41">
        <f t="shared" si="55"/>
        <v>0</v>
      </c>
      <c r="AC171" s="41">
        <f t="shared" si="56"/>
        <v>0</v>
      </c>
      <c r="AD171" s="47">
        <f t="shared" si="57"/>
        <v>0</v>
      </c>
      <c r="AE171" s="41">
        <f t="shared" si="58"/>
        <v>0</v>
      </c>
      <c r="AF171" s="41">
        <f t="shared" si="59"/>
        <v>0</v>
      </c>
      <c r="AG171" s="151"/>
      <c r="AH171" s="80"/>
      <c r="AI171" s="80"/>
      <c r="AJ171" s="80"/>
      <c r="AK171" s="80"/>
      <c r="AL171" s="80"/>
      <c r="AM171" s="80"/>
      <c r="AN171" s="182" t="str">
        <f t="shared" si="49"/>
        <v/>
      </c>
      <c r="AO171" s="80"/>
      <c r="AP171" s="80"/>
      <c r="AQ171" s="80"/>
      <c r="AR171" s="80"/>
    </row>
    <row r="172" spans="1:44" ht="16.5" thickTop="1" thickBot="1">
      <c r="A172" s="416">
        <v>24</v>
      </c>
      <c r="B172" s="129"/>
      <c r="C172" s="129"/>
      <c r="D172" s="129"/>
      <c r="E172" s="361">
        <f t="shared" si="46"/>
        <v>0</v>
      </c>
      <c r="F172" s="386" t="s">
        <v>385</v>
      </c>
      <c r="G172" s="560" t="str">
        <f t="shared" si="47"/>
        <v/>
      </c>
      <c r="H172" s="387" t="str">
        <f>IF(COUNTIF('Record Inputs'!$J$2:$J$100,AN172)&gt;0,"TE", IF(COUNTIF('Record Inputs'!$K$2:$K$100,AN172)&gt;0,"H2O",""))</f>
        <v/>
      </c>
      <c r="I172" s="387" t="str">
        <f>IF(COUNTIF('Record Inputs'!$L$2:$L$100,AN172)&gt;0,"P", IF(COUNTIF('Record Inputs'!$M$2:$M$100,AN172)&gt;0,"N",IF(COUNTIF('Record Inputs'!$P$2:$P$100,AN172)&gt;0,"C","")))</f>
        <v/>
      </c>
      <c r="J172" s="387" t="str">
        <f>IF(COUNTIF('Record Inputs'!$N$2:$N$100,AN172)&gt;0,"S", IF(COUNTIF('Record Inputs'!$O$2:$O$100,AN172)&gt;0,"S&amp;D",""))</f>
        <v/>
      </c>
      <c r="K172" s="362"/>
      <c r="L172" s="379"/>
      <c r="M172" s="427"/>
      <c r="N172" s="406" t="str">
        <f t="shared" si="48"/>
        <v>Off</v>
      </c>
      <c r="P172" s="16">
        <f t="shared" si="50"/>
        <v>0</v>
      </c>
      <c r="Q172" s="16">
        <f t="shared" si="51"/>
        <v>0</v>
      </c>
      <c r="R172" s="16">
        <f t="shared" si="52"/>
        <v>0</v>
      </c>
      <c r="S172" s="16">
        <f t="shared" si="53"/>
        <v>0</v>
      </c>
      <c r="T172" s="16">
        <f t="shared" si="54"/>
        <v>0</v>
      </c>
      <c r="AB172" s="41">
        <f t="shared" si="55"/>
        <v>0</v>
      </c>
      <c r="AC172" s="41">
        <f t="shared" si="56"/>
        <v>0</v>
      </c>
      <c r="AD172" s="47">
        <f t="shared" si="57"/>
        <v>0</v>
      </c>
      <c r="AE172" s="41">
        <f t="shared" si="58"/>
        <v>0</v>
      </c>
      <c r="AF172" s="41">
        <f t="shared" si="59"/>
        <v>0</v>
      </c>
      <c r="AG172" s="151"/>
      <c r="AH172" s="80"/>
      <c r="AI172" s="80"/>
      <c r="AJ172" s="80"/>
      <c r="AK172" s="80"/>
      <c r="AL172" s="80"/>
      <c r="AM172" s="80"/>
      <c r="AN172" s="182" t="str">
        <f t="shared" si="49"/>
        <v/>
      </c>
      <c r="AO172" s="80"/>
      <c r="AP172" s="80"/>
      <c r="AQ172" s="80"/>
      <c r="AR172" s="80"/>
    </row>
    <row r="173" spans="1:44" ht="15.75" thickBot="1">
      <c r="A173" s="407">
        <v>25</v>
      </c>
      <c r="B173" s="104" t="s">
        <v>1197</v>
      </c>
      <c r="C173" s="104" t="s">
        <v>1198</v>
      </c>
      <c r="D173" s="104" t="s">
        <v>1199</v>
      </c>
      <c r="E173" s="409">
        <f t="shared" si="46"/>
        <v>43</v>
      </c>
      <c r="F173" s="448" t="s">
        <v>386</v>
      </c>
      <c r="G173" s="560" t="str">
        <f t="shared" si="47"/>
        <v>25nmUniv</v>
      </c>
      <c r="H173" s="449" t="str">
        <f>IF(COUNTIF('Record Inputs'!$J$2:$J$100,AN173)&gt;0,"TE", IF(COUNTIF('Record Inputs'!$K$2:$K$100,AN173)&gt;0,"H2O",""))</f>
        <v/>
      </c>
      <c r="I173" s="449" t="str">
        <f>IF(COUNTIF('Record Inputs'!$L$2:$L$100,AN173)&gt;0,"P", IF(COUNTIF('Record Inputs'!$M$2:$M$100,AN173)&gt;0,"N",IF(COUNTIF('Record Inputs'!$P$2:$P$100,AN173)&gt;0,"C","")))</f>
        <v/>
      </c>
      <c r="J173" s="449" t="str">
        <f>IF(COUNTIF('Record Inputs'!$N$2:$N$100,AN173)&gt;0,"S", IF(COUNTIF('Record Inputs'!$O$2:$O$100,AN173)&gt;0,"S&amp;D",""))</f>
        <v/>
      </c>
      <c r="K173" s="440"/>
      <c r="L173" s="412"/>
      <c r="M173" s="450"/>
      <c r="N173" s="406" t="str">
        <f t="shared" si="48"/>
        <v>Off</v>
      </c>
      <c r="P173" s="16">
        <f t="shared" si="50"/>
        <v>0</v>
      </c>
      <c r="Q173" s="16">
        <f t="shared" si="51"/>
        <v>0</v>
      </c>
      <c r="R173" s="16">
        <f t="shared" si="52"/>
        <v>0</v>
      </c>
      <c r="S173" s="16">
        <f t="shared" si="53"/>
        <v>0</v>
      </c>
      <c r="T173" s="16">
        <f t="shared" si="54"/>
        <v>0</v>
      </c>
      <c r="AB173" s="41">
        <f t="shared" si="55"/>
        <v>0</v>
      </c>
      <c r="AC173" s="41">
        <f t="shared" si="56"/>
        <v>0</v>
      </c>
      <c r="AD173" s="47">
        <f t="shared" si="57"/>
        <v>0</v>
      </c>
      <c r="AE173" s="41">
        <f t="shared" si="58"/>
        <v>0</v>
      </c>
      <c r="AF173" s="41">
        <f t="shared" si="59"/>
        <v>0</v>
      </c>
      <c r="AG173" s="151"/>
      <c r="AH173" s="80"/>
      <c r="AI173" s="80"/>
      <c r="AJ173" s="80"/>
      <c r="AK173" s="80"/>
      <c r="AL173" s="80"/>
      <c r="AM173" s="80"/>
      <c r="AN173" s="182" t="str">
        <f t="shared" si="49"/>
        <v>1448169</v>
      </c>
      <c r="AO173" s="80"/>
      <c r="AP173" s="80"/>
      <c r="AQ173" s="80"/>
      <c r="AR173" s="80"/>
    </row>
    <row r="174" spans="1:44" ht="16.5" thickTop="1" thickBot="1">
      <c r="A174" s="414">
        <v>26</v>
      </c>
      <c r="B174" s="103" t="s">
        <v>1200</v>
      </c>
      <c r="C174" s="103" t="s">
        <v>1201</v>
      </c>
      <c r="D174" s="103" t="s">
        <v>1202</v>
      </c>
      <c r="E174" s="360">
        <f t="shared" si="46"/>
        <v>47</v>
      </c>
      <c r="F174" s="217" t="s">
        <v>387</v>
      </c>
      <c r="G174" s="560" t="str">
        <f t="shared" si="47"/>
        <v>25nmUniv</v>
      </c>
      <c r="H174" s="176" t="str">
        <f>IF(COUNTIF('Record Inputs'!$J$2:$J$100,AN174)&gt;0,"TE", IF(COUNTIF('Record Inputs'!$K$2:$K$100,AN174)&gt;0,"H2O",""))</f>
        <v/>
      </c>
      <c r="I174" s="176" t="str">
        <f>IF(COUNTIF('Record Inputs'!$L$2:$L$100,AN174)&gt;0,"P", IF(COUNTIF('Record Inputs'!$M$2:$M$100,AN174)&gt;0,"N",IF(COUNTIF('Record Inputs'!$P$2:$P$100,AN174)&gt;0,"C","")))</f>
        <v/>
      </c>
      <c r="J174" s="176" t="str">
        <f>IF(COUNTIF('Record Inputs'!$N$2:$N$100,AN174)&gt;0,"S", IF(COUNTIF('Record Inputs'!$O$2:$O$100,AN174)&gt;0,"S&amp;D",""))</f>
        <v/>
      </c>
      <c r="K174" s="192"/>
      <c r="L174" s="185"/>
      <c r="M174" s="426"/>
      <c r="N174" s="406" t="str">
        <f t="shared" si="48"/>
        <v>Off</v>
      </c>
      <c r="P174" s="16">
        <f t="shared" si="50"/>
        <v>0</v>
      </c>
      <c r="Q174" s="16">
        <f t="shared" si="51"/>
        <v>0</v>
      </c>
      <c r="R174" s="16">
        <f t="shared" si="52"/>
        <v>0</v>
      </c>
      <c r="S174" s="16">
        <f t="shared" si="53"/>
        <v>0</v>
      </c>
      <c r="T174" s="16">
        <f t="shared" si="54"/>
        <v>0</v>
      </c>
      <c r="AB174" s="41">
        <f t="shared" si="55"/>
        <v>0</v>
      </c>
      <c r="AC174" s="41">
        <f t="shared" si="56"/>
        <v>0</v>
      </c>
      <c r="AD174" s="47">
        <f t="shared" si="57"/>
        <v>0</v>
      </c>
      <c r="AE174" s="41">
        <f t="shared" si="58"/>
        <v>0</v>
      </c>
      <c r="AF174" s="41">
        <f t="shared" si="59"/>
        <v>0</v>
      </c>
      <c r="AG174" s="151"/>
      <c r="AH174" s="80"/>
      <c r="AI174" s="80"/>
      <c r="AJ174" s="80"/>
      <c r="AK174" s="80"/>
      <c r="AL174" s="80"/>
      <c r="AM174" s="80"/>
      <c r="AN174" s="182" t="str">
        <f t="shared" si="49"/>
        <v>1448169</v>
      </c>
      <c r="AO174" s="80"/>
      <c r="AP174" s="80"/>
      <c r="AQ174" s="80"/>
      <c r="AR174" s="80"/>
    </row>
    <row r="175" spans="1:44" ht="16.5" thickTop="1" thickBot="1">
      <c r="A175" s="414">
        <v>27</v>
      </c>
      <c r="B175" s="103" t="s">
        <v>1203</v>
      </c>
      <c r="C175" s="103" t="s">
        <v>1204</v>
      </c>
      <c r="D175" s="103" t="s">
        <v>1205</v>
      </c>
      <c r="E175" s="360">
        <f t="shared" si="46"/>
        <v>20</v>
      </c>
      <c r="F175" s="216" t="s">
        <v>388</v>
      </c>
      <c r="G175" s="560" t="str">
        <f t="shared" si="47"/>
        <v>25nmUniv</v>
      </c>
      <c r="H175" s="176" t="str">
        <f>IF(COUNTIF('Record Inputs'!$J$2:$J$100,AN175)&gt;0,"TE", IF(COUNTIF('Record Inputs'!$K$2:$K$100,AN175)&gt;0,"H2O",""))</f>
        <v/>
      </c>
      <c r="I175" s="176" t="str">
        <f>IF(COUNTIF('Record Inputs'!$L$2:$L$100,AN175)&gt;0,"P", IF(COUNTIF('Record Inputs'!$M$2:$M$100,AN175)&gt;0,"N",IF(COUNTIF('Record Inputs'!$P$2:$P$100,AN175)&gt;0,"C","")))</f>
        <v/>
      </c>
      <c r="J175" s="176" t="str">
        <f>IF(COUNTIF('Record Inputs'!$N$2:$N$100,AN175)&gt;0,"S", IF(COUNTIF('Record Inputs'!$O$2:$O$100,AN175)&gt;0,"S&amp;D",""))</f>
        <v/>
      </c>
      <c r="K175" s="192"/>
      <c r="L175" s="185"/>
      <c r="M175" s="426"/>
      <c r="N175" s="406" t="str">
        <f t="shared" si="48"/>
        <v>Off</v>
      </c>
      <c r="P175" s="16">
        <f t="shared" si="50"/>
        <v>0</v>
      </c>
      <c r="Q175" s="16">
        <f t="shared" si="51"/>
        <v>0</v>
      </c>
      <c r="R175" s="16">
        <f t="shared" si="52"/>
        <v>0</v>
      </c>
      <c r="S175" s="16">
        <f t="shared" si="53"/>
        <v>0</v>
      </c>
      <c r="T175" s="16">
        <f t="shared" si="54"/>
        <v>0</v>
      </c>
      <c r="AB175" s="41">
        <f t="shared" si="55"/>
        <v>0</v>
      </c>
      <c r="AC175" s="41">
        <f t="shared" si="56"/>
        <v>0</v>
      </c>
      <c r="AD175" s="47">
        <f t="shared" si="57"/>
        <v>0</v>
      </c>
      <c r="AE175" s="41">
        <f t="shared" si="58"/>
        <v>0</v>
      </c>
      <c r="AF175" s="41">
        <f t="shared" si="59"/>
        <v>0</v>
      </c>
      <c r="AG175" s="151"/>
      <c r="AH175" s="80"/>
      <c r="AI175" s="80"/>
      <c r="AJ175" s="80"/>
      <c r="AK175" s="80"/>
      <c r="AL175" s="80"/>
      <c r="AM175" s="80"/>
      <c r="AN175" s="182" t="str">
        <f t="shared" si="49"/>
        <v>1448169</v>
      </c>
      <c r="AO175" s="80"/>
      <c r="AP175" s="80"/>
      <c r="AQ175" s="80"/>
      <c r="AR175" s="80"/>
    </row>
    <row r="176" spans="1:44" ht="16.5" thickTop="1" thickBot="1">
      <c r="A176" s="414">
        <v>28</v>
      </c>
      <c r="B176" s="103" t="s">
        <v>1206</v>
      </c>
      <c r="C176" s="103" t="s">
        <v>1207</v>
      </c>
      <c r="D176" s="103" t="s">
        <v>1208</v>
      </c>
      <c r="E176" s="360">
        <f t="shared" si="46"/>
        <v>46</v>
      </c>
      <c r="F176" s="217" t="s">
        <v>389</v>
      </c>
      <c r="G176" s="560" t="str">
        <f t="shared" si="47"/>
        <v>25nmUniv</v>
      </c>
      <c r="H176" s="176" t="str">
        <f>IF(COUNTIF('Record Inputs'!$J$2:$J$100,AN176)&gt;0,"TE", IF(COUNTIF('Record Inputs'!$K$2:$K$100,AN176)&gt;0,"H2O",""))</f>
        <v/>
      </c>
      <c r="I176" s="176" t="str">
        <f>IF(COUNTIF('Record Inputs'!$L$2:$L$100,AN176)&gt;0,"P", IF(COUNTIF('Record Inputs'!$M$2:$M$100,AN176)&gt;0,"N",IF(COUNTIF('Record Inputs'!$P$2:$P$100,AN176)&gt;0,"C","")))</f>
        <v/>
      </c>
      <c r="J176" s="176" t="str">
        <f>IF(COUNTIF('Record Inputs'!$N$2:$N$100,AN176)&gt;0,"S", IF(COUNTIF('Record Inputs'!$O$2:$O$100,AN176)&gt;0,"S&amp;D",""))</f>
        <v/>
      </c>
      <c r="K176" s="192"/>
      <c r="L176" s="185"/>
      <c r="M176" s="426"/>
      <c r="N176" s="406" t="str">
        <f t="shared" si="48"/>
        <v>Off</v>
      </c>
      <c r="P176" s="16">
        <f t="shared" si="50"/>
        <v>0</v>
      </c>
      <c r="Q176" s="16">
        <f t="shared" si="51"/>
        <v>0</v>
      </c>
      <c r="R176" s="16">
        <f t="shared" si="52"/>
        <v>0</v>
      </c>
      <c r="S176" s="16">
        <f t="shared" si="53"/>
        <v>0</v>
      </c>
      <c r="T176" s="16">
        <f t="shared" si="54"/>
        <v>0</v>
      </c>
      <c r="AB176" s="41">
        <f t="shared" si="55"/>
        <v>0</v>
      </c>
      <c r="AC176" s="41">
        <f t="shared" si="56"/>
        <v>0</v>
      </c>
      <c r="AD176" s="47">
        <f t="shared" si="57"/>
        <v>0</v>
      </c>
      <c r="AE176" s="41">
        <f t="shared" si="58"/>
        <v>0</v>
      </c>
      <c r="AF176" s="41">
        <f t="shared" si="59"/>
        <v>0</v>
      </c>
      <c r="AG176" s="151"/>
      <c r="AH176" s="80"/>
      <c r="AI176" s="80"/>
      <c r="AJ176" s="80"/>
      <c r="AK176" s="80"/>
      <c r="AL176" s="80"/>
      <c r="AM176" s="80"/>
      <c r="AN176" s="182" t="str">
        <f t="shared" si="49"/>
        <v>1448169</v>
      </c>
      <c r="AO176" s="80"/>
      <c r="AP176" s="80"/>
      <c r="AQ176" s="80"/>
      <c r="AR176" s="80"/>
    </row>
    <row r="177" spans="1:44" ht="16.5" thickTop="1" thickBot="1">
      <c r="A177" s="414">
        <v>29</v>
      </c>
      <c r="B177" s="103" t="s">
        <v>1209</v>
      </c>
      <c r="C177" s="103" t="s">
        <v>1210</v>
      </c>
      <c r="D177" s="103" t="s">
        <v>1211</v>
      </c>
      <c r="E177" s="360">
        <f t="shared" si="46"/>
        <v>47</v>
      </c>
      <c r="F177" s="216" t="s">
        <v>390</v>
      </c>
      <c r="G177" s="560" t="str">
        <f t="shared" si="47"/>
        <v>25nmUniv</v>
      </c>
      <c r="H177" s="176" t="str">
        <f>IF(COUNTIF('Record Inputs'!$J$2:$J$100,AN177)&gt;0,"TE", IF(COUNTIF('Record Inputs'!$K$2:$K$100,AN177)&gt;0,"H2O",""))</f>
        <v/>
      </c>
      <c r="I177" s="176" t="str">
        <f>IF(COUNTIF('Record Inputs'!$L$2:$L$100,AN177)&gt;0,"P", IF(COUNTIF('Record Inputs'!$M$2:$M$100,AN177)&gt;0,"N",IF(COUNTIF('Record Inputs'!$P$2:$P$100,AN177)&gt;0,"C","")))</f>
        <v/>
      </c>
      <c r="J177" s="176" t="str">
        <f>IF(COUNTIF('Record Inputs'!$N$2:$N$100,AN177)&gt;0,"S", IF(COUNTIF('Record Inputs'!$O$2:$O$100,AN177)&gt;0,"S&amp;D",""))</f>
        <v/>
      </c>
      <c r="K177" s="192"/>
      <c r="L177" s="185"/>
      <c r="M177" s="426"/>
      <c r="N177" s="406" t="str">
        <f t="shared" si="48"/>
        <v>Off</v>
      </c>
      <c r="P177" s="16">
        <f t="shared" si="50"/>
        <v>0</v>
      </c>
      <c r="Q177" s="16">
        <f t="shared" si="51"/>
        <v>0</v>
      </c>
      <c r="R177" s="16">
        <f t="shared" si="52"/>
        <v>0</v>
      </c>
      <c r="S177" s="16">
        <f t="shared" si="53"/>
        <v>0</v>
      </c>
      <c r="T177" s="16">
        <f t="shared" si="54"/>
        <v>0</v>
      </c>
      <c r="AB177" s="41">
        <f t="shared" si="55"/>
        <v>0</v>
      </c>
      <c r="AC177" s="41">
        <f t="shared" si="56"/>
        <v>0</v>
      </c>
      <c r="AD177" s="47">
        <f t="shared" si="57"/>
        <v>0</v>
      </c>
      <c r="AE177" s="41">
        <f t="shared" si="58"/>
        <v>0</v>
      </c>
      <c r="AF177" s="41">
        <f t="shared" si="59"/>
        <v>0</v>
      </c>
      <c r="AG177" s="151"/>
      <c r="AH177" s="80"/>
      <c r="AI177" s="80"/>
      <c r="AJ177" s="80"/>
      <c r="AK177" s="80"/>
      <c r="AL177" s="80"/>
      <c r="AM177" s="80"/>
      <c r="AN177" s="182" t="str">
        <f t="shared" si="49"/>
        <v>1448169</v>
      </c>
      <c r="AO177" s="80"/>
      <c r="AP177" s="80"/>
      <c r="AQ177" s="80"/>
      <c r="AR177" s="80"/>
    </row>
    <row r="178" spans="1:44" ht="16.5" thickTop="1" thickBot="1">
      <c r="A178" s="414">
        <v>30</v>
      </c>
      <c r="B178" s="103" t="s">
        <v>1212</v>
      </c>
      <c r="C178" s="103" t="s">
        <v>1213</v>
      </c>
      <c r="D178" s="103" t="s">
        <v>1214</v>
      </c>
      <c r="E178" s="360">
        <f t="shared" si="46"/>
        <v>43</v>
      </c>
      <c r="F178" s="217" t="s">
        <v>391</v>
      </c>
      <c r="G178" s="560" t="str">
        <f t="shared" si="47"/>
        <v>25nmUniv</v>
      </c>
      <c r="H178" s="176" t="str">
        <f>IF(COUNTIF('Record Inputs'!$J$2:$J$100,AN178)&gt;0,"TE", IF(COUNTIF('Record Inputs'!$K$2:$K$100,AN178)&gt;0,"H2O",""))</f>
        <v/>
      </c>
      <c r="I178" s="176" t="str">
        <f>IF(COUNTIF('Record Inputs'!$L$2:$L$100,AN178)&gt;0,"P", IF(COUNTIF('Record Inputs'!$M$2:$M$100,AN178)&gt;0,"N",IF(COUNTIF('Record Inputs'!$P$2:$P$100,AN178)&gt;0,"C","")))</f>
        <v/>
      </c>
      <c r="J178" s="176" t="str">
        <f>IF(COUNTIF('Record Inputs'!$N$2:$N$100,AN178)&gt;0,"S", IF(COUNTIF('Record Inputs'!$O$2:$O$100,AN178)&gt;0,"S&amp;D",""))</f>
        <v/>
      </c>
      <c r="K178" s="192"/>
      <c r="L178" s="185"/>
      <c r="M178" s="426"/>
      <c r="N178" s="406" t="str">
        <f t="shared" si="48"/>
        <v>Off</v>
      </c>
      <c r="P178" s="16">
        <f t="shared" si="50"/>
        <v>0</v>
      </c>
      <c r="Q178" s="16">
        <f t="shared" si="51"/>
        <v>0</v>
      </c>
      <c r="R178" s="16">
        <f t="shared" si="52"/>
        <v>0</v>
      </c>
      <c r="S178" s="16">
        <f t="shared" si="53"/>
        <v>0</v>
      </c>
      <c r="T178" s="16">
        <f t="shared" si="54"/>
        <v>0</v>
      </c>
      <c r="AB178" s="41">
        <f t="shared" si="55"/>
        <v>0</v>
      </c>
      <c r="AC178" s="41">
        <f t="shared" si="56"/>
        <v>0</v>
      </c>
      <c r="AD178" s="47">
        <f t="shared" si="57"/>
        <v>0</v>
      </c>
      <c r="AE178" s="41">
        <f t="shared" si="58"/>
        <v>0</v>
      </c>
      <c r="AF178" s="41">
        <f t="shared" si="59"/>
        <v>0</v>
      </c>
      <c r="AG178" s="151"/>
      <c r="AH178" s="80"/>
      <c r="AI178" s="80"/>
      <c r="AJ178" s="80"/>
      <c r="AK178" s="80"/>
      <c r="AL178" s="80"/>
      <c r="AM178" s="80"/>
      <c r="AN178" s="182" t="str">
        <f t="shared" si="49"/>
        <v>1448169</v>
      </c>
      <c r="AO178" s="80"/>
      <c r="AP178" s="80"/>
      <c r="AQ178" s="80"/>
      <c r="AR178" s="80"/>
    </row>
    <row r="179" spans="1:44" ht="16.5" thickTop="1" thickBot="1">
      <c r="A179" s="414">
        <v>31</v>
      </c>
      <c r="B179" s="103" t="s">
        <v>1215</v>
      </c>
      <c r="C179" s="103" t="s">
        <v>1216</v>
      </c>
      <c r="D179" s="103" t="s">
        <v>1217</v>
      </c>
      <c r="E179" s="360">
        <f t="shared" si="46"/>
        <v>21</v>
      </c>
      <c r="F179" s="216" t="s">
        <v>392</v>
      </c>
      <c r="G179" s="560" t="str">
        <f t="shared" si="47"/>
        <v>25nmUniv</v>
      </c>
      <c r="H179" s="176" t="str">
        <f>IF(COUNTIF('Record Inputs'!$J$2:$J$100,AN179)&gt;0,"TE", IF(COUNTIF('Record Inputs'!$K$2:$K$100,AN179)&gt;0,"H2O",""))</f>
        <v>TE</v>
      </c>
      <c r="I179" s="176" t="str">
        <f>IF(COUNTIF('Record Inputs'!$L$2:$L$100,AN179)&gt;0,"P", IF(COUNTIF('Record Inputs'!$M$2:$M$100,AN179)&gt;0,"N",IF(COUNTIF('Record Inputs'!$P$2:$P$100,AN179)&gt;0,"C","")))</f>
        <v/>
      </c>
      <c r="J179" s="176" t="str">
        <f>IF(COUNTIF('Record Inputs'!$N$2:$N$100,AN179)&gt;0,"S", IF(COUNTIF('Record Inputs'!$O$2:$O$100,AN179)&gt;0,"S&amp;D",""))</f>
        <v/>
      </c>
      <c r="K179" s="192"/>
      <c r="L179" s="185"/>
      <c r="M179" s="426"/>
      <c r="N179" s="406" t="str">
        <f t="shared" si="48"/>
        <v>Off</v>
      </c>
      <c r="P179" s="16">
        <f t="shared" si="50"/>
        <v>0</v>
      </c>
      <c r="Q179" s="16">
        <f t="shared" si="51"/>
        <v>0</v>
      </c>
      <c r="R179" s="16">
        <f t="shared" si="52"/>
        <v>0</v>
      </c>
      <c r="S179" s="16">
        <f t="shared" si="53"/>
        <v>0</v>
      </c>
      <c r="T179" s="16">
        <f t="shared" si="54"/>
        <v>0</v>
      </c>
      <c r="AB179" s="41">
        <f t="shared" si="55"/>
        <v>0</v>
      </c>
      <c r="AC179" s="41">
        <f t="shared" si="56"/>
        <v>0</v>
      </c>
      <c r="AD179" s="47">
        <f t="shared" si="57"/>
        <v>0</v>
      </c>
      <c r="AE179" s="41">
        <f t="shared" si="58"/>
        <v>0</v>
      </c>
      <c r="AF179" s="41">
        <f t="shared" si="59"/>
        <v>0</v>
      </c>
      <c r="AG179" s="151"/>
      <c r="AH179" s="80"/>
      <c r="AI179" s="80"/>
      <c r="AJ179" s="80"/>
      <c r="AK179" s="80"/>
      <c r="AL179" s="80"/>
      <c r="AM179" s="80"/>
      <c r="AN179" s="182" t="str">
        <f t="shared" si="49"/>
        <v>1448081</v>
      </c>
      <c r="AO179" s="80"/>
      <c r="AP179" s="80"/>
      <c r="AQ179" s="80"/>
      <c r="AR179" s="80"/>
    </row>
    <row r="180" spans="1:44" ht="16.5" thickTop="1" thickBot="1">
      <c r="A180" s="414">
        <v>32</v>
      </c>
      <c r="B180" s="103" t="s">
        <v>1218</v>
      </c>
      <c r="C180" s="103" t="s">
        <v>1219</v>
      </c>
      <c r="D180" s="103" t="s">
        <v>1220</v>
      </c>
      <c r="E180" s="360">
        <f t="shared" si="46"/>
        <v>43</v>
      </c>
      <c r="F180" s="217" t="s">
        <v>393</v>
      </c>
      <c r="G180" s="560" t="str">
        <f t="shared" si="47"/>
        <v>25nmUniv</v>
      </c>
      <c r="H180" s="176" t="str">
        <f>IF(COUNTIF('Record Inputs'!$J$2:$J$100,AN180)&gt;0,"TE", IF(COUNTIF('Record Inputs'!$K$2:$K$100,AN180)&gt;0,"H2O",""))</f>
        <v>TE</v>
      </c>
      <c r="I180" s="176" t="str">
        <f>IF(COUNTIF('Record Inputs'!$L$2:$L$100,AN180)&gt;0,"P", IF(COUNTIF('Record Inputs'!$M$2:$M$100,AN180)&gt;0,"N",IF(COUNTIF('Record Inputs'!$P$2:$P$100,AN180)&gt;0,"C","")))</f>
        <v/>
      </c>
      <c r="J180" s="176" t="str">
        <f>IF(COUNTIF('Record Inputs'!$N$2:$N$100,AN180)&gt;0,"S", IF(COUNTIF('Record Inputs'!$O$2:$O$100,AN180)&gt;0,"S&amp;D",""))</f>
        <v/>
      </c>
      <c r="K180" s="192"/>
      <c r="L180" s="185"/>
      <c r="M180" s="426"/>
      <c r="N180" s="406" t="str">
        <f t="shared" si="48"/>
        <v>Off</v>
      </c>
      <c r="P180" s="16">
        <f t="shared" si="50"/>
        <v>0</v>
      </c>
      <c r="Q180" s="16">
        <f t="shared" si="51"/>
        <v>0</v>
      </c>
      <c r="R180" s="16">
        <f t="shared" si="52"/>
        <v>0</v>
      </c>
      <c r="S180" s="16">
        <f t="shared" si="53"/>
        <v>0</v>
      </c>
      <c r="T180" s="16">
        <f t="shared" si="54"/>
        <v>0</v>
      </c>
      <c r="AB180" s="41">
        <f t="shared" si="55"/>
        <v>0</v>
      </c>
      <c r="AC180" s="41">
        <f t="shared" si="56"/>
        <v>0</v>
      </c>
      <c r="AD180" s="47">
        <f t="shared" si="57"/>
        <v>0</v>
      </c>
      <c r="AE180" s="41">
        <f t="shared" si="58"/>
        <v>0</v>
      </c>
      <c r="AF180" s="41">
        <f t="shared" si="59"/>
        <v>0</v>
      </c>
      <c r="AG180" s="151"/>
      <c r="AH180" s="80"/>
      <c r="AI180" s="80"/>
      <c r="AJ180" s="80"/>
      <c r="AK180" s="80"/>
      <c r="AL180" s="80"/>
      <c r="AM180" s="80"/>
      <c r="AN180" s="182" t="str">
        <f t="shared" si="49"/>
        <v>1448081</v>
      </c>
      <c r="AO180" s="80"/>
      <c r="AP180" s="80"/>
      <c r="AQ180" s="80"/>
      <c r="AR180" s="80"/>
    </row>
    <row r="181" spans="1:44" ht="16.5" thickTop="1" thickBot="1">
      <c r="A181" s="414">
        <v>33</v>
      </c>
      <c r="B181" s="103" t="s">
        <v>1221</v>
      </c>
      <c r="C181" s="103" t="s">
        <v>1222</v>
      </c>
      <c r="D181" s="103" t="s">
        <v>1223</v>
      </c>
      <c r="E181" s="360">
        <f t="shared" si="46"/>
        <v>21</v>
      </c>
      <c r="F181" s="216" t="s">
        <v>394</v>
      </c>
      <c r="G181" s="560" t="str">
        <f t="shared" si="47"/>
        <v>25nmUniv</v>
      </c>
      <c r="H181" s="176" t="str">
        <f>IF(COUNTIF('Record Inputs'!$J$2:$J$100,AN181)&gt;0,"TE", IF(COUNTIF('Record Inputs'!$K$2:$K$100,AN181)&gt;0,"H2O",""))</f>
        <v>TE</v>
      </c>
      <c r="I181" s="176" t="str">
        <f>IF(COUNTIF('Record Inputs'!$L$2:$L$100,AN181)&gt;0,"P", IF(COUNTIF('Record Inputs'!$M$2:$M$100,AN181)&gt;0,"N",IF(COUNTIF('Record Inputs'!$P$2:$P$100,AN181)&gt;0,"C","")))</f>
        <v/>
      </c>
      <c r="J181" s="176" t="str">
        <f>IF(COUNTIF('Record Inputs'!$N$2:$N$100,AN181)&gt;0,"S", IF(COUNTIF('Record Inputs'!$O$2:$O$100,AN181)&gt;0,"S&amp;D",""))</f>
        <v/>
      </c>
      <c r="K181" s="192"/>
      <c r="L181" s="185"/>
      <c r="M181" s="426"/>
      <c r="N181" s="406" t="str">
        <f t="shared" si="48"/>
        <v>Off</v>
      </c>
      <c r="P181" s="16">
        <f t="shared" si="50"/>
        <v>0</v>
      </c>
      <c r="Q181" s="16">
        <f t="shared" si="51"/>
        <v>0</v>
      </c>
      <c r="R181" s="16">
        <f t="shared" si="52"/>
        <v>0</v>
      </c>
      <c r="S181" s="16">
        <f t="shared" si="53"/>
        <v>0</v>
      </c>
      <c r="T181" s="16">
        <f t="shared" si="54"/>
        <v>0</v>
      </c>
      <c r="AB181" s="41">
        <f t="shared" si="55"/>
        <v>0</v>
      </c>
      <c r="AC181" s="41">
        <f t="shared" si="56"/>
        <v>0</v>
      </c>
      <c r="AD181" s="47">
        <f t="shared" si="57"/>
        <v>0</v>
      </c>
      <c r="AE181" s="41">
        <f t="shared" si="58"/>
        <v>0</v>
      </c>
      <c r="AF181" s="41">
        <f t="shared" si="59"/>
        <v>0</v>
      </c>
      <c r="AG181" s="151"/>
      <c r="AH181" s="80"/>
      <c r="AI181" s="80"/>
      <c r="AJ181" s="80"/>
      <c r="AK181" s="80"/>
      <c r="AL181" s="80"/>
      <c r="AM181" s="80"/>
      <c r="AN181" s="182" t="str">
        <f t="shared" si="49"/>
        <v>1448081</v>
      </c>
      <c r="AO181" s="80"/>
      <c r="AP181" s="80"/>
      <c r="AQ181" s="80"/>
      <c r="AR181" s="80"/>
    </row>
    <row r="182" spans="1:44" ht="16.5" thickTop="1" thickBot="1">
      <c r="A182" s="414">
        <v>34</v>
      </c>
      <c r="B182" s="103" t="s">
        <v>1224</v>
      </c>
      <c r="C182" s="103" t="s">
        <v>1225</v>
      </c>
      <c r="D182" s="103" t="s">
        <v>1226</v>
      </c>
      <c r="E182" s="360">
        <f t="shared" si="46"/>
        <v>44</v>
      </c>
      <c r="F182" s="217" t="s">
        <v>395</v>
      </c>
      <c r="G182" s="560" t="str">
        <f t="shared" si="47"/>
        <v>25nmUniv</v>
      </c>
      <c r="H182" s="176" t="str">
        <f>IF(COUNTIF('Record Inputs'!$J$2:$J$100,AN182)&gt;0,"TE", IF(COUNTIF('Record Inputs'!$K$2:$K$100,AN182)&gt;0,"H2O",""))</f>
        <v>TE</v>
      </c>
      <c r="I182" s="176" t="str">
        <f>IF(COUNTIF('Record Inputs'!$L$2:$L$100,AN182)&gt;0,"P", IF(COUNTIF('Record Inputs'!$M$2:$M$100,AN182)&gt;0,"N",IF(COUNTIF('Record Inputs'!$P$2:$P$100,AN182)&gt;0,"C","")))</f>
        <v/>
      </c>
      <c r="J182" s="176" t="str">
        <f>IF(COUNTIF('Record Inputs'!$N$2:$N$100,AN182)&gt;0,"S", IF(COUNTIF('Record Inputs'!$O$2:$O$100,AN182)&gt;0,"S&amp;D",""))</f>
        <v/>
      </c>
      <c r="K182" s="192"/>
      <c r="L182" s="185"/>
      <c r="M182" s="426"/>
      <c r="N182" s="406" t="str">
        <f t="shared" si="48"/>
        <v>Off</v>
      </c>
      <c r="P182" s="16">
        <f t="shared" si="50"/>
        <v>0</v>
      </c>
      <c r="Q182" s="16">
        <f t="shared" si="51"/>
        <v>0</v>
      </c>
      <c r="R182" s="16">
        <f t="shared" si="52"/>
        <v>0</v>
      </c>
      <c r="S182" s="16">
        <f t="shared" si="53"/>
        <v>0</v>
      </c>
      <c r="T182" s="16">
        <f t="shared" si="54"/>
        <v>0</v>
      </c>
      <c r="AB182" s="41">
        <f t="shared" si="55"/>
        <v>0</v>
      </c>
      <c r="AC182" s="41">
        <f t="shared" si="56"/>
        <v>0</v>
      </c>
      <c r="AD182" s="47">
        <f t="shared" si="57"/>
        <v>0</v>
      </c>
      <c r="AE182" s="41">
        <f t="shared" si="58"/>
        <v>0</v>
      </c>
      <c r="AF182" s="41">
        <f t="shared" si="59"/>
        <v>0</v>
      </c>
      <c r="AG182" s="151"/>
      <c r="AH182" s="80"/>
      <c r="AI182" s="80"/>
      <c r="AJ182" s="80"/>
      <c r="AK182" s="80"/>
      <c r="AL182" s="80"/>
      <c r="AM182" s="80"/>
      <c r="AN182" s="182" t="str">
        <f t="shared" si="49"/>
        <v>1448081</v>
      </c>
      <c r="AO182" s="80"/>
      <c r="AP182" s="80"/>
      <c r="AQ182" s="80"/>
      <c r="AR182" s="80"/>
    </row>
    <row r="183" spans="1:44" ht="16.5" thickTop="1" thickBot="1">
      <c r="A183" s="414">
        <v>35</v>
      </c>
      <c r="B183" s="103" t="s">
        <v>1227</v>
      </c>
      <c r="C183" s="103" t="s">
        <v>1228</v>
      </c>
      <c r="D183" s="103" t="s">
        <v>1229</v>
      </c>
      <c r="E183" s="360">
        <f t="shared" si="46"/>
        <v>18</v>
      </c>
      <c r="F183" s="216" t="s">
        <v>396</v>
      </c>
      <c r="G183" s="560" t="str">
        <f t="shared" si="47"/>
        <v>25nmUniv</v>
      </c>
      <c r="H183" s="176" t="str">
        <f>IF(COUNTIF('Record Inputs'!$J$2:$J$100,AN183)&gt;0,"TE", IF(COUNTIF('Record Inputs'!$K$2:$K$100,AN183)&gt;0,"H2O",""))</f>
        <v>TE</v>
      </c>
      <c r="I183" s="176" t="str">
        <f>IF(COUNTIF('Record Inputs'!$L$2:$L$100,AN183)&gt;0,"P", IF(COUNTIF('Record Inputs'!$M$2:$M$100,AN183)&gt;0,"N",IF(COUNTIF('Record Inputs'!$P$2:$P$100,AN183)&gt;0,"C","")))</f>
        <v/>
      </c>
      <c r="J183" s="176" t="str">
        <f>IF(COUNTIF('Record Inputs'!$N$2:$N$100,AN183)&gt;0,"S", IF(COUNTIF('Record Inputs'!$O$2:$O$100,AN183)&gt;0,"S&amp;D",""))</f>
        <v/>
      </c>
      <c r="K183" s="192"/>
      <c r="L183" s="185"/>
      <c r="M183" s="426"/>
      <c r="N183" s="406" t="str">
        <f t="shared" si="48"/>
        <v>Off</v>
      </c>
      <c r="P183" s="16">
        <f t="shared" si="50"/>
        <v>0</v>
      </c>
      <c r="Q183" s="16">
        <f t="shared" si="51"/>
        <v>0</v>
      </c>
      <c r="R183" s="16">
        <f t="shared" si="52"/>
        <v>0</v>
      </c>
      <c r="S183" s="16">
        <f t="shared" si="53"/>
        <v>0</v>
      </c>
      <c r="T183" s="16">
        <f t="shared" si="54"/>
        <v>0</v>
      </c>
      <c r="AB183" s="41">
        <f t="shared" si="55"/>
        <v>0</v>
      </c>
      <c r="AC183" s="41">
        <f t="shared" si="56"/>
        <v>0</v>
      </c>
      <c r="AD183" s="47">
        <f t="shared" si="57"/>
        <v>0</v>
      </c>
      <c r="AE183" s="41">
        <f t="shared" si="58"/>
        <v>0</v>
      </c>
      <c r="AF183" s="41">
        <f t="shared" si="59"/>
        <v>0</v>
      </c>
      <c r="AG183" s="151"/>
      <c r="AH183" s="80"/>
      <c r="AI183" s="80"/>
      <c r="AJ183" s="80"/>
      <c r="AK183" s="80"/>
      <c r="AL183" s="80"/>
      <c r="AM183" s="80"/>
      <c r="AN183" s="182" t="str">
        <f t="shared" si="49"/>
        <v>1448081</v>
      </c>
      <c r="AO183" s="80"/>
      <c r="AP183" s="80"/>
      <c r="AQ183" s="80"/>
      <c r="AR183" s="80"/>
    </row>
    <row r="184" spans="1:44" ht="16.5" thickTop="1" thickBot="1">
      <c r="A184" s="416">
        <v>36</v>
      </c>
      <c r="B184" s="129" t="s">
        <v>1230</v>
      </c>
      <c r="C184" s="129" t="s">
        <v>1231</v>
      </c>
      <c r="D184" s="129" t="s">
        <v>1232</v>
      </c>
      <c r="E184" s="361">
        <f t="shared" si="46"/>
        <v>23</v>
      </c>
      <c r="F184" s="386" t="s">
        <v>397</v>
      </c>
      <c r="G184" s="560" t="str">
        <f t="shared" si="47"/>
        <v>25nmUniv</v>
      </c>
      <c r="H184" s="387" t="str">
        <f>IF(COUNTIF('Record Inputs'!$J$2:$J$100,AN184)&gt;0,"TE", IF(COUNTIF('Record Inputs'!$K$2:$K$100,AN184)&gt;0,"H2O",""))</f>
        <v>TE</v>
      </c>
      <c r="I184" s="387" t="str">
        <f>IF(COUNTIF('Record Inputs'!$L$2:$L$100,AN184)&gt;0,"P", IF(COUNTIF('Record Inputs'!$M$2:$M$100,AN184)&gt;0,"N",IF(COUNTIF('Record Inputs'!$P$2:$P$100,AN184)&gt;0,"C","")))</f>
        <v/>
      </c>
      <c r="J184" s="387" t="str">
        <f>IF(COUNTIF('Record Inputs'!$N$2:$N$100,AN184)&gt;0,"S", IF(COUNTIF('Record Inputs'!$O$2:$O$100,AN184)&gt;0,"S&amp;D",""))</f>
        <v/>
      </c>
      <c r="K184" s="362"/>
      <c r="L184" s="379"/>
      <c r="M184" s="427"/>
      <c r="N184" s="406" t="str">
        <f t="shared" si="48"/>
        <v>Off</v>
      </c>
      <c r="P184" s="16">
        <f t="shared" si="50"/>
        <v>0</v>
      </c>
      <c r="Q184" s="16">
        <f t="shared" si="51"/>
        <v>0</v>
      </c>
      <c r="R184" s="16">
        <f t="shared" si="52"/>
        <v>0</v>
      </c>
      <c r="S184" s="16">
        <f t="shared" si="53"/>
        <v>0</v>
      </c>
      <c r="T184" s="16">
        <f t="shared" si="54"/>
        <v>0</v>
      </c>
      <c r="AB184" s="41">
        <f t="shared" si="55"/>
        <v>0</v>
      </c>
      <c r="AC184" s="41">
        <f t="shared" si="56"/>
        <v>0</v>
      </c>
      <c r="AD184" s="47">
        <f t="shared" si="57"/>
        <v>0</v>
      </c>
      <c r="AE184" s="41">
        <f t="shared" si="58"/>
        <v>0</v>
      </c>
      <c r="AF184" s="41">
        <f t="shared" si="59"/>
        <v>0</v>
      </c>
      <c r="AG184" s="151"/>
      <c r="AH184" s="80"/>
      <c r="AI184" s="80"/>
      <c r="AJ184" s="80"/>
      <c r="AK184" s="80"/>
      <c r="AL184" s="80"/>
      <c r="AM184" s="80"/>
      <c r="AN184" s="182" t="str">
        <f t="shared" si="49"/>
        <v>1448081</v>
      </c>
      <c r="AO184" s="80"/>
      <c r="AP184" s="80"/>
      <c r="AQ184" s="80"/>
      <c r="AR184" s="80"/>
    </row>
    <row r="185" spans="1:44" ht="15.75" thickBot="1">
      <c r="A185" s="407">
        <v>37</v>
      </c>
      <c r="B185" s="104" t="s">
        <v>1233</v>
      </c>
      <c r="C185" s="104" t="s">
        <v>1234</v>
      </c>
      <c r="D185" s="104" t="s">
        <v>1235</v>
      </c>
      <c r="E185" s="409">
        <f t="shared" si="46"/>
        <v>28</v>
      </c>
      <c r="F185" s="448" t="s">
        <v>398</v>
      </c>
      <c r="G185" s="560" t="str">
        <f t="shared" si="47"/>
        <v>25nmUniv</v>
      </c>
      <c r="H185" s="449" t="str">
        <f>IF(COUNTIF('Record Inputs'!$J$2:$J$100,AN185)&gt;0,"TE", IF(COUNTIF('Record Inputs'!$K$2:$K$100,AN185)&gt;0,"H2O",""))</f>
        <v/>
      </c>
      <c r="I185" s="449" t="str">
        <f>IF(COUNTIF('Record Inputs'!$L$2:$L$100,AN185)&gt;0,"P", IF(COUNTIF('Record Inputs'!$M$2:$M$100,AN185)&gt;0,"N",IF(COUNTIF('Record Inputs'!$P$2:$P$100,AN185)&gt;0,"C","")))</f>
        <v/>
      </c>
      <c r="J185" s="449" t="str">
        <f>IF(COUNTIF('Record Inputs'!$N$2:$N$100,AN185)&gt;0,"S", IF(COUNTIF('Record Inputs'!$O$2:$O$100,AN185)&gt;0,"S&amp;D",""))</f>
        <v/>
      </c>
      <c r="K185" s="440"/>
      <c r="L185" s="412"/>
      <c r="M185" s="450"/>
      <c r="N185" s="406" t="str">
        <f t="shared" si="48"/>
        <v>Off</v>
      </c>
      <c r="P185" s="16">
        <f t="shared" si="50"/>
        <v>0</v>
      </c>
      <c r="Q185" s="16">
        <f t="shared" si="51"/>
        <v>0</v>
      </c>
      <c r="R185" s="16">
        <f t="shared" si="52"/>
        <v>0</v>
      </c>
      <c r="S185" s="16">
        <f t="shared" si="53"/>
        <v>0</v>
      </c>
      <c r="T185" s="16">
        <f t="shared" si="54"/>
        <v>0</v>
      </c>
      <c r="AB185" s="41">
        <f t="shared" si="55"/>
        <v>0</v>
      </c>
      <c r="AC185" s="41">
        <f t="shared" si="56"/>
        <v>0</v>
      </c>
      <c r="AD185" s="47">
        <f t="shared" si="57"/>
        <v>0</v>
      </c>
      <c r="AE185" s="41">
        <f t="shared" si="58"/>
        <v>0</v>
      </c>
      <c r="AF185" s="41">
        <f t="shared" si="59"/>
        <v>0</v>
      </c>
      <c r="AG185" s="151"/>
      <c r="AH185" s="80"/>
      <c r="AI185" s="80"/>
      <c r="AJ185" s="80"/>
      <c r="AK185" s="80"/>
      <c r="AL185" s="80"/>
      <c r="AM185" s="80"/>
      <c r="AN185" s="182" t="str">
        <f t="shared" si="49"/>
        <v>1448155</v>
      </c>
      <c r="AO185" s="80"/>
      <c r="AP185" s="80"/>
      <c r="AQ185" s="80"/>
      <c r="AR185" s="80"/>
    </row>
    <row r="186" spans="1:44" ht="16.5" thickTop="1" thickBot="1">
      <c r="A186" s="414">
        <v>38</v>
      </c>
      <c r="B186" s="103" t="s">
        <v>1236</v>
      </c>
      <c r="C186" s="103" t="s">
        <v>1237</v>
      </c>
      <c r="D186" s="103" t="s">
        <v>1238</v>
      </c>
      <c r="E186" s="360">
        <f t="shared" si="46"/>
        <v>36</v>
      </c>
      <c r="F186" s="217" t="s">
        <v>399</v>
      </c>
      <c r="G186" s="560" t="str">
        <f t="shared" si="47"/>
        <v>25nmUniv</v>
      </c>
      <c r="H186" s="176" t="str">
        <f>IF(COUNTIF('Record Inputs'!$J$2:$J$100,AN186)&gt;0,"TE", IF(COUNTIF('Record Inputs'!$K$2:$K$100,AN186)&gt;0,"H2O",""))</f>
        <v/>
      </c>
      <c r="I186" s="176" t="str">
        <f>IF(COUNTIF('Record Inputs'!$L$2:$L$100,AN186)&gt;0,"P", IF(COUNTIF('Record Inputs'!$M$2:$M$100,AN186)&gt;0,"N",IF(COUNTIF('Record Inputs'!$P$2:$P$100,AN186)&gt;0,"C","")))</f>
        <v/>
      </c>
      <c r="J186" s="176" t="str">
        <f>IF(COUNTIF('Record Inputs'!$N$2:$N$100,AN186)&gt;0,"S", IF(COUNTIF('Record Inputs'!$O$2:$O$100,AN186)&gt;0,"S&amp;D",""))</f>
        <v/>
      </c>
      <c r="K186" s="192"/>
      <c r="L186" s="185"/>
      <c r="M186" s="426"/>
      <c r="N186" s="406" t="str">
        <f t="shared" si="48"/>
        <v>Off</v>
      </c>
      <c r="P186" s="16">
        <f t="shared" si="50"/>
        <v>0</v>
      </c>
      <c r="Q186" s="16">
        <f t="shared" si="51"/>
        <v>0</v>
      </c>
      <c r="R186" s="16">
        <f t="shared" si="52"/>
        <v>0</v>
      </c>
      <c r="S186" s="16">
        <f t="shared" si="53"/>
        <v>0</v>
      </c>
      <c r="T186" s="16">
        <f t="shared" si="54"/>
        <v>0</v>
      </c>
      <c r="AB186" s="41">
        <f t="shared" si="55"/>
        <v>0</v>
      </c>
      <c r="AC186" s="41">
        <f t="shared" si="56"/>
        <v>0</v>
      </c>
      <c r="AD186" s="47">
        <f t="shared" si="57"/>
        <v>0</v>
      </c>
      <c r="AE186" s="41">
        <f t="shared" si="58"/>
        <v>0</v>
      </c>
      <c r="AF186" s="41">
        <f t="shared" si="59"/>
        <v>0</v>
      </c>
      <c r="AG186" s="151"/>
      <c r="AH186" s="80"/>
      <c r="AI186" s="80"/>
      <c r="AJ186" s="80"/>
      <c r="AK186" s="80"/>
      <c r="AL186" s="80"/>
      <c r="AM186" s="80"/>
      <c r="AN186" s="182" t="str">
        <f t="shared" si="49"/>
        <v>1447428</v>
      </c>
      <c r="AO186" s="80"/>
      <c r="AP186" s="80"/>
      <c r="AQ186" s="80"/>
      <c r="AR186" s="80"/>
    </row>
    <row r="187" spans="1:44" ht="16.5" thickTop="1" thickBot="1">
      <c r="A187" s="414">
        <v>39</v>
      </c>
      <c r="B187" s="103" t="s">
        <v>1239</v>
      </c>
      <c r="C187" s="103" t="s">
        <v>1240</v>
      </c>
      <c r="D187" s="103" t="s">
        <v>1241</v>
      </c>
      <c r="E187" s="360">
        <f t="shared" si="46"/>
        <v>35</v>
      </c>
      <c r="F187" s="216" t="s">
        <v>400</v>
      </c>
      <c r="G187" s="560" t="str">
        <f t="shared" si="47"/>
        <v>25nmUniv</v>
      </c>
      <c r="H187" s="176" t="str">
        <f>IF(COUNTIF('Record Inputs'!$J$2:$J$100,AN187)&gt;0,"TE", IF(COUNTIF('Record Inputs'!$K$2:$K$100,AN187)&gt;0,"H2O",""))</f>
        <v/>
      </c>
      <c r="I187" s="176" t="str">
        <f>IF(COUNTIF('Record Inputs'!$L$2:$L$100,AN187)&gt;0,"P", IF(COUNTIF('Record Inputs'!$M$2:$M$100,AN187)&gt;0,"N",IF(COUNTIF('Record Inputs'!$P$2:$P$100,AN187)&gt;0,"C","")))</f>
        <v/>
      </c>
      <c r="J187" s="176" t="str">
        <f>IF(COUNTIF('Record Inputs'!$N$2:$N$100,AN187)&gt;0,"S", IF(COUNTIF('Record Inputs'!$O$2:$O$100,AN187)&gt;0,"S&amp;D",""))</f>
        <v/>
      </c>
      <c r="K187" s="192"/>
      <c r="L187" s="185"/>
      <c r="M187" s="426"/>
      <c r="N187" s="406" t="str">
        <f t="shared" si="48"/>
        <v>Off</v>
      </c>
      <c r="P187" s="16">
        <f t="shared" si="50"/>
        <v>0</v>
      </c>
      <c r="Q187" s="16">
        <f t="shared" si="51"/>
        <v>0</v>
      </c>
      <c r="R187" s="16">
        <f t="shared" si="52"/>
        <v>0</v>
      </c>
      <c r="S187" s="16">
        <f t="shared" si="53"/>
        <v>0</v>
      </c>
      <c r="T187" s="16">
        <f t="shared" si="54"/>
        <v>0</v>
      </c>
      <c r="AB187" s="41">
        <f t="shared" si="55"/>
        <v>0</v>
      </c>
      <c r="AC187" s="41">
        <f t="shared" si="56"/>
        <v>0</v>
      </c>
      <c r="AD187" s="47">
        <f t="shared" si="57"/>
        <v>0</v>
      </c>
      <c r="AE187" s="41">
        <f t="shared" si="58"/>
        <v>0</v>
      </c>
      <c r="AF187" s="41">
        <f t="shared" si="59"/>
        <v>0</v>
      </c>
      <c r="AG187" s="151"/>
      <c r="AH187" s="80"/>
      <c r="AI187" s="80"/>
      <c r="AJ187" s="80"/>
      <c r="AK187" s="80"/>
      <c r="AL187" s="80"/>
      <c r="AM187" s="80"/>
      <c r="AN187" s="182" t="str">
        <f t="shared" si="49"/>
        <v>1447428</v>
      </c>
      <c r="AO187" s="80"/>
      <c r="AP187" s="80"/>
      <c r="AQ187" s="80"/>
      <c r="AR187" s="80"/>
    </row>
    <row r="188" spans="1:44" ht="16.5" thickTop="1" thickBot="1">
      <c r="A188" s="414">
        <v>40</v>
      </c>
      <c r="B188" s="103" t="s">
        <v>1242</v>
      </c>
      <c r="C188" s="103" t="s">
        <v>1243</v>
      </c>
      <c r="D188" s="103" t="s">
        <v>1244</v>
      </c>
      <c r="E188" s="360">
        <f t="shared" si="46"/>
        <v>16</v>
      </c>
      <c r="F188" s="217" t="s">
        <v>401</v>
      </c>
      <c r="G188" s="560" t="str">
        <f t="shared" si="47"/>
        <v>25nmUniv</v>
      </c>
      <c r="H188" s="176" t="str">
        <f>IF(COUNTIF('Record Inputs'!$J$2:$J$100,AN188)&gt;0,"TE", IF(COUNTIF('Record Inputs'!$K$2:$K$100,AN188)&gt;0,"H2O",""))</f>
        <v/>
      </c>
      <c r="I188" s="176" t="str">
        <f>IF(COUNTIF('Record Inputs'!$L$2:$L$100,AN188)&gt;0,"P", IF(COUNTIF('Record Inputs'!$M$2:$M$100,AN188)&gt;0,"N",IF(COUNTIF('Record Inputs'!$P$2:$P$100,AN188)&gt;0,"C","")))</f>
        <v/>
      </c>
      <c r="J188" s="176" t="str">
        <f>IF(COUNTIF('Record Inputs'!$N$2:$N$100,AN188)&gt;0,"S", IF(COUNTIF('Record Inputs'!$O$2:$O$100,AN188)&gt;0,"S&amp;D",""))</f>
        <v/>
      </c>
      <c r="K188" s="192"/>
      <c r="L188" s="185"/>
      <c r="M188" s="426"/>
      <c r="N188" s="406" t="str">
        <f t="shared" si="48"/>
        <v>Off</v>
      </c>
      <c r="P188" s="16">
        <f t="shared" si="50"/>
        <v>0</v>
      </c>
      <c r="Q188" s="16">
        <f t="shared" si="51"/>
        <v>0</v>
      </c>
      <c r="R188" s="16">
        <f t="shared" si="52"/>
        <v>0</v>
      </c>
      <c r="S188" s="16">
        <f t="shared" si="53"/>
        <v>0</v>
      </c>
      <c r="T188" s="16">
        <f t="shared" si="54"/>
        <v>0</v>
      </c>
      <c r="AB188" s="41">
        <f t="shared" si="55"/>
        <v>0</v>
      </c>
      <c r="AC188" s="41">
        <f t="shared" si="56"/>
        <v>0</v>
      </c>
      <c r="AD188" s="47">
        <f t="shared" si="57"/>
        <v>0</v>
      </c>
      <c r="AE188" s="41">
        <f t="shared" si="58"/>
        <v>0</v>
      </c>
      <c r="AF188" s="41">
        <f t="shared" si="59"/>
        <v>0</v>
      </c>
      <c r="AG188" s="151"/>
      <c r="AH188" s="80"/>
      <c r="AI188" s="80"/>
      <c r="AJ188" s="80"/>
      <c r="AK188" s="80"/>
      <c r="AL188" s="80"/>
      <c r="AM188" s="80"/>
      <c r="AN188" s="182" t="str">
        <f t="shared" si="49"/>
        <v>1447428</v>
      </c>
      <c r="AO188" s="80"/>
      <c r="AP188" s="80"/>
      <c r="AQ188" s="80"/>
      <c r="AR188" s="80"/>
    </row>
    <row r="189" spans="1:44" ht="16.5" thickTop="1" thickBot="1">
      <c r="A189" s="414">
        <v>41</v>
      </c>
      <c r="B189" s="103" t="s">
        <v>1245</v>
      </c>
      <c r="C189" s="103" t="s">
        <v>1246</v>
      </c>
      <c r="D189" s="103" t="s">
        <v>1247</v>
      </c>
      <c r="E189" s="360">
        <f t="shared" si="46"/>
        <v>35</v>
      </c>
      <c r="F189" s="216" t="s">
        <v>402</v>
      </c>
      <c r="G189" s="560" t="str">
        <f t="shared" si="47"/>
        <v>25nmUniv</v>
      </c>
      <c r="H189" s="176" t="str">
        <f>IF(COUNTIF('Record Inputs'!$J$2:$J$100,AN189)&gt;0,"TE", IF(COUNTIF('Record Inputs'!$K$2:$K$100,AN189)&gt;0,"H2O",""))</f>
        <v/>
      </c>
      <c r="I189" s="176" t="str">
        <f>IF(COUNTIF('Record Inputs'!$L$2:$L$100,AN189)&gt;0,"P", IF(COUNTIF('Record Inputs'!$M$2:$M$100,AN189)&gt;0,"N",IF(COUNTIF('Record Inputs'!$P$2:$P$100,AN189)&gt;0,"C","")))</f>
        <v/>
      </c>
      <c r="J189" s="176" t="str">
        <f>IF(COUNTIF('Record Inputs'!$N$2:$N$100,AN189)&gt;0,"S", IF(COUNTIF('Record Inputs'!$O$2:$O$100,AN189)&gt;0,"S&amp;D",""))</f>
        <v/>
      </c>
      <c r="K189" s="192"/>
      <c r="L189" s="185"/>
      <c r="M189" s="426"/>
      <c r="N189" s="406" t="str">
        <f t="shared" si="48"/>
        <v>Off</v>
      </c>
      <c r="P189" s="16">
        <f t="shared" si="50"/>
        <v>0</v>
      </c>
      <c r="Q189" s="16">
        <f t="shared" si="51"/>
        <v>0</v>
      </c>
      <c r="R189" s="16">
        <f t="shared" si="52"/>
        <v>0</v>
      </c>
      <c r="S189" s="16">
        <f t="shared" si="53"/>
        <v>0</v>
      </c>
      <c r="T189" s="16">
        <f t="shared" si="54"/>
        <v>0</v>
      </c>
      <c r="AB189" s="41">
        <f t="shared" si="55"/>
        <v>0</v>
      </c>
      <c r="AC189" s="41">
        <f t="shared" si="56"/>
        <v>0</v>
      </c>
      <c r="AD189" s="47">
        <f t="shared" si="57"/>
        <v>0</v>
      </c>
      <c r="AE189" s="41">
        <f t="shared" si="58"/>
        <v>0</v>
      </c>
      <c r="AF189" s="41">
        <f t="shared" si="59"/>
        <v>0</v>
      </c>
      <c r="AG189" s="151"/>
      <c r="AH189" s="80"/>
      <c r="AI189" s="80"/>
      <c r="AJ189" s="80"/>
      <c r="AK189" s="80"/>
      <c r="AL189" s="80"/>
      <c r="AM189" s="80"/>
      <c r="AN189" s="182" t="str">
        <f t="shared" si="49"/>
        <v>1447428</v>
      </c>
      <c r="AO189" s="80"/>
      <c r="AP189" s="80"/>
      <c r="AQ189" s="80"/>
      <c r="AR189" s="80"/>
    </row>
    <row r="190" spans="1:44" ht="16.5" thickTop="1" thickBot="1">
      <c r="A190" s="414">
        <v>42</v>
      </c>
      <c r="B190" s="103" t="s">
        <v>1248</v>
      </c>
      <c r="C190" s="103" t="s">
        <v>1249</v>
      </c>
      <c r="D190" s="103" t="s">
        <v>1250</v>
      </c>
      <c r="E190" s="360">
        <f t="shared" si="46"/>
        <v>36</v>
      </c>
      <c r="F190" s="217" t="s">
        <v>403</v>
      </c>
      <c r="G190" s="560" t="str">
        <f t="shared" si="47"/>
        <v>25nmUniv</v>
      </c>
      <c r="H190" s="176" t="str">
        <f>IF(COUNTIF('Record Inputs'!$J$2:$J$100,AN190)&gt;0,"TE", IF(COUNTIF('Record Inputs'!$K$2:$K$100,AN190)&gt;0,"H2O",""))</f>
        <v/>
      </c>
      <c r="I190" s="176" t="str">
        <f>IF(COUNTIF('Record Inputs'!$L$2:$L$100,AN190)&gt;0,"P", IF(COUNTIF('Record Inputs'!$M$2:$M$100,AN190)&gt;0,"N",IF(COUNTIF('Record Inputs'!$P$2:$P$100,AN190)&gt;0,"C","")))</f>
        <v/>
      </c>
      <c r="J190" s="176" t="str">
        <f>IF(COUNTIF('Record Inputs'!$N$2:$N$100,AN190)&gt;0,"S", IF(COUNTIF('Record Inputs'!$O$2:$O$100,AN190)&gt;0,"S&amp;D",""))</f>
        <v/>
      </c>
      <c r="K190" s="192"/>
      <c r="L190" s="185"/>
      <c r="M190" s="426"/>
      <c r="N190" s="406" t="str">
        <f t="shared" si="48"/>
        <v>Off</v>
      </c>
      <c r="P190" s="16">
        <f t="shared" si="50"/>
        <v>0</v>
      </c>
      <c r="Q190" s="16">
        <f t="shared" si="51"/>
        <v>0</v>
      </c>
      <c r="R190" s="16">
        <f t="shared" si="52"/>
        <v>0</v>
      </c>
      <c r="S190" s="16">
        <f t="shared" si="53"/>
        <v>0</v>
      </c>
      <c r="T190" s="16">
        <f t="shared" si="54"/>
        <v>0</v>
      </c>
      <c r="AB190" s="41">
        <f t="shared" si="55"/>
        <v>0</v>
      </c>
      <c r="AC190" s="41">
        <f t="shared" si="56"/>
        <v>0</v>
      </c>
      <c r="AD190" s="47">
        <f t="shared" si="57"/>
        <v>0</v>
      </c>
      <c r="AE190" s="41">
        <f t="shared" si="58"/>
        <v>0</v>
      </c>
      <c r="AF190" s="41">
        <f t="shared" si="59"/>
        <v>0</v>
      </c>
      <c r="AG190" s="151"/>
      <c r="AH190" s="80"/>
      <c r="AI190" s="80"/>
      <c r="AJ190" s="80"/>
      <c r="AK190" s="80"/>
      <c r="AL190" s="80"/>
      <c r="AM190" s="80"/>
      <c r="AN190" s="182" t="str">
        <f t="shared" si="49"/>
        <v>1447428</v>
      </c>
      <c r="AO190" s="80"/>
      <c r="AP190" s="80"/>
      <c r="AQ190" s="80"/>
      <c r="AR190" s="80"/>
    </row>
    <row r="191" spans="1:44" ht="16.5" thickTop="1" thickBot="1">
      <c r="A191" s="414">
        <v>43</v>
      </c>
      <c r="B191" s="103" t="s">
        <v>1251</v>
      </c>
      <c r="C191" s="103" t="s">
        <v>1252</v>
      </c>
      <c r="D191" s="103" t="s">
        <v>1253</v>
      </c>
      <c r="E191" s="360">
        <f t="shared" si="46"/>
        <v>20</v>
      </c>
      <c r="F191" s="216" t="s">
        <v>404</v>
      </c>
      <c r="G191" s="560" t="str">
        <f t="shared" si="47"/>
        <v>25nmUniv</v>
      </c>
      <c r="H191" s="176" t="str">
        <f>IF(COUNTIF('Record Inputs'!$J$2:$J$100,AN191)&gt;0,"TE", IF(COUNTIF('Record Inputs'!$K$2:$K$100,AN191)&gt;0,"H2O",""))</f>
        <v/>
      </c>
      <c r="I191" s="176" t="str">
        <f>IF(COUNTIF('Record Inputs'!$L$2:$L$100,AN191)&gt;0,"P", IF(COUNTIF('Record Inputs'!$M$2:$M$100,AN191)&gt;0,"N",IF(COUNTIF('Record Inputs'!$P$2:$P$100,AN191)&gt;0,"C","")))</f>
        <v/>
      </c>
      <c r="J191" s="176" t="str">
        <f>IF(COUNTIF('Record Inputs'!$N$2:$N$100,AN191)&gt;0,"S", IF(COUNTIF('Record Inputs'!$O$2:$O$100,AN191)&gt;0,"S&amp;D",""))</f>
        <v/>
      </c>
      <c r="K191" s="192"/>
      <c r="L191" s="185"/>
      <c r="M191" s="426"/>
      <c r="N191" s="406" t="str">
        <f t="shared" si="48"/>
        <v>Off</v>
      </c>
      <c r="P191" s="16">
        <f t="shared" si="50"/>
        <v>0</v>
      </c>
      <c r="Q191" s="16">
        <f t="shared" si="51"/>
        <v>0</v>
      </c>
      <c r="R191" s="16">
        <f t="shared" si="52"/>
        <v>0</v>
      </c>
      <c r="S191" s="16">
        <f t="shared" si="53"/>
        <v>0</v>
      </c>
      <c r="T191" s="16">
        <f t="shared" si="54"/>
        <v>0</v>
      </c>
      <c r="AB191" s="41">
        <f t="shared" si="55"/>
        <v>0</v>
      </c>
      <c r="AC191" s="41">
        <f t="shared" si="56"/>
        <v>0</v>
      </c>
      <c r="AD191" s="47">
        <f t="shared" si="57"/>
        <v>0</v>
      </c>
      <c r="AE191" s="41">
        <f t="shared" si="58"/>
        <v>0</v>
      </c>
      <c r="AF191" s="41">
        <f t="shared" si="59"/>
        <v>0</v>
      </c>
      <c r="AG191" s="151"/>
      <c r="AH191" s="80"/>
      <c r="AI191" s="80"/>
      <c r="AJ191" s="80"/>
      <c r="AK191" s="80"/>
      <c r="AL191" s="80"/>
      <c r="AM191" s="80"/>
      <c r="AN191" s="182" t="str">
        <f t="shared" si="49"/>
        <v>1447428</v>
      </c>
      <c r="AO191" s="80"/>
      <c r="AP191" s="80"/>
      <c r="AQ191" s="80"/>
      <c r="AR191" s="80"/>
    </row>
    <row r="192" spans="1:44" ht="16.5" thickTop="1" thickBot="1">
      <c r="A192" s="414">
        <v>44</v>
      </c>
      <c r="B192" s="103" t="s">
        <v>1254</v>
      </c>
      <c r="C192" s="103" t="s">
        <v>1255</v>
      </c>
      <c r="D192" s="103" t="s">
        <v>1256</v>
      </c>
      <c r="E192" s="360">
        <f t="shared" si="46"/>
        <v>41</v>
      </c>
      <c r="F192" s="217" t="s">
        <v>405</v>
      </c>
      <c r="G192" s="560" t="str">
        <f t="shared" si="47"/>
        <v>25nmUniv</v>
      </c>
      <c r="H192" s="176" t="str">
        <f>IF(COUNTIF('Record Inputs'!$J$2:$J$100,AN192)&gt;0,"TE", IF(COUNTIF('Record Inputs'!$K$2:$K$100,AN192)&gt;0,"H2O",""))</f>
        <v/>
      </c>
      <c r="I192" s="176" t="str">
        <f>IF(COUNTIF('Record Inputs'!$L$2:$L$100,AN192)&gt;0,"P", IF(COUNTIF('Record Inputs'!$M$2:$M$100,AN192)&gt;0,"N",IF(COUNTIF('Record Inputs'!$P$2:$P$100,AN192)&gt;0,"C","")))</f>
        <v/>
      </c>
      <c r="J192" s="176" t="str">
        <f>IF(COUNTIF('Record Inputs'!$N$2:$N$100,AN192)&gt;0,"S", IF(COUNTIF('Record Inputs'!$O$2:$O$100,AN192)&gt;0,"S&amp;D",""))</f>
        <v/>
      </c>
      <c r="K192" s="192"/>
      <c r="L192" s="185"/>
      <c r="M192" s="426"/>
      <c r="N192" s="406" t="str">
        <f t="shared" si="48"/>
        <v>Off</v>
      </c>
      <c r="P192" s="16">
        <f t="shared" si="50"/>
        <v>0</v>
      </c>
      <c r="Q192" s="16">
        <f t="shared" si="51"/>
        <v>0</v>
      </c>
      <c r="R192" s="16">
        <f t="shared" si="52"/>
        <v>0</v>
      </c>
      <c r="S192" s="16">
        <f t="shared" si="53"/>
        <v>0</v>
      </c>
      <c r="T192" s="16">
        <f t="shared" si="54"/>
        <v>0</v>
      </c>
      <c r="AB192" s="41">
        <f t="shared" si="55"/>
        <v>0</v>
      </c>
      <c r="AC192" s="41">
        <f t="shared" si="56"/>
        <v>0</v>
      </c>
      <c r="AD192" s="47">
        <f t="shared" si="57"/>
        <v>0</v>
      </c>
      <c r="AE192" s="41">
        <f t="shared" si="58"/>
        <v>0</v>
      </c>
      <c r="AF192" s="41">
        <f t="shared" si="59"/>
        <v>0</v>
      </c>
      <c r="AG192" s="151"/>
      <c r="AH192" s="80"/>
      <c r="AI192" s="80"/>
      <c r="AJ192" s="80"/>
      <c r="AK192" s="80"/>
      <c r="AL192" s="80"/>
      <c r="AM192" s="80"/>
      <c r="AN192" s="182" t="str">
        <f t="shared" si="49"/>
        <v>1447428</v>
      </c>
      <c r="AO192" s="80"/>
      <c r="AP192" s="80"/>
      <c r="AQ192" s="80"/>
      <c r="AR192" s="80"/>
    </row>
    <row r="193" spans="1:44" ht="16.5" thickTop="1" thickBot="1">
      <c r="A193" s="414">
        <v>45</v>
      </c>
      <c r="B193" s="103" t="s">
        <v>1257</v>
      </c>
      <c r="C193" s="103" t="s">
        <v>1258</v>
      </c>
      <c r="D193" s="103" t="s">
        <v>1259</v>
      </c>
      <c r="E193" s="360">
        <f t="shared" si="46"/>
        <v>37</v>
      </c>
      <c r="F193" s="216" t="s">
        <v>406</v>
      </c>
      <c r="G193" s="560" t="str">
        <f t="shared" si="47"/>
        <v>25nmUniv</v>
      </c>
      <c r="H193" s="176" t="str">
        <f>IF(COUNTIF('Record Inputs'!$J$2:$J$100,AN193)&gt;0,"TE", IF(COUNTIF('Record Inputs'!$K$2:$K$100,AN193)&gt;0,"H2O",""))</f>
        <v/>
      </c>
      <c r="I193" s="176" t="str">
        <f>IF(COUNTIF('Record Inputs'!$L$2:$L$100,AN193)&gt;0,"P", IF(COUNTIF('Record Inputs'!$M$2:$M$100,AN193)&gt;0,"N",IF(COUNTIF('Record Inputs'!$P$2:$P$100,AN193)&gt;0,"C","")))</f>
        <v/>
      </c>
      <c r="J193" s="176" t="str">
        <f>IF(COUNTIF('Record Inputs'!$N$2:$N$100,AN193)&gt;0,"S", IF(COUNTIF('Record Inputs'!$O$2:$O$100,AN193)&gt;0,"S&amp;D",""))</f>
        <v/>
      </c>
      <c r="K193" s="192"/>
      <c r="L193" s="185"/>
      <c r="M193" s="426"/>
      <c r="N193" s="406" t="str">
        <f t="shared" si="48"/>
        <v>Off</v>
      </c>
      <c r="P193" s="16">
        <f t="shared" si="50"/>
        <v>0</v>
      </c>
      <c r="Q193" s="16">
        <f t="shared" si="51"/>
        <v>0</v>
      </c>
      <c r="R193" s="16">
        <f t="shared" si="52"/>
        <v>0</v>
      </c>
      <c r="S193" s="16">
        <f t="shared" si="53"/>
        <v>0</v>
      </c>
      <c r="T193" s="16">
        <f t="shared" si="54"/>
        <v>0</v>
      </c>
      <c r="AB193" s="41">
        <f t="shared" si="55"/>
        <v>0</v>
      </c>
      <c r="AC193" s="41">
        <f t="shared" si="56"/>
        <v>0</v>
      </c>
      <c r="AD193" s="47">
        <f t="shared" si="57"/>
        <v>0</v>
      </c>
      <c r="AE193" s="41">
        <f t="shared" si="58"/>
        <v>0</v>
      </c>
      <c r="AF193" s="41">
        <f t="shared" si="59"/>
        <v>0</v>
      </c>
      <c r="AG193" s="151"/>
      <c r="AH193" s="80"/>
      <c r="AI193" s="80"/>
      <c r="AJ193" s="80"/>
      <c r="AK193" s="80"/>
      <c r="AL193" s="80"/>
      <c r="AM193" s="80"/>
      <c r="AN193" s="182" t="str">
        <f t="shared" si="49"/>
        <v>1447428</v>
      </c>
      <c r="AO193" s="80"/>
      <c r="AP193" s="80"/>
      <c r="AQ193" s="80"/>
      <c r="AR193" s="80"/>
    </row>
    <row r="194" spans="1:44" ht="16.5" thickTop="1" thickBot="1">
      <c r="A194" s="414">
        <v>46</v>
      </c>
      <c r="B194" s="103" t="s">
        <v>1260</v>
      </c>
      <c r="C194" s="103" t="s">
        <v>1261</v>
      </c>
      <c r="D194" s="103" t="s">
        <v>1262</v>
      </c>
      <c r="E194" s="360">
        <f t="shared" si="46"/>
        <v>20</v>
      </c>
      <c r="F194" s="217" t="s">
        <v>407</v>
      </c>
      <c r="G194" s="560" t="str">
        <f t="shared" si="47"/>
        <v>25nmUniv</v>
      </c>
      <c r="H194" s="176" t="str">
        <f>IF(COUNTIF('Record Inputs'!$J$2:$J$100,AN194)&gt;0,"TE", IF(COUNTIF('Record Inputs'!$K$2:$K$100,AN194)&gt;0,"H2O",""))</f>
        <v/>
      </c>
      <c r="I194" s="176" t="str">
        <f>IF(COUNTIF('Record Inputs'!$L$2:$L$100,AN194)&gt;0,"P", IF(COUNTIF('Record Inputs'!$M$2:$M$100,AN194)&gt;0,"N",IF(COUNTIF('Record Inputs'!$P$2:$P$100,AN194)&gt;0,"C","")))</f>
        <v/>
      </c>
      <c r="J194" s="176" t="str">
        <f>IF(COUNTIF('Record Inputs'!$N$2:$N$100,AN194)&gt;0,"S", IF(COUNTIF('Record Inputs'!$O$2:$O$100,AN194)&gt;0,"S&amp;D",""))</f>
        <v/>
      </c>
      <c r="K194" s="192"/>
      <c r="L194" s="185"/>
      <c r="M194" s="426"/>
      <c r="N194" s="406" t="str">
        <f t="shared" si="48"/>
        <v>Off</v>
      </c>
      <c r="P194" s="16">
        <f t="shared" si="50"/>
        <v>0</v>
      </c>
      <c r="Q194" s="16">
        <f t="shared" si="51"/>
        <v>0</v>
      </c>
      <c r="R194" s="16">
        <f t="shared" si="52"/>
        <v>0</v>
      </c>
      <c r="S194" s="16">
        <f t="shared" si="53"/>
        <v>0</v>
      </c>
      <c r="T194" s="16">
        <f t="shared" si="54"/>
        <v>0</v>
      </c>
      <c r="AB194" s="41">
        <f t="shared" si="55"/>
        <v>0</v>
      </c>
      <c r="AC194" s="41">
        <f t="shared" si="56"/>
        <v>0</v>
      </c>
      <c r="AD194" s="47">
        <f t="shared" si="57"/>
        <v>0</v>
      </c>
      <c r="AE194" s="41">
        <f t="shared" si="58"/>
        <v>0</v>
      </c>
      <c r="AF194" s="41">
        <f t="shared" si="59"/>
        <v>0</v>
      </c>
      <c r="AG194" s="151"/>
      <c r="AH194" s="80"/>
      <c r="AI194" s="80"/>
      <c r="AJ194" s="80"/>
      <c r="AK194" s="80"/>
      <c r="AL194" s="80"/>
      <c r="AM194" s="80"/>
      <c r="AN194" s="182" t="str">
        <f t="shared" si="49"/>
        <v>1447428</v>
      </c>
      <c r="AO194" s="80"/>
      <c r="AP194" s="80"/>
      <c r="AQ194" s="80"/>
      <c r="AR194" s="80"/>
    </row>
    <row r="195" spans="1:44" ht="16.5" thickTop="1" thickBot="1">
      <c r="A195" s="414">
        <v>47</v>
      </c>
      <c r="B195" s="103" t="s">
        <v>1263</v>
      </c>
      <c r="C195" s="103" t="s">
        <v>1264</v>
      </c>
      <c r="D195" s="103" t="s">
        <v>1265</v>
      </c>
      <c r="E195" s="360">
        <f t="shared" si="46"/>
        <v>39</v>
      </c>
      <c r="F195" s="216" t="s">
        <v>408</v>
      </c>
      <c r="G195" s="560" t="str">
        <f t="shared" si="47"/>
        <v>25nmUniv</v>
      </c>
      <c r="H195" s="176" t="str">
        <f>IF(COUNTIF('Record Inputs'!$J$2:$J$100,AN195)&gt;0,"TE", IF(COUNTIF('Record Inputs'!$K$2:$K$100,AN195)&gt;0,"H2O",""))</f>
        <v/>
      </c>
      <c r="I195" s="176" t="str">
        <f>IF(COUNTIF('Record Inputs'!$L$2:$L$100,AN195)&gt;0,"P", IF(COUNTIF('Record Inputs'!$M$2:$M$100,AN195)&gt;0,"N",IF(COUNTIF('Record Inputs'!$P$2:$P$100,AN195)&gt;0,"C","")))</f>
        <v/>
      </c>
      <c r="J195" s="176" t="str">
        <f>IF(COUNTIF('Record Inputs'!$N$2:$N$100,AN195)&gt;0,"S", IF(COUNTIF('Record Inputs'!$O$2:$O$100,AN195)&gt;0,"S&amp;D",""))</f>
        <v/>
      </c>
      <c r="K195" s="192"/>
      <c r="L195" s="185"/>
      <c r="M195" s="426"/>
      <c r="N195" s="406" t="str">
        <f t="shared" si="48"/>
        <v>Off</v>
      </c>
      <c r="P195" s="16">
        <f t="shared" si="50"/>
        <v>0</v>
      </c>
      <c r="Q195" s="16">
        <f t="shared" si="51"/>
        <v>0</v>
      </c>
      <c r="R195" s="16">
        <f t="shared" si="52"/>
        <v>0</v>
      </c>
      <c r="S195" s="16">
        <f t="shared" si="53"/>
        <v>0</v>
      </c>
      <c r="T195" s="16">
        <f t="shared" si="54"/>
        <v>0</v>
      </c>
      <c r="AB195" s="41">
        <f t="shared" si="55"/>
        <v>0</v>
      </c>
      <c r="AC195" s="41">
        <f t="shared" si="56"/>
        <v>0</v>
      </c>
      <c r="AD195" s="47">
        <f t="shared" si="57"/>
        <v>0</v>
      </c>
      <c r="AE195" s="41">
        <f t="shared" si="58"/>
        <v>0</v>
      </c>
      <c r="AF195" s="41">
        <f t="shared" si="59"/>
        <v>0</v>
      </c>
      <c r="AG195" s="151"/>
      <c r="AH195" s="80"/>
      <c r="AI195" s="80"/>
      <c r="AJ195" s="80"/>
      <c r="AK195" s="80"/>
      <c r="AL195" s="80"/>
      <c r="AM195" s="80"/>
      <c r="AN195" s="182" t="str">
        <f t="shared" si="49"/>
        <v>1447428</v>
      </c>
      <c r="AO195" s="80"/>
      <c r="AP195" s="80"/>
      <c r="AQ195" s="80"/>
      <c r="AR195" s="80"/>
    </row>
    <row r="196" spans="1:44" ht="16.5" thickTop="1" thickBot="1">
      <c r="A196" s="416">
        <v>48</v>
      </c>
      <c r="B196" s="129" t="s">
        <v>1266</v>
      </c>
      <c r="C196" s="129" t="s">
        <v>1267</v>
      </c>
      <c r="D196" s="129" t="s">
        <v>1268</v>
      </c>
      <c r="E196" s="361">
        <f t="shared" si="46"/>
        <v>38</v>
      </c>
      <c r="F196" s="386" t="s">
        <v>409</v>
      </c>
      <c r="G196" s="560" t="str">
        <f t="shared" si="47"/>
        <v>25nmUniv</v>
      </c>
      <c r="H196" s="387" t="str">
        <f>IF(COUNTIF('Record Inputs'!$J$2:$J$100,AN196)&gt;0,"TE", IF(COUNTIF('Record Inputs'!$K$2:$K$100,AN196)&gt;0,"H2O",""))</f>
        <v/>
      </c>
      <c r="I196" s="387" t="str">
        <f>IF(COUNTIF('Record Inputs'!$L$2:$L$100,AN196)&gt;0,"P", IF(COUNTIF('Record Inputs'!$M$2:$M$100,AN196)&gt;0,"N",IF(COUNTIF('Record Inputs'!$P$2:$P$100,AN196)&gt;0,"C","")))</f>
        <v/>
      </c>
      <c r="J196" s="387" t="str">
        <f>IF(COUNTIF('Record Inputs'!$N$2:$N$100,AN196)&gt;0,"S", IF(COUNTIF('Record Inputs'!$O$2:$O$100,AN196)&gt;0,"S&amp;D",""))</f>
        <v/>
      </c>
      <c r="K196" s="362"/>
      <c r="L196" s="379"/>
      <c r="M196" s="427"/>
      <c r="N196" s="406" t="str">
        <f t="shared" si="48"/>
        <v>Off</v>
      </c>
      <c r="P196" s="16">
        <f t="shared" si="50"/>
        <v>0</v>
      </c>
      <c r="Q196" s="16">
        <f t="shared" si="51"/>
        <v>0</v>
      </c>
      <c r="R196" s="16">
        <f t="shared" si="52"/>
        <v>0</v>
      </c>
      <c r="S196" s="16">
        <f t="shared" si="53"/>
        <v>0</v>
      </c>
      <c r="T196" s="16">
        <f t="shared" si="54"/>
        <v>0</v>
      </c>
      <c r="AB196" s="41">
        <f t="shared" si="55"/>
        <v>0</v>
      </c>
      <c r="AC196" s="41">
        <f t="shared" si="56"/>
        <v>0</v>
      </c>
      <c r="AD196" s="47">
        <f t="shared" si="57"/>
        <v>0</v>
      </c>
      <c r="AE196" s="41">
        <f t="shared" si="58"/>
        <v>0</v>
      </c>
      <c r="AF196" s="41">
        <f t="shared" si="59"/>
        <v>0</v>
      </c>
      <c r="AG196" s="151"/>
      <c r="AH196" s="80"/>
      <c r="AI196" s="80"/>
      <c r="AJ196" s="80"/>
      <c r="AK196" s="80"/>
      <c r="AL196" s="80"/>
      <c r="AM196" s="80"/>
      <c r="AN196" s="182" t="str">
        <f t="shared" si="49"/>
        <v>1447430</v>
      </c>
      <c r="AO196" s="80"/>
      <c r="AP196" s="80"/>
      <c r="AQ196" s="80"/>
      <c r="AR196" s="80"/>
    </row>
    <row r="197" spans="1:44" ht="16.5" thickTop="1" thickBot="1">
      <c r="A197" s="418">
        <v>1</v>
      </c>
      <c r="B197" s="388"/>
      <c r="C197" s="388"/>
      <c r="D197" s="388"/>
      <c r="E197" s="366">
        <f t="shared" ref="E197:E244" si="60">LEN(D197)</f>
        <v>0</v>
      </c>
      <c r="F197" s="219" t="s">
        <v>410</v>
      </c>
      <c r="G197" s="560" t="str">
        <f t="shared" si="47"/>
        <v/>
      </c>
      <c r="H197" s="389" t="str">
        <f>IF(COUNTIF('Record Inputs'!$J$2:$J$100,AN197)&gt;0,"TE", IF(COUNTIF('Record Inputs'!$K$2:$K$100,AN197)&gt;0,"H2O",""))</f>
        <v/>
      </c>
      <c r="I197" s="389" t="str">
        <f>IF(COUNTIF('Record Inputs'!$L$2:$L$100,AN197)&gt;0,"P", IF(COUNTIF('Record Inputs'!$M$2:$M$100,AN197)&gt;0,"N",IF(COUNTIF('Record Inputs'!$P$2:$P$100,AN197)&gt;0,"C","")))</f>
        <v/>
      </c>
      <c r="J197" s="389" t="str">
        <f>IF(COUNTIF('Record Inputs'!$N$2:$N$100,AN197)&gt;0,"S", IF(COUNTIF('Record Inputs'!$O$2:$O$100,AN197)&gt;0,"S&amp;D",""))</f>
        <v/>
      </c>
      <c r="K197" s="369"/>
      <c r="L197" s="385"/>
      <c r="M197" s="428"/>
      <c r="N197" s="406" t="str">
        <f t="shared" si="48"/>
        <v>Off</v>
      </c>
      <c r="P197" s="16">
        <f t="shared" ref="P197:P244" si="61">(IF(F197=1,E197,0))</f>
        <v>0</v>
      </c>
      <c r="Q197" s="16">
        <f t="shared" ref="Q197:Q244" si="62">(IF(F197=2,E197,0))</f>
        <v>0</v>
      </c>
      <c r="R197" s="16">
        <f t="shared" ref="R197:R244" si="63">(IF(F197=3,E197,0))</f>
        <v>0</v>
      </c>
      <c r="S197" s="16">
        <f t="shared" ref="S197:S244" si="64">(IF(F197=4,E197,0))</f>
        <v>0</v>
      </c>
      <c r="T197" s="16">
        <f t="shared" ref="T197:T244" si="65">(IF(F197=5,E197,0))</f>
        <v>0</v>
      </c>
      <c r="AH197" s="80"/>
      <c r="AI197" s="80"/>
      <c r="AJ197" s="80"/>
      <c r="AK197" s="80"/>
      <c r="AL197" s="80"/>
      <c r="AM197" s="80"/>
      <c r="AN197" s="183" t="str">
        <f t="shared" si="49"/>
        <v/>
      </c>
      <c r="AO197" s="80"/>
      <c r="AP197" s="80"/>
      <c r="AQ197" s="80"/>
      <c r="AR197" s="80"/>
    </row>
    <row r="198" spans="1:44" ht="16.5" thickTop="1" thickBot="1">
      <c r="A198" s="414">
        <v>2</v>
      </c>
      <c r="B198" s="130"/>
      <c r="C198" s="130"/>
      <c r="D198" s="130"/>
      <c r="E198" s="360">
        <f t="shared" si="60"/>
        <v>0</v>
      </c>
      <c r="F198" s="219" t="s">
        <v>411</v>
      </c>
      <c r="G198" s="560" t="str">
        <f t="shared" ref="G198:G261" si="66">IF(B198&lt;&gt;"",IF(EXACT(D198,UPPER(D198)),"50nmUniv",IF(EXACT(D198,LOWER(D198)),"25nmUniv","")),"")</f>
        <v/>
      </c>
      <c r="H198" s="177" t="str">
        <f>IF(COUNTIF('Record Inputs'!$J$2:$J$100,AN198)&gt;0,"TE", IF(COUNTIF('Record Inputs'!$K$2:$K$100,AN198)&gt;0,"H2O",""))</f>
        <v/>
      </c>
      <c r="I198" s="177" t="str">
        <f>IF(COUNTIF('Record Inputs'!$L$2:$L$100,AN198)&gt;0,"P", IF(COUNTIF('Record Inputs'!$M$2:$M$100,AN198)&gt;0,"N",IF(COUNTIF('Record Inputs'!$P$2:$P$100,AN198)&gt;0,"C","")))</f>
        <v/>
      </c>
      <c r="J198" s="177" t="str">
        <f>IF(COUNTIF('Record Inputs'!$N$2:$N$100,AN198)&gt;0,"S", IF(COUNTIF('Record Inputs'!$O$2:$O$100,AN198)&gt;0,"S&amp;D",""))</f>
        <v/>
      </c>
      <c r="K198" s="192"/>
      <c r="L198" s="185"/>
      <c r="M198" s="429"/>
      <c r="N198" s="406" t="str">
        <f t="shared" ref="N198:N261" si="67">IF(M198&lt;&gt;"","On","Off")</f>
        <v>Off</v>
      </c>
      <c r="P198" s="16">
        <f t="shared" si="61"/>
        <v>0</v>
      </c>
      <c r="Q198" s="16">
        <f t="shared" si="62"/>
        <v>0</v>
      </c>
      <c r="R198" s="16">
        <f t="shared" si="63"/>
        <v>0</v>
      </c>
      <c r="S198" s="16">
        <f t="shared" si="64"/>
        <v>0</v>
      </c>
      <c r="T198" s="16">
        <f t="shared" si="65"/>
        <v>0</v>
      </c>
      <c r="AH198" s="80"/>
      <c r="AI198" s="80"/>
      <c r="AJ198" s="80"/>
      <c r="AK198" s="80"/>
      <c r="AL198" s="80"/>
      <c r="AM198" s="80"/>
      <c r="AN198" s="183" t="str">
        <f t="shared" si="49"/>
        <v/>
      </c>
      <c r="AO198" s="80"/>
      <c r="AP198" s="80"/>
      <c r="AQ198" s="80"/>
      <c r="AR198" s="80"/>
    </row>
    <row r="199" spans="1:44" ht="16.5" thickTop="1" thickBot="1">
      <c r="A199" s="414">
        <v>3</v>
      </c>
      <c r="B199" s="130"/>
      <c r="C199" s="130"/>
      <c r="D199" s="130"/>
      <c r="E199" s="360">
        <f t="shared" si="60"/>
        <v>0</v>
      </c>
      <c r="F199" s="218" t="s">
        <v>412</v>
      </c>
      <c r="G199" s="560" t="str">
        <f t="shared" si="66"/>
        <v/>
      </c>
      <c r="H199" s="177" t="str">
        <f>IF(COUNTIF('Record Inputs'!$J$2:$J$100,AN199)&gt;0,"TE", IF(COUNTIF('Record Inputs'!$K$2:$K$100,AN199)&gt;0,"H2O",""))</f>
        <v/>
      </c>
      <c r="I199" s="177" t="str">
        <f>IF(COUNTIF('Record Inputs'!$L$2:$L$100,AN199)&gt;0,"P", IF(COUNTIF('Record Inputs'!$M$2:$M$100,AN199)&gt;0,"N",IF(COUNTIF('Record Inputs'!$P$2:$P$100,AN199)&gt;0,"C","")))</f>
        <v/>
      </c>
      <c r="J199" s="177" t="str">
        <f>IF(COUNTIF('Record Inputs'!$N$2:$N$100,AN199)&gt;0,"S", IF(COUNTIF('Record Inputs'!$O$2:$O$100,AN199)&gt;0,"S&amp;D",""))</f>
        <v/>
      </c>
      <c r="K199" s="192"/>
      <c r="L199" s="185"/>
      <c r="M199" s="429"/>
      <c r="N199" s="406" t="str">
        <f t="shared" si="67"/>
        <v>Off</v>
      </c>
      <c r="P199" s="16">
        <f t="shared" si="61"/>
        <v>0</v>
      </c>
      <c r="Q199" s="16">
        <f t="shared" si="62"/>
        <v>0</v>
      </c>
      <c r="R199" s="16">
        <f t="shared" si="63"/>
        <v>0</v>
      </c>
      <c r="S199" s="16">
        <f t="shared" si="64"/>
        <v>0</v>
      </c>
      <c r="T199" s="16">
        <f t="shared" si="65"/>
        <v>0</v>
      </c>
      <c r="AH199" s="80"/>
      <c r="AI199" s="80"/>
      <c r="AJ199" s="80"/>
      <c r="AK199" s="80"/>
      <c r="AL199" s="80"/>
      <c r="AM199" s="80"/>
      <c r="AN199" s="183" t="str">
        <f t="shared" ref="AN199:AN262" si="68">MID(B199,3,7)</f>
        <v/>
      </c>
      <c r="AO199" s="80"/>
      <c r="AP199" s="80"/>
      <c r="AQ199" s="80"/>
      <c r="AR199" s="80"/>
    </row>
    <row r="200" spans="1:44" ht="16.5" thickTop="1" thickBot="1">
      <c r="A200" s="414">
        <v>4</v>
      </c>
      <c r="B200" s="130"/>
      <c r="C200" s="130"/>
      <c r="D200" s="130"/>
      <c r="E200" s="360">
        <f t="shared" si="60"/>
        <v>0</v>
      </c>
      <c r="F200" s="219" t="s">
        <v>413</v>
      </c>
      <c r="G200" s="560" t="str">
        <f t="shared" si="66"/>
        <v/>
      </c>
      <c r="H200" s="177" t="str">
        <f>IF(COUNTIF('Record Inputs'!$J$2:$J$100,AN200)&gt;0,"TE", IF(COUNTIF('Record Inputs'!$K$2:$K$100,AN200)&gt;0,"H2O",""))</f>
        <v/>
      </c>
      <c r="I200" s="177" t="str">
        <f>IF(COUNTIF('Record Inputs'!$L$2:$L$100,AN200)&gt;0,"P", IF(COUNTIF('Record Inputs'!$M$2:$M$100,AN200)&gt;0,"N",IF(COUNTIF('Record Inputs'!$P$2:$P$100,AN200)&gt;0,"C","")))</f>
        <v/>
      </c>
      <c r="J200" s="177" t="str">
        <f>IF(COUNTIF('Record Inputs'!$N$2:$N$100,AN200)&gt;0,"S", IF(COUNTIF('Record Inputs'!$O$2:$O$100,AN200)&gt;0,"S&amp;D",""))</f>
        <v/>
      </c>
      <c r="K200" s="192"/>
      <c r="L200" s="185"/>
      <c r="M200" s="429"/>
      <c r="N200" s="406" t="str">
        <f t="shared" si="67"/>
        <v>Off</v>
      </c>
      <c r="P200" s="16">
        <f t="shared" si="61"/>
        <v>0</v>
      </c>
      <c r="Q200" s="16">
        <f t="shared" si="62"/>
        <v>0</v>
      </c>
      <c r="R200" s="16">
        <f t="shared" si="63"/>
        <v>0</v>
      </c>
      <c r="S200" s="16">
        <f t="shared" si="64"/>
        <v>0</v>
      </c>
      <c r="T200" s="16">
        <f t="shared" si="65"/>
        <v>0</v>
      </c>
      <c r="AH200" s="80"/>
      <c r="AI200" s="575" t="s">
        <v>32</v>
      </c>
      <c r="AJ200" s="575"/>
      <c r="AK200" s="80"/>
      <c r="AL200" s="80"/>
      <c r="AM200" s="80"/>
      <c r="AN200" s="183" t="str">
        <f t="shared" si="68"/>
        <v/>
      </c>
      <c r="AO200" s="80"/>
      <c r="AP200" s="80"/>
      <c r="AQ200" s="80"/>
      <c r="AR200" s="80"/>
    </row>
    <row r="201" spans="1:44" ht="16.5" thickTop="1" thickBot="1">
      <c r="A201" s="414">
        <v>5</v>
      </c>
      <c r="B201" s="130"/>
      <c r="C201" s="130"/>
      <c r="D201" s="130"/>
      <c r="E201" s="360">
        <f t="shared" si="60"/>
        <v>0</v>
      </c>
      <c r="F201" s="218" t="s">
        <v>414</v>
      </c>
      <c r="G201" s="560" t="str">
        <f t="shared" si="66"/>
        <v/>
      </c>
      <c r="H201" s="177" t="str">
        <f>IF(COUNTIF('Record Inputs'!$J$2:$J$100,AN201)&gt;0,"TE", IF(COUNTIF('Record Inputs'!$K$2:$K$100,AN201)&gt;0,"H2O",""))</f>
        <v/>
      </c>
      <c r="I201" s="177" t="str">
        <f>IF(COUNTIF('Record Inputs'!$L$2:$L$100,AN201)&gt;0,"P", IF(COUNTIF('Record Inputs'!$M$2:$M$100,AN201)&gt;0,"N",IF(COUNTIF('Record Inputs'!$P$2:$P$100,AN201)&gt;0,"C","")))</f>
        <v/>
      </c>
      <c r="J201" s="177" t="str">
        <f>IF(COUNTIF('Record Inputs'!$N$2:$N$100,AN201)&gt;0,"S", IF(COUNTIF('Record Inputs'!$O$2:$O$100,AN201)&gt;0,"S&amp;D",""))</f>
        <v/>
      </c>
      <c r="K201" s="192"/>
      <c r="L201" s="185"/>
      <c r="M201" s="429"/>
      <c r="N201" s="406" t="str">
        <f t="shared" si="67"/>
        <v>Off</v>
      </c>
      <c r="P201" s="16">
        <f t="shared" si="61"/>
        <v>0</v>
      </c>
      <c r="Q201" s="16">
        <f t="shared" si="62"/>
        <v>0</v>
      </c>
      <c r="R201" s="16">
        <f t="shared" si="63"/>
        <v>0</v>
      </c>
      <c r="S201" s="16">
        <f t="shared" si="64"/>
        <v>0</v>
      </c>
      <c r="T201" s="16">
        <f t="shared" si="65"/>
        <v>0</v>
      </c>
      <c r="AH201" s="80"/>
      <c r="AI201" s="576">
        <f>Z8</f>
        <v>0</v>
      </c>
      <c r="AJ201" s="577"/>
      <c r="AK201" s="80"/>
      <c r="AL201" s="80"/>
      <c r="AM201" s="80"/>
      <c r="AN201" s="183" t="str">
        <f t="shared" si="68"/>
        <v/>
      </c>
      <c r="AO201" s="80"/>
      <c r="AP201" s="80"/>
      <c r="AQ201" s="80"/>
      <c r="AR201" s="80"/>
    </row>
    <row r="202" spans="1:44" ht="16.5" thickTop="1" thickBot="1">
      <c r="A202" s="414">
        <v>6</v>
      </c>
      <c r="B202" s="130"/>
      <c r="C202" s="130"/>
      <c r="D202" s="130"/>
      <c r="E202" s="360">
        <f t="shared" si="60"/>
        <v>0</v>
      </c>
      <c r="F202" s="219" t="s">
        <v>415</v>
      </c>
      <c r="G202" s="560" t="str">
        <f t="shared" si="66"/>
        <v/>
      </c>
      <c r="H202" s="177" t="str">
        <f>IF(COUNTIF('Record Inputs'!$J$2:$J$100,AN202)&gt;0,"TE", IF(COUNTIF('Record Inputs'!$K$2:$K$100,AN202)&gt;0,"H2O",""))</f>
        <v/>
      </c>
      <c r="I202" s="177" t="str">
        <f>IF(COUNTIF('Record Inputs'!$L$2:$L$100,AN202)&gt;0,"P", IF(COUNTIF('Record Inputs'!$M$2:$M$100,AN202)&gt;0,"N",IF(COUNTIF('Record Inputs'!$P$2:$P$100,AN202)&gt;0,"C","")))</f>
        <v/>
      </c>
      <c r="J202" s="177" t="str">
        <f>IF(COUNTIF('Record Inputs'!$N$2:$N$100,AN202)&gt;0,"S", IF(COUNTIF('Record Inputs'!$O$2:$O$100,AN202)&gt;0,"S&amp;D",""))</f>
        <v/>
      </c>
      <c r="K202" s="192"/>
      <c r="L202" s="185"/>
      <c r="M202" s="429"/>
      <c r="N202" s="406" t="str">
        <f t="shared" si="67"/>
        <v>Off</v>
      </c>
      <c r="P202" s="16">
        <f t="shared" si="61"/>
        <v>0</v>
      </c>
      <c r="Q202" s="16">
        <f t="shared" si="62"/>
        <v>0</v>
      </c>
      <c r="R202" s="16">
        <f t="shared" si="63"/>
        <v>0</v>
      </c>
      <c r="S202" s="16">
        <f t="shared" si="64"/>
        <v>0</v>
      </c>
      <c r="T202" s="16">
        <f t="shared" si="65"/>
        <v>0</v>
      </c>
      <c r="AH202" s="80"/>
      <c r="AI202" s="578"/>
      <c r="AJ202" s="579"/>
      <c r="AK202" s="80"/>
      <c r="AL202" s="80"/>
      <c r="AM202" s="80"/>
      <c r="AN202" s="183" t="str">
        <f t="shared" si="68"/>
        <v/>
      </c>
      <c r="AO202" s="80"/>
      <c r="AP202" s="80"/>
      <c r="AQ202" s="80"/>
      <c r="AR202" s="80"/>
    </row>
    <row r="203" spans="1:44" ht="16.5" thickTop="1" thickBot="1">
      <c r="A203" s="414">
        <v>7</v>
      </c>
      <c r="B203" s="130"/>
      <c r="C203" s="130"/>
      <c r="D203" s="130"/>
      <c r="E203" s="360">
        <f t="shared" si="60"/>
        <v>0</v>
      </c>
      <c r="F203" s="218" t="s">
        <v>416</v>
      </c>
      <c r="G203" s="560" t="str">
        <f t="shared" si="66"/>
        <v/>
      </c>
      <c r="H203" s="177" t="str">
        <f>IF(COUNTIF('Record Inputs'!$J$2:$J$100,AN203)&gt;0,"TE", IF(COUNTIF('Record Inputs'!$K$2:$K$100,AN203)&gt;0,"H2O",""))</f>
        <v/>
      </c>
      <c r="I203" s="177" t="str">
        <f>IF(COUNTIF('Record Inputs'!$L$2:$L$100,AN203)&gt;0,"P", IF(COUNTIF('Record Inputs'!$M$2:$M$100,AN203)&gt;0,"N",IF(COUNTIF('Record Inputs'!$P$2:$P$100,AN203)&gt;0,"C","")))</f>
        <v/>
      </c>
      <c r="J203" s="177" t="str">
        <f>IF(COUNTIF('Record Inputs'!$N$2:$N$100,AN203)&gt;0,"S", IF(COUNTIF('Record Inputs'!$O$2:$O$100,AN203)&gt;0,"S&amp;D",""))</f>
        <v/>
      </c>
      <c r="K203" s="192"/>
      <c r="L203" s="185"/>
      <c r="M203" s="429"/>
      <c r="N203" s="406" t="str">
        <f t="shared" si="67"/>
        <v>Off</v>
      </c>
      <c r="P203" s="16">
        <f t="shared" si="61"/>
        <v>0</v>
      </c>
      <c r="Q203" s="16">
        <f t="shared" si="62"/>
        <v>0</v>
      </c>
      <c r="R203" s="16">
        <f t="shared" si="63"/>
        <v>0</v>
      </c>
      <c r="S203" s="16">
        <f t="shared" si="64"/>
        <v>0</v>
      </c>
      <c r="T203" s="16">
        <f t="shared" si="65"/>
        <v>0</v>
      </c>
      <c r="AH203" s="80"/>
      <c r="AI203" s="80"/>
      <c r="AJ203" s="80"/>
      <c r="AK203" s="80"/>
      <c r="AL203" s="80"/>
      <c r="AM203" s="80"/>
      <c r="AN203" s="183" t="str">
        <f t="shared" si="68"/>
        <v/>
      </c>
      <c r="AO203" s="80"/>
      <c r="AP203" s="80"/>
      <c r="AQ203" s="80"/>
      <c r="AR203" s="80"/>
    </row>
    <row r="204" spans="1:44" ht="16.5" thickTop="1" thickBot="1">
      <c r="A204" s="414">
        <v>8</v>
      </c>
      <c r="B204" s="106"/>
      <c r="C204" s="106"/>
      <c r="D204" s="121"/>
      <c r="E204" s="360">
        <f t="shared" si="60"/>
        <v>0</v>
      </c>
      <c r="F204" s="219" t="s">
        <v>417</v>
      </c>
      <c r="G204" s="560" t="str">
        <f t="shared" si="66"/>
        <v/>
      </c>
      <c r="H204" s="177" t="str">
        <f>IF(COUNTIF('Record Inputs'!$J$2:$J$100,AN204)&gt;0,"TE", IF(COUNTIF('Record Inputs'!$K$2:$K$100,AN204)&gt;0,"H2O",""))</f>
        <v/>
      </c>
      <c r="I204" s="177" t="str">
        <f>IF(COUNTIF('Record Inputs'!$L$2:$L$100,AN204)&gt;0,"P", IF(COUNTIF('Record Inputs'!$M$2:$M$100,AN204)&gt;0,"N",IF(COUNTIF('Record Inputs'!$P$2:$P$100,AN204)&gt;0,"C","")))</f>
        <v/>
      </c>
      <c r="J204" s="177" t="str">
        <f>IF(COUNTIF('Record Inputs'!$N$2:$N$100,AN204)&gt;0,"S", IF(COUNTIF('Record Inputs'!$O$2:$O$100,AN204)&gt;0,"S&amp;D",""))</f>
        <v/>
      </c>
      <c r="K204" s="192"/>
      <c r="L204" s="185"/>
      <c r="M204" s="429"/>
      <c r="N204" s="406" t="str">
        <f t="shared" si="67"/>
        <v>Off</v>
      </c>
      <c r="P204" s="16">
        <f t="shared" si="61"/>
        <v>0</v>
      </c>
      <c r="Q204" s="16">
        <f t="shared" si="62"/>
        <v>0</v>
      </c>
      <c r="R204" s="16">
        <f t="shared" si="63"/>
        <v>0</v>
      </c>
      <c r="S204" s="16">
        <f t="shared" si="64"/>
        <v>0</v>
      </c>
      <c r="T204" s="16">
        <f t="shared" si="65"/>
        <v>0</v>
      </c>
      <c r="AH204" s="80"/>
      <c r="AI204" s="80"/>
      <c r="AJ204" s="80"/>
      <c r="AK204" s="80"/>
      <c r="AL204" s="80"/>
      <c r="AM204" s="80"/>
      <c r="AN204" s="183" t="str">
        <f t="shared" si="68"/>
        <v/>
      </c>
      <c r="AO204" s="80"/>
      <c r="AP204" s="80"/>
      <c r="AQ204" s="80"/>
      <c r="AR204" s="80"/>
    </row>
    <row r="205" spans="1:44" ht="16.5" thickTop="1" thickBot="1">
      <c r="A205" s="414">
        <v>9</v>
      </c>
      <c r="B205" s="106"/>
      <c r="C205" s="106"/>
      <c r="D205" s="121"/>
      <c r="E205" s="360">
        <f t="shared" si="60"/>
        <v>0</v>
      </c>
      <c r="F205" s="218" t="s">
        <v>418</v>
      </c>
      <c r="G205" s="560" t="str">
        <f t="shared" si="66"/>
        <v/>
      </c>
      <c r="H205" s="177" t="str">
        <f>IF(COUNTIF('Record Inputs'!$J$2:$J$100,AN205)&gt;0,"TE", IF(COUNTIF('Record Inputs'!$K$2:$K$100,AN205)&gt;0,"H2O",""))</f>
        <v/>
      </c>
      <c r="I205" s="177" t="str">
        <f>IF(COUNTIF('Record Inputs'!$L$2:$L$100,AN205)&gt;0,"P", IF(COUNTIF('Record Inputs'!$M$2:$M$100,AN205)&gt;0,"N",IF(COUNTIF('Record Inputs'!$P$2:$P$100,AN205)&gt;0,"C","")))</f>
        <v/>
      </c>
      <c r="J205" s="177" t="str">
        <f>IF(COUNTIF('Record Inputs'!$N$2:$N$100,AN205)&gt;0,"S", IF(COUNTIF('Record Inputs'!$O$2:$O$100,AN205)&gt;0,"S&amp;D",""))</f>
        <v/>
      </c>
      <c r="K205" s="192"/>
      <c r="L205" s="185"/>
      <c r="M205" s="429"/>
      <c r="N205" s="406" t="str">
        <f t="shared" si="67"/>
        <v>Off</v>
      </c>
      <c r="P205" s="16">
        <f t="shared" si="61"/>
        <v>0</v>
      </c>
      <c r="Q205" s="16">
        <f t="shared" si="62"/>
        <v>0</v>
      </c>
      <c r="R205" s="16">
        <f t="shared" si="63"/>
        <v>0</v>
      </c>
      <c r="S205" s="16">
        <f t="shared" si="64"/>
        <v>0</v>
      </c>
      <c r="T205" s="16">
        <f t="shared" si="65"/>
        <v>0</v>
      </c>
      <c r="AH205" s="80"/>
      <c r="AI205" s="80"/>
      <c r="AJ205" s="80"/>
      <c r="AK205" s="80"/>
      <c r="AL205" s="80"/>
      <c r="AM205" s="80"/>
      <c r="AN205" s="183" t="str">
        <f t="shared" si="68"/>
        <v/>
      </c>
      <c r="AO205" s="80"/>
      <c r="AP205" s="80"/>
      <c r="AQ205" s="80"/>
      <c r="AR205" s="80"/>
    </row>
    <row r="206" spans="1:44" ht="16.5" thickTop="1" thickBot="1">
      <c r="A206" s="414">
        <v>10</v>
      </c>
      <c r="B206" s="105"/>
      <c r="C206" s="105"/>
      <c r="D206" s="122"/>
      <c r="E206" s="360">
        <f t="shared" si="60"/>
        <v>0</v>
      </c>
      <c r="F206" s="219" t="s">
        <v>419</v>
      </c>
      <c r="G206" s="560" t="str">
        <f t="shared" si="66"/>
        <v/>
      </c>
      <c r="H206" s="177" t="str">
        <f>IF(COUNTIF('Record Inputs'!$J$2:$J$100,AN206)&gt;0,"TE", IF(COUNTIF('Record Inputs'!$K$2:$K$100,AN206)&gt;0,"H2O",""))</f>
        <v/>
      </c>
      <c r="I206" s="177" t="str">
        <f>IF(COUNTIF('Record Inputs'!$L$2:$L$100,AN206)&gt;0,"P", IF(COUNTIF('Record Inputs'!$M$2:$M$100,AN206)&gt;0,"N",IF(COUNTIF('Record Inputs'!$P$2:$P$100,AN206)&gt;0,"C","")))</f>
        <v/>
      </c>
      <c r="J206" s="177" t="str">
        <f>IF(COUNTIF('Record Inputs'!$N$2:$N$100,AN206)&gt;0,"S", IF(COUNTIF('Record Inputs'!$O$2:$O$100,AN206)&gt;0,"S&amp;D",""))</f>
        <v/>
      </c>
      <c r="K206" s="192"/>
      <c r="L206" s="185"/>
      <c r="M206" s="429"/>
      <c r="N206" s="406" t="str">
        <f t="shared" si="67"/>
        <v>Off</v>
      </c>
      <c r="P206" s="16">
        <f t="shared" si="61"/>
        <v>0</v>
      </c>
      <c r="Q206" s="16">
        <f t="shared" si="62"/>
        <v>0</v>
      </c>
      <c r="R206" s="16">
        <f t="shared" si="63"/>
        <v>0</v>
      </c>
      <c r="S206" s="16">
        <f t="shared" si="64"/>
        <v>0</v>
      </c>
      <c r="T206" s="16">
        <f t="shared" si="65"/>
        <v>0</v>
      </c>
      <c r="AH206" s="80"/>
      <c r="AI206" s="80"/>
      <c r="AJ206" s="80"/>
      <c r="AK206" s="80"/>
      <c r="AL206" s="80"/>
      <c r="AM206" s="80"/>
      <c r="AN206" s="183" t="str">
        <f t="shared" si="68"/>
        <v/>
      </c>
      <c r="AO206" s="80"/>
      <c r="AP206" s="80"/>
      <c r="AQ206" s="80"/>
      <c r="AR206" s="80"/>
    </row>
    <row r="207" spans="1:44" ht="16.5" thickTop="1" thickBot="1">
      <c r="A207" s="414">
        <v>11</v>
      </c>
      <c r="B207" s="106"/>
      <c r="C207" s="106"/>
      <c r="D207" s="121"/>
      <c r="E207" s="360">
        <f t="shared" si="60"/>
        <v>0</v>
      </c>
      <c r="F207" s="218" t="s">
        <v>420</v>
      </c>
      <c r="G207" s="560" t="str">
        <f t="shared" si="66"/>
        <v/>
      </c>
      <c r="H207" s="177" t="str">
        <f>IF(COUNTIF('Record Inputs'!$J$2:$J$100,AN207)&gt;0,"TE", IF(COUNTIF('Record Inputs'!$K$2:$K$100,AN207)&gt;0,"H2O",""))</f>
        <v/>
      </c>
      <c r="I207" s="177" t="str">
        <f>IF(COUNTIF('Record Inputs'!$L$2:$L$100,AN207)&gt;0,"P", IF(COUNTIF('Record Inputs'!$M$2:$M$100,AN207)&gt;0,"N",IF(COUNTIF('Record Inputs'!$P$2:$P$100,AN207)&gt;0,"C","")))</f>
        <v/>
      </c>
      <c r="J207" s="177" t="str">
        <f>IF(COUNTIF('Record Inputs'!$N$2:$N$100,AN207)&gt;0,"S", IF(COUNTIF('Record Inputs'!$O$2:$O$100,AN207)&gt;0,"S&amp;D",""))</f>
        <v/>
      </c>
      <c r="K207" s="192"/>
      <c r="L207" s="185"/>
      <c r="M207" s="429"/>
      <c r="N207" s="406" t="str">
        <f t="shared" si="67"/>
        <v>Off</v>
      </c>
      <c r="P207" s="16">
        <f t="shared" si="61"/>
        <v>0</v>
      </c>
      <c r="Q207" s="16">
        <f t="shared" si="62"/>
        <v>0</v>
      </c>
      <c r="R207" s="16">
        <f t="shared" si="63"/>
        <v>0</v>
      </c>
      <c r="S207" s="16">
        <f t="shared" si="64"/>
        <v>0</v>
      </c>
      <c r="T207" s="16">
        <f t="shared" si="65"/>
        <v>0</v>
      </c>
      <c r="AH207" s="80"/>
      <c r="AI207" s="80"/>
      <c r="AJ207" s="80"/>
      <c r="AK207" s="80"/>
      <c r="AL207" s="80"/>
      <c r="AM207" s="80"/>
      <c r="AN207" s="183" t="str">
        <f t="shared" si="68"/>
        <v/>
      </c>
      <c r="AO207" s="80"/>
      <c r="AP207" s="80"/>
      <c r="AQ207" s="80"/>
      <c r="AR207" s="80"/>
    </row>
    <row r="208" spans="1:44" ht="16.5" thickTop="1" thickBot="1">
      <c r="A208" s="416">
        <v>12</v>
      </c>
      <c r="B208" s="375"/>
      <c r="C208" s="375"/>
      <c r="D208" s="376"/>
      <c r="E208" s="361">
        <f t="shared" si="60"/>
        <v>0</v>
      </c>
      <c r="F208" s="377" t="s">
        <v>421</v>
      </c>
      <c r="G208" s="560" t="str">
        <f t="shared" si="66"/>
        <v/>
      </c>
      <c r="H208" s="378" t="str">
        <f>IF(COUNTIF('Record Inputs'!$J$2:$J$100,AN208)&gt;0,"TE", IF(COUNTIF('Record Inputs'!$K$2:$K$100,AN208)&gt;0,"H2O",""))</f>
        <v/>
      </c>
      <c r="I208" s="378" t="str">
        <f>IF(COUNTIF('Record Inputs'!$L$2:$L$100,AN208)&gt;0,"P", IF(COUNTIF('Record Inputs'!$M$2:$M$100,AN208)&gt;0,"N",IF(COUNTIF('Record Inputs'!$P$2:$P$100,AN208)&gt;0,"C","")))</f>
        <v/>
      </c>
      <c r="J208" s="378" t="str">
        <f>IF(COUNTIF('Record Inputs'!$N$2:$N$100,AN208)&gt;0,"S", IF(COUNTIF('Record Inputs'!$O$2:$O$100,AN208)&gt;0,"S&amp;D",""))</f>
        <v/>
      </c>
      <c r="K208" s="362"/>
      <c r="L208" s="379"/>
      <c r="M208" s="430"/>
      <c r="N208" s="406" t="str">
        <f t="shared" si="67"/>
        <v>Off</v>
      </c>
      <c r="P208" s="16">
        <f t="shared" si="61"/>
        <v>0</v>
      </c>
      <c r="Q208" s="16">
        <f t="shared" si="62"/>
        <v>0</v>
      </c>
      <c r="R208" s="16">
        <f t="shared" si="63"/>
        <v>0</v>
      </c>
      <c r="S208" s="16">
        <f t="shared" si="64"/>
        <v>0</v>
      </c>
      <c r="T208" s="16">
        <f t="shared" si="65"/>
        <v>0</v>
      </c>
      <c r="AH208" s="80"/>
      <c r="AI208" s="80"/>
      <c r="AJ208" s="80"/>
      <c r="AK208" s="80"/>
      <c r="AL208" s="80"/>
      <c r="AM208" s="80"/>
      <c r="AN208" s="183" t="str">
        <f t="shared" si="68"/>
        <v/>
      </c>
      <c r="AO208" s="80"/>
      <c r="AP208" s="80"/>
      <c r="AQ208" s="80"/>
      <c r="AR208" s="80"/>
    </row>
    <row r="209" spans="1:44" ht="15.75" thickBot="1">
      <c r="A209" s="407">
        <v>13</v>
      </c>
      <c r="B209" s="119"/>
      <c r="C209" s="119"/>
      <c r="D209" s="120"/>
      <c r="E209" s="409">
        <f t="shared" si="60"/>
        <v>0</v>
      </c>
      <c r="F209" s="451" t="s">
        <v>422</v>
      </c>
      <c r="G209" s="560" t="str">
        <f t="shared" si="66"/>
        <v/>
      </c>
      <c r="H209" s="452" t="str">
        <f>IF(COUNTIF('Record Inputs'!$J$2:$J$100,AN209)&gt;0,"TE", IF(COUNTIF('Record Inputs'!$K$2:$K$100,AN209)&gt;0,"H2O",""))</f>
        <v/>
      </c>
      <c r="I209" s="452" t="str">
        <f>IF(COUNTIF('Record Inputs'!$L$2:$L$100,AN209)&gt;0,"P", IF(COUNTIF('Record Inputs'!$M$2:$M$100,AN209)&gt;0,"N",IF(COUNTIF('Record Inputs'!$P$2:$P$100,AN209)&gt;0,"C","")))</f>
        <v/>
      </c>
      <c r="J209" s="452" t="str">
        <f>IF(COUNTIF('Record Inputs'!$N$2:$N$100,AN209)&gt;0,"S", IF(COUNTIF('Record Inputs'!$O$2:$O$100,AN209)&gt;0,"S&amp;D",""))</f>
        <v/>
      </c>
      <c r="K209" s="440"/>
      <c r="L209" s="412"/>
      <c r="M209" s="453"/>
      <c r="N209" s="406" t="str">
        <f t="shared" si="67"/>
        <v>Off</v>
      </c>
      <c r="P209" s="16">
        <f t="shared" si="61"/>
        <v>0</v>
      </c>
      <c r="Q209" s="16">
        <f t="shared" si="62"/>
        <v>0</v>
      </c>
      <c r="R209" s="16">
        <f t="shared" si="63"/>
        <v>0</v>
      </c>
      <c r="S209" s="16">
        <f t="shared" si="64"/>
        <v>0</v>
      </c>
      <c r="T209" s="16">
        <f t="shared" si="65"/>
        <v>0</v>
      </c>
      <c r="AH209" s="80"/>
      <c r="AI209" s="80"/>
      <c r="AJ209" s="80"/>
      <c r="AK209" s="80"/>
      <c r="AL209" s="80"/>
      <c r="AM209" s="80"/>
      <c r="AN209" s="183" t="str">
        <f t="shared" si="68"/>
        <v/>
      </c>
      <c r="AO209" s="80"/>
      <c r="AP209" s="80"/>
      <c r="AQ209" s="80"/>
      <c r="AR209" s="80"/>
    </row>
    <row r="210" spans="1:44" ht="16.5" thickTop="1" thickBot="1">
      <c r="A210" s="414">
        <v>14</v>
      </c>
      <c r="B210" s="106"/>
      <c r="C210" s="106"/>
      <c r="D210" s="121"/>
      <c r="E210" s="360">
        <f t="shared" si="60"/>
        <v>0</v>
      </c>
      <c r="F210" s="219" t="s">
        <v>423</v>
      </c>
      <c r="G210" s="560" t="str">
        <f t="shared" si="66"/>
        <v/>
      </c>
      <c r="H210" s="177" t="str">
        <f>IF(COUNTIF('Record Inputs'!$J$2:$J$100,AN210)&gt;0,"TE", IF(COUNTIF('Record Inputs'!$K$2:$K$100,AN210)&gt;0,"H2O",""))</f>
        <v/>
      </c>
      <c r="I210" s="177" t="str">
        <f>IF(COUNTIF('Record Inputs'!$L$2:$L$100,AN210)&gt;0,"P", IF(COUNTIF('Record Inputs'!$M$2:$M$100,AN210)&gt;0,"N",IF(COUNTIF('Record Inputs'!$P$2:$P$100,AN210)&gt;0,"C","")))</f>
        <v/>
      </c>
      <c r="J210" s="177" t="str">
        <f>IF(COUNTIF('Record Inputs'!$N$2:$N$100,AN210)&gt;0,"S", IF(COUNTIF('Record Inputs'!$O$2:$O$100,AN210)&gt;0,"S&amp;D",""))</f>
        <v/>
      </c>
      <c r="K210" s="192"/>
      <c r="L210" s="185"/>
      <c r="M210" s="429"/>
      <c r="N210" s="406" t="str">
        <f t="shared" si="67"/>
        <v>Off</v>
      </c>
      <c r="P210" s="16">
        <f t="shared" si="61"/>
        <v>0</v>
      </c>
      <c r="Q210" s="16">
        <f t="shared" si="62"/>
        <v>0</v>
      </c>
      <c r="R210" s="16">
        <f t="shared" si="63"/>
        <v>0</v>
      </c>
      <c r="S210" s="16">
        <f t="shared" si="64"/>
        <v>0</v>
      </c>
      <c r="T210" s="16">
        <f t="shared" si="65"/>
        <v>0</v>
      </c>
      <c r="AH210" s="80"/>
      <c r="AI210" s="310" t="s">
        <v>774</v>
      </c>
      <c r="AJ210" s="80"/>
      <c r="AK210" s="80"/>
      <c r="AL210" s="80"/>
      <c r="AM210" s="80"/>
      <c r="AN210" s="183" t="str">
        <f t="shared" si="68"/>
        <v/>
      </c>
      <c r="AO210" s="80"/>
      <c r="AP210" s="80"/>
      <c r="AQ210" s="80"/>
      <c r="AR210" s="80"/>
    </row>
    <row r="211" spans="1:44" ht="16.5" thickTop="1" thickBot="1">
      <c r="A211" s="414">
        <v>15</v>
      </c>
      <c r="B211" s="106"/>
      <c r="C211" s="106"/>
      <c r="D211" s="121"/>
      <c r="E211" s="360">
        <f t="shared" si="60"/>
        <v>0</v>
      </c>
      <c r="F211" s="218" t="s">
        <v>424</v>
      </c>
      <c r="G211" s="560" t="str">
        <f t="shared" si="66"/>
        <v/>
      </c>
      <c r="H211" s="177" t="str">
        <f>IF(COUNTIF('Record Inputs'!$J$2:$J$100,AN211)&gt;0,"TE", IF(COUNTIF('Record Inputs'!$K$2:$K$100,AN211)&gt;0,"H2O",""))</f>
        <v/>
      </c>
      <c r="I211" s="177" t="str">
        <f>IF(COUNTIF('Record Inputs'!$L$2:$L$100,AN211)&gt;0,"P", IF(COUNTIF('Record Inputs'!$M$2:$M$100,AN211)&gt;0,"N",IF(COUNTIF('Record Inputs'!$P$2:$P$100,AN211)&gt;0,"C","")))</f>
        <v/>
      </c>
      <c r="J211" s="177" t="str">
        <f>IF(COUNTIF('Record Inputs'!$N$2:$N$100,AN211)&gt;0,"S", IF(COUNTIF('Record Inputs'!$O$2:$O$100,AN211)&gt;0,"S&amp;D",""))</f>
        <v/>
      </c>
      <c r="K211" s="192"/>
      <c r="L211" s="185"/>
      <c r="M211" s="429"/>
      <c r="N211" s="406" t="str">
        <f t="shared" si="67"/>
        <v>Off</v>
      </c>
      <c r="P211" s="16">
        <f t="shared" si="61"/>
        <v>0</v>
      </c>
      <c r="Q211" s="16">
        <f t="shared" si="62"/>
        <v>0</v>
      </c>
      <c r="R211" s="16">
        <f t="shared" si="63"/>
        <v>0</v>
      </c>
      <c r="S211" s="16">
        <f t="shared" si="64"/>
        <v>0</v>
      </c>
      <c r="T211" s="16">
        <f t="shared" si="65"/>
        <v>0</v>
      </c>
      <c r="AH211" s="80"/>
      <c r="AI211" s="311">
        <f>SUM(E197:E244)</f>
        <v>0</v>
      </c>
      <c r="AJ211" s="80"/>
      <c r="AK211" s="80"/>
      <c r="AL211" s="80"/>
      <c r="AM211" s="80"/>
      <c r="AN211" s="183" t="str">
        <f t="shared" si="68"/>
        <v/>
      </c>
      <c r="AO211" s="80"/>
      <c r="AP211" s="80"/>
      <c r="AQ211" s="80"/>
      <c r="AR211" s="80"/>
    </row>
    <row r="212" spans="1:44" ht="16.5" thickTop="1" thickBot="1">
      <c r="A212" s="414">
        <v>16</v>
      </c>
      <c r="B212" s="105"/>
      <c r="C212" s="105"/>
      <c r="D212" s="122"/>
      <c r="E212" s="360">
        <f t="shared" si="60"/>
        <v>0</v>
      </c>
      <c r="F212" s="219" t="s">
        <v>425</v>
      </c>
      <c r="G212" s="560" t="str">
        <f t="shared" si="66"/>
        <v/>
      </c>
      <c r="H212" s="177" t="str">
        <f>IF(COUNTIF('Record Inputs'!$J$2:$J$100,AN212)&gt;0,"TE", IF(COUNTIF('Record Inputs'!$K$2:$K$100,AN212)&gt;0,"H2O",""))</f>
        <v/>
      </c>
      <c r="I212" s="177" t="str">
        <f>IF(COUNTIF('Record Inputs'!$L$2:$L$100,AN212)&gt;0,"P", IF(COUNTIF('Record Inputs'!$M$2:$M$100,AN212)&gt;0,"N",IF(COUNTIF('Record Inputs'!$P$2:$P$100,AN212)&gt;0,"C","")))</f>
        <v/>
      </c>
      <c r="J212" s="177" t="str">
        <f>IF(COUNTIF('Record Inputs'!$N$2:$N$100,AN212)&gt;0,"S", IF(COUNTIF('Record Inputs'!$O$2:$O$100,AN212)&gt;0,"S&amp;D",""))</f>
        <v/>
      </c>
      <c r="K212" s="192"/>
      <c r="L212" s="185"/>
      <c r="M212" s="429"/>
      <c r="N212" s="406" t="str">
        <f t="shared" si="67"/>
        <v>Off</v>
      </c>
      <c r="P212" s="16">
        <f t="shared" si="61"/>
        <v>0</v>
      </c>
      <c r="Q212" s="16">
        <f t="shared" si="62"/>
        <v>0</v>
      </c>
      <c r="R212" s="16">
        <f t="shared" si="63"/>
        <v>0</v>
      </c>
      <c r="S212" s="16">
        <f t="shared" si="64"/>
        <v>0</v>
      </c>
      <c r="T212" s="16">
        <f t="shared" si="65"/>
        <v>0</v>
      </c>
      <c r="AH212" s="80"/>
      <c r="AI212" s="80"/>
      <c r="AJ212" s="80"/>
      <c r="AK212" s="80"/>
      <c r="AL212" s="80"/>
      <c r="AM212" s="80"/>
      <c r="AN212" s="183" t="str">
        <f t="shared" si="68"/>
        <v/>
      </c>
      <c r="AO212" s="80"/>
      <c r="AP212" s="80"/>
      <c r="AQ212" s="80"/>
      <c r="AR212" s="80"/>
    </row>
    <row r="213" spans="1:44" ht="16.5" thickTop="1" thickBot="1">
      <c r="A213" s="414">
        <v>17</v>
      </c>
      <c r="B213" s="106"/>
      <c r="C213" s="106"/>
      <c r="D213" s="121"/>
      <c r="E213" s="360">
        <f t="shared" si="60"/>
        <v>0</v>
      </c>
      <c r="F213" s="218" t="s">
        <v>426</v>
      </c>
      <c r="G213" s="560" t="str">
        <f t="shared" si="66"/>
        <v/>
      </c>
      <c r="H213" s="177" t="str">
        <f>IF(COUNTIF('Record Inputs'!$J$2:$J$100,AN213)&gt;0,"TE", IF(COUNTIF('Record Inputs'!$K$2:$K$100,AN213)&gt;0,"H2O",""))</f>
        <v/>
      </c>
      <c r="I213" s="177" t="str">
        <f>IF(COUNTIF('Record Inputs'!$L$2:$L$100,AN213)&gt;0,"P", IF(COUNTIF('Record Inputs'!$M$2:$M$100,AN213)&gt;0,"N",IF(COUNTIF('Record Inputs'!$P$2:$P$100,AN213)&gt;0,"C","")))</f>
        <v/>
      </c>
      <c r="J213" s="177" t="str">
        <f>IF(COUNTIF('Record Inputs'!$N$2:$N$100,AN213)&gt;0,"S", IF(COUNTIF('Record Inputs'!$O$2:$O$100,AN213)&gt;0,"S&amp;D",""))</f>
        <v/>
      </c>
      <c r="K213" s="192"/>
      <c r="L213" s="185"/>
      <c r="M213" s="429"/>
      <c r="N213" s="406" t="str">
        <f t="shared" si="67"/>
        <v>Off</v>
      </c>
      <c r="P213" s="16">
        <f t="shared" si="61"/>
        <v>0</v>
      </c>
      <c r="Q213" s="16">
        <f t="shared" si="62"/>
        <v>0</v>
      </c>
      <c r="R213" s="16">
        <f t="shared" si="63"/>
        <v>0</v>
      </c>
      <c r="S213" s="16">
        <f t="shared" si="64"/>
        <v>0</v>
      </c>
      <c r="T213" s="16">
        <f t="shared" si="65"/>
        <v>0</v>
      </c>
      <c r="AH213" s="80"/>
      <c r="AI213" s="80"/>
      <c r="AJ213" s="80"/>
      <c r="AK213" s="80"/>
      <c r="AL213" s="80"/>
      <c r="AM213" s="80"/>
      <c r="AN213" s="183" t="str">
        <f t="shared" si="68"/>
        <v/>
      </c>
      <c r="AO213" s="80"/>
      <c r="AP213" s="80"/>
      <c r="AQ213" s="80"/>
      <c r="AR213" s="80"/>
    </row>
    <row r="214" spans="1:44" ht="16.5" thickTop="1" thickBot="1">
      <c r="A214" s="414">
        <v>18</v>
      </c>
      <c r="B214" s="106"/>
      <c r="C214" s="106"/>
      <c r="D214" s="121"/>
      <c r="E214" s="360">
        <f t="shared" si="60"/>
        <v>0</v>
      </c>
      <c r="F214" s="219" t="s">
        <v>427</v>
      </c>
      <c r="G214" s="560" t="str">
        <f t="shared" si="66"/>
        <v/>
      </c>
      <c r="H214" s="177" t="str">
        <f>IF(COUNTIF('Record Inputs'!$J$2:$J$100,AN214)&gt;0,"TE", IF(COUNTIF('Record Inputs'!$K$2:$K$100,AN214)&gt;0,"H2O",""))</f>
        <v/>
      </c>
      <c r="I214" s="177" t="str">
        <f>IF(COUNTIF('Record Inputs'!$L$2:$L$100,AN214)&gt;0,"P", IF(COUNTIF('Record Inputs'!$M$2:$M$100,AN214)&gt;0,"N",IF(COUNTIF('Record Inputs'!$P$2:$P$100,AN214)&gt;0,"C","")))</f>
        <v/>
      </c>
      <c r="J214" s="177" t="str">
        <f>IF(COUNTIF('Record Inputs'!$N$2:$N$100,AN214)&gt;0,"S", IF(COUNTIF('Record Inputs'!$O$2:$O$100,AN214)&gt;0,"S&amp;D",""))</f>
        <v/>
      </c>
      <c r="K214" s="192"/>
      <c r="L214" s="185"/>
      <c r="M214" s="429"/>
      <c r="N214" s="406" t="str">
        <f t="shared" si="67"/>
        <v>Off</v>
      </c>
      <c r="P214" s="16">
        <f t="shared" si="61"/>
        <v>0</v>
      </c>
      <c r="Q214" s="16">
        <f t="shared" si="62"/>
        <v>0</v>
      </c>
      <c r="R214" s="16">
        <f t="shared" si="63"/>
        <v>0</v>
      </c>
      <c r="S214" s="16">
        <f t="shared" si="64"/>
        <v>0</v>
      </c>
      <c r="T214" s="16">
        <f t="shared" si="65"/>
        <v>0</v>
      </c>
      <c r="AH214" s="80"/>
      <c r="AI214" s="80"/>
      <c r="AJ214" s="80"/>
      <c r="AK214" s="80"/>
      <c r="AL214" s="80"/>
      <c r="AM214" s="80"/>
      <c r="AN214" s="183" t="str">
        <f t="shared" si="68"/>
        <v/>
      </c>
      <c r="AO214" s="80"/>
      <c r="AP214" s="80"/>
      <c r="AQ214" s="80"/>
      <c r="AR214" s="80"/>
    </row>
    <row r="215" spans="1:44" ht="16.5" thickTop="1" thickBot="1">
      <c r="A215" s="414">
        <v>19</v>
      </c>
      <c r="B215" s="105"/>
      <c r="C215" s="105"/>
      <c r="D215" s="122"/>
      <c r="E215" s="360">
        <f t="shared" si="60"/>
        <v>0</v>
      </c>
      <c r="F215" s="218" t="s">
        <v>428</v>
      </c>
      <c r="G215" s="560" t="str">
        <f t="shared" si="66"/>
        <v/>
      </c>
      <c r="H215" s="177" t="str">
        <f>IF(COUNTIF('Record Inputs'!$J$2:$J$100,AN215)&gt;0,"TE", IF(COUNTIF('Record Inputs'!$K$2:$K$100,AN215)&gt;0,"H2O",""))</f>
        <v/>
      </c>
      <c r="I215" s="177" t="str">
        <f>IF(COUNTIF('Record Inputs'!$L$2:$L$100,AN215)&gt;0,"P", IF(COUNTIF('Record Inputs'!$M$2:$M$100,AN215)&gt;0,"N",IF(COUNTIF('Record Inputs'!$P$2:$P$100,AN215)&gt;0,"C","")))</f>
        <v/>
      </c>
      <c r="J215" s="177" t="str">
        <f>IF(COUNTIF('Record Inputs'!$N$2:$N$100,AN215)&gt;0,"S", IF(COUNTIF('Record Inputs'!$O$2:$O$100,AN215)&gt;0,"S&amp;D",""))</f>
        <v/>
      </c>
      <c r="K215" s="192"/>
      <c r="L215" s="185"/>
      <c r="M215" s="429"/>
      <c r="N215" s="406" t="str">
        <f t="shared" si="67"/>
        <v>Off</v>
      </c>
      <c r="P215" s="16">
        <f t="shared" si="61"/>
        <v>0</v>
      </c>
      <c r="Q215" s="16">
        <f t="shared" si="62"/>
        <v>0</v>
      </c>
      <c r="R215" s="16">
        <f t="shared" si="63"/>
        <v>0</v>
      </c>
      <c r="S215" s="16">
        <f t="shared" si="64"/>
        <v>0</v>
      </c>
      <c r="T215" s="16">
        <f t="shared" si="65"/>
        <v>0</v>
      </c>
      <c r="AH215" s="80"/>
      <c r="AI215" s="80"/>
      <c r="AJ215" s="80"/>
      <c r="AK215" s="80"/>
      <c r="AL215" s="80"/>
      <c r="AM215" s="80"/>
      <c r="AN215" s="183" t="str">
        <f t="shared" si="68"/>
        <v/>
      </c>
      <c r="AO215" s="80"/>
      <c r="AP215" s="80"/>
      <c r="AQ215" s="80"/>
      <c r="AR215" s="80"/>
    </row>
    <row r="216" spans="1:44" ht="16.5" thickTop="1" thickBot="1">
      <c r="A216" s="414">
        <v>20</v>
      </c>
      <c r="B216" s="106"/>
      <c r="C216" s="106"/>
      <c r="D216" s="121"/>
      <c r="E216" s="360">
        <f t="shared" si="60"/>
        <v>0</v>
      </c>
      <c r="F216" s="219" t="s">
        <v>429</v>
      </c>
      <c r="G216" s="560" t="str">
        <f t="shared" si="66"/>
        <v/>
      </c>
      <c r="H216" s="177" t="str">
        <f>IF(COUNTIF('Record Inputs'!$J$2:$J$100,AN216)&gt;0,"TE", IF(COUNTIF('Record Inputs'!$K$2:$K$100,AN216)&gt;0,"H2O",""))</f>
        <v/>
      </c>
      <c r="I216" s="177" t="str">
        <f>IF(COUNTIF('Record Inputs'!$L$2:$L$100,AN216)&gt;0,"P", IF(COUNTIF('Record Inputs'!$M$2:$M$100,AN216)&gt;0,"N",IF(COUNTIF('Record Inputs'!$P$2:$P$100,AN216)&gt;0,"C","")))</f>
        <v/>
      </c>
      <c r="J216" s="177" t="str">
        <f>IF(COUNTIF('Record Inputs'!$N$2:$N$100,AN216)&gt;0,"S", IF(COUNTIF('Record Inputs'!$O$2:$O$100,AN216)&gt;0,"S&amp;D",""))</f>
        <v/>
      </c>
      <c r="K216" s="192"/>
      <c r="L216" s="185"/>
      <c r="M216" s="429"/>
      <c r="N216" s="406" t="str">
        <f t="shared" si="67"/>
        <v>Off</v>
      </c>
      <c r="P216" s="16">
        <f t="shared" si="61"/>
        <v>0</v>
      </c>
      <c r="Q216" s="16">
        <f t="shared" si="62"/>
        <v>0</v>
      </c>
      <c r="R216" s="16">
        <f t="shared" si="63"/>
        <v>0</v>
      </c>
      <c r="S216" s="16">
        <f t="shared" si="64"/>
        <v>0</v>
      </c>
      <c r="T216" s="16">
        <f t="shared" si="65"/>
        <v>0</v>
      </c>
      <c r="AH216" s="80"/>
      <c r="AI216" s="80"/>
      <c r="AJ216" s="80"/>
      <c r="AK216" s="80"/>
      <c r="AL216" s="80"/>
      <c r="AM216" s="80"/>
      <c r="AN216" s="183" t="str">
        <f t="shared" si="68"/>
        <v/>
      </c>
      <c r="AO216" s="80"/>
      <c r="AP216" s="80"/>
      <c r="AQ216" s="80"/>
      <c r="AR216" s="80"/>
    </row>
    <row r="217" spans="1:44" ht="16.5" thickTop="1" thickBot="1">
      <c r="A217" s="414">
        <v>21</v>
      </c>
      <c r="B217" s="106"/>
      <c r="C217" s="106"/>
      <c r="D217" s="121"/>
      <c r="E217" s="360">
        <f t="shared" si="60"/>
        <v>0</v>
      </c>
      <c r="F217" s="218" t="s">
        <v>430</v>
      </c>
      <c r="G217" s="560" t="str">
        <f t="shared" si="66"/>
        <v/>
      </c>
      <c r="H217" s="177" t="str">
        <f>IF(COUNTIF('Record Inputs'!$J$2:$J$100,AN217)&gt;0,"TE", IF(COUNTIF('Record Inputs'!$K$2:$K$100,AN217)&gt;0,"H2O",""))</f>
        <v/>
      </c>
      <c r="I217" s="177" t="str">
        <f>IF(COUNTIF('Record Inputs'!$L$2:$L$100,AN217)&gt;0,"P", IF(COUNTIF('Record Inputs'!$M$2:$M$100,AN217)&gt;0,"N",IF(COUNTIF('Record Inputs'!$P$2:$P$100,AN217)&gt;0,"C","")))</f>
        <v/>
      </c>
      <c r="J217" s="177" t="str">
        <f>IF(COUNTIF('Record Inputs'!$N$2:$N$100,AN217)&gt;0,"S", IF(COUNTIF('Record Inputs'!$O$2:$O$100,AN217)&gt;0,"S&amp;D",""))</f>
        <v/>
      </c>
      <c r="K217" s="192"/>
      <c r="L217" s="185"/>
      <c r="M217" s="429"/>
      <c r="N217" s="406" t="str">
        <f t="shared" si="67"/>
        <v>Off</v>
      </c>
      <c r="P217" s="16">
        <f t="shared" si="61"/>
        <v>0</v>
      </c>
      <c r="Q217" s="16">
        <f t="shared" si="62"/>
        <v>0</v>
      </c>
      <c r="R217" s="16">
        <f t="shared" si="63"/>
        <v>0</v>
      </c>
      <c r="S217" s="16">
        <f t="shared" si="64"/>
        <v>0</v>
      </c>
      <c r="T217" s="16">
        <f t="shared" si="65"/>
        <v>0</v>
      </c>
      <c r="AH217" s="80"/>
      <c r="AI217" s="80"/>
      <c r="AJ217" s="80"/>
      <c r="AK217" s="80"/>
      <c r="AL217" s="80"/>
      <c r="AM217" s="80"/>
      <c r="AN217" s="183" t="str">
        <f t="shared" si="68"/>
        <v/>
      </c>
      <c r="AO217" s="80"/>
      <c r="AP217" s="80"/>
      <c r="AQ217" s="80"/>
      <c r="AR217" s="80"/>
    </row>
    <row r="218" spans="1:44" ht="16.5" thickTop="1" thickBot="1">
      <c r="A218" s="414">
        <v>22</v>
      </c>
      <c r="B218" s="105"/>
      <c r="C218" s="105"/>
      <c r="D218" s="122"/>
      <c r="E218" s="360">
        <f t="shared" si="60"/>
        <v>0</v>
      </c>
      <c r="F218" s="219" t="s">
        <v>431</v>
      </c>
      <c r="G218" s="560" t="str">
        <f t="shared" si="66"/>
        <v/>
      </c>
      <c r="H218" s="177" t="str">
        <f>IF(COUNTIF('Record Inputs'!$J$2:$J$100,AN218)&gt;0,"TE", IF(COUNTIF('Record Inputs'!$K$2:$K$100,AN218)&gt;0,"H2O",""))</f>
        <v/>
      </c>
      <c r="I218" s="177" t="str">
        <f>IF(COUNTIF('Record Inputs'!$L$2:$L$100,AN218)&gt;0,"P", IF(COUNTIF('Record Inputs'!$M$2:$M$100,AN218)&gt;0,"N",IF(COUNTIF('Record Inputs'!$P$2:$P$100,AN218)&gt;0,"C","")))</f>
        <v/>
      </c>
      <c r="J218" s="177" t="str">
        <f>IF(COUNTIF('Record Inputs'!$N$2:$N$100,AN218)&gt;0,"S", IF(COUNTIF('Record Inputs'!$O$2:$O$100,AN218)&gt;0,"S&amp;D",""))</f>
        <v/>
      </c>
      <c r="K218" s="192"/>
      <c r="L218" s="185"/>
      <c r="M218" s="429"/>
      <c r="N218" s="406" t="str">
        <f t="shared" si="67"/>
        <v>Off</v>
      </c>
      <c r="P218" s="16">
        <f t="shared" si="61"/>
        <v>0</v>
      </c>
      <c r="Q218" s="16">
        <f t="shared" si="62"/>
        <v>0</v>
      </c>
      <c r="R218" s="16">
        <f t="shared" si="63"/>
        <v>0</v>
      </c>
      <c r="S218" s="16">
        <f t="shared" si="64"/>
        <v>0</v>
      </c>
      <c r="T218" s="16">
        <f t="shared" si="65"/>
        <v>0</v>
      </c>
      <c r="AH218" s="80"/>
      <c r="AI218" s="80"/>
      <c r="AJ218" s="80"/>
      <c r="AK218" s="80"/>
      <c r="AL218" s="80"/>
      <c r="AM218" s="80"/>
      <c r="AN218" s="183" t="str">
        <f t="shared" si="68"/>
        <v/>
      </c>
      <c r="AO218" s="80"/>
      <c r="AP218" s="80"/>
      <c r="AQ218" s="80"/>
      <c r="AR218" s="80"/>
    </row>
    <row r="219" spans="1:44" ht="16.5" thickTop="1" thickBot="1">
      <c r="A219" s="414">
        <v>23</v>
      </c>
      <c r="B219" s="106"/>
      <c r="C219" s="106"/>
      <c r="D219" s="121"/>
      <c r="E219" s="360">
        <f t="shared" si="60"/>
        <v>0</v>
      </c>
      <c r="F219" s="218" t="s">
        <v>432</v>
      </c>
      <c r="G219" s="560" t="str">
        <f t="shared" si="66"/>
        <v/>
      </c>
      <c r="H219" s="177" t="str">
        <f>IF(COUNTIF('Record Inputs'!$J$2:$J$100,AN219)&gt;0,"TE", IF(COUNTIF('Record Inputs'!$K$2:$K$100,AN219)&gt;0,"H2O",""))</f>
        <v/>
      </c>
      <c r="I219" s="177" t="str">
        <f>IF(COUNTIF('Record Inputs'!$L$2:$L$100,AN219)&gt;0,"P", IF(COUNTIF('Record Inputs'!$M$2:$M$100,AN219)&gt;0,"N",IF(COUNTIF('Record Inputs'!$P$2:$P$100,AN219)&gt;0,"C","")))</f>
        <v/>
      </c>
      <c r="J219" s="177" t="str">
        <f>IF(COUNTIF('Record Inputs'!$N$2:$N$100,AN219)&gt;0,"S", IF(COUNTIF('Record Inputs'!$O$2:$O$100,AN219)&gt;0,"S&amp;D",""))</f>
        <v/>
      </c>
      <c r="K219" s="192"/>
      <c r="L219" s="185"/>
      <c r="M219" s="429"/>
      <c r="N219" s="406" t="str">
        <f t="shared" si="67"/>
        <v>Off</v>
      </c>
      <c r="P219" s="16">
        <f t="shared" si="61"/>
        <v>0</v>
      </c>
      <c r="Q219" s="16">
        <f t="shared" si="62"/>
        <v>0</v>
      </c>
      <c r="R219" s="16">
        <f t="shared" si="63"/>
        <v>0</v>
      </c>
      <c r="S219" s="16">
        <f t="shared" si="64"/>
        <v>0</v>
      </c>
      <c r="T219" s="16">
        <f t="shared" si="65"/>
        <v>0</v>
      </c>
      <c r="AH219" s="80"/>
      <c r="AI219" s="80"/>
      <c r="AJ219" s="80"/>
      <c r="AK219" s="80"/>
      <c r="AL219" s="80"/>
      <c r="AM219" s="80"/>
      <c r="AN219" s="183" t="str">
        <f t="shared" si="68"/>
        <v/>
      </c>
      <c r="AO219" s="80"/>
      <c r="AP219" s="80"/>
      <c r="AQ219" s="80"/>
      <c r="AR219" s="80"/>
    </row>
    <row r="220" spans="1:44" ht="16.5" thickTop="1" thickBot="1">
      <c r="A220" s="416">
        <v>24</v>
      </c>
      <c r="B220" s="375"/>
      <c r="C220" s="375"/>
      <c r="D220" s="376"/>
      <c r="E220" s="361">
        <f t="shared" si="60"/>
        <v>0</v>
      </c>
      <c r="F220" s="377" t="s">
        <v>433</v>
      </c>
      <c r="G220" s="560" t="str">
        <f t="shared" si="66"/>
        <v/>
      </c>
      <c r="H220" s="378" t="str">
        <f>IF(COUNTIF('Record Inputs'!$J$2:$J$100,AN220)&gt;0,"TE", IF(COUNTIF('Record Inputs'!$K$2:$K$100,AN220)&gt;0,"H2O",""))</f>
        <v/>
      </c>
      <c r="I220" s="378" t="str">
        <f>IF(COUNTIF('Record Inputs'!$L$2:$L$100,AN220)&gt;0,"P", IF(COUNTIF('Record Inputs'!$M$2:$M$100,AN220)&gt;0,"N",IF(COUNTIF('Record Inputs'!$P$2:$P$100,AN220)&gt;0,"C","")))</f>
        <v/>
      </c>
      <c r="J220" s="378" t="str">
        <f>IF(COUNTIF('Record Inputs'!$N$2:$N$100,AN220)&gt;0,"S", IF(COUNTIF('Record Inputs'!$O$2:$O$100,AN220)&gt;0,"S&amp;D",""))</f>
        <v/>
      </c>
      <c r="K220" s="362"/>
      <c r="L220" s="379"/>
      <c r="M220" s="430"/>
      <c r="N220" s="406" t="str">
        <f t="shared" si="67"/>
        <v>Off</v>
      </c>
      <c r="P220" s="16">
        <f t="shared" si="61"/>
        <v>0</v>
      </c>
      <c r="Q220" s="16">
        <f t="shared" si="62"/>
        <v>0</v>
      </c>
      <c r="R220" s="16">
        <f t="shared" si="63"/>
        <v>0</v>
      </c>
      <c r="S220" s="16">
        <f t="shared" si="64"/>
        <v>0</v>
      </c>
      <c r="T220" s="16">
        <f t="shared" si="65"/>
        <v>0</v>
      </c>
      <c r="AH220" s="80"/>
      <c r="AI220" s="80"/>
      <c r="AJ220" s="80"/>
      <c r="AK220" s="80"/>
      <c r="AL220" s="80"/>
      <c r="AM220" s="80"/>
      <c r="AN220" s="183" t="str">
        <f t="shared" si="68"/>
        <v/>
      </c>
      <c r="AO220" s="80"/>
      <c r="AP220" s="80"/>
      <c r="AQ220" s="80"/>
      <c r="AR220" s="80"/>
    </row>
    <row r="221" spans="1:44" ht="15.75" thickBot="1">
      <c r="A221" s="407">
        <v>25</v>
      </c>
      <c r="B221" s="119"/>
      <c r="C221" s="119"/>
      <c r="D221" s="120"/>
      <c r="E221" s="409">
        <f t="shared" si="60"/>
        <v>0</v>
      </c>
      <c r="F221" s="451" t="s">
        <v>434</v>
      </c>
      <c r="G221" s="560" t="str">
        <f t="shared" si="66"/>
        <v/>
      </c>
      <c r="H221" s="452" t="str">
        <f>IF(COUNTIF('Record Inputs'!$J$2:$J$100,AN221)&gt;0,"TE", IF(COUNTIF('Record Inputs'!$K$2:$K$100,AN221)&gt;0,"H2O",""))</f>
        <v/>
      </c>
      <c r="I221" s="452" t="str">
        <f>IF(COUNTIF('Record Inputs'!$L$2:$L$100,AN221)&gt;0,"P", IF(COUNTIF('Record Inputs'!$M$2:$M$100,AN221)&gt;0,"N",IF(COUNTIF('Record Inputs'!$P$2:$P$100,AN221)&gt;0,"C","")))</f>
        <v/>
      </c>
      <c r="J221" s="452" t="str">
        <f>IF(COUNTIF('Record Inputs'!$N$2:$N$100,AN221)&gt;0,"S", IF(COUNTIF('Record Inputs'!$O$2:$O$100,AN221)&gt;0,"S&amp;D",""))</f>
        <v/>
      </c>
      <c r="K221" s="440"/>
      <c r="L221" s="412"/>
      <c r="M221" s="453"/>
      <c r="N221" s="406" t="str">
        <f t="shared" si="67"/>
        <v>Off</v>
      </c>
      <c r="P221" s="16">
        <f t="shared" si="61"/>
        <v>0</v>
      </c>
      <c r="Q221" s="16">
        <f t="shared" si="62"/>
        <v>0</v>
      </c>
      <c r="R221" s="16">
        <f t="shared" si="63"/>
        <v>0</v>
      </c>
      <c r="S221" s="16">
        <f t="shared" si="64"/>
        <v>0</v>
      </c>
      <c r="T221" s="16">
        <f t="shared" si="65"/>
        <v>0</v>
      </c>
      <c r="AH221" s="80"/>
      <c r="AI221" s="80"/>
      <c r="AJ221" s="80"/>
      <c r="AK221" s="80"/>
      <c r="AL221" s="80"/>
      <c r="AM221" s="80"/>
      <c r="AN221" s="183" t="str">
        <f t="shared" si="68"/>
        <v/>
      </c>
      <c r="AO221" s="80"/>
      <c r="AP221" s="80"/>
      <c r="AQ221" s="80"/>
      <c r="AR221" s="80"/>
    </row>
    <row r="222" spans="1:44" ht="16.5" thickTop="1" thickBot="1">
      <c r="A222" s="414">
        <v>26</v>
      </c>
      <c r="B222" s="106"/>
      <c r="C222" s="106"/>
      <c r="D222" s="121"/>
      <c r="E222" s="360">
        <f t="shared" si="60"/>
        <v>0</v>
      </c>
      <c r="F222" s="219" t="s">
        <v>435</v>
      </c>
      <c r="G222" s="560" t="str">
        <f t="shared" si="66"/>
        <v/>
      </c>
      <c r="H222" s="177" t="str">
        <f>IF(COUNTIF('Record Inputs'!$J$2:$J$100,AN222)&gt;0,"TE", IF(COUNTIF('Record Inputs'!$K$2:$K$100,AN222)&gt;0,"H2O",""))</f>
        <v/>
      </c>
      <c r="I222" s="177" t="str">
        <f>IF(COUNTIF('Record Inputs'!$L$2:$L$100,AN222)&gt;0,"P", IF(COUNTIF('Record Inputs'!$M$2:$M$100,AN222)&gt;0,"N",IF(COUNTIF('Record Inputs'!$P$2:$P$100,AN222)&gt;0,"C","")))</f>
        <v/>
      </c>
      <c r="J222" s="177" t="str">
        <f>IF(COUNTIF('Record Inputs'!$N$2:$N$100,AN222)&gt;0,"S", IF(COUNTIF('Record Inputs'!$O$2:$O$100,AN222)&gt;0,"S&amp;D",""))</f>
        <v/>
      </c>
      <c r="K222" s="192"/>
      <c r="L222" s="185"/>
      <c r="M222" s="429"/>
      <c r="N222" s="406" t="str">
        <f t="shared" si="67"/>
        <v>Off</v>
      </c>
      <c r="P222" s="16">
        <f t="shared" si="61"/>
        <v>0</v>
      </c>
      <c r="Q222" s="16">
        <f t="shared" si="62"/>
        <v>0</v>
      </c>
      <c r="R222" s="16">
        <f t="shared" si="63"/>
        <v>0</v>
      </c>
      <c r="S222" s="16">
        <f t="shared" si="64"/>
        <v>0</v>
      </c>
      <c r="T222" s="16">
        <f t="shared" si="65"/>
        <v>0</v>
      </c>
      <c r="AH222" s="80"/>
      <c r="AI222" s="80"/>
      <c r="AJ222" s="80"/>
      <c r="AK222" s="80"/>
      <c r="AL222" s="80"/>
      <c r="AM222" s="80"/>
      <c r="AN222" s="183" t="str">
        <f t="shared" si="68"/>
        <v/>
      </c>
      <c r="AO222" s="80"/>
      <c r="AP222" s="80"/>
      <c r="AQ222" s="80"/>
      <c r="AR222" s="80"/>
    </row>
    <row r="223" spans="1:44" ht="16.5" thickTop="1" thickBot="1">
      <c r="A223" s="414">
        <v>27</v>
      </c>
      <c r="B223" s="106"/>
      <c r="C223" s="106"/>
      <c r="D223" s="121"/>
      <c r="E223" s="360">
        <f t="shared" si="60"/>
        <v>0</v>
      </c>
      <c r="F223" s="218" t="s">
        <v>436</v>
      </c>
      <c r="G223" s="560" t="str">
        <f t="shared" si="66"/>
        <v/>
      </c>
      <c r="H223" s="177" t="str">
        <f>IF(COUNTIF('Record Inputs'!$J$2:$J$100,AN223)&gt;0,"TE", IF(COUNTIF('Record Inputs'!$K$2:$K$100,AN223)&gt;0,"H2O",""))</f>
        <v/>
      </c>
      <c r="I223" s="177" t="str">
        <f>IF(COUNTIF('Record Inputs'!$L$2:$L$100,AN223)&gt;0,"P", IF(COUNTIF('Record Inputs'!$M$2:$M$100,AN223)&gt;0,"N",IF(COUNTIF('Record Inputs'!$P$2:$P$100,AN223)&gt;0,"C","")))</f>
        <v/>
      </c>
      <c r="J223" s="177" t="str">
        <f>IF(COUNTIF('Record Inputs'!$N$2:$N$100,AN223)&gt;0,"S", IF(COUNTIF('Record Inputs'!$O$2:$O$100,AN223)&gt;0,"S&amp;D",""))</f>
        <v/>
      </c>
      <c r="K223" s="192"/>
      <c r="L223" s="185"/>
      <c r="M223" s="429"/>
      <c r="N223" s="406" t="str">
        <f t="shared" si="67"/>
        <v>Off</v>
      </c>
      <c r="P223" s="16">
        <f t="shared" si="61"/>
        <v>0</v>
      </c>
      <c r="Q223" s="16">
        <f t="shared" si="62"/>
        <v>0</v>
      </c>
      <c r="R223" s="16">
        <f t="shared" si="63"/>
        <v>0</v>
      </c>
      <c r="S223" s="16">
        <f t="shared" si="64"/>
        <v>0</v>
      </c>
      <c r="T223" s="16">
        <f t="shared" si="65"/>
        <v>0</v>
      </c>
      <c r="AH223" s="80"/>
      <c r="AI223" s="80"/>
      <c r="AJ223" s="80"/>
      <c r="AK223" s="80"/>
      <c r="AL223" s="80"/>
      <c r="AM223" s="80"/>
      <c r="AN223" s="183" t="str">
        <f t="shared" si="68"/>
        <v/>
      </c>
      <c r="AO223" s="80"/>
      <c r="AP223" s="80"/>
      <c r="AQ223" s="80"/>
      <c r="AR223" s="80"/>
    </row>
    <row r="224" spans="1:44" ht="16.5" thickTop="1" thickBot="1">
      <c r="A224" s="414">
        <v>28</v>
      </c>
      <c r="B224" s="105"/>
      <c r="C224" s="105"/>
      <c r="D224" s="122"/>
      <c r="E224" s="360">
        <f t="shared" si="60"/>
        <v>0</v>
      </c>
      <c r="F224" s="219" t="s">
        <v>437</v>
      </c>
      <c r="G224" s="560" t="str">
        <f t="shared" si="66"/>
        <v/>
      </c>
      <c r="H224" s="177" t="str">
        <f>IF(COUNTIF('Record Inputs'!$J$2:$J$100,AN224)&gt;0,"TE", IF(COUNTIF('Record Inputs'!$K$2:$K$100,AN224)&gt;0,"H2O",""))</f>
        <v/>
      </c>
      <c r="I224" s="177" t="str">
        <f>IF(COUNTIF('Record Inputs'!$L$2:$L$100,AN224)&gt;0,"P", IF(COUNTIF('Record Inputs'!$M$2:$M$100,AN224)&gt;0,"N",IF(COUNTIF('Record Inputs'!$P$2:$P$100,AN224)&gt;0,"C","")))</f>
        <v/>
      </c>
      <c r="J224" s="177" t="str">
        <f>IF(COUNTIF('Record Inputs'!$N$2:$N$100,AN224)&gt;0,"S", IF(COUNTIF('Record Inputs'!$O$2:$O$100,AN224)&gt;0,"S&amp;D",""))</f>
        <v/>
      </c>
      <c r="K224" s="192"/>
      <c r="L224" s="185"/>
      <c r="M224" s="429"/>
      <c r="N224" s="406" t="str">
        <f t="shared" si="67"/>
        <v>Off</v>
      </c>
      <c r="P224" s="16">
        <f t="shared" si="61"/>
        <v>0</v>
      </c>
      <c r="Q224" s="16">
        <f t="shared" si="62"/>
        <v>0</v>
      </c>
      <c r="R224" s="16">
        <f t="shared" si="63"/>
        <v>0</v>
      </c>
      <c r="S224" s="16">
        <f t="shared" si="64"/>
        <v>0</v>
      </c>
      <c r="T224" s="16">
        <f t="shared" si="65"/>
        <v>0</v>
      </c>
      <c r="AH224" s="80"/>
      <c r="AI224" s="80"/>
      <c r="AJ224" s="80"/>
      <c r="AK224" s="80"/>
      <c r="AL224" s="80"/>
      <c r="AM224" s="80"/>
      <c r="AN224" s="183" t="str">
        <f t="shared" si="68"/>
        <v/>
      </c>
      <c r="AO224" s="80"/>
      <c r="AP224" s="80"/>
      <c r="AQ224" s="80"/>
      <c r="AR224" s="80"/>
    </row>
    <row r="225" spans="1:44" ht="16.5" thickTop="1" thickBot="1">
      <c r="A225" s="414">
        <v>29</v>
      </c>
      <c r="B225" s="106"/>
      <c r="C225" s="106"/>
      <c r="D225" s="121"/>
      <c r="E225" s="360">
        <f t="shared" si="60"/>
        <v>0</v>
      </c>
      <c r="F225" s="218" t="s">
        <v>438</v>
      </c>
      <c r="G225" s="560" t="str">
        <f t="shared" si="66"/>
        <v/>
      </c>
      <c r="H225" s="177" t="str">
        <f>IF(COUNTIF('Record Inputs'!$J$2:$J$100,AN225)&gt;0,"TE", IF(COUNTIF('Record Inputs'!$K$2:$K$100,AN225)&gt;0,"H2O",""))</f>
        <v/>
      </c>
      <c r="I225" s="177" t="str">
        <f>IF(COUNTIF('Record Inputs'!$L$2:$L$100,AN225)&gt;0,"P", IF(COUNTIF('Record Inputs'!$M$2:$M$100,AN225)&gt;0,"N",IF(COUNTIF('Record Inputs'!$P$2:$P$100,AN225)&gt;0,"C","")))</f>
        <v/>
      </c>
      <c r="J225" s="177" t="str">
        <f>IF(COUNTIF('Record Inputs'!$N$2:$N$100,AN225)&gt;0,"S", IF(COUNTIF('Record Inputs'!$O$2:$O$100,AN225)&gt;0,"S&amp;D",""))</f>
        <v/>
      </c>
      <c r="K225" s="192"/>
      <c r="L225" s="185"/>
      <c r="M225" s="429"/>
      <c r="N225" s="406" t="str">
        <f t="shared" si="67"/>
        <v>Off</v>
      </c>
      <c r="P225" s="16">
        <f t="shared" si="61"/>
        <v>0</v>
      </c>
      <c r="Q225" s="16">
        <f t="shared" si="62"/>
        <v>0</v>
      </c>
      <c r="R225" s="16">
        <f t="shared" si="63"/>
        <v>0</v>
      </c>
      <c r="S225" s="16">
        <f t="shared" si="64"/>
        <v>0</v>
      </c>
      <c r="T225" s="16">
        <f t="shared" si="65"/>
        <v>0</v>
      </c>
      <c r="AH225" s="80"/>
      <c r="AI225" s="80"/>
      <c r="AJ225" s="80"/>
      <c r="AK225" s="80"/>
      <c r="AL225" s="80"/>
      <c r="AM225" s="80"/>
      <c r="AN225" s="183" t="str">
        <f t="shared" si="68"/>
        <v/>
      </c>
      <c r="AO225" s="80"/>
      <c r="AP225" s="80"/>
      <c r="AQ225" s="80"/>
      <c r="AR225" s="80"/>
    </row>
    <row r="226" spans="1:44" ht="16.5" thickTop="1" thickBot="1">
      <c r="A226" s="414">
        <v>30</v>
      </c>
      <c r="B226" s="106"/>
      <c r="C226" s="106"/>
      <c r="D226" s="121"/>
      <c r="E226" s="360">
        <f t="shared" si="60"/>
        <v>0</v>
      </c>
      <c r="F226" s="219" t="s">
        <v>439</v>
      </c>
      <c r="G226" s="560" t="str">
        <f t="shared" si="66"/>
        <v/>
      </c>
      <c r="H226" s="177" t="str">
        <f>IF(COUNTIF('Record Inputs'!$J$2:$J$100,AN226)&gt;0,"TE", IF(COUNTIF('Record Inputs'!$K$2:$K$100,AN226)&gt;0,"H2O",""))</f>
        <v/>
      </c>
      <c r="I226" s="177" t="str">
        <f>IF(COUNTIF('Record Inputs'!$L$2:$L$100,AN226)&gt;0,"P", IF(COUNTIF('Record Inputs'!$M$2:$M$100,AN226)&gt;0,"N",IF(COUNTIF('Record Inputs'!$P$2:$P$100,AN226)&gt;0,"C","")))</f>
        <v/>
      </c>
      <c r="J226" s="177" t="str">
        <f>IF(COUNTIF('Record Inputs'!$N$2:$N$100,AN226)&gt;0,"S", IF(COUNTIF('Record Inputs'!$O$2:$O$100,AN226)&gt;0,"S&amp;D",""))</f>
        <v/>
      </c>
      <c r="K226" s="192"/>
      <c r="L226" s="185"/>
      <c r="M226" s="429"/>
      <c r="N226" s="406" t="str">
        <f t="shared" si="67"/>
        <v>Off</v>
      </c>
      <c r="P226" s="16">
        <f t="shared" si="61"/>
        <v>0</v>
      </c>
      <c r="Q226" s="16">
        <f t="shared" si="62"/>
        <v>0</v>
      </c>
      <c r="R226" s="16">
        <f t="shared" si="63"/>
        <v>0</v>
      </c>
      <c r="S226" s="16">
        <f t="shared" si="64"/>
        <v>0</v>
      </c>
      <c r="T226" s="16">
        <f t="shared" si="65"/>
        <v>0</v>
      </c>
      <c r="AH226" s="80"/>
      <c r="AI226" s="80"/>
      <c r="AJ226" s="80"/>
      <c r="AK226" s="80"/>
      <c r="AL226" s="80"/>
      <c r="AM226" s="80"/>
      <c r="AN226" s="183" t="str">
        <f t="shared" si="68"/>
        <v/>
      </c>
      <c r="AO226" s="80"/>
      <c r="AP226" s="80"/>
      <c r="AQ226" s="80"/>
      <c r="AR226" s="80"/>
    </row>
    <row r="227" spans="1:44" ht="16.5" thickTop="1" thickBot="1">
      <c r="A227" s="414">
        <v>31</v>
      </c>
      <c r="B227" s="105"/>
      <c r="C227" s="105"/>
      <c r="D227" s="122"/>
      <c r="E227" s="360">
        <f t="shared" si="60"/>
        <v>0</v>
      </c>
      <c r="F227" s="218" t="s">
        <v>440</v>
      </c>
      <c r="G227" s="560" t="str">
        <f t="shared" si="66"/>
        <v/>
      </c>
      <c r="H227" s="177" t="str">
        <f>IF(COUNTIF('Record Inputs'!$J$2:$J$100,AN227)&gt;0,"TE", IF(COUNTIF('Record Inputs'!$K$2:$K$100,AN227)&gt;0,"H2O",""))</f>
        <v/>
      </c>
      <c r="I227" s="177" t="str">
        <f>IF(COUNTIF('Record Inputs'!$L$2:$L$100,AN227)&gt;0,"P", IF(COUNTIF('Record Inputs'!$M$2:$M$100,AN227)&gt;0,"N",IF(COUNTIF('Record Inputs'!$P$2:$P$100,AN227)&gt;0,"C","")))</f>
        <v/>
      </c>
      <c r="J227" s="177" t="str">
        <f>IF(COUNTIF('Record Inputs'!$N$2:$N$100,AN227)&gt;0,"S", IF(COUNTIF('Record Inputs'!$O$2:$O$100,AN227)&gt;0,"S&amp;D",""))</f>
        <v/>
      </c>
      <c r="K227" s="192"/>
      <c r="L227" s="185"/>
      <c r="M227" s="429"/>
      <c r="N227" s="406" t="str">
        <f t="shared" si="67"/>
        <v>Off</v>
      </c>
      <c r="P227" s="16">
        <f t="shared" si="61"/>
        <v>0</v>
      </c>
      <c r="Q227" s="16">
        <f t="shared" si="62"/>
        <v>0</v>
      </c>
      <c r="R227" s="16">
        <f t="shared" si="63"/>
        <v>0</v>
      </c>
      <c r="S227" s="16">
        <f t="shared" si="64"/>
        <v>0</v>
      </c>
      <c r="T227" s="16">
        <f t="shared" si="65"/>
        <v>0</v>
      </c>
      <c r="AH227" s="80"/>
      <c r="AI227" s="80"/>
      <c r="AJ227" s="80"/>
      <c r="AK227" s="80"/>
      <c r="AL227" s="80"/>
      <c r="AM227" s="80"/>
      <c r="AN227" s="183" t="str">
        <f t="shared" si="68"/>
        <v/>
      </c>
      <c r="AO227" s="80"/>
      <c r="AP227" s="80"/>
      <c r="AQ227" s="80"/>
      <c r="AR227" s="80"/>
    </row>
    <row r="228" spans="1:44" ht="16.5" thickTop="1" thickBot="1">
      <c r="A228" s="414">
        <v>32</v>
      </c>
      <c r="B228" s="106"/>
      <c r="C228" s="106"/>
      <c r="D228" s="121"/>
      <c r="E228" s="360">
        <f t="shared" si="60"/>
        <v>0</v>
      </c>
      <c r="F228" s="219" t="s">
        <v>441</v>
      </c>
      <c r="G228" s="560" t="str">
        <f t="shared" si="66"/>
        <v/>
      </c>
      <c r="H228" s="177" t="str">
        <f>IF(COUNTIF('Record Inputs'!$J$2:$J$100,AN228)&gt;0,"TE", IF(COUNTIF('Record Inputs'!$K$2:$K$100,AN228)&gt;0,"H2O",""))</f>
        <v/>
      </c>
      <c r="I228" s="177" t="str">
        <f>IF(COUNTIF('Record Inputs'!$L$2:$L$100,AN228)&gt;0,"P", IF(COUNTIF('Record Inputs'!$M$2:$M$100,AN228)&gt;0,"N",IF(COUNTIF('Record Inputs'!$P$2:$P$100,AN228)&gt;0,"C","")))</f>
        <v/>
      </c>
      <c r="J228" s="177" t="str">
        <f>IF(COUNTIF('Record Inputs'!$N$2:$N$100,AN228)&gt;0,"S", IF(COUNTIF('Record Inputs'!$O$2:$O$100,AN228)&gt;0,"S&amp;D",""))</f>
        <v/>
      </c>
      <c r="K228" s="192"/>
      <c r="L228" s="185"/>
      <c r="M228" s="429"/>
      <c r="N228" s="406" t="str">
        <f t="shared" si="67"/>
        <v>Off</v>
      </c>
      <c r="P228" s="16">
        <f t="shared" si="61"/>
        <v>0</v>
      </c>
      <c r="Q228" s="16">
        <f t="shared" si="62"/>
        <v>0</v>
      </c>
      <c r="R228" s="16">
        <f t="shared" si="63"/>
        <v>0</v>
      </c>
      <c r="S228" s="16">
        <f t="shared" si="64"/>
        <v>0</v>
      </c>
      <c r="T228" s="16">
        <f t="shared" si="65"/>
        <v>0</v>
      </c>
      <c r="AH228" s="80"/>
      <c r="AI228" s="80"/>
      <c r="AJ228" s="80"/>
      <c r="AK228" s="80"/>
      <c r="AL228" s="80"/>
      <c r="AM228" s="80"/>
      <c r="AN228" s="183" t="str">
        <f t="shared" si="68"/>
        <v/>
      </c>
      <c r="AO228" s="80"/>
      <c r="AP228" s="80"/>
      <c r="AQ228" s="80"/>
      <c r="AR228" s="80"/>
    </row>
    <row r="229" spans="1:44" ht="16.5" thickTop="1" thickBot="1">
      <c r="A229" s="414">
        <v>33</v>
      </c>
      <c r="B229" s="106"/>
      <c r="C229" s="106"/>
      <c r="D229" s="121"/>
      <c r="E229" s="360">
        <f t="shared" si="60"/>
        <v>0</v>
      </c>
      <c r="F229" s="218" t="s">
        <v>442</v>
      </c>
      <c r="G229" s="560" t="str">
        <f t="shared" si="66"/>
        <v/>
      </c>
      <c r="H229" s="177" t="str">
        <f>IF(COUNTIF('Record Inputs'!$J$2:$J$100,AN229)&gt;0,"TE", IF(COUNTIF('Record Inputs'!$K$2:$K$100,AN229)&gt;0,"H2O",""))</f>
        <v/>
      </c>
      <c r="I229" s="177" t="str">
        <f>IF(COUNTIF('Record Inputs'!$L$2:$L$100,AN229)&gt;0,"P", IF(COUNTIF('Record Inputs'!$M$2:$M$100,AN229)&gt;0,"N",IF(COUNTIF('Record Inputs'!$P$2:$P$100,AN229)&gt;0,"C","")))</f>
        <v/>
      </c>
      <c r="J229" s="177" t="str">
        <f>IF(COUNTIF('Record Inputs'!$N$2:$N$100,AN229)&gt;0,"S", IF(COUNTIF('Record Inputs'!$O$2:$O$100,AN229)&gt;0,"S&amp;D",""))</f>
        <v/>
      </c>
      <c r="K229" s="192"/>
      <c r="L229" s="185"/>
      <c r="M229" s="429"/>
      <c r="N229" s="406" t="str">
        <f t="shared" si="67"/>
        <v>Off</v>
      </c>
      <c r="P229" s="16">
        <f t="shared" si="61"/>
        <v>0</v>
      </c>
      <c r="Q229" s="16">
        <f t="shared" si="62"/>
        <v>0</v>
      </c>
      <c r="R229" s="16">
        <f t="shared" si="63"/>
        <v>0</v>
      </c>
      <c r="S229" s="16">
        <f t="shared" si="64"/>
        <v>0</v>
      </c>
      <c r="T229" s="16">
        <f t="shared" si="65"/>
        <v>0</v>
      </c>
      <c r="AH229" s="80"/>
      <c r="AI229" s="80"/>
      <c r="AJ229" s="80"/>
      <c r="AK229" s="80"/>
      <c r="AL229" s="80"/>
      <c r="AM229" s="80"/>
      <c r="AN229" s="183" t="str">
        <f t="shared" si="68"/>
        <v/>
      </c>
      <c r="AO229" s="80"/>
      <c r="AP229" s="80"/>
      <c r="AQ229" s="80"/>
      <c r="AR229" s="80"/>
    </row>
    <row r="230" spans="1:44" ht="16.5" thickTop="1" thickBot="1">
      <c r="A230" s="414">
        <v>34</v>
      </c>
      <c r="B230" s="105"/>
      <c r="C230" s="105"/>
      <c r="D230" s="122"/>
      <c r="E230" s="360">
        <f t="shared" si="60"/>
        <v>0</v>
      </c>
      <c r="F230" s="219" t="s">
        <v>443</v>
      </c>
      <c r="G230" s="560" t="str">
        <f t="shared" si="66"/>
        <v/>
      </c>
      <c r="H230" s="177" t="str">
        <f>IF(COUNTIF('Record Inputs'!$J$2:$J$100,AN230)&gt;0,"TE", IF(COUNTIF('Record Inputs'!$K$2:$K$100,AN230)&gt;0,"H2O",""))</f>
        <v/>
      </c>
      <c r="I230" s="177" t="str">
        <f>IF(COUNTIF('Record Inputs'!$L$2:$L$100,AN230)&gt;0,"P", IF(COUNTIF('Record Inputs'!$M$2:$M$100,AN230)&gt;0,"N",IF(COUNTIF('Record Inputs'!$P$2:$P$100,AN230)&gt;0,"C","")))</f>
        <v/>
      </c>
      <c r="J230" s="177" t="str">
        <f>IF(COUNTIF('Record Inputs'!$N$2:$N$100,AN230)&gt;0,"S", IF(COUNTIF('Record Inputs'!$O$2:$O$100,AN230)&gt;0,"S&amp;D",""))</f>
        <v/>
      </c>
      <c r="K230" s="192"/>
      <c r="L230" s="185"/>
      <c r="M230" s="429"/>
      <c r="N230" s="406" t="str">
        <f t="shared" si="67"/>
        <v>Off</v>
      </c>
      <c r="P230" s="16">
        <f t="shared" si="61"/>
        <v>0</v>
      </c>
      <c r="Q230" s="16">
        <f t="shared" si="62"/>
        <v>0</v>
      </c>
      <c r="R230" s="16">
        <f t="shared" si="63"/>
        <v>0</v>
      </c>
      <c r="S230" s="16">
        <f t="shared" si="64"/>
        <v>0</v>
      </c>
      <c r="T230" s="16">
        <f t="shared" si="65"/>
        <v>0</v>
      </c>
      <c r="AH230" s="80"/>
      <c r="AI230" s="80"/>
      <c r="AJ230" s="80"/>
      <c r="AK230" s="80"/>
      <c r="AL230" s="80"/>
      <c r="AM230" s="80"/>
      <c r="AN230" s="183" t="str">
        <f t="shared" si="68"/>
        <v/>
      </c>
      <c r="AO230" s="80"/>
      <c r="AP230" s="80"/>
      <c r="AQ230" s="80"/>
      <c r="AR230" s="80"/>
    </row>
    <row r="231" spans="1:44" ht="16.5" thickTop="1" thickBot="1">
      <c r="A231" s="414">
        <v>35</v>
      </c>
      <c r="B231" s="106"/>
      <c r="C231" s="106"/>
      <c r="D231" s="121"/>
      <c r="E231" s="360">
        <f t="shared" si="60"/>
        <v>0</v>
      </c>
      <c r="F231" s="218" t="s">
        <v>444</v>
      </c>
      <c r="G231" s="560" t="str">
        <f t="shared" si="66"/>
        <v/>
      </c>
      <c r="H231" s="177" t="str">
        <f>IF(COUNTIF('Record Inputs'!$J$2:$J$100,AN231)&gt;0,"TE", IF(COUNTIF('Record Inputs'!$K$2:$K$100,AN231)&gt;0,"H2O",""))</f>
        <v/>
      </c>
      <c r="I231" s="177" t="str">
        <f>IF(COUNTIF('Record Inputs'!$L$2:$L$100,AN231)&gt;0,"P", IF(COUNTIF('Record Inputs'!$M$2:$M$100,AN231)&gt;0,"N",IF(COUNTIF('Record Inputs'!$P$2:$P$100,AN231)&gt;0,"C","")))</f>
        <v/>
      </c>
      <c r="J231" s="177" t="str">
        <f>IF(COUNTIF('Record Inputs'!$N$2:$N$100,AN231)&gt;0,"S", IF(COUNTIF('Record Inputs'!$O$2:$O$100,AN231)&gt;0,"S&amp;D",""))</f>
        <v/>
      </c>
      <c r="K231" s="192"/>
      <c r="L231" s="185"/>
      <c r="M231" s="429"/>
      <c r="N231" s="406" t="str">
        <f t="shared" si="67"/>
        <v>Off</v>
      </c>
      <c r="P231" s="16">
        <f t="shared" si="61"/>
        <v>0</v>
      </c>
      <c r="Q231" s="16">
        <f t="shared" si="62"/>
        <v>0</v>
      </c>
      <c r="R231" s="16">
        <f t="shared" si="63"/>
        <v>0</v>
      </c>
      <c r="S231" s="16">
        <f t="shared" si="64"/>
        <v>0</v>
      </c>
      <c r="T231" s="16">
        <f t="shared" si="65"/>
        <v>0</v>
      </c>
      <c r="AH231" s="80"/>
      <c r="AI231" s="80"/>
      <c r="AJ231" s="80"/>
      <c r="AK231" s="80"/>
      <c r="AL231" s="80"/>
      <c r="AM231" s="80"/>
      <c r="AN231" s="183" t="str">
        <f t="shared" si="68"/>
        <v/>
      </c>
      <c r="AO231" s="80"/>
      <c r="AP231" s="80"/>
      <c r="AQ231" s="80"/>
      <c r="AR231" s="80"/>
    </row>
    <row r="232" spans="1:44" ht="16.5" thickTop="1" thickBot="1">
      <c r="A232" s="416">
        <v>36</v>
      </c>
      <c r="B232" s="375"/>
      <c r="C232" s="375"/>
      <c r="D232" s="376"/>
      <c r="E232" s="361">
        <f t="shared" si="60"/>
        <v>0</v>
      </c>
      <c r="F232" s="377" t="s">
        <v>445</v>
      </c>
      <c r="G232" s="560" t="str">
        <f t="shared" si="66"/>
        <v/>
      </c>
      <c r="H232" s="378" t="str">
        <f>IF(COUNTIF('Record Inputs'!$J$2:$J$100,AN232)&gt;0,"TE", IF(COUNTIF('Record Inputs'!$K$2:$K$100,AN232)&gt;0,"H2O",""))</f>
        <v/>
      </c>
      <c r="I232" s="378" t="str">
        <f>IF(COUNTIF('Record Inputs'!$L$2:$L$100,AN232)&gt;0,"P", IF(COUNTIF('Record Inputs'!$M$2:$M$100,AN232)&gt;0,"N",IF(COUNTIF('Record Inputs'!$P$2:$P$100,AN232)&gt;0,"C","")))</f>
        <v/>
      </c>
      <c r="J232" s="378" t="str">
        <f>IF(COUNTIF('Record Inputs'!$N$2:$N$100,AN232)&gt;0,"S", IF(COUNTIF('Record Inputs'!$O$2:$O$100,AN232)&gt;0,"S&amp;D",""))</f>
        <v/>
      </c>
      <c r="K232" s="362"/>
      <c r="L232" s="379"/>
      <c r="M232" s="430"/>
      <c r="N232" s="406" t="str">
        <f t="shared" si="67"/>
        <v>Off</v>
      </c>
      <c r="P232" s="16">
        <f t="shared" si="61"/>
        <v>0</v>
      </c>
      <c r="Q232" s="16">
        <f t="shared" si="62"/>
        <v>0</v>
      </c>
      <c r="R232" s="16">
        <f t="shared" si="63"/>
        <v>0</v>
      </c>
      <c r="S232" s="16">
        <f t="shared" si="64"/>
        <v>0</v>
      </c>
      <c r="T232" s="16">
        <f t="shared" si="65"/>
        <v>0</v>
      </c>
      <c r="AH232" s="80"/>
      <c r="AI232" s="80"/>
      <c r="AJ232" s="80"/>
      <c r="AK232" s="80"/>
      <c r="AL232" s="80"/>
      <c r="AM232" s="80"/>
      <c r="AN232" s="183" t="str">
        <f t="shared" si="68"/>
        <v/>
      </c>
      <c r="AO232" s="80"/>
      <c r="AP232" s="80"/>
      <c r="AQ232" s="80"/>
      <c r="AR232" s="80"/>
    </row>
    <row r="233" spans="1:44" ht="15.75" thickBot="1">
      <c r="A233" s="407">
        <v>37</v>
      </c>
      <c r="B233" s="119"/>
      <c r="C233" s="119"/>
      <c r="D233" s="120"/>
      <c r="E233" s="409">
        <f t="shared" si="60"/>
        <v>0</v>
      </c>
      <c r="F233" s="451" t="s">
        <v>446</v>
      </c>
      <c r="G233" s="560" t="str">
        <f t="shared" si="66"/>
        <v/>
      </c>
      <c r="H233" s="452" t="str">
        <f>IF(COUNTIF('Record Inputs'!$J$2:$J$100,AN233)&gt;0,"TE", IF(COUNTIF('Record Inputs'!$K$2:$K$100,AN233)&gt;0,"H2O",""))</f>
        <v/>
      </c>
      <c r="I233" s="452" t="str">
        <f>IF(COUNTIF('Record Inputs'!$L$2:$L$100,AN233)&gt;0,"P", IF(COUNTIF('Record Inputs'!$M$2:$M$100,AN233)&gt;0,"N",IF(COUNTIF('Record Inputs'!$P$2:$P$100,AN233)&gt;0,"C","")))</f>
        <v/>
      </c>
      <c r="J233" s="452" t="str">
        <f>IF(COUNTIF('Record Inputs'!$N$2:$N$100,AN233)&gt;0,"S", IF(COUNTIF('Record Inputs'!$O$2:$O$100,AN233)&gt;0,"S&amp;D",""))</f>
        <v/>
      </c>
      <c r="K233" s="440"/>
      <c r="L233" s="412"/>
      <c r="M233" s="453"/>
      <c r="N233" s="406" t="str">
        <f t="shared" si="67"/>
        <v>Off</v>
      </c>
      <c r="P233" s="16">
        <f t="shared" si="61"/>
        <v>0</v>
      </c>
      <c r="Q233" s="16">
        <f t="shared" si="62"/>
        <v>0</v>
      </c>
      <c r="R233" s="16">
        <f t="shared" si="63"/>
        <v>0</v>
      </c>
      <c r="S233" s="16">
        <f t="shared" si="64"/>
        <v>0</v>
      </c>
      <c r="T233" s="16">
        <f t="shared" si="65"/>
        <v>0</v>
      </c>
      <c r="AH233" s="80"/>
      <c r="AI233" s="80"/>
      <c r="AJ233" s="80"/>
      <c r="AK233" s="80"/>
      <c r="AL233" s="80"/>
      <c r="AM233" s="80"/>
      <c r="AN233" s="183" t="str">
        <f t="shared" si="68"/>
        <v/>
      </c>
      <c r="AO233" s="80"/>
      <c r="AP233" s="80"/>
      <c r="AQ233" s="80"/>
      <c r="AR233" s="80"/>
    </row>
    <row r="234" spans="1:44" ht="16.5" thickTop="1" thickBot="1">
      <c r="A234" s="414">
        <v>38</v>
      </c>
      <c r="B234" s="106"/>
      <c r="C234" s="106"/>
      <c r="D234" s="121"/>
      <c r="E234" s="360">
        <f t="shared" si="60"/>
        <v>0</v>
      </c>
      <c r="F234" s="219" t="s">
        <v>447</v>
      </c>
      <c r="G234" s="560" t="str">
        <f t="shared" si="66"/>
        <v/>
      </c>
      <c r="H234" s="177" t="str">
        <f>IF(COUNTIF('Record Inputs'!$J$2:$J$100,AN234)&gt;0,"TE", IF(COUNTIF('Record Inputs'!$K$2:$K$100,AN234)&gt;0,"H2O",""))</f>
        <v/>
      </c>
      <c r="I234" s="177" t="str">
        <f>IF(COUNTIF('Record Inputs'!$L$2:$L$100,AN234)&gt;0,"P", IF(COUNTIF('Record Inputs'!$M$2:$M$100,AN234)&gt;0,"N",IF(COUNTIF('Record Inputs'!$P$2:$P$100,AN234)&gt;0,"C","")))</f>
        <v/>
      </c>
      <c r="J234" s="177" t="str">
        <f>IF(COUNTIF('Record Inputs'!$N$2:$N$100,AN234)&gt;0,"S", IF(COUNTIF('Record Inputs'!$O$2:$O$100,AN234)&gt;0,"S&amp;D",""))</f>
        <v/>
      </c>
      <c r="K234" s="192"/>
      <c r="L234" s="185"/>
      <c r="M234" s="429"/>
      <c r="N234" s="406" t="str">
        <f t="shared" si="67"/>
        <v>Off</v>
      </c>
      <c r="P234" s="16">
        <f t="shared" si="61"/>
        <v>0</v>
      </c>
      <c r="Q234" s="16">
        <f t="shared" si="62"/>
        <v>0</v>
      </c>
      <c r="R234" s="16">
        <f t="shared" si="63"/>
        <v>0</v>
      </c>
      <c r="S234" s="16">
        <f t="shared" si="64"/>
        <v>0</v>
      </c>
      <c r="T234" s="16">
        <f t="shared" si="65"/>
        <v>0</v>
      </c>
      <c r="AH234" s="80"/>
      <c r="AI234" s="80"/>
      <c r="AJ234" s="80"/>
      <c r="AK234" s="80"/>
      <c r="AL234" s="80"/>
      <c r="AM234" s="80"/>
      <c r="AN234" s="183" t="str">
        <f t="shared" si="68"/>
        <v/>
      </c>
      <c r="AO234" s="80"/>
      <c r="AP234" s="80"/>
      <c r="AQ234" s="80"/>
      <c r="AR234" s="80"/>
    </row>
    <row r="235" spans="1:44" ht="16.5" thickTop="1" thickBot="1">
      <c r="A235" s="414">
        <v>39</v>
      </c>
      <c r="B235" s="106"/>
      <c r="C235" s="106"/>
      <c r="D235" s="121"/>
      <c r="E235" s="360">
        <f t="shared" si="60"/>
        <v>0</v>
      </c>
      <c r="F235" s="218" t="s">
        <v>448</v>
      </c>
      <c r="G235" s="560" t="str">
        <f t="shared" si="66"/>
        <v/>
      </c>
      <c r="H235" s="177" t="str">
        <f>IF(COUNTIF('Record Inputs'!$J$2:$J$100,AN235)&gt;0,"TE", IF(COUNTIF('Record Inputs'!$K$2:$K$100,AN235)&gt;0,"H2O",""))</f>
        <v/>
      </c>
      <c r="I235" s="177" t="str">
        <f>IF(COUNTIF('Record Inputs'!$L$2:$L$100,AN235)&gt;0,"P", IF(COUNTIF('Record Inputs'!$M$2:$M$100,AN235)&gt;0,"N",IF(COUNTIF('Record Inputs'!$P$2:$P$100,AN235)&gt;0,"C","")))</f>
        <v/>
      </c>
      <c r="J235" s="177" t="str">
        <f>IF(COUNTIF('Record Inputs'!$N$2:$N$100,AN235)&gt;0,"S", IF(COUNTIF('Record Inputs'!$O$2:$O$100,AN235)&gt;0,"S&amp;D",""))</f>
        <v/>
      </c>
      <c r="K235" s="192"/>
      <c r="L235" s="185"/>
      <c r="M235" s="429"/>
      <c r="N235" s="406" t="str">
        <f t="shared" si="67"/>
        <v>Off</v>
      </c>
      <c r="P235" s="16">
        <f t="shared" si="61"/>
        <v>0</v>
      </c>
      <c r="Q235" s="16">
        <f t="shared" si="62"/>
        <v>0</v>
      </c>
      <c r="R235" s="16">
        <f t="shared" si="63"/>
        <v>0</v>
      </c>
      <c r="S235" s="16">
        <f t="shared" si="64"/>
        <v>0</v>
      </c>
      <c r="T235" s="16">
        <f t="shared" si="65"/>
        <v>0</v>
      </c>
      <c r="AH235" s="80"/>
      <c r="AI235" s="80"/>
      <c r="AJ235" s="80"/>
      <c r="AK235" s="80"/>
      <c r="AL235" s="80"/>
      <c r="AM235" s="80"/>
      <c r="AN235" s="183" t="str">
        <f t="shared" si="68"/>
        <v/>
      </c>
      <c r="AO235" s="80"/>
      <c r="AP235" s="80"/>
      <c r="AQ235" s="80"/>
      <c r="AR235" s="80"/>
    </row>
    <row r="236" spans="1:44" ht="16.5" thickTop="1" thickBot="1">
      <c r="A236" s="414">
        <v>40</v>
      </c>
      <c r="B236" s="105"/>
      <c r="C236" s="105"/>
      <c r="D236" s="122"/>
      <c r="E236" s="360">
        <f t="shared" si="60"/>
        <v>0</v>
      </c>
      <c r="F236" s="219" t="s">
        <v>449</v>
      </c>
      <c r="G236" s="560" t="str">
        <f t="shared" si="66"/>
        <v/>
      </c>
      <c r="H236" s="177" t="str">
        <f>IF(COUNTIF('Record Inputs'!$J$2:$J$100,AN236)&gt;0,"TE", IF(COUNTIF('Record Inputs'!$K$2:$K$100,AN236)&gt;0,"H2O",""))</f>
        <v/>
      </c>
      <c r="I236" s="177" t="str">
        <f>IF(COUNTIF('Record Inputs'!$L$2:$L$100,AN236)&gt;0,"P", IF(COUNTIF('Record Inputs'!$M$2:$M$100,AN236)&gt;0,"N",IF(COUNTIF('Record Inputs'!$P$2:$P$100,AN236)&gt;0,"C","")))</f>
        <v/>
      </c>
      <c r="J236" s="177" t="str">
        <f>IF(COUNTIF('Record Inputs'!$N$2:$N$100,AN236)&gt;0,"S", IF(COUNTIF('Record Inputs'!$O$2:$O$100,AN236)&gt;0,"S&amp;D",""))</f>
        <v/>
      </c>
      <c r="K236" s="192"/>
      <c r="L236" s="185"/>
      <c r="M236" s="429"/>
      <c r="N236" s="406" t="str">
        <f t="shared" si="67"/>
        <v>Off</v>
      </c>
      <c r="P236" s="16">
        <f t="shared" si="61"/>
        <v>0</v>
      </c>
      <c r="Q236" s="16">
        <f t="shared" si="62"/>
        <v>0</v>
      </c>
      <c r="R236" s="16">
        <f t="shared" si="63"/>
        <v>0</v>
      </c>
      <c r="S236" s="16">
        <f t="shared" si="64"/>
        <v>0</v>
      </c>
      <c r="T236" s="16">
        <f t="shared" si="65"/>
        <v>0</v>
      </c>
      <c r="AH236" s="80"/>
      <c r="AI236" s="80"/>
      <c r="AJ236" s="80"/>
      <c r="AK236" s="80"/>
      <c r="AL236" s="80"/>
      <c r="AM236" s="80"/>
      <c r="AN236" s="183" t="str">
        <f t="shared" si="68"/>
        <v/>
      </c>
      <c r="AO236" s="80"/>
      <c r="AP236" s="80"/>
      <c r="AQ236" s="80"/>
      <c r="AR236" s="80"/>
    </row>
    <row r="237" spans="1:44" ht="16.5" thickTop="1" thickBot="1">
      <c r="A237" s="414">
        <v>41</v>
      </c>
      <c r="B237" s="106"/>
      <c r="C237" s="106"/>
      <c r="D237" s="121"/>
      <c r="E237" s="360">
        <f t="shared" si="60"/>
        <v>0</v>
      </c>
      <c r="F237" s="218" t="s">
        <v>450</v>
      </c>
      <c r="G237" s="560" t="str">
        <f t="shared" si="66"/>
        <v/>
      </c>
      <c r="H237" s="177" t="str">
        <f>IF(COUNTIF('Record Inputs'!$J$2:$J$100,AN237)&gt;0,"TE", IF(COUNTIF('Record Inputs'!$K$2:$K$100,AN237)&gt;0,"H2O",""))</f>
        <v/>
      </c>
      <c r="I237" s="177" t="str">
        <f>IF(COUNTIF('Record Inputs'!$L$2:$L$100,AN237)&gt;0,"P", IF(COUNTIF('Record Inputs'!$M$2:$M$100,AN237)&gt;0,"N",IF(COUNTIF('Record Inputs'!$P$2:$P$100,AN237)&gt;0,"C","")))</f>
        <v/>
      </c>
      <c r="J237" s="177" t="str">
        <f>IF(COUNTIF('Record Inputs'!$N$2:$N$100,AN237)&gt;0,"S", IF(COUNTIF('Record Inputs'!$O$2:$O$100,AN237)&gt;0,"S&amp;D",""))</f>
        <v/>
      </c>
      <c r="K237" s="192"/>
      <c r="L237" s="185"/>
      <c r="M237" s="429"/>
      <c r="N237" s="406" t="str">
        <f t="shared" si="67"/>
        <v>Off</v>
      </c>
      <c r="P237" s="16">
        <f t="shared" si="61"/>
        <v>0</v>
      </c>
      <c r="Q237" s="16">
        <f t="shared" si="62"/>
        <v>0</v>
      </c>
      <c r="R237" s="16">
        <f t="shared" si="63"/>
        <v>0</v>
      </c>
      <c r="S237" s="16">
        <f t="shared" si="64"/>
        <v>0</v>
      </c>
      <c r="T237" s="16">
        <f t="shared" si="65"/>
        <v>0</v>
      </c>
      <c r="AH237" s="80"/>
      <c r="AI237" s="80"/>
      <c r="AJ237" s="80"/>
      <c r="AK237" s="80"/>
      <c r="AL237" s="80"/>
      <c r="AM237" s="80"/>
      <c r="AN237" s="183" t="str">
        <f t="shared" si="68"/>
        <v/>
      </c>
      <c r="AO237" s="80"/>
      <c r="AP237" s="80"/>
      <c r="AQ237" s="80"/>
      <c r="AR237" s="80"/>
    </row>
    <row r="238" spans="1:44" ht="16.5" thickTop="1" thickBot="1">
      <c r="A238" s="414">
        <v>42</v>
      </c>
      <c r="B238" s="106"/>
      <c r="C238" s="106"/>
      <c r="D238" s="121"/>
      <c r="E238" s="360">
        <f t="shared" si="60"/>
        <v>0</v>
      </c>
      <c r="F238" s="219" t="s">
        <v>451</v>
      </c>
      <c r="G238" s="560" t="str">
        <f t="shared" si="66"/>
        <v/>
      </c>
      <c r="H238" s="177" t="str">
        <f>IF(COUNTIF('Record Inputs'!$J$2:$J$100,AN238)&gt;0,"TE", IF(COUNTIF('Record Inputs'!$K$2:$K$100,AN238)&gt;0,"H2O",""))</f>
        <v/>
      </c>
      <c r="I238" s="177" t="str">
        <f>IF(COUNTIF('Record Inputs'!$L$2:$L$100,AN238)&gt;0,"P", IF(COUNTIF('Record Inputs'!$M$2:$M$100,AN238)&gt;0,"N",IF(COUNTIF('Record Inputs'!$P$2:$P$100,AN238)&gt;0,"C","")))</f>
        <v/>
      </c>
      <c r="J238" s="177" t="str">
        <f>IF(COUNTIF('Record Inputs'!$N$2:$N$100,AN238)&gt;0,"S", IF(COUNTIF('Record Inputs'!$O$2:$O$100,AN238)&gt;0,"S&amp;D",""))</f>
        <v/>
      </c>
      <c r="K238" s="192"/>
      <c r="L238" s="185"/>
      <c r="M238" s="429"/>
      <c r="N238" s="406" t="str">
        <f t="shared" si="67"/>
        <v>Off</v>
      </c>
      <c r="P238" s="16">
        <f t="shared" si="61"/>
        <v>0</v>
      </c>
      <c r="Q238" s="16">
        <f t="shared" si="62"/>
        <v>0</v>
      </c>
      <c r="R238" s="16">
        <f t="shared" si="63"/>
        <v>0</v>
      </c>
      <c r="S238" s="16">
        <f t="shared" si="64"/>
        <v>0</v>
      </c>
      <c r="T238" s="16">
        <f t="shared" si="65"/>
        <v>0</v>
      </c>
      <c r="AH238" s="80"/>
      <c r="AI238" s="80"/>
      <c r="AJ238" s="80"/>
      <c r="AK238" s="80"/>
      <c r="AL238" s="80"/>
      <c r="AM238" s="80"/>
      <c r="AN238" s="183" t="str">
        <f t="shared" si="68"/>
        <v/>
      </c>
      <c r="AO238" s="80"/>
      <c r="AP238" s="80"/>
      <c r="AQ238" s="80"/>
      <c r="AR238" s="80"/>
    </row>
    <row r="239" spans="1:44" ht="16.5" thickTop="1" thickBot="1">
      <c r="A239" s="414">
        <v>43</v>
      </c>
      <c r="B239" s="105"/>
      <c r="C239" s="105"/>
      <c r="D239" s="122"/>
      <c r="E239" s="360">
        <f t="shared" si="60"/>
        <v>0</v>
      </c>
      <c r="F239" s="218" t="s">
        <v>452</v>
      </c>
      <c r="G239" s="560" t="str">
        <f t="shared" si="66"/>
        <v/>
      </c>
      <c r="H239" s="177" t="str">
        <f>IF(COUNTIF('Record Inputs'!$J$2:$J$100,AN239)&gt;0,"TE", IF(COUNTIF('Record Inputs'!$K$2:$K$100,AN239)&gt;0,"H2O",""))</f>
        <v/>
      </c>
      <c r="I239" s="177" t="str">
        <f>IF(COUNTIF('Record Inputs'!$L$2:$L$100,AN239)&gt;0,"P", IF(COUNTIF('Record Inputs'!$M$2:$M$100,AN239)&gt;0,"N",IF(COUNTIF('Record Inputs'!$P$2:$P$100,AN239)&gt;0,"C","")))</f>
        <v/>
      </c>
      <c r="J239" s="177" t="str">
        <f>IF(COUNTIF('Record Inputs'!$N$2:$N$100,AN239)&gt;0,"S", IF(COUNTIF('Record Inputs'!$O$2:$O$100,AN239)&gt;0,"S&amp;D",""))</f>
        <v/>
      </c>
      <c r="K239" s="192"/>
      <c r="L239" s="185"/>
      <c r="M239" s="429"/>
      <c r="N239" s="406" t="str">
        <f t="shared" si="67"/>
        <v>Off</v>
      </c>
      <c r="P239" s="16">
        <f t="shared" si="61"/>
        <v>0</v>
      </c>
      <c r="Q239" s="16">
        <f t="shared" si="62"/>
        <v>0</v>
      </c>
      <c r="R239" s="16">
        <f t="shared" si="63"/>
        <v>0</v>
      </c>
      <c r="S239" s="16">
        <f t="shared" si="64"/>
        <v>0</v>
      </c>
      <c r="T239" s="16">
        <f t="shared" si="65"/>
        <v>0</v>
      </c>
      <c r="AH239" s="80"/>
      <c r="AI239" s="80"/>
      <c r="AJ239" s="80"/>
      <c r="AK239" s="80"/>
      <c r="AL239" s="80"/>
      <c r="AM239" s="80"/>
      <c r="AN239" s="183" t="str">
        <f t="shared" si="68"/>
        <v/>
      </c>
      <c r="AO239" s="80"/>
      <c r="AP239" s="80"/>
      <c r="AQ239" s="80"/>
      <c r="AR239" s="80"/>
    </row>
    <row r="240" spans="1:44" ht="16.5" thickTop="1" thickBot="1">
      <c r="A240" s="414">
        <v>44</v>
      </c>
      <c r="B240" s="106"/>
      <c r="C240" s="106"/>
      <c r="D240" s="121"/>
      <c r="E240" s="360">
        <f t="shared" si="60"/>
        <v>0</v>
      </c>
      <c r="F240" s="219" t="s">
        <v>453</v>
      </c>
      <c r="G240" s="560" t="str">
        <f t="shared" si="66"/>
        <v/>
      </c>
      <c r="H240" s="177" t="str">
        <f>IF(COUNTIF('Record Inputs'!$J$2:$J$100,AN240)&gt;0,"TE", IF(COUNTIF('Record Inputs'!$K$2:$K$100,AN240)&gt;0,"H2O",""))</f>
        <v/>
      </c>
      <c r="I240" s="177" t="str">
        <f>IF(COUNTIF('Record Inputs'!$L$2:$L$100,AN240)&gt;0,"P", IF(COUNTIF('Record Inputs'!$M$2:$M$100,AN240)&gt;0,"N",IF(COUNTIF('Record Inputs'!$P$2:$P$100,AN240)&gt;0,"C","")))</f>
        <v/>
      </c>
      <c r="J240" s="177" t="str">
        <f>IF(COUNTIF('Record Inputs'!$N$2:$N$100,AN240)&gt;0,"S", IF(COUNTIF('Record Inputs'!$O$2:$O$100,AN240)&gt;0,"S&amp;D",""))</f>
        <v/>
      </c>
      <c r="K240" s="192"/>
      <c r="L240" s="185"/>
      <c r="M240" s="429"/>
      <c r="N240" s="406" t="str">
        <f t="shared" si="67"/>
        <v>Off</v>
      </c>
      <c r="P240" s="16">
        <f t="shared" si="61"/>
        <v>0</v>
      </c>
      <c r="Q240" s="16">
        <f t="shared" si="62"/>
        <v>0</v>
      </c>
      <c r="R240" s="16">
        <f t="shared" si="63"/>
        <v>0</v>
      </c>
      <c r="S240" s="16">
        <f t="shared" si="64"/>
        <v>0</v>
      </c>
      <c r="T240" s="16">
        <f t="shared" si="65"/>
        <v>0</v>
      </c>
      <c r="AH240" s="80"/>
      <c r="AI240" s="80"/>
      <c r="AJ240" s="80"/>
      <c r="AK240" s="80"/>
      <c r="AL240" s="80"/>
      <c r="AM240" s="80"/>
      <c r="AN240" s="183" t="str">
        <f t="shared" si="68"/>
        <v/>
      </c>
      <c r="AO240" s="80"/>
      <c r="AP240" s="80"/>
      <c r="AQ240" s="80"/>
      <c r="AR240" s="80"/>
    </row>
    <row r="241" spans="1:44" ht="16.5" thickTop="1" thickBot="1">
      <c r="A241" s="414">
        <v>45</v>
      </c>
      <c r="B241" s="106"/>
      <c r="C241" s="106"/>
      <c r="D241" s="121"/>
      <c r="E241" s="360">
        <f t="shared" si="60"/>
        <v>0</v>
      </c>
      <c r="F241" s="218" t="s">
        <v>454</v>
      </c>
      <c r="G241" s="560" t="str">
        <f t="shared" si="66"/>
        <v/>
      </c>
      <c r="H241" s="177" t="str">
        <f>IF(COUNTIF('Record Inputs'!$J$2:$J$100,AN241)&gt;0,"TE", IF(COUNTIF('Record Inputs'!$K$2:$K$100,AN241)&gt;0,"H2O",""))</f>
        <v/>
      </c>
      <c r="I241" s="177" t="str">
        <f>IF(COUNTIF('Record Inputs'!$L$2:$L$100,AN241)&gt;0,"P", IF(COUNTIF('Record Inputs'!$M$2:$M$100,AN241)&gt;0,"N",IF(COUNTIF('Record Inputs'!$P$2:$P$100,AN241)&gt;0,"C","")))</f>
        <v/>
      </c>
      <c r="J241" s="177" t="str">
        <f>IF(COUNTIF('Record Inputs'!$N$2:$N$100,AN241)&gt;0,"S", IF(COUNTIF('Record Inputs'!$O$2:$O$100,AN241)&gt;0,"S&amp;D",""))</f>
        <v/>
      </c>
      <c r="K241" s="192"/>
      <c r="L241" s="185"/>
      <c r="M241" s="429"/>
      <c r="N241" s="406" t="str">
        <f t="shared" si="67"/>
        <v>Off</v>
      </c>
      <c r="P241" s="16">
        <f t="shared" si="61"/>
        <v>0</v>
      </c>
      <c r="Q241" s="16">
        <f t="shared" si="62"/>
        <v>0</v>
      </c>
      <c r="R241" s="16">
        <f t="shared" si="63"/>
        <v>0</v>
      </c>
      <c r="S241" s="16">
        <f t="shared" si="64"/>
        <v>0</v>
      </c>
      <c r="T241" s="16">
        <f t="shared" si="65"/>
        <v>0</v>
      </c>
      <c r="AH241" s="80"/>
      <c r="AI241" s="80"/>
      <c r="AJ241" s="80"/>
      <c r="AK241" s="80"/>
      <c r="AL241" s="80"/>
      <c r="AM241" s="80"/>
      <c r="AN241" s="183" t="str">
        <f t="shared" si="68"/>
        <v/>
      </c>
      <c r="AO241" s="80"/>
      <c r="AP241" s="80"/>
      <c r="AQ241" s="80"/>
      <c r="AR241" s="80"/>
    </row>
    <row r="242" spans="1:44" ht="16.5" thickTop="1" thickBot="1">
      <c r="A242" s="414">
        <v>46</v>
      </c>
      <c r="B242" s="105"/>
      <c r="C242" s="105"/>
      <c r="D242" s="122"/>
      <c r="E242" s="360">
        <f t="shared" si="60"/>
        <v>0</v>
      </c>
      <c r="F242" s="219" t="s">
        <v>455</v>
      </c>
      <c r="G242" s="560" t="str">
        <f t="shared" si="66"/>
        <v/>
      </c>
      <c r="H242" s="177" t="str">
        <f>IF(COUNTIF('Record Inputs'!$J$2:$J$100,AN242)&gt;0,"TE", IF(COUNTIF('Record Inputs'!$K$2:$K$100,AN242)&gt;0,"H2O",""))</f>
        <v/>
      </c>
      <c r="I242" s="177" t="str">
        <f>IF(COUNTIF('Record Inputs'!$L$2:$L$100,AN242)&gt;0,"P", IF(COUNTIF('Record Inputs'!$M$2:$M$100,AN242)&gt;0,"N",IF(COUNTIF('Record Inputs'!$P$2:$P$100,AN242)&gt;0,"C","")))</f>
        <v/>
      </c>
      <c r="J242" s="177" t="str">
        <f>IF(COUNTIF('Record Inputs'!$N$2:$N$100,AN242)&gt;0,"S", IF(COUNTIF('Record Inputs'!$O$2:$O$100,AN242)&gt;0,"S&amp;D",""))</f>
        <v/>
      </c>
      <c r="K242" s="192"/>
      <c r="L242" s="185"/>
      <c r="M242" s="429"/>
      <c r="N242" s="406" t="str">
        <f t="shared" si="67"/>
        <v>Off</v>
      </c>
      <c r="P242" s="16">
        <f t="shared" si="61"/>
        <v>0</v>
      </c>
      <c r="Q242" s="16">
        <f t="shared" si="62"/>
        <v>0</v>
      </c>
      <c r="R242" s="16">
        <f t="shared" si="63"/>
        <v>0</v>
      </c>
      <c r="S242" s="16">
        <f t="shared" si="64"/>
        <v>0</v>
      </c>
      <c r="T242" s="16">
        <f t="shared" si="65"/>
        <v>0</v>
      </c>
      <c r="AH242" s="80"/>
      <c r="AI242" s="80"/>
      <c r="AJ242" s="80"/>
      <c r="AK242" s="80"/>
      <c r="AL242" s="80"/>
      <c r="AM242" s="80"/>
      <c r="AN242" s="183" t="str">
        <f t="shared" si="68"/>
        <v/>
      </c>
      <c r="AO242" s="80"/>
      <c r="AP242" s="80"/>
      <c r="AQ242" s="80"/>
      <c r="AR242" s="80"/>
    </row>
    <row r="243" spans="1:44" ht="16.5" thickTop="1" thickBot="1">
      <c r="A243" s="414">
        <v>47</v>
      </c>
      <c r="B243" s="106"/>
      <c r="C243" s="106"/>
      <c r="D243" s="121"/>
      <c r="E243" s="360">
        <f t="shared" si="60"/>
        <v>0</v>
      </c>
      <c r="F243" s="218" t="s">
        <v>456</v>
      </c>
      <c r="G243" s="560" t="str">
        <f t="shared" si="66"/>
        <v/>
      </c>
      <c r="H243" s="177" t="str">
        <f>IF(COUNTIF('Record Inputs'!$J$2:$J$100,AN243)&gt;0,"TE", IF(COUNTIF('Record Inputs'!$K$2:$K$100,AN243)&gt;0,"H2O",""))</f>
        <v/>
      </c>
      <c r="I243" s="177" t="str">
        <f>IF(COUNTIF('Record Inputs'!$L$2:$L$100,AN243)&gt;0,"P", IF(COUNTIF('Record Inputs'!$M$2:$M$100,AN243)&gt;0,"N",IF(COUNTIF('Record Inputs'!$P$2:$P$100,AN243)&gt;0,"C","")))</f>
        <v/>
      </c>
      <c r="J243" s="177" t="str">
        <f>IF(COUNTIF('Record Inputs'!$N$2:$N$100,AN243)&gt;0,"S", IF(COUNTIF('Record Inputs'!$O$2:$O$100,AN243)&gt;0,"S&amp;D",""))</f>
        <v/>
      </c>
      <c r="K243" s="192"/>
      <c r="L243" s="185"/>
      <c r="M243" s="429"/>
      <c r="N243" s="406" t="str">
        <f t="shared" si="67"/>
        <v>Off</v>
      </c>
      <c r="P243" s="16">
        <f t="shared" si="61"/>
        <v>0</v>
      </c>
      <c r="Q243" s="16">
        <f t="shared" si="62"/>
        <v>0</v>
      </c>
      <c r="R243" s="16">
        <f t="shared" si="63"/>
        <v>0</v>
      </c>
      <c r="S243" s="16">
        <f t="shared" si="64"/>
        <v>0</v>
      </c>
      <c r="T243" s="16">
        <f t="shared" si="65"/>
        <v>0</v>
      </c>
      <c r="AH243" s="80"/>
      <c r="AI243" s="80"/>
      <c r="AJ243" s="80"/>
      <c r="AK243" s="80"/>
      <c r="AL243" s="80"/>
      <c r="AM243" s="80"/>
      <c r="AN243" s="183" t="str">
        <f t="shared" si="68"/>
        <v/>
      </c>
      <c r="AO243" s="80"/>
      <c r="AP243" s="80"/>
      <c r="AQ243" s="80"/>
      <c r="AR243" s="80"/>
    </row>
    <row r="244" spans="1:44" ht="16.5" thickTop="1" thickBot="1">
      <c r="A244" s="416">
        <v>48</v>
      </c>
      <c r="B244" s="375"/>
      <c r="C244" s="375"/>
      <c r="D244" s="376"/>
      <c r="E244" s="361">
        <f t="shared" si="60"/>
        <v>0</v>
      </c>
      <c r="F244" s="377" t="s">
        <v>457</v>
      </c>
      <c r="G244" s="560" t="str">
        <f t="shared" si="66"/>
        <v/>
      </c>
      <c r="H244" s="378" t="str">
        <f>IF(COUNTIF('Record Inputs'!$J$2:$J$100,AN244)&gt;0,"TE", IF(COUNTIF('Record Inputs'!$K$2:$K$100,AN244)&gt;0,"H2O",""))</f>
        <v/>
      </c>
      <c r="I244" s="378" t="str">
        <f>IF(COUNTIF('Record Inputs'!$L$2:$L$100,AN244)&gt;0,"P", IF(COUNTIF('Record Inputs'!$M$2:$M$100,AN244)&gt;0,"N",IF(COUNTIF('Record Inputs'!$P$2:$P$100,AN244)&gt;0,"C","")))</f>
        <v/>
      </c>
      <c r="J244" s="378" t="str">
        <f>IF(COUNTIF('Record Inputs'!$N$2:$N$100,AN244)&gt;0,"S", IF(COUNTIF('Record Inputs'!$O$2:$O$100,AN244)&gt;0,"S&amp;D",""))</f>
        <v/>
      </c>
      <c r="K244" s="362"/>
      <c r="L244" s="379"/>
      <c r="M244" s="430"/>
      <c r="N244" s="406" t="str">
        <f t="shared" si="67"/>
        <v>Off</v>
      </c>
      <c r="P244" s="16">
        <f t="shared" si="61"/>
        <v>0</v>
      </c>
      <c r="Q244" s="16">
        <f t="shared" si="62"/>
        <v>0</v>
      </c>
      <c r="R244" s="16">
        <f t="shared" si="63"/>
        <v>0</v>
      </c>
      <c r="S244" s="16">
        <f t="shared" si="64"/>
        <v>0</v>
      </c>
      <c r="T244" s="16">
        <f t="shared" si="65"/>
        <v>0</v>
      </c>
      <c r="AH244" s="80"/>
      <c r="AI244" s="80"/>
      <c r="AJ244" s="80"/>
      <c r="AK244" s="80"/>
      <c r="AL244" s="80"/>
      <c r="AM244" s="80"/>
      <c r="AN244" s="183" t="str">
        <f t="shared" si="68"/>
        <v/>
      </c>
      <c r="AO244" s="80"/>
      <c r="AP244" s="80"/>
      <c r="AQ244" s="80"/>
      <c r="AR244" s="80"/>
    </row>
    <row r="245" spans="1:44" ht="16.5" thickTop="1" thickBot="1">
      <c r="A245" s="418">
        <v>1</v>
      </c>
      <c r="B245" s="380"/>
      <c r="C245" s="381"/>
      <c r="D245" s="382"/>
      <c r="E245" s="366">
        <f t="shared" ref="E245:E292" si="69">LEN(D245)</f>
        <v>0</v>
      </c>
      <c r="F245" s="383" t="s">
        <v>458</v>
      </c>
      <c r="G245" s="560" t="str">
        <f t="shared" si="66"/>
        <v/>
      </c>
      <c r="H245" s="384" t="str">
        <f>IF(COUNTIF('Record Inputs'!$J$2:$J$100,AN245)&gt;0,"TE", IF(COUNTIF('Record Inputs'!$K$2:$K$100,AN245)&gt;0,"H2O",""))</f>
        <v/>
      </c>
      <c r="I245" s="384" t="str">
        <f>IF(COUNTIF('Record Inputs'!$L$2:$L$100,AN245)&gt;0,"P", IF(COUNTIF('Record Inputs'!$M$2:$M$100,AN245)&gt;0,"N",IF(COUNTIF('Record Inputs'!$P$2:$P$100,AN245)&gt;0,"C","")))</f>
        <v/>
      </c>
      <c r="J245" s="384" t="str">
        <f>IF(COUNTIF('Record Inputs'!$N$2:$N$100,AN245)&gt;0,"S", IF(COUNTIF('Record Inputs'!$O$2:$O$100,AN245)&gt;0,"S&amp;D",""))</f>
        <v/>
      </c>
      <c r="K245" s="369"/>
      <c r="L245" s="385"/>
      <c r="M245" s="431"/>
      <c r="N245" s="406" t="str">
        <f t="shared" si="67"/>
        <v>Off</v>
      </c>
      <c r="O245" s="145"/>
      <c r="P245" s="16">
        <f t="shared" ref="P245:P292" si="70">(IF(F245=1,E245,0))</f>
        <v>0</v>
      </c>
      <c r="Q245" s="16">
        <f t="shared" ref="Q245:Q292" si="71">(IF(F245=2,E245,0))</f>
        <v>0</v>
      </c>
      <c r="R245" s="16">
        <f t="shared" ref="R245:R292" si="72">(IF(F245=3,E245,0))</f>
        <v>0</v>
      </c>
      <c r="S245" s="16">
        <f t="shared" ref="S245:S292" si="73">(IF(F245=4,E245,0))</f>
        <v>0</v>
      </c>
      <c r="T245" s="16">
        <f t="shared" ref="T245:T292" si="74">(IF(F245=5,E245,0))</f>
        <v>0</v>
      </c>
      <c r="U245" s="145"/>
      <c r="V245" s="145"/>
      <c r="W245" s="145"/>
      <c r="X245" s="145"/>
      <c r="Y245" s="145"/>
      <c r="Z245" s="145"/>
      <c r="AA245" s="145"/>
      <c r="AB245" s="145"/>
      <c r="AC245" s="145"/>
      <c r="AD245" s="145"/>
      <c r="AE245" s="145"/>
      <c r="AF245" s="145"/>
      <c r="AG245" s="145"/>
      <c r="AH245" s="80"/>
      <c r="AI245" s="80"/>
      <c r="AJ245" s="80"/>
      <c r="AK245" s="80"/>
      <c r="AL245" s="80"/>
      <c r="AM245" s="80"/>
      <c r="AN245" s="184" t="str">
        <f t="shared" si="68"/>
        <v/>
      </c>
      <c r="AO245" s="80"/>
      <c r="AP245" s="80"/>
      <c r="AQ245" s="80"/>
      <c r="AR245" s="80"/>
    </row>
    <row r="246" spans="1:44" ht="16.5" thickTop="1" thickBot="1">
      <c r="A246" s="414">
        <v>2</v>
      </c>
      <c r="B246" s="118"/>
      <c r="C246" s="117"/>
      <c r="D246" s="126"/>
      <c r="E246" s="360">
        <f t="shared" si="69"/>
        <v>0</v>
      </c>
      <c r="F246" s="220" t="s">
        <v>459</v>
      </c>
      <c r="G246" s="560" t="str">
        <f t="shared" si="66"/>
        <v/>
      </c>
      <c r="H246" s="178" t="str">
        <f>IF(COUNTIF('Record Inputs'!$J$2:$J$100,AN246)&gt;0,"TE", IF(COUNTIF('Record Inputs'!$K$2:$K$100,AN246)&gt;0,"H2O",""))</f>
        <v/>
      </c>
      <c r="I246" s="178" t="str">
        <f>IF(COUNTIF('Record Inputs'!$L$2:$L$100,AN246)&gt;0,"P", IF(COUNTIF('Record Inputs'!$M$2:$M$100,AN246)&gt;0,"N",IF(COUNTIF('Record Inputs'!$P$2:$P$100,AN246)&gt;0,"C","")))</f>
        <v/>
      </c>
      <c r="J246" s="178" t="str">
        <f>IF(COUNTIF('Record Inputs'!$N$2:$N$100,AN246)&gt;0,"S", IF(COUNTIF('Record Inputs'!$O$2:$O$100,AN246)&gt;0,"S&amp;D",""))</f>
        <v/>
      </c>
      <c r="K246" s="192"/>
      <c r="L246" s="185"/>
      <c r="M246" s="432"/>
      <c r="N246" s="406" t="str">
        <f t="shared" si="67"/>
        <v>Off</v>
      </c>
      <c r="O246" s="145"/>
      <c r="P246" s="16">
        <f t="shared" si="70"/>
        <v>0</v>
      </c>
      <c r="Q246" s="16">
        <f t="shared" si="71"/>
        <v>0</v>
      </c>
      <c r="R246" s="16">
        <f t="shared" si="72"/>
        <v>0</v>
      </c>
      <c r="S246" s="16">
        <f t="shared" si="73"/>
        <v>0</v>
      </c>
      <c r="T246" s="16">
        <f t="shared" si="74"/>
        <v>0</v>
      </c>
      <c r="U246" s="145"/>
      <c r="V246" s="145"/>
      <c r="W246" s="145"/>
      <c r="X246" s="145"/>
      <c r="Y246" s="145"/>
      <c r="Z246" s="145"/>
      <c r="AA246" s="145"/>
      <c r="AB246" s="145"/>
      <c r="AC246" s="145"/>
      <c r="AD246" s="145"/>
      <c r="AE246" s="145"/>
      <c r="AF246" s="145"/>
      <c r="AG246" s="145"/>
      <c r="AH246" s="80"/>
      <c r="AI246" s="80"/>
      <c r="AJ246" s="80"/>
      <c r="AK246" s="80"/>
      <c r="AL246" s="80"/>
      <c r="AM246" s="80"/>
      <c r="AN246" s="184" t="str">
        <f t="shared" si="68"/>
        <v/>
      </c>
      <c r="AO246" s="80"/>
      <c r="AP246" s="80"/>
      <c r="AQ246" s="80"/>
      <c r="AR246" s="80"/>
    </row>
    <row r="247" spans="1:44" ht="16.5" thickTop="1" thickBot="1">
      <c r="A247" s="414">
        <v>3</v>
      </c>
      <c r="B247" s="118"/>
      <c r="C247" s="117"/>
      <c r="D247" s="126"/>
      <c r="E247" s="360">
        <f t="shared" si="69"/>
        <v>0</v>
      </c>
      <c r="F247" s="220" t="s">
        <v>460</v>
      </c>
      <c r="G247" s="560" t="str">
        <f t="shared" si="66"/>
        <v/>
      </c>
      <c r="H247" s="178" t="str">
        <f>IF(COUNTIF('Record Inputs'!$J$2:$J$100,AN247)&gt;0,"TE", IF(COUNTIF('Record Inputs'!$K$2:$K$100,AN247)&gt;0,"H2O",""))</f>
        <v/>
      </c>
      <c r="I247" s="178" t="str">
        <f>IF(COUNTIF('Record Inputs'!$L$2:$L$100,AN247)&gt;0,"P", IF(COUNTIF('Record Inputs'!$M$2:$M$100,AN247)&gt;0,"N",IF(COUNTIF('Record Inputs'!$P$2:$P$100,AN247)&gt;0,"C","")))</f>
        <v/>
      </c>
      <c r="J247" s="178" t="str">
        <f>IF(COUNTIF('Record Inputs'!$N$2:$N$100,AN247)&gt;0,"S", IF(COUNTIF('Record Inputs'!$O$2:$O$100,AN247)&gt;0,"S&amp;D",""))</f>
        <v/>
      </c>
      <c r="K247" s="192"/>
      <c r="L247" s="185"/>
      <c r="M247" s="432"/>
      <c r="N247" s="406" t="str">
        <f t="shared" si="67"/>
        <v>Off</v>
      </c>
      <c r="O247" s="145"/>
      <c r="P247" s="16">
        <f t="shared" si="70"/>
        <v>0</v>
      </c>
      <c r="Q247" s="16">
        <f t="shared" si="71"/>
        <v>0</v>
      </c>
      <c r="R247" s="16">
        <f t="shared" si="72"/>
        <v>0</v>
      </c>
      <c r="S247" s="16">
        <f t="shared" si="73"/>
        <v>0</v>
      </c>
      <c r="T247" s="16">
        <f t="shared" si="74"/>
        <v>0</v>
      </c>
      <c r="U247" s="145"/>
      <c r="V247" s="145"/>
      <c r="W247" s="145"/>
      <c r="X247" s="145"/>
      <c r="Y247" s="145"/>
      <c r="Z247" s="145"/>
      <c r="AA247" s="145"/>
      <c r="AB247" s="145"/>
      <c r="AC247" s="145"/>
      <c r="AD247" s="145"/>
      <c r="AE247" s="145"/>
      <c r="AF247" s="145"/>
      <c r="AG247" s="145"/>
      <c r="AH247" s="80"/>
      <c r="AI247" s="80"/>
      <c r="AJ247" s="80"/>
      <c r="AK247" s="80"/>
      <c r="AL247" s="80"/>
      <c r="AM247" s="80"/>
      <c r="AN247" s="184" t="str">
        <f t="shared" si="68"/>
        <v/>
      </c>
      <c r="AO247" s="80"/>
      <c r="AP247" s="80"/>
      <c r="AQ247" s="80"/>
      <c r="AR247" s="80"/>
    </row>
    <row r="248" spans="1:44" ht="16.5" thickTop="1" thickBot="1">
      <c r="A248" s="414">
        <v>4</v>
      </c>
      <c r="B248" s="118"/>
      <c r="C248" s="116"/>
      <c r="D248" s="127"/>
      <c r="E248" s="360">
        <f t="shared" si="69"/>
        <v>0</v>
      </c>
      <c r="F248" s="220" t="s">
        <v>461</v>
      </c>
      <c r="G248" s="560" t="str">
        <f t="shared" si="66"/>
        <v/>
      </c>
      <c r="H248" s="178" t="str">
        <f>IF(COUNTIF('Record Inputs'!$J$2:$J$100,AN248)&gt;0,"TE", IF(COUNTIF('Record Inputs'!$K$2:$K$100,AN248)&gt;0,"H2O",""))</f>
        <v/>
      </c>
      <c r="I248" s="178" t="str">
        <f>IF(COUNTIF('Record Inputs'!$L$2:$L$100,AN248)&gt;0,"P", IF(COUNTIF('Record Inputs'!$M$2:$M$100,AN248)&gt;0,"N",IF(COUNTIF('Record Inputs'!$P$2:$P$100,AN248)&gt;0,"C","")))</f>
        <v/>
      </c>
      <c r="J248" s="178" t="str">
        <f>IF(COUNTIF('Record Inputs'!$N$2:$N$100,AN248)&gt;0,"S", IF(COUNTIF('Record Inputs'!$O$2:$O$100,AN248)&gt;0,"S&amp;D",""))</f>
        <v/>
      </c>
      <c r="K248" s="192"/>
      <c r="L248" s="185"/>
      <c r="M248" s="432"/>
      <c r="N248" s="406" t="str">
        <f t="shared" si="67"/>
        <v>Off</v>
      </c>
      <c r="O248" s="145"/>
      <c r="P248" s="16">
        <f t="shared" si="70"/>
        <v>0</v>
      </c>
      <c r="Q248" s="16">
        <f t="shared" si="71"/>
        <v>0</v>
      </c>
      <c r="R248" s="16">
        <f t="shared" si="72"/>
        <v>0</v>
      </c>
      <c r="S248" s="16">
        <f t="shared" si="73"/>
        <v>0</v>
      </c>
      <c r="T248" s="16">
        <f t="shared" si="74"/>
        <v>0</v>
      </c>
      <c r="U248" s="145"/>
      <c r="V248" s="145"/>
      <c r="W248" s="145"/>
      <c r="X248" s="145"/>
      <c r="Y248" s="145"/>
      <c r="Z248" s="145"/>
      <c r="AA248" s="145"/>
      <c r="AB248" s="145"/>
      <c r="AC248" s="145"/>
      <c r="AD248" s="145"/>
      <c r="AE248" s="145"/>
      <c r="AF248" s="145"/>
      <c r="AG248" s="145"/>
      <c r="AH248" s="80"/>
      <c r="AI248" s="575" t="s">
        <v>32</v>
      </c>
      <c r="AJ248" s="575"/>
      <c r="AK248" s="80"/>
      <c r="AL248" s="80"/>
      <c r="AM248" s="80"/>
      <c r="AN248" s="184" t="str">
        <f t="shared" si="68"/>
        <v/>
      </c>
      <c r="AO248" s="80"/>
      <c r="AP248" s="80"/>
      <c r="AQ248" s="80"/>
      <c r="AR248" s="80"/>
    </row>
    <row r="249" spans="1:44" ht="16.5" thickTop="1" thickBot="1">
      <c r="A249" s="414">
        <v>5</v>
      </c>
      <c r="B249" s="118"/>
      <c r="C249" s="117"/>
      <c r="D249" s="126"/>
      <c r="E249" s="360">
        <f t="shared" si="69"/>
        <v>0</v>
      </c>
      <c r="F249" s="220" t="s">
        <v>462</v>
      </c>
      <c r="G249" s="560" t="str">
        <f t="shared" si="66"/>
        <v/>
      </c>
      <c r="H249" s="178" t="str">
        <f>IF(COUNTIF('Record Inputs'!$J$2:$J$100,AN249)&gt;0,"TE", IF(COUNTIF('Record Inputs'!$K$2:$K$100,AN249)&gt;0,"H2O",""))</f>
        <v/>
      </c>
      <c r="I249" s="178" t="str">
        <f>IF(COUNTIF('Record Inputs'!$L$2:$L$100,AN249)&gt;0,"P", IF(COUNTIF('Record Inputs'!$M$2:$M$100,AN249)&gt;0,"N",IF(COUNTIF('Record Inputs'!$P$2:$P$100,AN249)&gt;0,"C","")))</f>
        <v/>
      </c>
      <c r="J249" s="178" t="str">
        <f>IF(COUNTIF('Record Inputs'!$N$2:$N$100,AN249)&gt;0,"S", IF(COUNTIF('Record Inputs'!$O$2:$O$100,AN249)&gt;0,"S&amp;D",""))</f>
        <v/>
      </c>
      <c r="K249" s="192"/>
      <c r="L249" s="185"/>
      <c r="M249" s="432"/>
      <c r="N249" s="406" t="str">
        <f t="shared" si="67"/>
        <v>Off</v>
      </c>
      <c r="O249" s="145"/>
      <c r="P249" s="16">
        <f t="shared" si="70"/>
        <v>0</v>
      </c>
      <c r="Q249" s="16">
        <f t="shared" si="71"/>
        <v>0</v>
      </c>
      <c r="R249" s="16">
        <f t="shared" si="72"/>
        <v>0</v>
      </c>
      <c r="S249" s="16">
        <f t="shared" si="73"/>
        <v>0</v>
      </c>
      <c r="T249" s="16">
        <f t="shared" si="74"/>
        <v>0</v>
      </c>
      <c r="U249" s="145"/>
      <c r="V249" s="145"/>
      <c r="W249" s="145"/>
      <c r="X249" s="145"/>
      <c r="Y249" s="145"/>
      <c r="Z249" s="145"/>
      <c r="AA249" s="145"/>
      <c r="AB249" s="145"/>
      <c r="AC249" s="145"/>
      <c r="AD249" s="145"/>
      <c r="AE249" s="145"/>
      <c r="AF249" s="145"/>
      <c r="AG249" s="145"/>
      <c r="AH249" s="80"/>
      <c r="AI249" s="576">
        <f>AA8</f>
        <v>0</v>
      </c>
      <c r="AJ249" s="577"/>
      <c r="AK249" s="80"/>
      <c r="AL249" s="80"/>
      <c r="AM249" s="80"/>
      <c r="AN249" s="184" t="str">
        <f t="shared" si="68"/>
        <v/>
      </c>
      <c r="AO249" s="80"/>
      <c r="AP249" s="80"/>
      <c r="AQ249" s="80"/>
      <c r="AR249" s="80"/>
    </row>
    <row r="250" spans="1:44" ht="16.5" thickTop="1" thickBot="1">
      <c r="A250" s="414">
        <v>6</v>
      </c>
      <c r="B250" s="118"/>
      <c r="C250" s="117"/>
      <c r="D250" s="126"/>
      <c r="E250" s="360">
        <f t="shared" si="69"/>
        <v>0</v>
      </c>
      <c r="F250" s="220" t="s">
        <v>463</v>
      </c>
      <c r="G250" s="560" t="str">
        <f t="shared" si="66"/>
        <v/>
      </c>
      <c r="H250" s="178" t="str">
        <f>IF(COUNTIF('Record Inputs'!$J$2:$J$100,AN250)&gt;0,"TE", IF(COUNTIF('Record Inputs'!$K$2:$K$100,AN250)&gt;0,"H2O",""))</f>
        <v/>
      </c>
      <c r="I250" s="178" t="str">
        <f>IF(COUNTIF('Record Inputs'!$L$2:$L$100,AN250)&gt;0,"P", IF(COUNTIF('Record Inputs'!$M$2:$M$100,AN250)&gt;0,"N",IF(COUNTIF('Record Inputs'!$P$2:$P$100,AN250)&gt;0,"C","")))</f>
        <v/>
      </c>
      <c r="J250" s="178" t="str">
        <f>IF(COUNTIF('Record Inputs'!$N$2:$N$100,AN250)&gt;0,"S", IF(COUNTIF('Record Inputs'!$O$2:$O$100,AN250)&gt;0,"S&amp;D",""))</f>
        <v/>
      </c>
      <c r="K250" s="192"/>
      <c r="L250" s="185"/>
      <c r="M250" s="432"/>
      <c r="N250" s="406" t="str">
        <f t="shared" si="67"/>
        <v>Off</v>
      </c>
      <c r="O250" s="145"/>
      <c r="P250" s="16">
        <f t="shared" si="70"/>
        <v>0</v>
      </c>
      <c r="Q250" s="16">
        <f t="shared" si="71"/>
        <v>0</v>
      </c>
      <c r="R250" s="16">
        <f t="shared" si="72"/>
        <v>0</v>
      </c>
      <c r="S250" s="16">
        <f t="shared" si="73"/>
        <v>0</v>
      </c>
      <c r="T250" s="16">
        <f t="shared" si="74"/>
        <v>0</v>
      </c>
      <c r="U250" s="145"/>
      <c r="V250" s="145"/>
      <c r="W250" s="145"/>
      <c r="X250" s="145"/>
      <c r="Y250" s="145"/>
      <c r="Z250" s="145"/>
      <c r="AA250" s="145"/>
      <c r="AB250" s="145"/>
      <c r="AC250" s="145"/>
      <c r="AD250" s="145"/>
      <c r="AE250" s="145"/>
      <c r="AF250" s="145"/>
      <c r="AG250" s="145"/>
      <c r="AH250" s="80"/>
      <c r="AI250" s="578"/>
      <c r="AJ250" s="579"/>
      <c r="AK250" s="80"/>
      <c r="AL250" s="80"/>
      <c r="AM250" s="80"/>
      <c r="AN250" s="184" t="str">
        <f t="shared" si="68"/>
        <v/>
      </c>
      <c r="AO250" s="80"/>
      <c r="AP250" s="80"/>
      <c r="AQ250" s="80"/>
      <c r="AR250" s="80"/>
    </row>
    <row r="251" spans="1:44" ht="16.5" thickTop="1" thickBot="1">
      <c r="A251" s="414">
        <v>7</v>
      </c>
      <c r="B251" s="118"/>
      <c r="C251" s="116"/>
      <c r="D251" s="127"/>
      <c r="E251" s="360">
        <f t="shared" si="69"/>
        <v>0</v>
      </c>
      <c r="F251" s="220" t="s">
        <v>464</v>
      </c>
      <c r="G251" s="560" t="str">
        <f t="shared" si="66"/>
        <v/>
      </c>
      <c r="H251" s="178" t="str">
        <f>IF(COUNTIF('Record Inputs'!$J$2:$J$100,AN251)&gt;0,"TE", IF(COUNTIF('Record Inputs'!$K$2:$K$100,AN251)&gt;0,"H2O",""))</f>
        <v/>
      </c>
      <c r="I251" s="178" t="str">
        <f>IF(COUNTIF('Record Inputs'!$L$2:$L$100,AN251)&gt;0,"P", IF(COUNTIF('Record Inputs'!$M$2:$M$100,AN251)&gt;0,"N",IF(COUNTIF('Record Inputs'!$P$2:$P$100,AN251)&gt;0,"C","")))</f>
        <v/>
      </c>
      <c r="J251" s="178" t="str">
        <f>IF(COUNTIF('Record Inputs'!$N$2:$N$100,AN251)&gt;0,"S", IF(COUNTIF('Record Inputs'!$O$2:$O$100,AN251)&gt;0,"S&amp;D",""))</f>
        <v/>
      </c>
      <c r="K251" s="192"/>
      <c r="L251" s="185"/>
      <c r="M251" s="432"/>
      <c r="N251" s="406" t="str">
        <f t="shared" si="67"/>
        <v>Off</v>
      </c>
      <c r="O251" s="145"/>
      <c r="P251" s="16">
        <f t="shared" si="70"/>
        <v>0</v>
      </c>
      <c r="Q251" s="16">
        <f t="shared" si="71"/>
        <v>0</v>
      </c>
      <c r="R251" s="16">
        <f t="shared" si="72"/>
        <v>0</v>
      </c>
      <c r="S251" s="16">
        <f t="shared" si="73"/>
        <v>0</v>
      </c>
      <c r="T251" s="16">
        <f t="shared" si="74"/>
        <v>0</v>
      </c>
      <c r="U251" s="145"/>
      <c r="V251" s="145"/>
      <c r="W251" s="145"/>
      <c r="X251" s="145"/>
      <c r="Y251" s="145"/>
      <c r="Z251" s="145"/>
      <c r="AA251" s="145"/>
      <c r="AB251" s="145"/>
      <c r="AC251" s="145"/>
      <c r="AD251" s="145"/>
      <c r="AE251" s="145"/>
      <c r="AF251" s="145"/>
      <c r="AG251" s="145"/>
      <c r="AH251" s="80"/>
      <c r="AI251" s="80"/>
      <c r="AJ251" s="80"/>
      <c r="AK251" s="80"/>
      <c r="AL251" s="80"/>
      <c r="AM251" s="80"/>
      <c r="AN251" s="184" t="str">
        <f t="shared" si="68"/>
        <v/>
      </c>
      <c r="AO251" s="80"/>
      <c r="AP251" s="80"/>
      <c r="AQ251" s="80"/>
      <c r="AR251" s="80"/>
    </row>
    <row r="252" spans="1:44" ht="16.5" thickTop="1" thickBot="1">
      <c r="A252" s="414">
        <v>8</v>
      </c>
      <c r="B252" s="118"/>
      <c r="C252" s="117"/>
      <c r="D252" s="126"/>
      <c r="E252" s="360">
        <f t="shared" si="69"/>
        <v>0</v>
      </c>
      <c r="F252" s="220" t="s">
        <v>465</v>
      </c>
      <c r="G252" s="560" t="str">
        <f t="shared" si="66"/>
        <v/>
      </c>
      <c r="H252" s="178" t="str">
        <f>IF(COUNTIF('Record Inputs'!$J$2:$J$100,AN252)&gt;0,"TE", IF(COUNTIF('Record Inputs'!$K$2:$K$100,AN252)&gt;0,"H2O",""))</f>
        <v/>
      </c>
      <c r="I252" s="178" t="str">
        <f>IF(COUNTIF('Record Inputs'!$L$2:$L$100,AN252)&gt;0,"P", IF(COUNTIF('Record Inputs'!$M$2:$M$100,AN252)&gt;0,"N",IF(COUNTIF('Record Inputs'!$P$2:$P$100,AN252)&gt;0,"C","")))</f>
        <v/>
      </c>
      <c r="J252" s="178" t="str">
        <f>IF(COUNTIF('Record Inputs'!$N$2:$N$100,AN252)&gt;0,"S", IF(COUNTIF('Record Inputs'!$O$2:$O$100,AN252)&gt;0,"S&amp;D",""))</f>
        <v/>
      </c>
      <c r="K252" s="192"/>
      <c r="L252" s="185"/>
      <c r="M252" s="432"/>
      <c r="N252" s="406" t="str">
        <f t="shared" si="67"/>
        <v>Off</v>
      </c>
      <c r="O252" s="145"/>
      <c r="P252" s="16">
        <f t="shared" si="70"/>
        <v>0</v>
      </c>
      <c r="Q252" s="16">
        <f t="shared" si="71"/>
        <v>0</v>
      </c>
      <c r="R252" s="16">
        <f t="shared" si="72"/>
        <v>0</v>
      </c>
      <c r="S252" s="16">
        <f t="shared" si="73"/>
        <v>0</v>
      </c>
      <c r="T252" s="16">
        <f t="shared" si="74"/>
        <v>0</v>
      </c>
      <c r="U252" s="145"/>
      <c r="V252" s="145"/>
      <c r="W252" s="145"/>
      <c r="X252" s="145"/>
      <c r="Y252" s="145"/>
      <c r="Z252" s="145"/>
      <c r="AA252" s="145"/>
      <c r="AB252" s="145"/>
      <c r="AC252" s="145"/>
      <c r="AD252" s="145"/>
      <c r="AE252" s="145"/>
      <c r="AF252" s="145"/>
      <c r="AG252" s="145"/>
      <c r="AH252" s="80"/>
      <c r="AI252" s="80"/>
      <c r="AJ252" s="80"/>
      <c r="AK252" s="80"/>
      <c r="AL252" s="80"/>
      <c r="AM252" s="80"/>
      <c r="AN252" s="184" t="str">
        <f t="shared" si="68"/>
        <v/>
      </c>
      <c r="AO252" s="80"/>
      <c r="AP252" s="80"/>
      <c r="AQ252" s="80"/>
      <c r="AR252" s="80"/>
    </row>
    <row r="253" spans="1:44" ht="16.5" thickTop="1" thickBot="1">
      <c r="A253" s="414">
        <v>9</v>
      </c>
      <c r="B253" s="118"/>
      <c r="C253" s="117"/>
      <c r="D253" s="126"/>
      <c r="E253" s="360">
        <f t="shared" si="69"/>
        <v>0</v>
      </c>
      <c r="F253" s="220" t="s">
        <v>466</v>
      </c>
      <c r="G253" s="560" t="str">
        <f t="shared" si="66"/>
        <v/>
      </c>
      <c r="H253" s="178" t="str">
        <f>IF(COUNTIF('Record Inputs'!$J$2:$J$100,AN253)&gt;0,"TE", IF(COUNTIF('Record Inputs'!$K$2:$K$100,AN253)&gt;0,"H2O",""))</f>
        <v/>
      </c>
      <c r="I253" s="178" t="str">
        <f>IF(COUNTIF('Record Inputs'!$L$2:$L$100,AN253)&gt;0,"P", IF(COUNTIF('Record Inputs'!$M$2:$M$100,AN253)&gt;0,"N",IF(COUNTIF('Record Inputs'!$P$2:$P$100,AN253)&gt;0,"C","")))</f>
        <v/>
      </c>
      <c r="J253" s="178" t="str">
        <f>IF(COUNTIF('Record Inputs'!$N$2:$N$100,AN253)&gt;0,"S", IF(COUNTIF('Record Inputs'!$O$2:$O$100,AN253)&gt;0,"S&amp;D",""))</f>
        <v/>
      </c>
      <c r="K253" s="192"/>
      <c r="L253" s="185"/>
      <c r="M253" s="432"/>
      <c r="N253" s="406" t="str">
        <f t="shared" si="67"/>
        <v>Off</v>
      </c>
      <c r="O253" s="145"/>
      <c r="P253" s="16">
        <f t="shared" si="70"/>
        <v>0</v>
      </c>
      <c r="Q253" s="16">
        <f t="shared" si="71"/>
        <v>0</v>
      </c>
      <c r="R253" s="16">
        <f t="shared" si="72"/>
        <v>0</v>
      </c>
      <c r="S253" s="16">
        <f t="shared" si="73"/>
        <v>0</v>
      </c>
      <c r="T253" s="16">
        <f t="shared" si="74"/>
        <v>0</v>
      </c>
      <c r="U253" s="145"/>
      <c r="V253" s="145"/>
      <c r="W253" s="145"/>
      <c r="X253" s="145"/>
      <c r="Y253" s="145"/>
      <c r="Z253" s="145"/>
      <c r="AA253" s="145"/>
      <c r="AB253" s="145"/>
      <c r="AC253" s="145"/>
      <c r="AD253" s="145"/>
      <c r="AE253" s="145"/>
      <c r="AF253" s="145"/>
      <c r="AG253" s="145"/>
      <c r="AH253" s="80"/>
      <c r="AI253" s="80"/>
      <c r="AJ253" s="80"/>
      <c r="AK253" s="80"/>
      <c r="AL253" s="80"/>
      <c r="AM253" s="80"/>
      <c r="AN253" s="184" t="str">
        <f t="shared" si="68"/>
        <v/>
      </c>
      <c r="AO253" s="80"/>
      <c r="AP253" s="80"/>
      <c r="AQ253" s="80"/>
      <c r="AR253" s="80"/>
    </row>
    <row r="254" spans="1:44" ht="16.5" thickTop="1" thickBot="1">
      <c r="A254" s="414">
        <v>10</v>
      </c>
      <c r="B254" s="118"/>
      <c r="C254" s="116"/>
      <c r="D254" s="127"/>
      <c r="E254" s="360">
        <f t="shared" si="69"/>
        <v>0</v>
      </c>
      <c r="F254" s="220" t="s">
        <v>467</v>
      </c>
      <c r="G254" s="560" t="str">
        <f t="shared" si="66"/>
        <v/>
      </c>
      <c r="H254" s="178" t="str">
        <f>IF(COUNTIF('Record Inputs'!$J$2:$J$100,AN254)&gt;0,"TE", IF(COUNTIF('Record Inputs'!$K$2:$K$100,AN254)&gt;0,"H2O",""))</f>
        <v/>
      </c>
      <c r="I254" s="178" t="str">
        <f>IF(COUNTIF('Record Inputs'!$L$2:$L$100,AN254)&gt;0,"P", IF(COUNTIF('Record Inputs'!$M$2:$M$100,AN254)&gt;0,"N",IF(COUNTIF('Record Inputs'!$P$2:$P$100,AN254)&gt;0,"C","")))</f>
        <v/>
      </c>
      <c r="J254" s="178" t="str">
        <f>IF(COUNTIF('Record Inputs'!$N$2:$N$100,AN254)&gt;0,"S", IF(COUNTIF('Record Inputs'!$O$2:$O$100,AN254)&gt;0,"S&amp;D",""))</f>
        <v/>
      </c>
      <c r="K254" s="192"/>
      <c r="L254" s="185"/>
      <c r="M254" s="432"/>
      <c r="N254" s="406" t="str">
        <f t="shared" si="67"/>
        <v>Off</v>
      </c>
      <c r="O254" s="145"/>
      <c r="P254" s="16">
        <f t="shared" si="70"/>
        <v>0</v>
      </c>
      <c r="Q254" s="16">
        <f t="shared" si="71"/>
        <v>0</v>
      </c>
      <c r="R254" s="16">
        <f t="shared" si="72"/>
        <v>0</v>
      </c>
      <c r="S254" s="16">
        <f t="shared" si="73"/>
        <v>0</v>
      </c>
      <c r="T254" s="16">
        <f t="shared" si="74"/>
        <v>0</v>
      </c>
      <c r="U254" s="145"/>
      <c r="V254" s="145"/>
      <c r="W254" s="145"/>
      <c r="X254" s="145"/>
      <c r="Y254" s="145"/>
      <c r="Z254" s="145"/>
      <c r="AA254" s="145"/>
      <c r="AB254" s="145"/>
      <c r="AC254" s="145"/>
      <c r="AD254" s="145"/>
      <c r="AE254" s="145"/>
      <c r="AF254" s="145"/>
      <c r="AG254" s="145"/>
      <c r="AH254" s="80"/>
      <c r="AI254" s="80"/>
      <c r="AJ254" s="80"/>
      <c r="AK254" s="80"/>
      <c r="AL254" s="80"/>
      <c r="AM254" s="80"/>
      <c r="AN254" s="184" t="str">
        <f t="shared" si="68"/>
        <v/>
      </c>
      <c r="AO254" s="80"/>
      <c r="AP254" s="80"/>
      <c r="AQ254" s="80"/>
      <c r="AR254" s="80"/>
    </row>
    <row r="255" spans="1:44" ht="16.5" thickTop="1" thickBot="1">
      <c r="A255" s="414">
        <v>11</v>
      </c>
      <c r="B255" s="118"/>
      <c r="C255" s="117"/>
      <c r="D255" s="126"/>
      <c r="E255" s="360">
        <f t="shared" si="69"/>
        <v>0</v>
      </c>
      <c r="F255" s="220" t="s">
        <v>468</v>
      </c>
      <c r="G255" s="560" t="str">
        <f t="shared" si="66"/>
        <v/>
      </c>
      <c r="H255" s="178" t="str">
        <f>IF(COUNTIF('Record Inputs'!$J$2:$J$100,AN255)&gt;0,"TE", IF(COUNTIF('Record Inputs'!$K$2:$K$100,AN255)&gt;0,"H2O",""))</f>
        <v/>
      </c>
      <c r="I255" s="178" t="str">
        <f>IF(COUNTIF('Record Inputs'!$L$2:$L$100,AN255)&gt;0,"P", IF(COUNTIF('Record Inputs'!$M$2:$M$100,AN255)&gt;0,"N",IF(COUNTIF('Record Inputs'!$P$2:$P$100,AN255)&gt;0,"C","")))</f>
        <v/>
      </c>
      <c r="J255" s="178" t="str">
        <f>IF(COUNTIF('Record Inputs'!$N$2:$N$100,AN255)&gt;0,"S", IF(COUNTIF('Record Inputs'!$O$2:$O$100,AN255)&gt;0,"S&amp;D",""))</f>
        <v/>
      </c>
      <c r="K255" s="192"/>
      <c r="L255" s="185"/>
      <c r="M255" s="432"/>
      <c r="N255" s="406" t="str">
        <f t="shared" si="67"/>
        <v>Off</v>
      </c>
      <c r="O255" s="145"/>
      <c r="P255" s="16">
        <f t="shared" si="70"/>
        <v>0</v>
      </c>
      <c r="Q255" s="16">
        <f t="shared" si="71"/>
        <v>0</v>
      </c>
      <c r="R255" s="16">
        <f t="shared" si="72"/>
        <v>0</v>
      </c>
      <c r="S255" s="16">
        <f t="shared" si="73"/>
        <v>0</v>
      </c>
      <c r="T255" s="16">
        <f t="shared" si="74"/>
        <v>0</v>
      </c>
      <c r="U255" s="145"/>
      <c r="V255" s="145"/>
      <c r="W255" s="145"/>
      <c r="X255" s="145"/>
      <c r="Y255" s="145"/>
      <c r="Z255" s="145"/>
      <c r="AA255" s="145"/>
      <c r="AB255" s="145"/>
      <c r="AC255" s="145"/>
      <c r="AD255" s="145"/>
      <c r="AE255" s="145"/>
      <c r="AF255" s="145"/>
      <c r="AG255" s="145"/>
      <c r="AH255" s="80"/>
      <c r="AI255" s="80"/>
      <c r="AJ255" s="80"/>
      <c r="AK255" s="80"/>
      <c r="AL255" s="80"/>
      <c r="AM255" s="80"/>
      <c r="AN255" s="184" t="str">
        <f t="shared" si="68"/>
        <v/>
      </c>
      <c r="AO255" s="80"/>
      <c r="AP255" s="80"/>
      <c r="AQ255" s="80"/>
      <c r="AR255" s="80"/>
    </row>
    <row r="256" spans="1:44" ht="16.5" thickTop="1" thickBot="1">
      <c r="A256" s="416">
        <v>12</v>
      </c>
      <c r="B256" s="370"/>
      <c r="C256" s="371"/>
      <c r="D256" s="372"/>
      <c r="E256" s="361">
        <f t="shared" si="69"/>
        <v>0</v>
      </c>
      <c r="F256" s="373" t="s">
        <v>469</v>
      </c>
      <c r="G256" s="560" t="str">
        <f t="shared" si="66"/>
        <v/>
      </c>
      <c r="H256" s="374" t="str">
        <f>IF(COUNTIF('Record Inputs'!$J$2:$J$100,AN256)&gt;0,"TE", IF(COUNTIF('Record Inputs'!$K$2:$K$100,AN256)&gt;0,"H2O",""))</f>
        <v/>
      </c>
      <c r="I256" s="374" t="str">
        <f>IF(COUNTIF('Record Inputs'!$L$2:$L$100,AN256)&gt;0,"P", IF(COUNTIF('Record Inputs'!$M$2:$M$100,AN256)&gt;0,"N",IF(COUNTIF('Record Inputs'!$P$2:$P$100,AN256)&gt;0,"C","")))</f>
        <v/>
      </c>
      <c r="J256" s="374" t="str">
        <f>IF(COUNTIF('Record Inputs'!$N$2:$N$100,AN256)&gt;0,"S", IF(COUNTIF('Record Inputs'!$O$2:$O$100,AN256)&gt;0,"S&amp;D",""))</f>
        <v/>
      </c>
      <c r="K256" s="362"/>
      <c r="L256" s="379"/>
      <c r="M256" s="439"/>
      <c r="N256" s="406" t="str">
        <f t="shared" si="67"/>
        <v>Off</v>
      </c>
      <c r="O256" s="145"/>
      <c r="P256" s="16">
        <f t="shared" si="70"/>
        <v>0</v>
      </c>
      <c r="Q256" s="16">
        <f t="shared" si="71"/>
        <v>0</v>
      </c>
      <c r="R256" s="16">
        <f t="shared" si="72"/>
        <v>0</v>
      </c>
      <c r="S256" s="16">
        <f t="shared" si="73"/>
        <v>0</v>
      </c>
      <c r="T256" s="16">
        <f t="shared" si="74"/>
        <v>0</v>
      </c>
      <c r="U256" s="145"/>
      <c r="V256" s="145"/>
      <c r="W256" s="145"/>
      <c r="X256" s="145"/>
      <c r="Y256" s="145"/>
      <c r="Z256" s="145"/>
      <c r="AA256" s="145"/>
      <c r="AB256" s="145"/>
      <c r="AC256" s="145"/>
      <c r="AD256" s="145"/>
      <c r="AE256" s="145"/>
      <c r="AF256" s="145"/>
      <c r="AG256" s="145"/>
      <c r="AH256" s="80"/>
      <c r="AI256" s="80"/>
      <c r="AJ256" s="80"/>
      <c r="AK256" s="80"/>
      <c r="AL256" s="80"/>
      <c r="AM256" s="80"/>
      <c r="AN256" s="184" t="str">
        <f t="shared" si="68"/>
        <v/>
      </c>
      <c r="AO256" s="80"/>
      <c r="AP256" s="80"/>
      <c r="AQ256" s="80"/>
      <c r="AR256" s="80"/>
    </row>
    <row r="257" spans="1:44" ht="15.75" thickBot="1">
      <c r="A257" s="407">
        <v>13</v>
      </c>
      <c r="B257" s="123"/>
      <c r="C257" s="124"/>
      <c r="D257" s="125"/>
      <c r="E257" s="409">
        <f t="shared" si="69"/>
        <v>0</v>
      </c>
      <c r="F257" s="454" t="s">
        <v>470</v>
      </c>
      <c r="G257" s="560" t="str">
        <f t="shared" si="66"/>
        <v/>
      </c>
      <c r="H257" s="455" t="str">
        <f>IF(COUNTIF('Record Inputs'!$J$2:$J$100,AN257)&gt;0,"TE", IF(COUNTIF('Record Inputs'!$K$2:$K$100,AN257)&gt;0,"H2O",""))</f>
        <v/>
      </c>
      <c r="I257" s="455" t="str">
        <f>IF(COUNTIF('Record Inputs'!$L$2:$L$100,AN257)&gt;0,"P", IF(COUNTIF('Record Inputs'!$M$2:$M$100,AN257)&gt;0,"N",IF(COUNTIF('Record Inputs'!$P$2:$P$100,AN257)&gt;0,"C","")))</f>
        <v/>
      </c>
      <c r="J257" s="455" t="str">
        <f>IF(COUNTIF('Record Inputs'!$N$2:$N$100,AN257)&gt;0,"S", IF(COUNTIF('Record Inputs'!$O$2:$O$100,AN257)&gt;0,"S&amp;D",""))</f>
        <v/>
      </c>
      <c r="K257" s="440"/>
      <c r="L257" s="412"/>
      <c r="M257" s="456"/>
      <c r="N257" s="406" t="str">
        <f t="shared" si="67"/>
        <v>Off</v>
      </c>
      <c r="O257" s="145"/>
      <c r="P257" s="16">
        <f t="shared" si="70"/>
        <v>0</v>
      </c>
      <c r="Q257" s="16">
        <f t="shared" si="71"/>
        <v>0</v>
      </c>
      <c r="R257" s="16">
        <f t="shared" si="72"/>
        <v>0</v>
      </c>
      <c r="S257" s="16">
        <f t="shared" si="73"/>
        <v>0</v>
      </c>
      <c r="T257" s="16">
        <f t="shared" si="74"/>
        <v>0</v>
      </c>
      <c r="U257" s="145"/>
      <c r="V257" s="145"/>
      <c r="W257" s="145"/>
      <c r="X257" s="145"/>
      <c r="Y257" s="145"/>
      <c r="Z257" s="145"/>
      <c r="AA257" s="145"/>
      <c r="AB257" s="145"/>
      <c r="AC257" s="145"/>
      <c r="AD257" s="145"/>
      <c r="AE257" s="145"/>
      <c r="AF257" s="145"/>
      <c r="AG257" s="145"/>
      <c r="AH257" s="80"/>
      <c r="AI257" s="80"/>
      <c r="AJ257" s="80"/>
      <c r="AK257" s="80"/>
      <c r="AL257" s="80"/>
      <c r="AM257" s="80"/>
      <c r="AN257" s="184" t="str">
        <f t="shared" si="68"/>
        <v/>
      </c>
      <c r="AO257" s="80"/>
      <c r="AP257" s="80"/>
      <c r="AQ257" s="80"/>
      <c r="AR257" s="80"/>
    </row>
    <row r="258" spans="1:44" ht="16.5" thickTop="1" thickBot="1">
      <c r="A258" s="414">
        <v>14</v>
      </c>
      <c r="B258" s="118"/>
      <c r="C258" s="117"/>
      <c r="D258" s="126"/>
      <c r="E258" s="360">
        <f t="shared" si="69"/>
        <v>0</v>
      </c>
      <c r="F258" s="220" t="s">
        <v>471</v>
      </c>
      <c r="G258" s="560" t="str">
        <f t="shared" si="66"/>
        <v/>
      </c>
      <c r="H258" s="178" t="str">
        <f>IF(COUNTIF('Record Inputs'!$J$2:$J$100,AN258)&gt;0,"TE", IF(COUNTIF('Record Inputs'!$K$2:$K$100,AN258)&gt;0,"H2O",""))</f>
        <v/>
      </c>
      <c r="I258" s="178" t="str">
        <f>IF(COUNTIF('Record Inputs'!$L$2:$L$100,AN258)&gt;0,"P", IF(COUNTIF('Record Inputs'!$M$2:$M$100,AN258)&gt;0,"N",IF(COUNTIF('Record Inputs'!$P$2:$P$100,AN258)&gt;0,"C","")))</f>
        <v/>
      </c>
      <c r="J258" s="178" t="str">
        <f>IF(COUNTIF('Record Inputs'!$N$2:$N$100,AN258)&gt;0,"S", IF(COUNTIF('Record Inputs'!$O$2:$O$100,AN258)&gt;0,"S&amp;D",""))</f>
        <v/>
      </c>
      <c r="K258" s="192"/>
      <c r="L258" s="185"/>
      <c r="M258" s="432"/>
      <c r="N258" s="406" t="str">
        <f t="shared" si="67"/>
        <v>Off</v>
      </c>
      <c r="O258" s="145"/>
      <c r="P258" s="16">
        <f t="shared" si="70"/>
        <v>0</v>
      </c>
      <c r="Q258" s="16">
        <f t="shared" si="71"/>
        <v>0</v>
      </c>
      <c r="R258" s="16">
        <f t="shared" si="72"/>
        <v>0</v>
      </c>
      <c r="S258" s="16">
        <f t="shared" si="73"/>
        <v>0</v>
      </c>
      <c r="T258" s="16">
        <f t="shared" si="74"/>
        <v>0</v>
      </c>
      <c r="U258" s="145"/>
      <c r="V258" s="145"/>
      <c r="W258" s="145"/>
      <c r="X258" s="145"/>
      <c r="Y258" s="145"/>
      <c r="Z258" s="145"/>
      <c r="AA258" s="145"/>
      <c r="AB258" s="145"/>
      <c r="AC258" s="145"/>
      <c r="AD258" s="145"/>
      <c r="AE258" s="145"/>
      <c r="AF258" s="145"/>
      <c r="AG258" s="145"/>
      <c r="AH258" s="80"/>
      <c r="AI258" s="310" t="s">
        <v>774</v>
      </c>
      <c r="AJ258" s="80"/>
      <c r="AK258" s="80"/>
      <c r="AL258" s="80"/>
      <c r="AM258" s="80"/>
      <c r="AN258" s="184" t="str">
        <f t="shared" si="68"/>
        <v/>
      </c>
      <c r="AO258" s="80"/>
      <c r="AP258" s="80"/>
      <c r="AQ258" s="80"/>
      <c r="AR258" s="80"/>
    </row>
    <row r="259" spans="1:44" ht="16.5" thickTop="1" thickBot="1">
      <c r="A259" s="414">
        <v>15</v>
      </c>
      <c r="B259" s="118"/>
      <c r="C259" s="117"/>
      <c r="D259" s="126"/>
      <c r="E259" s="360">
        <f t="shared" si="69"/>
        <v>0</v>
      </c>
      <c r="F259" s="220" t="s">
        <v>472</v>
      </c>
      <c r="G259" s="560" t="str">
        <f t="shared" si="66"/>
        <v/>
      </c>
      <c r="H259" s="178" t="str">
        <f>IF(COUNTIF('Record Inputs'!$J$2:$J$100,AN259)&gt;0,"TE", IF(COUNTIF('Record Inputs'!$K$2:$K$100,AN259)&gt;0,"H2O",""))</f>
        <v/>
      </c>
      <c r="I259" s="178" t="str">
        <f>IF(COUNTIF('Record Inputs'!$L$2:$L$100,AN259)&gt;0,"P", IF(COUNTIF('Record Inputs'!$M$2:$M$100,AN259)&gt;0,"N",IF(COUNTIF('Record Inputs'!$P$2:$P$100,AN259)&gt;0,"C","")))</f>
        <v/>
      </c>
      <c r="J259" s="178" t="str">
        <f>IF(COUNTIF('Record Inputs'!$N$2:$N$100,AN259)&gt;0,"S", IF(COUNTIF('Record Inputs'!$O$2:$O$100,AN259)&gt;0,"S&amp;D",""))</f>
        <v/>
      </c>
      <c r="K259" s="192"/>
      <c r="L259" s="185"/>
      <c r="M259" s="432"/>
      <c r="N259" s="406" t="str">
        <f t="shared" si="67"/>
        <v>Off</v>
      </c>
      <c r="O259" s="145"/>
      <c r="P259" s="16">
        <f t="shared" si="70"/>
        <v>0</v>
      </c>
      <c r="Q259" s="16">
        <f t="shared" si="71"/>
        <v>0</v>
      </c>
      <c r="R259" s="16">
        <f t="shared" si="72"/>
        <v>0</v>
      </c>
      <c r="S259" s="16">
        <f t="shared" si="73"/>
        <v>0</v>
      </c>
      <c r="T259" s="16">
        <f t="shared" si="74"/>
        <v>0</v>
      </c>
      <c r="U259" s="145"/>
      <c r="V259" s="145"/>
      <c r="W259" s="145"/>
      <c r="X259" s="145"/>
      <c r="Y259" s="145"/>
      <c r="Z259" s="145"/>
      <c r="AA259" s="145"/>
      <c r="AB259" s="145"/>
      <c r="AC259" s="145"/>
      <c r="AD259" s="145"/>
      <c r="AE259" s="145"/>
      <c r="AF259" s="145"/>
      <c r="AG259" s="145"/>
      <c r="AH259" s="80"/>
      <c r="AI259" s="311">
        <f>SUM(E245:E292)</f>
        <v>0</v>
      </c>
      <c r="AJ259" s="80"/>
      <c r="AK259" s="80"/>
      <c r="AL259" s="80"/>
      <c r="AM259" s="80"/>
      <c r="AN259" s="184" t="str">
        <f t="shared" si="68"/>
        <v/>
      </c>
      <c r="AO259" s="80"/>
      <c r="AP259" s="80"/>
      <c r="AQ259" s="80"/>
      <c r="AR259" s="80"/>
    </row>
    <row r="260" spans="1:44" ht="16.5" thickTop="1" thickBot="1">
      <c r="A260" s="414">
        <v>16</v>
      </c>
      <c r="B260" s="118"/>
      <c r="C260" s="116"/>
      <c r="D260" s="127"/>
      <c r="E260" s="360">
        <f t="shared" si="69"/>
        <v>0</v>
      </c>
      <c r="F260" s="220" t="s">
        <v>473</v>
      </c>
      <c r="G260" s="560" t="str">
        <f t="shared" si="66"/>
        <v/>
      </c>
      <c r="H260" s="178" t="str">
        <f>IF(COUNTIF('Record Inputs'!$J$2:$J$100,AN260)&gt;0,"TE", IF(COUNTIF('Record Inputs'!$K$2:$K$100,AN260)&gt;0,"H2O",""))</f>
        <v/>
      </c>
      <c r="I260" s="178" t="str">
        <f>IF(COUNTIF('Record Inputs'!$L$2:$L$100,AN260)&gt;0,"P", IF(COUNTIF('Record Inputs'!$M$2:$M$100,AN260)&gt;0,"N",IF(COUNTIF('Record Inputs'!$P$2:$P$100,AN260)&gt;0,"C","")))</f>
        <v/>
      </c>
      <c r="J260" s="178" t="str">
        <f>IF(COUNTIF('Record Inputs'!$N$2:$N$100,AN260)&gt;0,"S", IF(COUNTIF('Record Inputs'!$O$2:$O$100,AN260)&gt;0,"S&amp;D",""))</f>
        <v/>
      </c>
      <c r="K260" s="192"/>
      <c r="L260" s="185"/>
      <c r="M260" s="432"/>
      <c r="N260" s="406" t="str">
        <f t="shared" si="67"/>
        <v>Off</v>
      </c>
      <c r="O260" s="145"/>
      <c r="P260" s="16">
        <f t="shared" si="70"/>
        <v>0</v>
      </c>
      <c r="Q260" s="16">
        <f t="shared" si="71"/>
        <v>0</v>
      </c>
      <c r="R260" s="16">
        <f t="shared" si="72"/>
        <v>0</v>
      </c>
      <c r="S260" s="16">
        <f t="shared" si="73"/>
        <v>0</v>
      </c>
      <c r="T260" s="16">
        <f t="shared" si="74"/>
        <v>0</v>
      </c>
      <c r="U260" s="145"/>
      <c r="V260" s="145"/>
      <c r="W260" s="145"/>
      <c r="X260" s="145"/>
      <c r="Y260" s="145"/>
      <c r="Z260" s="145"/>
      <c r="AA260" s="145"/>
      <c r="AB260" s="145"/>
      <c r="AC260" s="145"/>
      <c r="AD260" s="145"/>
      <c r="AE260" s="145"/>
      <c r="AF260" s="145"/>
      <c r="AG260" s="145"/>
      <c r="AH260" s="80"/>
      <c r="AI260" s="80"/>
      <c r="AJ260" s="80"/>
      <c r="AK260" s="80"/>
      <c r="AL260" s="80"/>
      <c r="AM260" s="80"/>
      <c r="AN260" s="184" t="str">
        <f t="shared" si="68"/>
        <v/>
      </c>
      <c r="AO260" s="80"/>
      <c r="AP260" s="80"/>
      <c r="AQ260" s="80"/>
      <c r="AR260" s="80"/>
    </row>
    <row r="261" spans="1:44" ht="16.5" thickTop="1" thickBot="1">
      <c r="A261" s="414">
        <v>17</v>
      </c>
      <c r="B261" s="118"/>
      <c r="C261" s="117"/>
      <c r="D261" s="126"/>
      <c r="E261" s="360">
        <f t="shared" si="69"/>
        <v>0</v>
      </c>
      <c r="F261" s="220" t="s">
        <v>474</v>
      </c>
      <c r="G261" s="560" t="str">
        <f t="shared" si="66"/>
        <v/>
      </c>
      <c r="H261" s="178" t="str">
        <f>IF(COUNTIF('Record Inputs'!$J$2:$J$100,AN261)&gt;0,"TE", IF(COUNTIF('Record Inputs'!$K$2:$K$100,AN261)&gt;0,"H2O",""))</f>
        <v/>
      </c>
      <c r="I261" s="178" t="str">
        <f>IF(COUNTIF('Record Inputs'!$L$2:$L$100,AN261)&gt;0,"P", IF(COUNTIF('Record Inputs'!$M$2:$M$100,AN261)&gt;0,"N",IF(COUNTIF('Record Inputs'!$P$2:$P$100,AN261)&gt;0,"C","")))</f>
        <v/>
      </c>
      <c r="J261" s="178" t="str">
        <f>IF(COUNTIF('Record Inputs'!$N$2:$N$100,AN261)&gt;0,"S", IF(COUNTIF('Record Inputs'!$O$2:$O$100,AN261)&gt;0,"S&amp;D",""))</f>
        <v/>
      </c>
      <c r="K261" s="192"/>
      <c r="L261" s="185"/>
      <c r="M261" s="432"/>
      <c r="N261" s="406" t="str">
        <f t="shared" si="67"/>
        <v>Off</v>
      </c>
      <c r="O261" s="145"/>
      <c r="P261" s="16">
        <f t="shared" si="70"/>
        <v>0</v>
      </c>
      <c r="Q261" s="16">
        <f t="shared" si="71"/>
        <v>0</v>
      </c>
      <c r="R261" s="16">
        <f t="shared" si="72"/>
        <v>0</v>
      </c>
      <c r="S261" s="16">
        <f t="shared" si="73"/>
        <v>0</v>
      </c>
      <c r="T261" s="16">
        <f t="shared" si="74"/>
        <v>0</v>
      </c>
      <c r="U261" s="145"/>
      <c r="V261" s="145"/>
      <c r="W261" s="145"/>
      <c r="X261" s="145"/>
      <c r="Y261" s="145"/>
      <c r="Z261" s="145"/>
      <c r="AA261" s="145"/>
      <c r="AB261" s="145"/>
      <c r="AC261" s="145"/>
      <c r="AD261" s="145"/>
      <c r="AE261" s="145"/>
      <c r="AF261" s="145"/>
      <c r="AG261" s="145"/>
      <c r="AH261" s="80"/>
      <c r="AI261" s="80"/>
      <c r="AJ261" s="80"/>
      <c r="AK261" s="80"/>
      <c r="AL261" s="80"/>
      <c r="AM261" s="80"/>
      <c r="AN261" s="184" t="str">
        <f t="shared" si="68"/>
        <v/>
      </c>
      <c r="AO261" s="80"/>
      <c r="AP261" s="80"/>
      <c r="AQ261" s="80"/>
      <c r="AR261" s="80"/>
    </row>
    <row r="262" spans="1:44" ht="16.5" thickTop="1" thickBot="1">
      <c r="A262" s="414">
        <v>18</v>
      </c>
      <c r="B262" s="118"/>
      <c r="C262" s="117"/>
      <c r="D262" s="126"/>
      <c r="E262" s="360">
        <f t="shared" si="69"/>
        <v>0</v>
      </c>
      <c r="F262" s="220" t="s">
        <v>475</v>
      </c>
      <c r="G262" s="560" t="str">
        <f t="shared" ref="G262:G292" si="75">IF(B262&lt;&gt;"",IF(EXACT(D262,UPPER(D262)),"50nmUniv",IF(EXACT(D262,LOWER(D262)),"25nmUniv","")),"")</f>
        <v/>
      </c>
      <c r="H262" s="178" t="str">
        <f>IF(COUNTIF('Record Inputs'!$J$2:$J$100,AN262)&gt;0,"TE", IF(COUNTIF('Record Inputs'!$K$2:$K$100,AN262)&gt;0,"H2O",""))</f>
        <v/>
      </c>
      <c r="I262" s="178" t="str">
        <f>IF(COUNTIF('Record Inputs'!$L$2:$L$100,AN262)&gt;0,"P", IF(COUNTIF('Record Inputs'!$M$2:$M$100,AN262)&gt;0,"N",IF(COUNTIF('Record Inputs'!$P$2:$P$100,AN262)&gt;0,"C","")))</f>
        <v/>
      </c>
      <c r="J262" s="178" t="str">
        <f>IF(COUNTIF('Record Inputs'!$N$2:$N$100,AN262)&gt;0,"S", IF(COUNTIF('Record Inputs'!$O$2:$O$100,AN262)&gt;0,"S&amp;D",""))</f>
        <v/>
      </c>
      <c r="K262" s="192"/>
      <c r="L262" s="185"/>
      <c r="M262" s="432"/>
      <c r="N262" s="406" t="str">
        <f t="shared" ref="N262:N292" si="76">IF(M262&lt;&gt;"","On","Off")</f>
        <v>Off</v>
      </c>
      <c r="O262" s="145"/>
      <c r="P262" s="16">
        <f t="shared" si="70"/>
        <v>0</v>
      </c>
      <c r="Q262" s="16">
        <f t="shared" si="71"/>
        <v>0</v>
      </c>
      <c r="R262" s="16">
        <f t="shared" si="72"/>
        <v>0</v>
      </c>
      <c r="S262" s="16">
        <f t="shared" si="73"/>
        <v>0</v>
      </c>
      <c r="T262" s="16">
        <f t="shared" si="74"/>
        <v>0</v>
      </c>
      <c r="U262" s="145"/>
      <c r="V262" s="145"/>
      <c r="W262" s="145"/>
      <c r="X262" s="145"/>
      <c r="Y262" s="145"/>
      <c r="Z262" s="145"/>
      <c r="AA262" s="145"/>
      <c r="AB262" s="145"/>
      <c r="AC262" s="145"/>
      <c r="AD262" s="145"/>
      <c r="AE262" s="145"/>
      <c r="AF262" s="145"/>
      <c r="AG262" s="145"/>
      <c r="AH262" s="80"/>
      <c r="AI262" s="80"/>
      <c r="AJ262" s="80"/>
      <c r="AK262" s="80"/>
      <c r="AL262" s="80"/>
      <c r="AM262" s="80"/>
      <c r="AN262" s="184" t="str">
        <f t="shared" si="68"/>
        <v/>
      </c>
      <c r="AO262" s="80"/>
      <c r="AP262" s="80"/>
      <c r="AQ262" s="80"/>
      <c r="AR262" s="80"/>
    </row>
    <row r="263" spans="1:44" ht="16.5" thickTop="1" thickBot="1">
      <c r="A263" s="414">
        <v>19</v>
      </c>
      <c r="B263" s="118"/>
      <c r="C263" s="116"/>
      <c r="D263" s="127"/>
      <c r="E263" s="360">
        <f t="shared" si="69"/>
        <v>0</v>
      </c>
      <c r="F263" s="220" t="s">
        <v>476</v>
      </c>
      <c r="G263" s="560" t="str">
        <f t="shared" si="75"/>
        <v/>
      </c>
      <c r="H263" s="178" t="str">
        <f>IF(COUNTIF('Record Inputs'!$J$2:$J$100,AN263)&gt;0,"TE", IF(COUNTIF('Record Inputs'!$K$2:$K$100,AN263)&gt;0,"H2O",""))</f>
        <v/>
      </c>
      <c r="I263" s="178" t="str">
        <f>IF(COUNTIF('Record Inputs'!$L$2:$L$100,AN263)&gt;0,"P", IF(COUNTIF('Record Inputs'!$M$2:$M$100,AN263)&gt;0,"N",IF(COUNTIF('Record Inputs'!$P$2:$P$100,AN263)&gt;0,"C","")))</f>
        <v/>
      </c>
      <c r="J263" s="178" t="str">
        <f>IF(COUNTIF('Record Inputs'!$N$2:$N$100,AN263)&gt;0,"S", IF(COUNTIF('Record Inputs'!$O$2:$O$100,AN263)&gt;0,"S&amp;D",""))</f>
        <v/>
      </c>
      <c r="K263" s="192"/>
      <c r="L263" s="185"/>
      <c r="M263" s="432"/>
      <c r="N263" s="406" t="str">
        <f t="shared" si="76"/>
        <v>Off</v>
      </c>
      <c r="O263" s="145"/>
      <c r="P263" s="16">
        <f t="shared" si="70"/>
        <v>0</v>
      </c>
      <c r="Q263" s="16">
        <f t="shared" si="71"/>
        <v>0</v>
      </c>
      <c r="R263" s="16">
        <f t="shared" si="72"/>
        <v>0</v>
      </c>
      <c r="S263" s="16">
        <f t="shared" si="73"/>
        <v>0</v>
      </c>
      <c r="T263" s="16">
        <f t="shared" si="74"/>
        <v>0</v>
      </c>
      <c r="U263" s="145"/>
      <c r="V263" s="145"/>
      <c r="W263" s="145"/>
      <c r="X263" s="145"/>
      <c r="Y263" s="145"/>
      <c r="Z263" s="145"/>
      <c r="AA263" s="145"/>
      <c r="AB263" s="145"/>
      <c r="AC263" s="145"/>
      <c r="AD263" s="145"/>
      <c r="AE263" s="145"/>
      <c r="AF263" s="145"/>
      <c r="AG263" s="145"/>
      <c r="AH263" s="80"/>
      <c r="AI263" s="80"/>
      <c r="AJ263" s="80"/>
      <c r="AK263" s="80"/>
      <c r="AL263" s="80"/>
      <c r="AM263" s="80"/>
      <c r="AN263" s="184" t="str">
        <f t="shared" ref="AN263:AN326" si="77">MID(B263,3,7)</f>
        <v/>
      </c>
      <c r="AO263" s="80"/>
      <c r="AP263" s="80"/>
      <c r="AQ263" s="80"/>
      <c r="AR263" s="80"/>
    </row>
    <row r="264" spans="1:44" ht="16.5" thickTop="1" thickBot="1">
      <c r="A264" s="414">
        <v>20</v>
      </c>
      <c r="B264" s="118"/>
      <c r="C264" s="117"/>
      <c r="D264" s="126"/>
      <c r="E264" s="360">
        <f t="shared" si="69"/>
        <v>0</v>
      </c>
      <c r="F264" s="220" t="s">
        <v>477</v>
      </c>
      <c r="G264" s="560" t="str">
        <f t="shared" si="75"/>
        <v/>
      </c>
      <c r="H264" s="178" t="str">
        <f>IF(COUNTIF('Record Inputs'!$J$2:$J$100,AN264)&gt;0,"TE", IF(COUNTIF('Record Inputs'!$K$2:$K$100,AN264)&gt;0,"H2O",""))</f>
        <v/>
      </c>
      <c r="I264" s="178" t="str">
        <f>IF(COUNTIF('Record Inputs'!$L$2:$L$100,AN264)&gt;0,"P", IF(COUNTIF('Record Inputs'!$M$2:$M$100,AN264)&gt;0,"N",IF(COUNTIF('Record Inputs'!$P$2:$P$100,AN264)&gt;0,"C","")))</f>
        <v/>
      </c>
      <c r="J264" s="178" t="str">
        <f>IF(COUNTIF('Record Inputs'!$N$2:$N$100,AN264)&gt;0,"S", IF(COUNTIF('Record Inputs'!$O$2:$O$100,AN264)&gt;0,"S&amp;D",""))</f>
        <v/>
      </c>
      <c r="K264" s="192"/>
      <c r="L264" s="185"/>
      <c r="M264" s="432"/>
      <c r="N264" s="406" t="str">
        <f t="shared" si="76"/>
        <v>Off</v>
      </c>
      <c r="O264" s="145"/>
      <c r="P264" s="16">
        <f t="shared" si="70"/>
        <v>0</v>
      </c>
      <c r="Q264" s="16">
        <f t="shared" si="71"/>
        <v>0</v>
      </c>
      <c r="R264" s="16">
        <f t="shared" si="72"/>
        <v>0</v>
      </c>
      <c r="S264" s="16">
        <f t="shared" si="73"/>
        <v>0</v>
      </c>
      <c r="T264" s="16">
        <f t="shared" si="74"/>
        <v>0</v>
      </c>
      <c r="U264" s="145"/>
      <c r="V264" s="145"/>
      <c r="W264" s="145"/>
      <c r="X264" s="145"/>
      <c r="Y264" s="145"/>
      <c r="Z264" s="145"/>
      <c r="AA264" s="145"/>
      <c r="AB264" s="145"/>
      <c r="AC264" s="145"/>
      <c r="AD264" s="145"/>
      <c r="AE264" s="145"/>
      <c r="AF264" s="145"/>
      <c r="AG264" s="145"/>
      <c r="AN264" s="184" t="str">
        <f t="shared" si="77"/>
        <v/>
      </c>
    </row>
    <row r="265" spans="1:44" ht="16.5" thickTop="1" thickBot="1">
      <c r="A265" s="414">
        <v>21</v>
      </c>
      <c r="B265" s="118"/>
      <c r="C265" s="117"/>
      <c r="D265" s="126"/>
      <c r="E265" s="360">
        <f t="shared" si="69"/>
        <v>0</v>
      </c>
      <c r="F265" s="220" t="s">
        <v>478</v>
      </c>
      <c r="G265" s="560" t="str">
        <f t="shared" si="75"/>
        <v/>
      </c>
      <c r="H265" s="178" t="str">
        <f>IF(COUNTIF('Record Inputs'!$J$2:$J$100,AN265)&gt;0,"TE", IF(COUNTIF('Record Inputs'!$K$2:$K$100,AN265)&gt;0,"H2O",""))</f>
        <v/>
      </c>
      <c r="I265" s="178" t="str">
        <f>IF(COUNTIF('Record Inputs'!$L$2:$L$100,AN265)&gt;0,"P", IF(COUNTIF('Record Inputs'!$M$2:$M$100,AN265)&gt;0,"N",IF(COUNTIF('Record Inputs'!$P$2:$P$100,AN265)&gt;0,"C","")))</f>
        <v/>
      </c>
      <c r="J265" s="178" t="str">
        <f>IF(COUNTIF('Record Inputs'!$N$2:$N$100,AN265)&gt;0,"S", IF(COUNTIF('Record Inputs'!$O$2:$O$100,AN265)&gt;0,"S&amp;D",""))</f>
        <v/>
      </c>
      <c r="K265" s="192"/>
      <c r="L265" s="185"/>
      <c r="M265" s="432"/>
      <c r="N265" s="406" t="str">
        <f t="shared" si="76"/>
        <v>Off</v>
      </c>
      <c r="P265" s="16">
        <f t="shared" si="70"/>
        <v>0</v>
      </c>
      <c r="Q265" s="16">
        <f t="shared" si="71"/>
        <v>0</v>
      </c>
      <c r="R265" s="16">
        <f t="shared" si="72"/>
        <v>0</v>
      </c>
      <c r="S265" s="16">
        <f t="shared" si="73"/>
        <v>0</v>
      </c>
      <c r="T265" s="16">
        <f t="shared" si="74"/>
        <v>0</v>
      </c>
      <c r="AN265" s="184" t="str">
        <f t="shared" si="77"/>
        <v/>
      </c>
    </row>
    <row r="266" spans="1:44" ht="16.5" thickTop="1" thickBot="1">
      <c r="A266" s="414">
        <v>22</v>
      </c>
      <c r="B266" s="118"/>
      <c r="C266" s="116"/>
      <c r="D266" s="127"/>
      <c r="E266" s="360">
        <f t="shared" si="69"/>
        <v>0</v>
      </c>
      <c r="F266" s="220" t="s">
        <v>479</v>
      </c>
      <c r="G266" s="560" t="str">
        <f t="shared" si="75"/>
        <v/>
      </c>
      <c r="H266" s="178" t="str">
        <f>IF(COUNTIF('Record Inputs'!$J$2:$J$100,AN266)&gt;0,"TE", IF(COUNTIF('Record Inputs'!$K$2:$K$100,AN266)&gt;0,"H2O",""))</f>
        <v/>
      </c>
      <c r="I266" s="178" t="str">
        <f>IF(COUNTIF('Record Inputs'!$L$2:$L$100,AN266)&gt;0,"P", IF(COUNTIF('Record Inputs'!$M$2:$M$100,AN266)&gt;0,"N",IF(COUNTIF('Record Inputs'!$P$2:$P$100,AN266)&gt;0,"C","")))</f>
        <v/>
      </c>
      <c r="J266" s="178" t="str">
        <f>IF(COUNTIF('Record Inputs'!$N$2:$N$100,AN266)&gt;0,"S", IF(COUNTIF('Record Inputs'!$O$2:$O$100,AN266)&gt;0,"S&amp;D",""))</f>
        <v/>
      </c>
      <c r="K266" s="192"/>
      <c r="L266" s="185"/>
      <c r="M266" s="432"/>
      <c r="N266" s="406" t="str">
        <f t="shared" si="76"/>
        <v>Off</v>
      </c>
      <c r="P266" s="16">
        <f t="shared" si="70"/>
        <v>0</v>
      </c>
      <c r="Q266" s="16">
        <f t="shared" si="71"/>
        <v>0</v>
      </c>
      <c r="R266" s="16">
        <f t="shared" si="72"/>
        <v>0</v>
      </c>
      <c r="S266" s="16">
        <f t="shared" si="73"/>
        <v>0</v>
      </c>
      <c r="T266" s="16">
        <f t="shared" si="74"/>
        <v>0</v>
      </c>
      <c r="AN266" s="184" t="str">
        <f t="shared" si="77"/>
        <v/>
      </c>
    </row>
    <row r="267" spans="1:44" ht="16.5" thickTop="1" thickBot="1">
      <c r="A267" s="414">
        <v>23</v>
      </c>
      <c r="B267" s="118"/>
      <c r="C267" s="117"/>
      <c r="D267" s="126"/>
      <c r="E267" s="360">
        <f t="shared" si="69"/>
        <v>0</v>
      </c>
      <c r="F267" s="220" t="s">
        <v>480</v>
      </c>
      <c r="G267" s="560" t="str">
        <f t="shared" si="75"/>
        <v/>
      </c>
      <c r="H267" s="178" t="str">
        <f>IF(COUNTIF('Record Inputs'!$J$2:$J$100,AN267)&gt;0,"TE", IF(COUNTIF('Record Inputs'!$K$2:$K$100,AN267)&gt;0,"H2O",""))</f>
        <v/>
      </c>
      <c r="I267" s="178" t="str">
        <f>IF(COUNTIF('Record Inputs'!$L$2:$L$100,AN267)&gt;0,"P", IF(COUNTIF('Record Inputs'!$M$2:$M$100,AN267)&gt;0,"N",IF(COUNTIF('Record Inputs'!$P$2:$P$100,AN267)&gt;0,"C","")))</f>
        <v/>
      </c>
      <c r="J267" s="178" t="str">
        <f>IF(COUNTIF('Record Inputs'!$N$2:$N$100,AN267)&gt;0,"S", IF(COUNTIF('Record Inputs'!$O$2:$O$100,AN267)&gt;0,"S&amp;D",""))</f>
        <v/>
      </c>
      <c r="K267" s="192"/>
      <c r="L267" s="185"/>
      <c r="M267" s="432"/>
      <c r="N267" s="406" t="str">
        <f t="shared" si="76"/>
        <v>Off</v>
      </c>
      <c r="P267" s="16">
        <f t="shared" si="70"/>
        <v>0</v>
      </c>
      <c r="Q267" s="16">
        <f t="shared" si="71"/>
        <v>0</v>
      </c>
      <c r="R267" s="16">
        <f t="shared" si="72"/>
        <v>0</v>
      </c>
      <c r="S267" s="16">
        <f t="shared" si="73"/>
        <v>0</v>
      </c>
      <c r="T267" s="16">
        <f t="shared" si="74"/>
        <v>0</v>
      </c>
      <c r="AN267" s="184" t="str">
        <f t="shared" si="77"/>
        <v/>
      </c>
    </row>
    <row r="268" spans="1:44" ht="16.5" thickTop="1" thickBot="1">
      <c r="A268" s="416">
        <v>24</v>
      </c>
      <c r="B268" s="370"/>
      <c r="C268" s="371"/>
      <c r="D268" s="372"/>
      <c r="E268" s="361">
        <f t="shared" si="69"/>
        <v>0</v>
      </c>
      <c r="F268" s="373" t="s">
        <v>481</v>
      </c>
      <c r="G268" s="560" t="str">
        <f t="shared" si="75"/>
        <v/>
      </c>
      <c r="H268" s="374" t="str">
        <f>IF(COUNTIF('Record Inputs'!$J$2:$J$100,AN268)&gt;0,"TE", IF(COUNTIF('Record Inputs'!$K$2:$K$100,AN268)&gt;0,"H2O",""))</f>
        <v/>
      </c>
      <c r="I268" s="374" t="str">
        <f>IF(COUNTIF('Record Inputs'!$L$2:$L$100,AN268)&gt;0,"P", IF(COUNTIF('Record Inputs'!$M$2:$M$100,AN268)&gt;0,"N",IF(COUNTIF('Record Inputs'!$P$2:$P$100,AN268)&gt;0,"C","")))</f>
        <v/>
      </c>
      <c r="J268" s="374" t="str">
        <f>IF(COUNTIF('Record Inputs'!$N$2:$N$100,AN268)&gt;0,"S", IF(COUNTIF('Record Inputs'!$O$2:$O$100,AN268)&gt;0,"S&amp;D",""))</f>
        <v/>
      </c>
      <c r="K268" s="362"/>
      <c r="L268" s="379"/>
      <c r="M268" s="439"/>
      <c r="N268" s="406" t="str">
        <f t="shared" si="76"/>
        <v>Off</v>
      </c>
      <c r="P268" s="16">
        <f t="shared" si="70"/>
        <v>0</v>
      </c>
      <c r="Q268" s="16">
        <f t="shared" si="71"/>
        <v>0</v>
      </c>
      <c r="R268" s="16">
        <f t="shared" si="72"/>
        <v>0</v>
      </c>
      <c r="S268" s="16">
        <f t="shared" si="73"/>
        <v>0</v>
      </c>
      <c r="T268" s="16">
        <f t="shared" si="74"/>
        <v>0</v>
      </c>
      <c r="AN268" s="184" t="str">
        <f t="shared" si="77"/>
        <v/>
      </c>
    </row>
    <row r="269" spans="1:44" ht="15.75" thickBot="1">
      <c r="A269" s="407">
        <v>25</v>
      </c>
      <c r="B269" s="123"/>
      <c r="C269" s="124"/>
      <c r="D269" s="125"/>
      <c r="E269" s="409">
        <f t="shared" si="69"/>
        <v>0</v>
      </c>
      <c r="F269" s="454" t="s">
        <v>482</v>
      </c>
      <c r="G269" s="560" t="str">
        <f t="shared" si="75"/>
        <v/>
      </c>
      <c r="H269" s="455" t="str">
        <f>IF(COUNTIF('Record Inputs'!$J$2:$J$100,AN269)&gt;0,"TE", IF(COUNTIF('Record Inputs'!$K$2:$K$100,AN269)&gt;0,"H2O",""))</f>
        <v/>
      </c>
      <c r="I269" s="455" t="str">
        <f>IF(COUNTIF('Record Inputs'!$L$2:$L$100,AN269)&gt;0,"P", IF(COUNTIF('Record Inputs'!$M$2:$M$100,AN269)&gt;0,"N",IF(COUNTIF('Record Inputs'!$P$2:$P$100,AN269)&gt;0,"C","")))</f>
        <v/>
      </c>
      <c r="J269" s="455" t="str">
        <f>IF(COUNTIF('Record Inputs'!$N$2:$N$100,AN269)&gt;0,"S", IF(COUNTIF('Record Inputs'!$O$2:$O$100,AN269)&gt;0,"S&amp;D",""))</f>
        <v/>
      </c>
      <c r="K269" s="440"/>
      <c r="L269" s="412"/>
      <c r="M269" s="456"/>
      <c r="N269" s="406" t="str">
        <f t="shared" si="76"/>
        <v>Off</v>
      </c>
      <c r="P269" s="16">
        <f t="shared" si="70"/>
        <v>0</v>
      </c>
      <c r="Q269" s="16">
        <f t="shared" si="71"/>
        <v>0</v>
      </c>
      <c r="R269" s="16">
        <f t="shared" si="72"/>
        <v>0</v>
      </c>
      <c r="S269" s="16">
        <f t="shared" si="73"/>
        <v>0</v>
      </c>
      <c r="T269" s="16">
        <f t="shared" si="74"/>
        <v>0</v>
      </c>
      <c r="AN269" s="184" t="str">
        <f t="shared" si="77"/>
        <v/>
      </c>
    </row>
    <row r="270" spans="1:44" ht="16.5" thickTop="1" thickBot="1">
      <c r="A270" s="414">
        <v>26</v>
      </c>
      <c r="B270" s="118"/>
      <c r="C270" s="117"/>
      <c r="D270" s="126"/>
      <c r="E270" s="360">
        <f t="shared" si="69"/>
        <v>0</v>
      </c>
      <c r="F270" s="220" t="s">
        <v>483</v>
      </c>
      <c r="G270" s="560" t="str">
        <f t="shared" si="75"/>
        <v/>
      </c>
      <c r="H270" s="178" t="str">
        <f>IF(COUNTIF('Record Inputs'!$J$2:$J$100,AN270)&gt;0,"TE", IF(COUNTIF('Record Inputs'!$K$2:$K$100,AN270)&gt;0,"H2O",""))</f>
        <v/>
      </c>
      <c r="I270" s="178" t="str">
        <f>IF(COUNTIF('Record Inputs'!$L$2:$L$100,AN270)&gt;0,"P", IF(COUNTIF('Record Inputs'!$M$2:$M$100,AN270)&gt;0,"N",IF(COUNTIF('Record Inputs'!$P$2:$P$100,AN270)&gt;0,"C","")))</f>
        <v/>
      </c>
      <c r="J270" s="178" t="str">
        <f>IF(COUNTIF('Record Inputs'!$N$2:$N$100,AN270)&gt;0,"S", IF(COUNTIF('Record Inputs'!$O$2:$O$100,AN270)&gt;0,"S&amp;D",""))</f>
        <v/>
      </c>
      <c r="K270" s="192"/>
      <c r="L270" s="185"/>
      <c r="M270" s="432"/>
      <c r="N270" s="406" t="str">
        <f t="shared" si="76"/>
        <v>Off</v>
      </c>
      <c r="P270" s="16">
        <f t="shared" si="70"/>
        <v>0</v>
      </c>
      <c r="Q270" s="16">
        <f t="shared" si="71"/>
        <v>0</v>
      </c>
      <c r="R270" s="16">
        <f t="shared" si="72"/>
        <v>0</v>
      </c>
      <c r="S270" s="16">
        <f t="shared" si="73"/>
        <v>0</v>
      </c>
      <c r="T270" s="16">
        <f t="shared" si="74"/>
        <v>0</v>
      </c>
      <c r="AN270" s="184" t="str">
        <f t="shared" si="77"/>
        <v/>
      </c>
    </row>
    <row r="271" spans="1:44" ht="16.5" thickTop="1" thickBot="1">
      <c r="A271" s="414">
        <v>27</v>
      </c>
      <c r="B271" s="118"/>
      <c r="C271" s="117"/>
      <c r="D271" s="126"/>
      <c r="E271" s="360">
        <f t="shared" si="69"/>
        <v>0</v>
      </c>
      <c r="F271" s="220" t="s">
        <v>484</v>
      </c>
      <c r="G271" s="560" t="str">
        <f t="shared" si="75"/>
        <v/>
      </c>
      <c r="H271" s="178" t="str">
        <f>IF(COUNTIF('Record Inputs'!$J$2:$J$100,AN271)&gt;0,"TE", IF(COUNTIF('Record Inputs'!$K$2:$K$100,AN271)&gt;0,"H2O",""))</f>
        <v/>
      </c>
      <c r="I271" s="178" t="str">
        <f>IF(COUNTIF('Record Inputs'!$L$2:$L$100,AN271)&gt;0,"P", IF(COUNTIF('Record Inputs'!$M$2:$M$100,AN271)&gt;0,"N",IF(COUNTIF('Record Inputs'!$P$2:$P$100,AN271)&gt;0,"C","")))</f>
        <v/>
      </c>
      <c r="J271" s="178" t="str">
        <f>IF(COUNTIF('Record Inputs'!$N$2:$N$100,AN271)&gt;0,"S", IF(COUNTIF('Record Inputs'!$O$2:$O$100,AN271)&gt;0,"S&amp;D",""))</f>
        <v/>
      </c>
      <c r="K271" s="192"/>
      <c r="L271" s="185"/>
      <c r="M271" s="432"/>
      <c r="N271" s="406" t="str">
        <f t="shared" si="76"/>
        <v>Off</v>
      </c>
      <c r="P271" s="16">
        <f t="shared" si="70"/>
        <v>0</v>
      </c>
      <c r="Q271" s="16">
        <f t="shared" si="71"/>
        <v>0</v>
      </c>
      <c r="R271" s="16">
        <f t="shared" si="72"/>
        <v>0</v>
      </c>
      <c r="S271" s="16">
        <f t="shared" si="73"/>
        <v>0</v>
      </c>
      <c r="T271" s="16">
        <f t="shared" si="74"/>
        <v>0</v>
      </c>
      <c r="AN271" s="184" t="str">
        <f t="shared" si="77"/>
        <v/>
      </c>
    </row>
    <row r="272" spans="1:44" ht="16.5" thickTop="1" thickBot="1">
      <c r="A272" s="414">
        <v>28</v>
      </c>
      <c r="B272" s="118"/>
      <c r="C272" s="116"/>
      <c r="D272" s="127"/>
      <c r="E272" s="360">
        <f t="shared" si="69"/>
        <v>0</v>
      </c>
      <c r="F272" s="220" t="s">
        <v>485</v>
      </c>
      <c r="G272" s="560" t="str">
        <f t="shared" si="75"/>
        <v/>
      </c>
      <c r="H272" s="178" t="str">
        <f>IF(COUNTIF('Record Inputs'!$J$2:$J$100,AN272)&gt;0,"TE", IF(COUNTIF('Record Inputs'!$K$2:$K$100,AN272)&gt;0,"H2O",""))</f>
        <v/>
      </c>
      <c r="I272" s="178" t="str">
        <f>IF(COUNTIF('Record Inputs'!$L$2:$L$100,AN272)&gt;0,"P", IF(COUNTIF('Record Inputs'!$M$2:$M$100,AN272)&gt;0,"N",IF(COUNTIF('Record Inputs'!$P$2:$P$100,AN272)&gt;0,"C","")))</f>
        <v/>
      </c>
      <c r="J272" s="178" t="str">
        <f>IF(COUNTIF('Record Inputs'!$N$2:$N$100,AN272)&gt;0,"S", IF(COUNTIF('Record Inputs'!$O$2:$O$100,AN272)&gt;0,"S&amp;D",""))</f>
        <v/>
      </c>
      <c r="K272" s="192"/>
      <c r="L272" s="185"/>
      <c r="M272" s="432"/>
      <c r="N272" s="406" t="str">
        <f t="shared" si="76"/>
        <v>Off</v>
      </c>
      <c r="P272" s="16">
        <f t="shared" si="70"/>
        <v>0</v>
      </c>
      <c r="Q272" s="16">
        <f t="shared" si="71"/>
        <v>0</v>
      </c>
      <c r="R272" s="16">
        <f t="shared" si="72"/>
        <v>0</v>
      </c>
      <c r="S272" s="16">
        <f t="shared" si="73"/>
        <v>0</v>
      </c>
      <c r="T272" s="16">
        <f t="shared" si="74"/>
        <v>0</v>
      </c>
      <c r="AN272" s="184" t="str">
        <f t="shared" si="77"/>
        <v/>
      </c>
    </row>
    <row r="273" spans="1:40" ht="16.5" thickTop="1" thickBot="1">
      <c r="A273" s="414">
        <v>29</v>
      </c>
      <c r="B273" s="118"/>
      <c r="C273" s="117"/>
      <c r="D273" s="126"/>
      <c r="E273" s="360">
        <f t="shared" si="69"/>
        <v>0</v>
      </c>
      <c r="F273" s="220" t="s">
        <v>486</v>
      </c>
      <c r="G273" s="560" t="str">
        <f t="shared" si="75"/>
        <v/>
      </c>
      <c r="H273" s="178" t="str">
        <f>IF(COUNTIF('Record Inputs'!$J$2:$J$100,AN273)&gt;0,"TE", IF(COUNTIF('Record Inputs'!$K$2:$K$100,AN273)&gt;0,"H2O",""))</f>
        <v/>
      </c>
      <c r="I273" s="178" t="str">
        <f>IF(COUNTIF('Record Inputs'!$L$2:$L$100,AN273)&gt;0,"P", IF(COUNTIF('Record Inputs'!$M$2:$M$100,AN273)&gt;0,"N",IF(COUNTIF('Record Inputs'!$P$2:$P$100,AN273)&gt;0,"C","")))</f>
        <v/>
      </c>
      <c r="J273" s="178" t="str">
        <f>IF(COUNTIF('Record Inputs'!$N$2:$N$100,AN273)&gt;0,"S", IF(COUNTIF('Record Inputs'!$O$2:$O$100,AN273)&gt;0,"S&amp;D",""))</f>
        <v/>
      </c>
      <c r="K273" s="192"/>
      <c r="L273" s="185"/>
      <c r="M273" s="432"/>
      <c r="N273" s="406" t="str">
        <f t="shared" si="76"/>
        <v>Off</v>
      </c>
      <c r="P273" s="16">
        <f t="shared" si="70"/>
        <v>0</v>
      </c>
      <c r="Q273" s="16">
        <f t="shared" si="71"/>
        <v>0</v>
      </c>
      <c r="R273" s="16">
        <f t="shared" si="72"/>
        <v>0</v>
      </c>
      <c r="S273" s="16">
        <f t="shared" si="73"/>
        <v>0</v>
      </c>
      <c r="T273" s="16">
        <f t="shared" si="74"/>
        <v>0</v>
      </c>
      <c r="AN273" s="184" t="str">
        <f t="shared" si="77"/>
        <v/>
      </c>
    </row>
    <row r="274" spans="1:40" ht="16.5" thickTop="1" thickBot="1">
      <c r="A274" s="414">
        <v>30</v>
      </c>
      <c r="B274" s="118"/>
      <c r="C274" s="117"/>
      <c r="D274" s="126"/>
      <c r="E274" s="360">
        <f t="shared" si="69"/>
        <v>0</v>
      </c>
      <c r="F274" s="220" t="s">
        <v>487</v>
      </c>
      <c r="G274" s="560" t="str">
        <f t="shared" si="75"/>
        <v/>
      </c>
      <c r="H274" s="178" t="str">
        <f>IF(COUNTIF('Record Inputs'!$J$2:$J$100,AN274)&gt;0,"TE", IF(COUNTIF('Record Inputs'!$K$2:$K$100,AN274)&gt;0,"H2O",""))</f>
        <v/>
      </c>
      <c r="I274" s="178" t="str">
        <f>IF(COUNTIF('Record Inputs'!$L$2:$L$100,AN274)&gt;0,"P", IF(COUNTIF('Record Inputs'!$M$2:$M$100,AN274)&gt;0,"N",IF(COUNTIF('Record Inputs'!$P$2:$P$100,AN274)&gt;0,"C","")))</f>
        <v/>
      </c>
      <c r="J274" s="178" t="str">
        <f>IF(COUNTIF('Record Inputs'!$N$2:$N$100,AN274)&gt;0,"S", IF(COUNTIF('Record Inputs'!$O$2:$O$100,AN274)&gt;0,"S&amp;D",""))</f>
        <v/>
      </c>
      <c r="K274" s="192"/>
      <c r="L274" s="185"/>
      <c r="M274" s="432"/>
      <c r="N274" s="406" t="str">
        <f t="shared" si="76"/>
        <v>Off</v>
      </c>
      <c r="P274" s="16">
        <f t="shared" si="70"/>
        <v>0</v>
      </c>
      <c r="Q274" s="16">
        <f t="shared" si="71"/>
        <v>0</v>
      </c>
      <c r="R274" s="16">
        <f t="shared" si="72"/>
        <v>0</v>
      </c>
      <c r="S274" s="16">
        <f t="shared" si="73"/>
        <v>0</v>
      </c>
      <c r="T274" s="16">
        <f t="shared" si="74"/>
        <v>0</v>
      </c>
      <c r="AN274" s="184" t="str">
        <f t="shared" si="77"/>
        <v/>
      </c>
    </row>
    <row r="275" spans="1:40" ht="16.5" thickTop="1" thickBot="1">
      <c r="A275" s="414">
        <v>31</v>
      </c>
      <c r="B275" s="118"/>
      <c r="C275" s="116"/>
      <c r="D275" s="127"/>
      <c r="E275" s="360">
        <f t="shared" si="69"/>
        <v>0</v>
      </c>
      <c r="F275" s="220" t="s">
        <v>488</v>
      </c>
      <c r="G275" s="560" t="str">
        <f t="shared" si="75"/>
        <v/>
      </c>
      <c r="H275" s="178" t="str">
        <f>IF(COUNTIF('Record Inputs'!$J$2:$J$100,AN275)&gt;0,"TE", IF(COUNTIF('Record Inputs'!$K$2:$K$100,AN275)&gt;0,"H2O",""))</f>
        <v/>
      </c>
      <c r="I275" s="178" t="str">
        <f>IF(COUNTIF('Record Inputs'!$L$2:$L$100,AN275)&gt;0,"P", IF(COUNTIF('Record Inputs'!$M$2:$M$100,AN275)&gt;0,"N",IF(COUNTIF('Record Inputs'!$P$2:$P$100,AN275)&gt;0,"C","")))</f>
        <v/>
      </c>
      <c r="J275" s="178" t="str">
        <f>IF(COUNTIF('Record Inputs'!$N$2:$N$100,AN275)&gt;0,"S", IF(COUNTIF('Record Inputs'!$O$2:$O$100,AN275)&gt;0,"S&amp;D",""))</f>
        <v/>
      </c>
      <c r="K275" s="192"/>
      <c r="L275" s="185"/>
      <c r="M275" s="432"/>
      <c r="N275" s="406" t="str">
        <f t="shared" si="76"/>
        <v>Off</v>
      </c>
      <c r="P275" s="16">
        <f t="shared" si="70"/>
        <v>0</v>
      </c>
      <c r="Q275" s="16">
        <f t="shared" si="71"/>
        <v>0</v>
      </c>
      <c r="R275" s="16">
        <f t="shared" si="72"/>
        <v>0</v>
      </c>
      <c r="S275" s="16">
        <f t="shared" si="73"/>
        <v>0</v>
      </c>
      <c r="T275" s="16">
        <f t="shared" si="74"/>
        <v>0</v>
      </c>
      <c r="AN275" s="184" t="str">
        <f t="shared" si="77"/>
        <v/>
      </c>
    </row>
    <row r="276" spans="1:40" ht="16.5" thickTop="1" thickBot="1">
      <c r="A276" s="414">
        <v>32</v>
      </c>
      <c r="B276" s="118"/>
      <c r="C276" s="117"/>
      <c r="D276" s="126"/>
      <c r="E276" s="360">
        <f t="shared" si="69"/>
        <v>0</v>
      </c>
      <c r="F276" s="220" t="s">
        <v>489</v>
      </c>
      <c r="G276" s="560" t="str">
        <f t="shared" si="75"/>
        <v/>
      </c>
      <c r="H276" s="178" t="str">
        <f>IF(COUNTIF('Record Inputs'!$J$2:$J$100,AN276)&gt;0,"TE", IF(COUNTIF('Record Inputs'!$K$2:$K$100,AN276)&gt;0,"H2O",""))</f>
        <v/>
      </c>
      <c r="I276" s="178" t="str">
        <f>IF(COUNTIF('Record Inputs'!$L$2:$L$100,AN276)&gt;0,"P", IF(COUNTIF('Record Inputs'!$M$2:$M$100,AN276)&gt;0,"N",IF(COUNTIF('Record Inputs'!$P$2:$P$100,AN276)&gt;0,"C","")))</f>
        <v/>
      </c>
      <c r="J276" s="178" t="str">
        <f>IF(COUNTIF('Record Inputs'!$N$2:$N$100,AN276)&gt;0,"S", IF(COUNTIF('Record Inputs'!$O$2:$O$100,AN276)&gt;0,"S&amp;D",""))</f>
        <v/>
      </c>
      <c r="K276" s="192"/>
      <c r="L276" s="185"/>
      <c r="M276" s="432"/>
      <c r="N276" s="406" t="str">
        <f t="shared" si="76"/>
        <v>Off</v>
      </c>
      <c r="P276" s="16">
        <f t="shared" si="70"/>
        <v>0</v>
      </c>
      <c r="Q276" s="16">
        <f t="shared" si="71"/>
        <v>0</v>
      </c>
      <c r="R276" s="16">
        <f t="shared" si="72"/>
        <v>0</v>
      </c>
      <c r="S276" s="16">
        <f t="shared" si="73"/>
        <v>0</v>
      </c>
      <c r="T276" s="16">
        <f t="shared" si="74"/>
        <v>0</v>
      </c>
      <c r="AN276" s="184" t="str">
        <f t="shared" si="77"/>
        <v/>
      </c>
    </row>
    <row r="277" spans="1:40" ht="16.5" thickTop="1" thickBot="1">
      <c r="A277" s="414">
        <v>33</v>
      </c>
      <c r="B277" s="118"/>
      <c r="C277" s="117"/>
      <c r="D277" s="126"/>
      <c r="E277" s="360">
        <f t="shared" si="69"/>
        <v>0</v>
      </c>
      <c r="F277" s="220" t="s">
        <v>490</v>
      </c>
      <c r="G277" s="560" t="str">
        <f t="shared" si="75"/>
        <v/>
      </c>
      <c r="H277" s="178" t="str">
        <f>IF(COUNTIF('Record Inputs'!$J$2:$J$100,AN277)&gt;0,"TE", IF(COUNTIF('Record Inputs'!$K$2:$K$100,AN277)&gt;0,"H2O",""))</f>
        <v/>
      </c>
      <c r="I277" s="178" t="str">
        <f>IF(COUNTIF('Record Inputs'!$L$2:$L$100,AN277)&gt;0,"P", IF(COUNTIF('Record Inputs'!$M$2:$M$100,AN277)&gt;0,"N",IF(COUNTIF('Record Inputs'!$P$2:$P$100,AN277)&gt;0,"C","")))</f>
        <v/>
      </c>
      <c r="J277" s="178" t="str">
        <f>IF(COUNTIF('Record Inputs'!$N$2:$N$100,AN277)&gt;0,"S", IF(COUNTIF('Record Inputs'!$O$2:$O$100,AN277)&gt;0,"S&amp;D",""))</f>
        <v/>
      </c>
      <c r="K277" s="192"/>
      <c r="L277" s="185"/>
      <c r="M277" s="432"/>
      <c r="N277" s="406" t="str">
        <f t="shared" si="76"/>
        <v>Off</v>
      </c>
      <c r="P277" s="16">
        <f t="shared" si="70"/>
        <v>0</v>
      </c>
      <c r="Q277" s="16">
        <f t="shared" si="71"/>
        <v>0</v>
      </c>
      <c r="R277" s="16">
        <f t="shared" si="72"/>
        <v>0</v>
      </c>
      <c r="S277" s="16">
        <f t="shared" si="73"/>
        <v>0</v>
      </c>
      <c r="T277" s="16">
        <f t="shared" si="74"/>
        <v>0</v>
      </c>
      <c r="AN277" s="184" t="str">
        <f t="shared" si="77"/>
        <v/>
      </c>
    </row>
    <row r="278" spans="1:40" ht="16.5" thickTop="1" thickBot="1">
      <c r="A278" s="414">
        <v>34</v>
      </c>
      <c r="B278" s="118"/>
      <c r="C278" s="116"/>
      <c r="D278" s="127"/>
      <c r="E278" s="360">
        <f t="shared" si="69"/>
        <v>0</v>
      </c>
      <c r="F278" s="220" t="s">
        <v>491</v>
      </c>
      <c r="G278" s="560" t="str">
        <f t="shared" si="75"/>
        <v/>
      </c>
      <c r="H278" s="178" t="str">
        <f>IF(COUNTIF('Record Inputs'!$J$2:$J$100,AN278)&gt;0,"TE", IF(COUNTIF('Record Inputs'!$K$2:$K$100,AN278)&gt;0,"H2O",""))</f>
        <v/>
      </c>
      <c r="I278" s="178" t="str">
        <f>IF(COUNTIF('Record Inputs'!$L$2:$L$100,AN278)&gt;0,"P", IF(COUNTIF('Record Inputs'!$M$2:$M$100,AN278)&gt;0,"N",IF(COUNTIF('Record Inputs'!$P$2:$P$100,AN278)&gt;0,"C","")))</f>
        <v/>
      </c>
      <c r="J278" s="178" t="str">
        <f>IF(COUNTIF('Record Inputs'!$N$2:$N$100,AN278)&gt;0,"S", IF(COUNTIF('Record Inputs'!$O$2:$O$100,AN278)&gt;0,"S&amp;D",""))</f>
        <v/>
      </c>
      <c r="K278" s="192"/>
      <c r="L278" s="185"/>
      <c r="M278" s="432"/>
      <c r="N278" s="406" t="str">
        <f t="shared" si="76"/>
        <v>Off</v>
      </c>
      <c r="P278" s="16">
        <f t="shared" si="70"/>
        <v>0</v>
      </c>
      <c r="Q278" s="16">
        <f t="shared" si="71"/>
        <v>0</v>
      </c>
      <c r="R278" s="16">
        <f t="shared" si="72"/>
        <v>0</v>
      </c>
      <c r="S278" s="16">
        <f t="shared" si="73"/>
        <v>0</v>
      </c>
      <c r="T278" s="16">
        <f t="shared" si="74"/>
        <v>0</v>
      </c>
      <c r="AN278" s="184" t="str">
        <f t="shared" si="77"/>
        <v/>
      </c>
    </row>
    <row r="279" spans="1:40" ht="16.5" thickTop="1" thickBot="1">
      <c r="A279" s="414">
        <v>35</v>
      </c>
      <c r="B279" s="118"/>
      <c r="C279" s="117"/>
      <c r="D279" s="126"/>
      <c r="E279" s="360">
        <f t="shared" si="69"/>
        <v>0</v>
      </c>
      <c r="F279" s="220" t="s">
        <v>492</v>
      </c>
      <c r="G279" s="560" t="str">
        <f t="shared" si="75"/>
        <v/>
      </c>
      <c r="H279" s="178" t="str">
        <f>IF(COUNTIF('Record Inputs'!$J$2:$J$100,AN279)&gt;0,"TE", IF(COUNTIF('Record Inputs'!$K$2:$K$100,AN279)&gt;0,"H2O",""))</f>
        <v/>
      </c>
      <c r="I279" s="178" t="str">
        <f>IF(COUNTIF('Record Inputs'!$L$2:$L$100,AN279)&gt;0,"P", IF(COUNTIF('Record Inputs'!$M$2:$M$100,AN279)&gt;0,"N",IF(COUNTIF('Record Inputs'!$P$2:$P$100,AN279)&gt;0,"C","")))</f>
        <v/>
      </c>
      <c r="J279" s="178" t="str">
        <f>IF(COUNTIF('Record Inputs'!$N$2:$N$100,AN279)&gt;0,"S", IF(COUNTIF('Record Inputs'!$O$2:$O$100,AN279)&gt;0,"S&amp;D",""))</f>
        <v/>
      </c>
      <c r="K279" s="192"/>
      <c r="L279" s="185"/>
      <c r="M279" s="432"/>
      <c r="N279" s="406" t="str">
        <f t="shared" si="76"/>
        <v>Off</v>
      </c>
      <c r="P279" s="16">
        <f t="shared" si="70"/>
        <v>0</v>
      </c>
      <c r="Q279" s="16">
        <f t="shared" si="71"/>
        <v>0</v>
      </c>
      <c r="R279" s="16">
        <f t="shared" si="72"/>
        <v>0</v>
      </c>
      <c r="S279" s="16">
        <f t="shared" si="73"/>
        <v>0</v>
      </c>
      <c r="T279" s="16">
        <f t="shared" si="74"/>
        <v>0</v>
      </c>
      <c r="AN279" s="184" t="str">
        <f t="shared" si="77"/>
        <v/>
      </c>
    </row>
    <row r="280" spans="1:40" ht="16.5" thickTop="1" thickBot="1">
      <c r="A280" s="416">
        <v>36</v>
      </c>
      <c r="B280" s="370"/>
      <c r="C280" s="371"/>
      <c r="D280" s="372"/>
      <c r="E280" s="361">
        <f t="shared" si="69"/>
        <v>0</v>
      </c>
      <c r="F280" s="373" t="s">
        <v>493</v>
      </c>
      <c r="G280" s="560" t="str">
        <f t="shared" si="75"/>
        <v/>
      </c>
      <c r="H280" s="374" t="str">
        <f>IF(COUNTIF('Record Inputs'!$J$2:$J$100,AN280)&gt;0,"TE", IF(COUNTIF('Record Inputs'!$K$2:$K$100,AN280)&gt;0,"H2O",""))</f>
        <v/>
      </c>
      <c r="I280" s="374" t="str">
        <f>IF(COUNTIF('Record Inputs'!$L$2:$L$100,AN280)&gt;0,"P", IF(COUNTIF('Record Inputs'!$M$2:$M$100,AN280)&gt;0,"N",IF(COUNTIF('Record Inputs'!$P$2:$P$100,AN280)&gt;0,"C","")))</f>
        <v/>
      </c>
      <c r="J280" s="374" t="str">
        <f>IF(COUNTIF('Record Inputs'!$N$2:$N$100,AN280)&gt;0,"S", IF(COUNTIF('Record Inputs'!$O$2:$O$100,AN280)&gt;0,"S&amp;D",""))</f>
        <v/>
      </c>
      <c r="K280" s="362"/>
      <c r="L280" s="379"/>
      <c r="M280" s="439"/>
      <c r="N280" s="406" t="str">
        <f t="shared" si="76"/>
        <v>Off</v>
      </c>
      <c r="P280" s="16">
        <f t="shared" si="70"/>
        <v>0</v>
      </c>
      <c r="Q280" s="16">
        <f t="shared" si="71"/>
        <v>0</v>
      </c>
      <c r="R280" s="16">
        <f t="shared" si="72"/>
        <v>0</v>
      </c>
      <c r="S280" s="16">
        <f t="shared" si="73"/>
        <v>0</v>
      </c>
      <c r="T280" s="16">
        <f t="shared" si="74"/>
        <v>0</v>
      </c>
      <c r="AN280" s="184" t="str">
        <f t="shared" si="77"/>
        <v/>
      </c>
    </row>
    <row r="281" spans="1:40" ht="15.75" thickBot="1">
      <c r="A281" s="407">
        <v>37</v>
      </c>
      <c r="B281" s="123"/>
      <c r="C281" s="124"/>
      <c r="D281" s="125"/>
      <c r="E281" s="409">
        <f t="shared" si="69"/>
        <v>0</v>
      </c>
      <c r="F281" s="454" t="s">
        <v>494</v>
      </c>
      <c r="G281" s="560" t="str">
        <f t="shared" si="75"/>
        <v/>
      </c>
      <c r="H281" s="455" t="str">
        <f>IF(COUNTIF('Record Inputs'!$J$2:$J$100,AN281)&gt;0,"TE", IF(COUNTIF('Record Inputs'!$K$2:$K$100,AN281)&gt;0,"H2O",""))</f>
        <v/>
      </c>
      <c r="I281" s="455" t="str">
        <f>IF(COUNTIF('Record Inputs'!$L$2:$L$100,AN281)&gt;0,"P", IF(COUNTIF('Record Inputs'!$M$2:$M$100,AN281)&gt;0,"N",IF(COUNTIF('Record Inputs'!$P$2:$P$100,AN281)&gt;0,"C","")))</f>
        <v/>
      </c>
      <c r="J281" s="455" t="str">
        <f>IF(COUNTIF('Record Inputs'!$N$2:$N$100,AN281)&gt;0,"S", IF(COUNTIF('Record Inputs'!$O$2:$O$100,AN281)&gt;0,"S&amp;D",""))</f>
        <v/>
      </c>
      <c r="K281" s="440"/>
      <c r="L281" s="412"/>
      <c r="M281" s="456"/>
      <c r="N281" s="406" t="str">
        <f t="shared" si="76"/>
        <v>Off</v>
      </c>
      <c r="P281" s="16">
        <f t="shared" si="70"/>
        <v>0</v>
      </c>
      <c r="Q281" s="16">
        <f t="shared" si="71"/>
        <v>0</v>
      </c>
      <c r="R281" s="16">
        <f t="shared" si="72"/>
        <v>0</v>
      </c>
      <c r="S281" s="16">
        <f t="shared" si="73"/>
        <v>0</v>
      </c>
      <c r="T281" s="16">
        <f t="shared" si="74"/>
        <v>0</v>
      </c>
      <c r="AN281" s="184" t="str">
        <f t="shared" si="77"/>
        <v/>
      </c>
    </row>
    <row r="282" spans="1:40" ht="16.5" thickTop="1" thickBot="1">
      <c r="A282" s="414">
        <v>38</v>
      </c>
      <c r="B282" s="118"/>
      <c r="C282" s="117"/>
      <c r="D282" s="126"/>
      <c r="E282" s="360">
        <f t="shared" si="69"/>
        <v>0</v>
      </c>
      <c r="F282" s="220" t="s">
        <v>495</v>
      </c>
      <c r="G282" s="560" t="str">
        <f t="shared" si="75"/>
        <v/>
      </c>
      <c r="H282" s="178" t="str">
        <f>IF(COUNTIF('Record Inputs'!$J$2:$J$100,AN282)&gt;0,"TE", IF(COUNTIF('Record Inputs'!$K$2:$K$100,AN282)&gt;0,"H2O",""))</f>
        <v/>
      </c>
      <c r="I282" s="178" t="str">
        <f>IF(COUNTIF('Record Inputs'!$L$2:$L$100,AN282)&gt;0,"P", IF(COUNTIF('Record Inputs'!$M$2:$M$100,AN282)&gt;0,"N",IF(COUNTIF('Record Inputs'!$P$2:$P$100,AN282)&gt;0,"C","")))</f>
        <v/>
      </c>
      <c r="J282" s="178" t="str">
        <f>IF(COUNTIF('Record Inputs'!$N$2:$N$100,AN282)&gt;0,"S", IF(COUNTIF('Record Inputs'!$O$2:$O$100,AN282)&gt;0,"S&amp;D",""))</f>
        <v/>
      </c>
      <c r="K282" s="192"/>
      <c r="L282" s="185"/>
      <c r="M282" s="432"/>
      <c r="N282" s="406" t="str">
        <f t="shared" si="76"/>
        <v>Off</v>
      </c>
      <c r="P282" s="16">
        <f t="shared" si="70"/>
        <v>0</v>
      </c>
      <c r="Q282" s="16">
        <f t="shared" si="71"/>
        <v>0</v>
      </c>
      <c r="R282" s="16">
        <f t="shared" si="72"/>
        <v>0</v>
      </c>
      <c r="S282" s="16">
        <f t="shared" si="73"/>
        <v>0</v>
      </c>
      <c r="T282" s="16">
        <f t="shared" si="74"/>
        <v>0</v>
      </c>
      <c r="AN282" s="184" t="str">
        <f t="shared" si="77"/>
        <v/>
      </c>
    </row>
    <row r="283" spans="1:40" ht="16.5" thickTop="1" thickBot="1">
      <c r="A283" s="414">
        <v>39</v>
      </c>
      <c r="B283" s="118"/>
      <c r="C283" s="117"/>
      <c r="D283" s="126"/>
      <c r="E283" s="360">
        <f t="shared" si="69"/>
        <v>0</v>
      </c>
      <c r="F283" s="220" t="s">
        <v>496</v>
      </c>
      <c r="G283" s="560" t="str">
        <f t="shared" si="75"/>
        <v/>
      </c>
      <c r="H283" s="178" t="str">
        <f>IF(COUNTIF('Record Inputs'!$J$2:$J$100,AN283)&gt;0,"TE", IF(COUNTIF('Record Inputs'!$K$2:$K$100,AN283)&gt;0,"H2O",""))</f>
        <v/>
      </c>
      <c r="I283" s="178" t="str">
        <f>IF(COUNTIF('Record Inputs'!$L$2:$L$100,AN283)&gt;0,"P", IF(COUNTIF('Record Inputs'!$M$2:$M$100,AN283)&gt;0,"N",IF(COUNTIF('Record Inputs'!$P$2:$P$100,AN283)&gt;0,"C","")))</f>
        <v/>
      </c>
      <c r="J283" s="178" t="str">
        <f>IF(COUNTIF('Record Inputs'!$N$2:$N$100,AN283)&gt;0,"S", IF(COUNTIF('Record Inputs'!$O$2:$O$100,AN283)&gt;0,"S&amp;D",""))</f>
        <v/>
      </c>
      <c r="K283" s="192"/>
      <c r="L283" s="185"/>
      <c r="M283" s="432"/>
      <c r="N283" s="406" t="str">
        <f t="shared" si="76"/>
        <v>Off</v>
      </c>
      <c r="P283" s="16">
        <f t="shared" si="70"/>
        <v>0</v>
      </c>
      <c r="Q283" s="16">
        <f t="shared" si="71"/>
        <v>0</v>
      </c>
      <c r="R283" s="16">
        <f t="shared" si="72"/>
        <v>0</v>
      </c>
      <c r="S283" s="16">
        <f t="shared" si="73"/>
        <v>0</v>
      </c>
      <c r="T283" s="16">
        <f t="shared" si="74"/>
        <v>0</v>
      </c>
      <c r="AN283" s="184" t="str">
        <f t="shared" si="77"/>
        <v/>
      </c>
    </row>
    <row r="284" spans="1:40" ht="16.5" thickTop="1" thickBot="1">
      <c r="A284" s="414">
        <v>40</v>
      </c>
      <c r="B284" s="118"/>
      <c r="C284" s="116"/>
      <c r="D284" s="127"/>
      <c r="E284" s="360">
        <f t="shared" si="69"/>
        <v>0</v>
      </c>
      <c r="F284" s="220" t="s">
        <v>497</v>
      </c>
      <c r="G284" s="560" t="str">
        <f t="shared" si="75"/>
        <v/>
      </c>
      <c r="H284" s="178" t="str">
        <f>IF(COUNTIF('Record Inputs'!$J$2:$J$100,AN284)&gt;0,"TE", IF(COUNTIF('Record Inputs'!$K$2:$K$100,AN284)&gt;0,"H2O",""))</f>
        <v/>
      </c>
      <c r="I284" s="178" t="str">
        <f>IF(COUNTIF('Record Inputs'!$L$2:$L$100,AN284)&gt;0,"P", IF(COUNTIF('Record Inputs'!$M$2:$M$100,AN284)&gt;0,"N",IF(COUNTIF('Record Inputs'!$P$2:$P$100,AN284)&gt;0,"C","")))</f>
        <v/>
      </c>
      <c r="J284" s="178" t="str">
        <f>IF(COUNTIF('Record Inputs'!$N$2:$N$100,AN284)&gt;0,"S", IF(COUNTIF('Record Inputs'!$O$2:$O$100,AN284)&gt;0,"S&amp;D",""))</f>
        <v/>
      </c>
      <c r="K284" s="192"/>
      <c r="L284" s="185"/>
      <c r="M284" s="432"/>
      <c r="N284" s="406" t="str">
        <f t="shared" si="76"/>
        <v>Off</v>
      </c>
      <c r="P284" s="16">
        <f t="shared" si="70"/>
        <v>0</v>
      </c>
      <c r="Q284" s="16">
        <f t="shared" si="71"/>
        <v>0</v>
      </c>
      <c r="R284" s="16">
        <f t="shared" si="72"/>
        <v>0</v>
      </c>
      <c r="S284" s="16">
        <f t="shared" si="73"/>
        <v>0</v>
      </c>
      <c r="T284" s="16">
        <f t="shared" si="74"/>
        <v>0</v>
      </c>
      <c r="AN284" s="184" t="str">
        <f t="shared" si="77"/>
        <v/>
      </c>
    </row>
    <row r="285" spans="1:40" ht="16.5" thickTop="1" thickBot="1">
      <c r="A285" s="414">
        <v>41</v>
      </c>
      <c r="B285" s="118"/>
      <c r="C285" s="117"/>
      <c r="D285" s="126"/>
      <c r="E285" s="360">
        <f t="shared" si="69"/>
        <v>0</v>
      </c>
      <c r="F285" s="220" t="s">
        <v>498</v>
      </c>
      <c r="G285" s="560" t="str">
        <f t="shared" si="75"/>
        <v/>
      </c>
      <c r="H285" s="178" t="str">
        <f>IF(COUNTIF('Record Inputs'!$J$2:$J$100,AN285)&gt;0,"TE", IF(COUNTIF('Record Inputs'!$K$2:$K$100,AN285)&gt;0,"H2O",""))</f>
        <v/>
      </c>
      <c r="I285" s="178" t="str">
        <f>IF(COUNTIF('Record Inputs'!$L$2:$L$100,AN285)&gt;0,"P", IF(COUNTIF('Record Inputs'!$M$2:$M$100,AN285)&gt;0,"N",IF(COUNTIF('Record Inputs'!$P$2:$P$100,AN285)&gt;0,"C","")))</f>
        <v/>
      </c>
      <c r="J285" s="178" t="str">
        <f>IF(COUNTIF('Record Inputs'!$N$2:$N$100,AN285)&gt;0,"S", IF(COUNTIF('Record Inputs'!$O$2:$O$100,AN285)&gt;0,"S&amp;D",""))</f>
        <v/>
      </c>
      <c r="K285" s="192"/>
      <c r="L285" s="185"/>
      <c r="M285" s="432"/>
      <c r="N285" s="406" t="str">
        <f t="shared" si="76"/>
        <v>Off</v>
      </c>
      <c r="P285" s="16">
        <f t="shared" si="70"/>
        <v>0</v>
      </c>
      <c r="Q285" s="16">
        <f t="shared" si="71"/>
        <v>0</v>
      </c>
      <c r="R285" s="16">
        <f t="shared" si="72"/>
        <v>0</v>
      </c>
      <c r="S285" s="16">
        <f t="shared" si="73"/>
        <v>0</v>
      </c>
      <c r="T285" s="16">
        <f t="shared" si="74"/>
        <v>0</v>
      </c>
      <c r="AN285" s="184" t="str">
        <f t="shared" si="77"/>
        <v/>
      </c>
    </row>
    <row r="286" spans="1:40" ht="16.5" thickTop="1" thickBot="1">
      <c r="A286" s="414">
        <v>42</v>
      </c>
      <c r="B286" s="118"/>
      <c r="C286" s="117"/>
      <c r="D286" s="126"/>
      <c r="E286" s="360">
        <f t="shared" si="69"/>
        <v>0</v>
      </c>
      <c r="F286" s="220" t="s">
        <v>499</v>
      </c>
      <c r="G286" s="560" t="str">
        <f t="shared" si="75"/>
        <v/>
      </c>
      <c r="H286" s="178" t="str">
        <f>IF(COUNTIF('Record Inputs'!$J$2:$J$100,AN286)&gt;0,"TE", IF(COUNTIF('Record Inputs'!$K$2:$K$100,AN286)&gt;0,"H2O",""))</f>
        <v/>
      </c>
      <c r="I286" s="178" t="str">
        <f>IF(COUNTIF('Record Inputs'!$L$2:$L$100,AN286)&gt;0,"P", IF(COUNTIF('Record Inputs'!$M$2:$M$100,AN286)&gt;0,"N",IF(COUNTIF('Record Inputs'!$P$2:$P$100,AN286)&gt;0,"C","")))</f>
        <v/>
      </c>
      <c r="J286" s="178" t="str">
        <f>IF(COUNTIF('Record Inputs'!$N$2:$N$100,AN286)&gt;0,"S", IF(COUNTIF('Record Inputs'!$O$2:$O$100,AN286)&gt;0,"S&amp;D",""))</f>
        <v/>
      </c>
      <c r="K286" s="192"/>
      <c r="L286" s="185"/>
      <c r="M286" s="432"/>
      <c r="N286" s="406" t="str">
        <f t="shared" si="76"/>
        <v>Off</v>
      </c>
      <c r="P286" s="16">
        <f t="shared" si="70"/>
        <v>0</v>
      </c>
      <c r="Q286" s="16">
        <f t="shared" si="71"/>
        <v>0</v>
      </c>
      <c r="R286" s="16">
        <f t="shared" si="72"/>
        <v>0</v>
      </c>
      <c r="S286" s="16">
        <f t="shared" si="73"/>
        <v>0</v>
      </c>
      <c r="T286" s="16">
        <f t="shared" si="74"/>
        <v>0</v>
      </c>
      <c r="AN286" s="184" t="str">
        <f t="shared" si="77"/>
        <v/>
      </c>
    </row>
    <row r="287" spans="1:40" ht="16.5" thickTop="1" thickBot="1">
      <c r="A287" s="414">
        <v>43</v>
      </c>
      <c r="B287" s="118"/>
      <c r="C287" s="116"/>
      <c r="D287" s="127"/>
      <c r="E287" s="360">
        <f t="shared" si="69"/>
        <v>0</v>
      </c>
      <c r="F287" s="220" t="s">
        <v>500</v>
      </c>
      <c r="G287" s="560" t="str">
        <f t="shared" si="75"/>
        <v/>
      </c>
      <c r="H287" s="178" t="str">
        <f>IF(COUNTIF('Record Inputs'!$J$2:$J$100,AN287)&gt;0,"TE", IF(COUNTIF('Record Inputs'!$K$2:$K$100,AN287)&gt;0,"H2O",""))</f>
        <v/>
      </c>
      <c r="I287" s="178" t="str">
        <f>IF(COUNTIF('Record Inputs'!$L$2:$L$100,AN287)&gt;0,"P", IF(COUNTIF('Record Inputs'!$M$2:$M$100,AN287)&gt;0,"N",IF(COUNTIF('Record Inputs'!$P$2:$P$100,AN287)&gt;0,"C","")))</f>
        <v/>
      </c>
      <c r="J287" s="178" t="str">
        <f>IF(COUNTIF('Record Inputs'!$N$2:$N$100,AN287)&gt;0,"S", IF(COUNTIF('Record Inputs'!$O$2:$O$100,AN287)&gt;0,"S&amp;D",""))</f>
        <v/>
      </c>
      <c r="K287" s="192"/>
      <c r="L287" s="185"/>
      <c r="M287" s="432"/>
      <c r="N287" s="406" t="str">
        <f t="shared" si="76"/>
        <v>Off</v>
      </c>
      <c r="P287" s="16">
        <f t="shared" si="70"/>
        <v>0</v>
      </c>
      <c r="Q287" s="16">
        <f t="shared" si="71"/>
        <v>0</v>
      </c>
      <c r="R287" s="16">
        <f t="shared" si="72"/>
        <v>0</v>
      </c>
      <c r="S287" s="16">
        <f t="shared" si="73"/>
        <v>0</v>
      </c>
      <c r="T287" s="16">
        <f t="shared" si="74"/>
        <v>0</v>
      </c>
      <c r="AN287" s="184" t="str">
        <f t="shared" si="77"/>
        <v/>
      </c>
    </row>
    <row r="288" spans="1:40" ht="16.5" thickTop="1" thickBot="1">
      <c r="A288" s="414">
        <v>44</v>
      </c>
      <c r="B288" s="118"/>
      <c r="C288" s="117"/>
      <c r="D288" s="126"/>
      <c r="E288" s="360">
        <f t="shared" si="69"/>
        <v>0</v>
      </c>
      <c r="F288" s="220" t="s">
        <v>501</v>
      </c>
      <c r="G288" s="560" t="str">
        <f t="shared" si="75"/>
        <v/>
      </c>
      <c r="H288" s="178" t="str">
        <f>IF(COUNTIF('Record Inputs'!$J$2:$J$100,AN288)&gt;0,"TE", IF(COUNTIF('Record Inputs'!$K$2:$K$100,AN288)&gt;0,"H2O",""))</f>
        <v/>
      </c>
      <c r="I288" s="178" t="str">
        <f>IF(COUNTIF('Record Inputs'!$L$2:$L$100,AN288)&gt;0,"P", IF(COUNTIF('Record Inputs'!$M$2:$M$100,AN288)&gt;0,"N",IF(COUNTIF('Record Inputs'!$P$2:$P$100,AN288)&gt;0,"C","")))</f>
        <v/>
      </c>
      <c r="J288" s="178" t="str">
        <f>IF(COUNTIF('Record Inputs'!$N$2:$N$100,AN288)&gt;0,"S", IF(COUNTIF('Record Inputs'!$O$2:$O$100,AN288)&gt;0,"S&amp;D",""))</f>
        <v/>
      </c>
      <c r="K288" s="192"/>
      <c r="L288" s="185"/>
      <c r="M288" s="432"/>
      <c r="N288" s="406" t="str">
        <f t="shared" si="76"/>
        <v>Off</v>
      </c>
      <c r="P288" s="16">
        <f t="shared" si="70"/>
        <v>0</v>
      </c>
      <c r="Q288" s="16">
        <f t="shared" si="71"/>
        <v>0</v>
      </c>
      <c r="R288" s="16">
        <f t="shared" si="72"/>
        <v>0</v>
      </c>
      <c r="S288" s="16">
        <f t="shared" si="73"/>
        <v>0</v>
      </c>
      <c r="T288" s="16">
        <f t="shared" si="74"/>
        <v>0</v>
      </c>
      <c r="AN288" s="184" t="str">
        <f t="shared" si="77"/>
        <v/>
      </c>
    </row>
    <row r="289" spans="1:40" ht="16.5" thickTop="1" thickBot="1">
      <c r="A289" s="414">
        <v>45</v>
      </c>
      <c r="B289" s="118"/>
      <c r="C289" s="117"/>
      <c r="D289" s="126"/>
      <c r="E289" s="360">
        <f t="shared" si="69"/>
        <v>0</v>
      </c>
      <c r="F289" s="220" t="s">
        <v>502</v>
      </c>
      <c r="G289" s="560" t="str">
        <f t="shared" si="75"/>
        <v/>
      </c>
      <c r="H289" s="178" t="str">
        <f>IF(COUNTIF('Record Inputs'!$J$2:$J$100,AN289)&gt;0,"TE", IF(COUNTIF('Record Inputs'!$K$2:$K$100,AN289)&gt;0,"H2O",""))</f>
        <v/>
      </c>
      <c r="I289" s="178" t="str">
        <f>IF(COUNTIF('Record Inputs'!$L$2:$L$100,AN289)&gt;0,"P", IF(COUNTIF('Record Inputs'!$M$2:$M$100,AN289)&gt;0,"N",IF(COUNTIF('Record Inputs'!$P$2:$P$100,AN289)&gt;0,"C","")))</f>
        <v/>
      </c>
      <c r="J289" s="178" t="str">
        <f>IF(COUNTIF('Record Inputs'!$N$2:$N$100,AN289)&gt;0,"S", IF(COUNTIF('Record Inputs'!$O$2:$O$100,AN289)&gt;0,"S&amp;D",""))</f>
        <v/>
      </c>
      <c r="K289" s="192"/>
      <c r="L289" s="185"/>
      <c r="M289" s="432"/>
      <c r="N289" s="406" t="str">
        <f t="shared" si="76"/>
        <v>Off</v>
      </c>
      <c r="P289" s="16">
        <f t="shared" si="70"/>
        <v>0</v>
      </c>
      <c r="Q289" s="16">
        <f t="shared" si="71"/>
        <v>0</v>
      </c>
      <c r="R289" s="16">
        <f t="shared" si="72"/>
        <v>0</v>
      </c>
      <c r="S289" s="16">
        <f t="shared" si="73"/>
        <v>0</v>
      </c>
      <c r="T289" s="16">
        <f t="shared" si="74"/>
        <v>0</v>
      </c>
      <c r="AN289" s="184" t="str">
        <f t="shared" si="77"/>
        <v/>
      </c>
    </row>
    <row r="290" spans="1:40" ht="16.5" thickTop="1" thickBot="1">
      <c r="A290" s="414">
        <v>46</v>
      </c>
      <c r="B290" s="118"/>
      <c r="C290" s="116"/>
      <c r="D290" s="127"/>
      <c r="E290" s="360">
        <f t="shared" si="69"/>
        <v>0</v>
      </c>
      <c r="F290" s="220" t="s">
        <v>503</v>
      </c>
      <c r="G290" s="560" t="str">
        <f t="shared" si="75"/>
        <v/>
      </c>
      <c r="H290" s="178" t="str">
        <f>IF(COUNTIF('Record Inputs'!$J$2:$J$100,AN290)&gt;0,"TE", IF(COUNTIF('Record Inputs'!$K$2:$K$100,AN290)&gt;0,"H2O",""))</f>
        <v/>
      </c>
      <c r="I290" s="178" t="str">
        <f>IF(COUNTIF('Record Inputs'!$L$2:$L$100,AN290)&gt;0,"P", IF(COUNTIF('Record Inputs'!$M$2:$M$100,AN290)&gt;0,"N",IF(COUNTIF('Record Inputs'!$P$2:$P$100,AN290)&gt;0,"C","")))</f>
        <v/>
      </c>
      <c r="J290" s="178" t="str">
        <f>IF(COUNTIF('Record Inputs'!$N$2:$N$100,AN290)&gt;0,"S", IF(COUNTIF('Record Inputs'!$O$2:$O$100,AN290)&gt;0,"S&amp;D",""))</f>
        <v/>
      </c>
      <c r="K290" s="192"/>
      <c r="L290" s="185"/>
      <c r="M290" s="432"/>
      <c r="N290" s="406" t="str">
        <f t="shared" si="76"/>
        <v>Off</v>
      </c>
      <c r="P290" s="16">
        <f t="shared" si="70"/>
        <v>0</v>
      </c>
      <c r="Q290" s="16">
        <f t="shared" si="71"/>
        <v>0</v>
      </c>
      <c r="R290" s="16">
        <f t="shared" si="72"/>
        <v>0</v>
      </c>
      <c r="S290" s="16">
        <f t="shared" si="73"/>
        <v>0</v>
      </c>
      <c r="T290" s="16">
        <f t="shared" si="74"/>
        <v>0</v>
      </c>
      <c r="AN290" s="184" t="str">
        <f t="shared" si="77"/>
        <v/>
      </c>
    </row>
    <row r="291" spans="1:40" ht="16.5" thickTop="1" thickBot="1">
      <c r="A291" s="414">
        <v>47</v>
      </c>
      <c r="B291" s="118"/>
      <c r="C291" s="117"/>
      <c r="D291" s="126"/>
      <c r="E291" s="360">
        <f t="shared" si="69"/>
        <v>0</v>
      </c>
      <c r="F291" s="220" t="s">
        <v>504</v>
      </c>
      <c r="G291" s="560" t="str">
        <f t="shared" si="75"/>
        <v/>
      </c>
      <c r="H291" s="178" t="str">
        <f>IF(COUNTIF('Record Inputs'!$J$2:$J$100,AN291)&gt;0,"TE", IF(COUNTIF('Record Inputs'!$K$2:$K$100,AN291)&gt;0,"H2O",""))</f>
        <v/>
      </c>
      <c r="I291" s="178" t="str">
        <f>IF(COUNTIF('Record Inputs'!$L$2:$L$100,AN291)&gt;0,"P", IF(COUNTIF('Record Inputs'!$M$2:$M$100,AN291)&gt;0,"N",IF(COUNTIF('Record Inputs'!$P$2:$P$100,AN291)&gt;0,"C","")))</f>
        <v/>
      </c>
      <c r="J291" s="178" t="str">
        <f>IF(COUNTIF('Record Inputs'!$N$2:$N$100,AN291)&gt;0,"S", IF(COUNTIF('Record Inputs'!$O$2:$O$100,AN291)&gt;0,"S&amp;D",""))</f>
        <v/>
      </c>
      <c r="K291" s="192"/>
      <c r="L291" s="185"/>
      <c r="M291" s="432"/>
      <c r="N291" s="406" t="str">
        <f t="shared" si="76"/>
        <v>Off</v>
      </c>
      <c r="P291" s="16">
        <f t="shared" si="70"/>
        <v>0</v>
      </c>
      <c r="Q291" s="16">
        <f t="shared" si="71"/>
        <v>0</v>
      </c>
      <c r="R291" s="16">
        <f t="shared" si="72"/>
        <v>0</v>
      </c>
      <c r="S291" s="16">
        <f t="shared" si="73"/>
        <v>0</v>
      </c>
      <c r="T291" s="16">
        <f t="shared" si="74"/>
        <v>0</v>
      </c>
      <c r="AN291" s="184" t="str">
        <f t="shared" si="77"/>
        <v/>
      </c>
    </row>
    <row r="292" spans="1:40" ht="16.5" thickTop="1" thickBot="1">
      <c r="A292" s="497">
        <v>48</v>
      </c>
      <c r="B292" s="511"/>
      <c r="C292" s="512"/>
      <c r="D292" s="513"/>
      <c r="E292" s="501">
        <f t="shared" si="69"/>
        <v>0</v>
      </c>
      <c r="F292" s="220" t="s">
        <v>505</v>
      </c>
      <c r="G292" s="560" t="str">
        <f t="shared" si="75"/>
        <v/>
      </c>
      <c r="H292" s="514" t="str">
        <f>IF(COUNTIF('Record Inputs'!$J$2:$J$100,AN292)&gt;0,"TE", IF(COUNTIF('Record Inputs'!$K$2:$K$100,AN292)&gt;0,"H2O",""))</f>
        <v/>
      </c>
      <c r="I292" s="514" t="str">
        <f>IF(COUNTIF('Record Inputs'!$L$2:$L$100,AN292)&gt;0,"P", IF(COUNTIF('Record Inputs'!$M$2:$M$100,AN292)&gt;0,"N",IF(COUNTIF('Record Inputs'!$P$2:$P$100,AN292)&gt;0,"C","")))</f>
        <v/>
      </c>
      <c r="J292" s="514" t="str">
        <f>IF(COUNTIF('Record Inputs'!$N$2:$N$100,AN292)&gt;0,"S", IF(COUNTIF('Record Inputs'!$O$2:$O$100,AN292)&gt;0,"S&amp;D",""))</f>
        <v/>
      </c>
      <c r="K292" s="515"/>
      <c r="L292" s="516"/>
      <c r="M292" s="517"/>
      <c r="N292" s="406" t="str">
        <f t="shared" si="76"/>
        <v>Off</v>
      </c>
      <c r="P292" s="16">
        <f t="shared" si="70"/>
        <v>0</v>
      </c>
      <c r="Q292" s="16">
        <f t="shared" si="71"/>
        <v>0</v>
      </c>
      <c r="R292" s="16">
        <f t="shared" si="72"/>
        <v>0</v>
      </c>
      <c r="S292" s="16">
        <f t="shared" si="73"/>
        <v>0</v>
      </c>
      <c r="T292" s="16">
        <f t="shared" si="74"/>
        <v>0</v>
      </c>
      <c r="AN292" s="184" t="str">
        <f t="shared" si="77"/>
        <v/>
      </c>
    </row>
    <row r="293" spans="1:40" ht="16.5" thickTop="1" thickBot="1">
      <c r="A293" s="507">
        <v>1</v>
      </c>
      <c r="B293" s="508"/>
      <c r="C293" s="243"/>
      <c r="D293" s="358"/>
      <c r="E293" s="509">
        <f t="shared" ref="E293:E356" si="78">LEN(D293)</f>
        <v>0</v>
      </c>
      <c r="F293" s="244" t="s">
        <v>521</v>
      </c>
      <c r="G293" s="495" t="str">
        <f>IF(B293&lt;&gt;"","50nmol_v1.2","")</f>
        <v/>
      </c>
      <c r="H293" s="495" t="str">
        <f>IF(COUNTIF('Record Inputs'!$J$2:$J$100,AN293)&gt;0,"TE", IF(COUNTIF('Record Inputs'!$K$2:$K$100,AN293)&gt;0,"H2O",""))</f>
        <v/>
      </c>
      <c r="I293" s="495" t="str">
        <f>IF(COUNTIF('Record Inputs'!$L$2:$L$100,AN293)&gt;0,"P", IF(COUNTIF('Record Inputs'!$M$2:$M$100,AN293)&gt;0,"N",IF(COUNTIF('Record Inputs'!$P$2:$P$100,AN293)&gt;0,"C","")))</f>
        <v/>
      </c>
      <c r="J293" s="495" t="str">
        <f>IF(COUNTIF('Record Inputs'!$N$2:$N$100,AN293)&gt;0,"S", IF(COUNTIF('Record Inputs'!$O$2:$O$100,AN293)&gt;0,"S&amp;D",""))</f>
        <v/>
      </c>
      <c r="K293" s="510"/>
      <c r="AN293" s="246" t="str">
        <f t="shared" si="77"/>
        <v/>
      </c>
    </row>
    <row r="294" spans="1:40" ht="16.5" thickTop="1" thickBot="1">
      <c r="A294" s="414">
        <v>2</v>
      </c>
      <c r="B294" s="241"/>
      <c r="C294" s="242"/>
      <c r="D294" s="357"/>
      <c r="E294" s="360">
        <f t="shared" si="78"/>
        <v>0</v>
      </c>
      <c r="F294" s="244" t="s">
        <v>522</v>
      </c>
      <c r="G294" s="495" t="str">
        <f t="shared" ref="G294:G357" si="79">IF(B294&lt;&gt;"","50nmol_v1.2","")</f>
        <v/>
      </c>
      <c r="H294" s="245" t="str">
        <f>IF(COUNTIF('Record Inputs'!$J$2:$J$100,AN294)&gt;0,"TE", IF(COUNTIF('Record Inputs'!$K$2:$K$100,AN294)&gt;0,"H2O",""))</f>
        <v/>
      </c>
      <c r="I294" s="245" t="str">
        <f>IF(COUNTIF('Record Inputs'!$L$2:$L$100,AN294)&gt;0,"P", IF(COUNTIF('Record Inputs'!$M$2:$M$100,AN294)&gt;0,"N",IF(COUNTIF('Record Inputs'!$P$2:$P$100,AN294)&gt;0,"C","")))</f>
        <v/>
      </c>
      <c r="J294" s="245" t="str">
        <f>IF(COUNTIF('Record Inputs'!$N$2:$N$100,AN294)&gt;0,"S", IF(COUNTIF('Record Inputs'!$O$2:$O$100,AN294)&gt;0,"S&amp;D",""))</f>
        <v/>
      </c>
      <c r="K294" s="436"/>
      <c r="AN294" s="246" t="str">
        <f t="shared" si="77"/>
        <v/>
      </c>
    </row>
    <row r="295" spans="1:40" ht="16.5" thickTop="1" thickBot="1">
      <c r="A295" s="414">
        <v>3</v>
      </c>
      <c r="B295" s="241"/>
      <c r="C295" s="242"/>
      <c r="D295" s="357"/>
      <c r="E295" s="360">
        <f t="shared" si="78"/>
        <v>0</v>
      </c>
      <c r="F295" s="244" t="s">
        <v>523</v>
      </c>
      <c r="G295" s="495" t="str">
        <f t="shared" si="79"/>
        <v/>
      </c>
      <c r="H295" s="245" t="str">
        <f>IF(COUNTIF('Record Inputs'!$J$2:$J$100,AN295)&gt;0,"TE", IF(COUNTIF('Record Inputs'!$K$2:$K$100,AN295)&gt;0,"H2O",""))</f>
        <v/>
      </c>
      <c r="I295" s="245" t="str">
        <f>IF(COUNTIF('Record Inputs'!$L$2:$L$100,AN295)&gt;0,"P", IF(COUNTIF('Record Inputs'!$M$2:$M$100,AN295)&gt;0,"N",IF(COUNTIF('Record Inputs'!$P$2:$P$100,AN295)&gt;0,"C","")))</f>
        <v/>
      </c>
      <c r="J295" s="245" t="str">
        <f>IF(COUNTIF('Record Inputs'!$N$2:$N$100,AN295)&gt;0,"S", IF(COUNTIF('Record Inputs'!$O$2:$O$100,AN295)&gt;0,"S&amp;D",""))</f>
        <v/>
      </c>
      <c r="K295" s="436"/>
      <c r="AN295" s="246" t="str">
        <f t="shared" si="77"/>
        <v/>
      </c>
    </row>
    <row r="296" spans="1:40" ht="16.5" thickTop="1" thickBot="1">
      <c r="A296" s="414">
        <v>4</v>
      </c>
      <c r="B296" s="241"/>
      <c r="C296" s="243"/>
      <c r="D296" s="358"/>
      <c r="E296" s="360">
        <f t="shared" si="78"/>
        <v>0</v>
      </c>
      <c r="F296" s="244" t="s">
        <v>524</v>
      </c>
      <c r="G296" s="495" t="str">
        <f t="shared" si="79"/>
        <v/>
      </c>
      <c r="H296" s="245" t="str">
        <f>IF(COUNTIF('Record Inputs'!$J$2:$J$100,AN296)&gt;0,"TE", IF(COUNTIF('Record Inputs'!$K$2:$K$100,AN296)&gt;0,"H2O",""))</f>
        <v/>
      </c>
      <c r="I296" s="245" t="str">
        <f>IF(COUNTIF('Record Inputs'!$L$2:$L$100,AN296)&gt;0,"P", IF(COUNTIF('Record Inputs'!$M$2:$M$100,AN296)&gt;0,"N",IF(COUNTIF('Record Inputs'!$P$2:$P$100,AN296)&gt;0,"C","")))</f>
        <v/>
      </c>
      <c r="J296" s="245" t="str">
        <f>IF(COUNTIF('Record Inputs'!$N$2:$N$100,AN296)&gt;0,"S", IF(COUNTIF('Record Inputs'!$O$2:$O$100,AN296)&gt;0,"S&amp;D",""))</f>
        <v/>
      </c>
      <c r="K296" s="436"/>
      <c r="AN296" s="246" t="str">
        <f t="shared" si="77"/>
        <v/>
      </c>
    </row>
    <row r="297" spans="1:40" ht="16.5" thickTop="1" thickBot="1">
      <c r="A297" s="414">
        <v>5</v>
      </c>
      <c r="B297" s="241"/>
      <c r="C297" s="242"/>
      <c r="D297" s="357"/>
      <c r="E297" s="360">
        <f t="shared" si="78"/>
        <v>0</v>
      </c>
      <c r="F297" s="244" t="s">
        <v>525</v>
      </c>
      <c r="G297" s="495" t="str">
        <f t="shared" si="79"/>
        <v/>
      </c>
      <c r="H297" s="245" t="str">
        <f>IF(COUNTIF('Record Inputs'!$J$2:$J$100,AN297)&gt;0,"TE", IF(COUNTIF('Record Inputs'!$K$2:$K$100,AN297)&gt;0,"H2O",""))</f>
        <v/>
      </c>
      <c r="I297" s="245" t="str">
        <f>IF(COUNTIF('Record Inputs'!$L$2:$L$100,AN297)&gt;0,"P", IF(COUNTIF('Record Inputs'!$M$2:$M$100,AN297)&gt;0,"N",IF(COUNTIF('Record Inputs'!$P$2:$P$100,AN297)&gt;0,"C","")))</f>
        <v/>
      </c>
      <c r="J297" s="245" t="str">
        <f>IF(COUNTIF('Record Inputs'!$N$2:$N$100,AN297)&gt;0,"S", IF(COUNTIF('Record Inputs'!$O$2:$O$100,AN297)&gt;0,"S&amp;D",""))</f>
        <v/>
      </c>
      <c r="K297" s="436"/>
      <c r="AN297" s="246" t="str">
        <f t="shared" si="77"/>
        <v/>
      </c>
    </row>
    <row r="298" spans="1:40" ht="16.5" thickTop="1" thickBot="1">
      <c r="A298" s="414">
        <v>6</v>
      </c>
      <c r="B298" s="241"/>
      <c r="C298" s="242"/>
      <c r="D298" s="357"/>
      <c r="E298" s="360">
        <f t="shared" si="78"/>
        <v>0</v>
      </c>
      <c r="F298" s="244" t="s">
        <v>526</v>
      </c>
      <c r="G298" s="495" t="str">
        <f t="shared" si="79"/>
        <v/>
      </c>
      <c r="H298" s="245" t="str">
        <f>IF(COUNTIF('Record Inputs'!$J$2:$J$100,AN298)&gt;0,"TE", IF(COUNTIF('Record Inputs'!$K$2:$K$100,AN298)&gt;0,"H2O",""))</f>
        <v/>
      </c>
      <c r="I298" s="245" t="str">
        <f>IF(COUNTIF('Record Inputs'!$L$2:$L$100,AN298)&gt;0,"P", IF(COUNTIF('Record Inputs'!$M$2:$M$100,AN298)&gt;0,"N",IF(COUNTIF('Record Inputs'!$P$2:$P$100,AN298)&gt;0,"C","")))</f>
        <v/>
      </c>
      <c r="J298" s="245" t="str">
        <f>IF(COUNTIF('Record Inputs'!$N$2:$N$100,AN298)&gt;0,"S", IF(COUNTIF('Record Inputs'!$O$2:$O$100,AN298)&gt;0,"S&amp;D",""))</f>
        <v/>
      </c>
      <c r="K298" s="436"/>
      <c r="AN298" s="246" t="str">
        <f t="shared" si="77"/>
        <v/>
      </c>
    </row>
    <row r="299" spans="1:40" ht="16.5" thickTop="1" thickBot="1">
      <c r="A299" s="414">
        <v>7</v>
      </c>
      <c r="B299" s="241"/>
      <c r="C299" s="243"/>
      <c r="D299" s="358"/>
      <c r="E299" s="360">
        <f t="shared" si="78"/>
        <v>0</v>
      </c>
      <c r="F299" s="244" t="s">
        <v>527</v>
      </c>
      <c r="G299" s="495" t="str">
        <f t="shared" si="79"/>
        <v/>
      </c>
      <c r="H299" s="245" t="str">
        <f>IF(COUNTIF('Record Inputs'!$J$2:$J$100,AN299)&gt;0,"TE", IF(COUNTIF('Record Inputs'!$K$2:$K$100,AN299)&gt;0,"H2O",""))</f>
        <v/>
      </c>
      <c r="I299" s="245" t="str">
        <f>IF(COUNTIF('Record Inputs'!$L$2:$L$100,AN299)&gt;0,"P", IF(COUNTIF('Record Inputs'!$M$2:$M$100,AN299)&gt;0,"N",IF(COUNTIF('Record Inputs'!$P$2:$P$100,AN299)&gt;0,"C","")))</f>
        <v/>
      </c>
      <c r="J299" s="245" t="str">
        <f>IF(COUNTIF('Record Inputs'!$N$2:$N$100,AN299)&gt;0,"S", IF(COUNTIF('Record Inputs'!$O$2:$O$100,AN299)&gt;0,"S&amp;D",""))</f>
        <v/>
      </c>
      <c r="K299" s="436"/>
      <c r="AN299" s="246" t="str">
        <f t="shared" si="77"/>
        <v/>
      </c>
    </row>
    <row r="300" spans="1:40" ht="16.5" thickTop="1" thickBot="1">
      <c r="A300" s="414">
        <v>8</v>
      </c>
      <c r="B300" s="241"/>
      <c r="C300" s="242"/>
      <c r="D300" s="357"/>
      <c r="E300" s="360">
        <f t="shared" si="78"/>
        <v>0</v>
      </c>
      <c r="F300" s="244" t="s">
        <v>528</v>
      </c>
      <c r="G300" s="495" t="str">
        <f t="shared" si="79"/>
        <v/>
      </c>
      <c r="H300" s="245" t="str">
        <f>IF(COUNTIF('Record Inputs'!$J$2:$J$100,AN300)&gt;0,"TE", IF(COUNTIF('Record Inputs'!$K$2:$K$100,AN300)&gt;0,"H2O",""))</f>
        <v/>
      </c>
      <c r="I300" s="245" t="str">
        <f>IF(COUNTIF('Record Inputs'!$L$2:$L$100,AN300)&gt;0,"P", IF(COUNTIF('Record Inputs'!$M$2:$M$100,AN300)&gt;0,"N",IF(COUNTIF('Record Inputs'!$P$2:$P$100,AN300)&gt;0,"C","")))</f>
        <v/>
      </c>
      <c r="J300" s="245" t="str">
        <f>IF(COUNTIF('Record Inputs'!$N$2:$N$100,AN300)&gt;0,"S", IF(COUNTIF('Record Inputs'!$O$2:$O$100,AN300)&gt;0,"S&amp;D",""))</f>
        <v/>
      </c>
      <c r="K300" s="436"/>
      <c r="AN300" s="246" t="str">
        <f t="shared" si="77"/>
        <v/>
      </c>
    </row>
    <row r="301" spans="1:40" ht="16.5" thickTop="1" thickBot="1">
      <c r="A301" s="414">
        <v>9</v>
      </c>
      <c r="B301" s="241"/>
      <c r="C301" s="242"/>
      <c r="D301" s="357"/>
      <c r="E301" s="360">
        <f t="shared" si="78"/>
        <v>0</v>
      </c>
      <c r="F301" s="244" t="s">
        <v>529</v>
      </c>
      <c r="G301" s="495" t="str">
        <f t="shared" si="79"/>
        <v/>
      </c>
      <c r="H301" s="245" t="str">
        <f>IF(COUNTIF('Record Inputs'!$J$2:$J$100,AN301)&gt;0,"TE", IF(COUNTIF('Record Inputs'!$K$2:$K$100,AN301)&gt;0,"H2O",""))</f>
        <v/>
      </c>
      <c r="I301" s="245" t="str">
        <f>IF(COUNTIF('Record Inputs'!$L$2:$L$100,AN301)&gt;0,"P", IF(COUNTIF('Record Inputs'!$M$2:$M$100,AN301)&gt;0,"N",IF(COUNTIF('Record Inputs'!$P$2:$P$100,AN301)&gt;0,"C","")))</f>
        <v/>
      </c>
      <c r="J301" s="245" t="str">
        <f>IF(COUNTIF('Record Inputs'!$N$2:$N$100,AN301)&gt;0,"S", IF(COUNTIF('Record Inputs'!$O$2:$O$100,AN301)&gt;0,"S&amp;D",""))</f>
        <v/>
      </c>
      <c r="K301" s="436"/>
      <c r="AN301" s="246" t="str">
        <f t="shared" si="77"/>
        <v/>
      </c>
    </row>
    <row r="302" spans="1:40" ht="16.5" thickTop="1" thickBot="1">
      <c r="A302" s="414">
        <v>10</v>
      </c>
      <c r="B302" s="241"/>
      <c r="C302" s="243"/>
      <c r="D302" s="358"/>
      <c r="E302" s="360">
        <f t="shared" si="78"/>
        <v>0</v>
      </c>
      <c r="F302" s="244" t="s">
        <v>530</v>
      </c>
      <c r="G302" s="495" t="str">
        <f t="shared" si="79"/>
        <v/>
      </c>
      <c r="H302" s="245" t="str">
        <f>IF(COUNTIF('Record Inputs'!$J$2:$J$100,AN302)&gt;0,"TE", IF(COUNTIF('Record Inputs'!$K$2:$K$100,AN302)&gt;0,"H2O",""))</f>
        <v/>
      </c>
      <c r="I302" s="245" t="str">
        <f>IF(COUNTIF('Record Inputs'!$L$2:$L$100,AN302)&gt;0,"P", IF(COUNTIF('Record Inputs'!$M$2:$M$100,AN302)&gt;0,"N",IF(COUNTIF('Record Inputs'!$P$2:$P$100,AN302)&gt;0,"C","")))</f>
        <v/>
      </c>
      <c r="J302" s="245" t="str">
        <f>IF(COUNTIF('Record Inputs'!$N$2:$N$100,AN302)&gt;0,"S", IF(COUNTIF('Record Inputs'!$O$2:$O$100,AN302)&gt;0,"S&amp;D",""))</f>
        <v/>
      </c>
      <c r="K302" s="436"/>
      <c r="AN302" s="246" t="str">
        <f t="shared" si="77"/>
        <v/>
      </c>
    </row>
    <row r="303" spans="1:40" ht="16.5" thickTop="1" thickBot="1">
      <c r="A303" s="414">
        <v>11</v>
      </c>
      <c r="B303" s="241"/>
      <c r="C303" s="242"/>
      <c r="D303" s="357"/>
      <c r="E303" s="360">
        <f t="shared" si="78"/>
        <v>0</v>
      </c>
      <c r="F303" s="244" t="s">
        <v>531</v>
      </c>
      <c r="G303" s="495" t="str">
        <f t="shared" si="79"/>
        <v/>
      </c>
      <c r="H303" s="245" t="str">
        <f>IF(COUNTIF('Record Inputs'!$J$2:$J$100,AN303)&gt;0,"TE", IF(COUNTIF('Record Inputs'!$K$2:$K$100,AN303)&gt;0,"H2O",""))</f>
        <v/>
      </c>
      <c r="I303" s="245" t="str">
        <f>IF(COUNTIF('Record Inputs'!$L$2:$L$100,AN303)&gt;0,"P", IF(COUNTIF('Record Inputs'!$M$2:$M$100,AN303)&gt;0,"N",IF(COUNTIF('Record Inputs'!$P$2:$P$100,AN303)&gt;0,"C","")))</f>
        <v/>
      </c>
      <c r="J303" s="245" t="str">
        <f>IF(COUNTIF('Record Inputs'!$N$2:$N$100,AN303)&gt;0,"S", IF(COUNTIF('Record Inputs'!$O$2:$O$100,AN303)&gt;0,"S&amp;D",""))</f>
        <v/>
      </c>
      <c r="K303" s="436"/>
      <c r="AN303" s="246" t="str">
        <f t="shared" si="77"/>
        <v/>
      </c>
    </row>
    <row r="304" spans="1:40" ht="16.5" thickTop="1" thickBot="1">
      <c r="A304" s="414">
        <v>12</v>
      </c>
      <c r="B304" s="241"/>
      <c r="C304" s="242"/>
      <c r="D304" s="357"/>
      <c r="E304" s="360">
        <f t="shared" si="78"/>
        <v>0</v>
      </c>
      <c r="F304" s="244" t="s">
        <v>532</v>
      </c>
      <c r="G304" s="495" t="str">
        <f t="shared" si="79"/>
        <v/>
      </c>
      <c r="H304" s="245" t="str">
        <f>IF(COUNTIF('Record Inputs'!$J$2:$J$100,AN304)&gt;0,"TE", IF(COUNTIF('Record Inputs'!$K$2:$K$100,AN304)&gt;0,"H2O",""))</f>
        <v/>
      </c>
      <c r="I304" s="245" t="str">
        <f>IF(COUNTIF('Record Inputs'!$L$2:$L$100,AN304)&gt;0,"P", IF(COUNTIF('Record Inputs'!$M$2:$M$100,AN304)&gt;0,"N",IF(COUNTIF('Record Inputs'!$P$2:$P$100,AN304)&gt;0,"C","")))</f>
        <v/>
      </c>
      <c r="J304" s="245" t="str">
        <f>IF(COUNTIF('Record Inputs'!$N$2:$N$100,AN304)&gt;0,"S", IF(COUNTIF('Record Inputs'!$O$2:$O$100,AN304)&gt;0,"S&amp;D",""))</f>
        <v/>
      </c>
      <c r="K304" s="436"/>
      <c r="AN304" s="246" t="str">
        <f t="shared" si="77"/>
        <v/>
      </c>
    </row>
    <row r="305" spans="1:40" ht="16.5" thickTop="1" thickBot="1">
      <c r="A305" s="414">
        <v>13</v>
      </c>
      <c r="B305" s="241"/>
      <c r="C305" s="242"/>
      <c r="D305" s="357"/>
      <c r="E305" s="360">
        <f t="shared" si="78"/>
        <v>0</v>
      </c>
      <c r="F305" s="244" t="s">
        <v>533</v>
      </c>
      <c r="G305" s="495" t="str">
        <f t="shared" si="79"/>
        <v/>
      </c>
      <c r="H305" s="245" t="str">
        <f>IF(COUNTIF('Record Inputs'!$J$2:$J$100,AN305)&gt;0,"TE", IF(COUNTIF('Record Inputs'!$K$2:$K$100,AN305)&gt;0,"H2O",""))</f>
        <v/>
      </c>
      <c r="I305" s="245" t="str">
        <f>IF(COUNTIF('Record Inputs'!$L$2:$L$100,AN305)&gt;0,"P", IF(COUNTIF('Record Inputs'!$M$2:$M$100,AN305)&gt;0,"N",IF(COUNTIF('Record Inputs'!$P$2:$P$100,AN305)&gt;0,"C","")))</f>
        <v/>
      </c>
      <c r="J305" s="245" t="str">
        <f>IF(COUNTIF('Record Inputs'!$N$2:$N$100,AN305)&gt;0,"S", IF(COUNTIF('Record Inputs'!$O$2:$O$100,AN305)&gt;0,"S&amp;D",""))</f>
        <v/>
      </c>
      <c r="K305" s="436"/>
      <c r="AN305" s="246" t="str">
        <f t="shared" si="77"/>
        <v/>
      </c>
    </row>
    <row r="306" spans="1:40" ht="16.5" thickTop="1" thickBot="1">
      <c r="A306" s="414">
        <v>14</v>
      </c>
      <c r="B306" s="241"/>
      <c r="C306" s="242"/>
      <c r="D306" s="357"/>
      <c r="E306" s="360">
        <f t="shared" si="78"/>
        <v>0</v>
      </c>
      <c r="F306" s="244" t="s">
        <v>534</v>
      </c>
      <c r="G306" s="495" t="str">
        <f t="shared" si="79"/>
        <v/>
      </c>
      <c r="H306" s="245" t="str">
        <f>IF(COUNTIF('Record Inputs'!$J$2:$J$100,AN306)&gt;0,"TE", IF(COUNTIF('Record Inputs'!$K$2:$K$100,AN306)&gt;0,"H2O",""))</f>
        <v/>
      </c>
      <c r="I306" s="245" t="str">
        <f>IF(COUNTIF('Record Inputs'!$L$2:$L$100,AN306)&gt;0,"P", IF(COUNTIF('Record Inputs'!$M$2:$M$100,AN306)&gt;0,"N",IF(COUNTIF('Record Inputs'!$P$2:$P$100,AN306)&gt;0,"C","")))</f>
        <v/>
      </c>
      <c r="J306" s="245" t="str">
        <f>IF(COUNTIF('Record Inputs'!$N$2:$N$100,AN306)&gt;0,"S", IF(COUNTIF('Record Inputs'!$O$2:$O$100,AN306)&gt;0,"S&amp;D",""))</f>
        <v/>
      </c>
      <c r="K306" s="436"/>
      <c r="AN306" s="246" t="str">
        <f t="shared" si="77"/>
        <v/>
      </c>
    </row>
    <row r="307" spans="1:40" ht="16.5" thickTop="1" thickBot="1">
      <c r="A307" s="414">
        <v>15</v>
      </c>
      <c r="B307" s="241"/>
      <c r="C307" s="242"/>
      <c r="D307" s="357"/>
      <c r="E307" s="360">
        <f t="shared" si="78"/>
        <v>0</v>
      </c>
      <c r="F307" s="244" t="s">
        <v>535</v>
      </c>
      <c r="G307" s="495" t="str">
        <f t="shared" si="79"/>
        <v/>
      </c>
      <c r="H307" s="245" t="str">
        <f>IF(COUNTIF('Record Inputs'!$J$2:$J$100,AN307)&gt;0,"TE", IF(COUNTIF('Record Inputs'!$K$2:$K$100,AN307)&gt;0,"H2O",""))</f>
        <v/>
      </c>
      <c r="I307" s="245" t="str">
        <f>IF(COUNTIF('Record Inputs'!$L$2:$L$100,AN307)&gt;0,"P", IF(COUNTIF('Record Inputs'!$M$2:$M$100,AN307)&gt;0,"N",IF(COUNTIF('Record Inputs'!$P$2:$P$100,AN307)&gt;0,"C","")))</f>
        <v/>
      </c>
      <c r="J307" s="245" t="str">
        <f>IF(COUNTIF('Record Inputs'!$N$2:$N$100,AN307)&gt;0,"S", IF(COUNTIF('Record Inputs'!$O$2:$O$100,AN307)&gt;0,"S&amp;D",""))</f>
        <v/>
      </c>
      <c r="K307" s="436"/>
      <c r="AN307" s="246" t="str">
        <f t="shared" si="77"/>
        <v/>
      </c>
    </row>
    <row r="308" spans="1:40" ht="16.5" thickTop="1" thickBot="1">
      <c r="A308" s="414">
        <v>16</v>
      </c>
      <c r="B308" s="241"/>
      <c r="C308" s="242"/>
      <c r="D308" s="357"/>
      <c r="E308" s="360">
        <f t="shared" si="78"/>
        <v>0</v>
      </c>
      <c r="F308" s="244" t="s">
        <v>536</v>
      </c>
      <c r="G308" s="495" t="str">
        <f t="shared" si="79"/>
        <v/>
      </c>
      <c r="H308" s="245" t="str">
        <f>IF(COUNTIF('Record Inputs'!$J$2:$J$100,AN308)&gt;0,"TE", IF(COUNTIF('Record Inputs'!$K$2:$K$100,AN308)&gt;0,"H2O",""))</f>
        <v/>
      </c>
      <c r="I308" s="245" t="str">
        <f>IF(COUNTIF('Record Inputs'!$L$2:$L$100,AN308)&gt;0,"P", IF(COUNTIF('Record Inputs'!$M$2:$M$100,AN308)&gt;0,"N",IF(COUNTIF('Record Inputs'!$P$2:$P$100,AN308)&gt;0,"C","")))</f>
        <v/>
      </c>
      <c r="J308" s="245" t="str">
        <f>IF(COUNTIF('Record Inputs'!$N$2:$N$100,AN308)&gt;0,"S", IF(COUNTIF('Record Inputs'!$O$2:$O$100,AN308)&gt;0,"S&amp;D",""))</f>
        <v/>
      </c>
      <c r="K308" s="436"/>
      <c r="AN308" s="246" t="str">
        <f t="shared" si="77"/>
        <v/>
      </c>
    </row>
    <row r="309" spans="1:40" ht="16.5" thickTop="1" thickBot="1">
      <c r="A309" s="414">
        <v>17</v>
      </c>
      <c r="B309" s="241"/>
      <c r="C309" s="242"/>
      <c r="D309" s="357"/>
      <c r="E309" s="360">
        <f t="shared" si="78"/>
        <v>0</v>
      </c>
      <c r="F309" s="244" t="s">
        <v>537</v>
      </c>
      <c r="G309" s="495" t="str">
        <f t="shared" si="79"/>
        <v/>
      </c>
      <c r="H309" s="245" t="str">
        <f>IF(COUNTIF('Record Inputs'!$J$2:$J$100,AN309)&gt;0,"TE", IF(COUNTIF('Record Inputs'!$K$2:$K$100,AN309)&gt;0,"H2O",""))</f>
        <v/>
      </c>
      <c r="I309" s="245" t="str">
        <f>IF(COUNTIF('Record Inputs'!$L$2:$L$100,AN309)&gt;0,"P", IF(COUNTIF('Record Inputs'!$M$2:$M$100,AN309)&gt;0,"N",IF(COUNTIF('Record Inputs'!$P$2:$P$100,AN309)&gt;0,"C","")))</f>
        <v/>
      </c>
      <c r="J309" s="245" t="str">
        <f>IF(COUNTIF('Record Inputs'!$N$2:$N$100,AN309)&gt;0,"S", IF(COUNTIF('Record Inputs'!$O$2:$O$100,AN309)&gt;0,"S&amp;D",""))</f>
        <v/>
      </c>
      <c r="K309" s="436"/>
      <c r="AN309" s="246" t="str">
        <f t="shared" si="77"/>
        <v/>
      </c>
    </row>
    <row r="310" spans="1:40" ht="16.5" thickTop="1" thickBot="1">
      <c r="A310" s="414">
        <v>18</v>
      </c>
      <c r="B310" s="241"/>
      <c r="C310" s="242"/>
      <c r="D310" s="357"/>
      <c r="E310" s="360">
        <f t="shared" si="78"/>
        <v>0</v>
      </c>
      <c r="F310" s="244" t="s">
        <v>538</v>
      </c>
      <c r="G310" s="495" t="str">
        <f t="shared" si="79"/>
        <v/>
      </c>
      <c r="H310" s="245" t="str">
        <f>IF(COUNTIF('Record Inputs'!$J$2:$J$100,AN310)&gt;0,"TE", IF(COUNTIF('Record Inputs'!$K$2:$K$100,AN310)&gt;0,"H2O",""))</f>
        <v/>
      </c>
      <c r="I310" s="245" t="str">
        <f>IF(COUNTIF('Record Inputs'!$L$2:$L$100,AN310)&gt;0,"P", IF(COUNTIF('Record Inputs'!$M$2:$M$100,AN310)&gt;0,"N",IF(COUNTIF('Record Inputs'!$P$2:$P$100,AN310)&gt;0,"C","")))</f>
        <v/>
      </c>
      <c r="J310" s="245" t="str">
        <f>IF(COUNTIF('Record Inputs'!$N$2:$N$100,AN310)&gt;0,"S", IF(COUNTIF('Record Inputs'!$O$2:$O$100,AN310)&gt;0,"S&amp;D",""))</f>
        <v/>
      </c>
      <c r="K310" s="436"/>
      <c r="AN310" s="246" t="str">
        <f t="shared" si="77"/>
        <v/>
      </c>
    </row>
    <row r="311" spans="1:40" ht="16.5" thickTop="1" thickBot="1">
      <c r="A311" s="414">
        <v>19</v>
      </c>
      <c r="B311" s="241"/>
      <c r="C311" s="242"/>
      <c r="D311" s="357"/>
      <c r="E311" s="360">
        <f t="shared" si="78"/>
        <v>0</v>
      </c>
      <c r="F311" s="244" t="s">
        <v>539</v>
      </c>
      <c r="G311" s="495" t="str">
        <f t="shared" si="79"/>
        <v/>
      </c>
      <c r="H311" s="245" t="str">
        <f>IF(COUNTIF('Record Inputs'!$J$2:$J$100,AN311)&gt;0,"TE", IF(COUNTIF('Record Inputs'!$K$2:$K$100,AN311)&gt;0,"H2O",""))</f>
        <v/>
      </c>
      <c r="I311" s="245" t="str">
        <f>IF(COUNTIF('Record Inputs'!$L$2:$L$100,AN311)&gt;0,"P", IF(COUNTIF('Record Inputs'!$M$2:$M$100,AN311)&gt;0,"N",IF(COUNTIF('Record Inputs'!$P$2:$P$100,AN311)&gt;0,"C","")))</f>
        <v/>
      </c>
      <c r="J311" s="245" t="str">
        <f>IF(COUNTIF('Record Inputs'!$N$2:$N$100,AN311)&gt;0,"S", IF(COUNTIF('Record Inputs'!$O$2:$O$100,AN311)&gt;0,"S&amp;D",""))</f>
        <v/>
      </c>
      <c r="K311" s="436"/>
      <c r="AN311" s="246" t="str">
        <f t="shared" si="77"/>
        <v/>
      </c>
    </row>
    <row r="312" spans="1:40" ht="16.5" thickTop="1" thickBot="1">
      <c r="A312" s="414">
        <v>20</v>
      </c>
      <c r="B312" s="241"/>
      <c r="C312" s="242"/>
      <c r="D312" s="357"/>
      <c r="E312" s="360">
        <f t="shared" si="78"/>
        <v>0</v>
      </c>
      <c r="F312" s="244" t="s">
        <v>540</v>
      </c>
      <c r="G312" s="495" t="str">
        <f t="shared" si="79"/>
        <v/>
      </c>
      <c r="H312" s="245" t="str">
        <f>IF(COUNTIF('Record Inputs'!$J$2:$J$100,AN312)&gt;0,"TE", IF(COUNTIF('Record Inputs'!$K$2:$K$100,AN312)&gt;0,"H2O",""))</f>
        <v/>
      </c>
      <c r="I312" s="245" t="str">
        <f>IF(COUNTIF('Record Inputs'!$L$2:$L$100,AN312)&gt;0,"P", IF(COUNTIF('Record Inputs'!$M$2:$M$100,AN312)&gt;0,"N",IF(COUNTIF('Record Inputs'!$P$2:$P$100,AN312)&gt;0,"C","")))</f>
        <v/>
      </c>
      <c r="J312" s="245" t="str">
        <f>IF(COUNTIF('Record Inputs'!$N$2:$N$100,AN312)&gt;0,"S", IF(COUNTIF('Record Inputs'!$O$2:$O$100,AN312)&gt;0,"S&amp;D",""))</f>
        <v/>
      </c>
      <c r="K312" s="436"/>
      <c r="AN312" s="246" t="str">
        <f t="shared" si="77"/>
        <v/>
      </c>
    </row>
    <row r="313" spans="1:40" ht="16.5" thickTop="1" thickBot="1">
      <c r="A313" s="414">
        <v>21</v>
      </c>
      <c r="B313" s="241"/>
      <c r="C313" s="242"/>
      <c r="D313" s="357"/>
      <c r="E313" s="360">
        <f t="shared" si="78"/>
        <v>0</v>
      </c>
      <c r="F313" s="244" t="s">
        <v>541</v>
      </c>
      <c r="G313" s="495" t="str">
        <f t="shared" si="79"/>
        <v/>
      </c>
      <c r="H313" s="245" t="str">
        <f>IF(COUNTIF('Record Inputs'!$J$2:$J$100,AN313)&gt;0,"TE", IF(COUNTIF('Record Inputs'!$K$2:$K$100,AN313)&gt;0,"H2O",""))</f>
        <v/>
      </c>
      <c r="I313" s="245" t="str">
        <f>IF(COUNTIF('Record Inputs'!$L$2:$L$100,AN313)&gt;0,"P", IF(COUNTIF('Record Inputs'!$M$2:$M$100,AN313)&gt;0,"N",IF(COUNTIF('Record Inputs'!$P$2:$P$100,AN313)&gt;0,"C","")))</f>
        <v/>
      </c>
      <c r="J313" s="245" t="str">
        <f>IF(COUNTIF('Record Inputs'!$N$2:$N$100,AN313)&gt;0,"S", IF(COUNTIF('Record Inputs'!$O$2:$O$100,AN313)&gt;0,"S&amp;D",""))</f>
        <v/>
      </c>
      <c r="K313" s="436"/>
      <c r="AN313" s="246" t="str">
        <f t="shared" si="77"/>
        <v/>
      </c>
    </row>
    <row r="314" spans="1:40" ht="16.5" thickTop="1" thickBot="1">
      <c r="A314" s="414">
        <v>22</v>
      </c>
      <c r="B314" s="241"/>
      <c r="C314" s="242"/>
      <c r="D314" s="357"/>
      <c r="E314" s="360">
        <f t="shared" si="78"/>
        <v>0</v>
      </c>
      <c r="F314" s="244" t="s">
        <v>542</v>
      </c>
      <c r="G314" s="495" t="str">
        <f t="shared" si="79"/>
        <v/>
      </c>
      <c r="H314" s="245" t="str">
        <f>IF(COUNTIF('Record Inputs'!$J$2:$J$100,AN314)&gt;0,"TE", IF(COUNTIF('Record Inputs'!$K$2:$K$100,AN314)&gt;0,"H2O",""))</f>
        <v/>
      </c>
      <c r="I314" s="245" t="str">
        <f>IF(COUNTIF('Record Inputs'!$L$2:$L$100,AN314)&gt;0,"P", IF(COUNTIF('Record Inputs'!$M$2:$M$100,AN314)&gt;0,"N",IF(COUNTIF('Record Inputs'!$P$2:$P$100,AN314)&gt;0,"C","")))</f>
        <v/>
      </c>
      <c r="J314" s="245" t="str">
        <f>IF(COUNTIF('Record Inputs'!$N$2:$N$100,AN314)&gt;0,"S", IF(COUNTIF('Record Inputs'!$O$2:$O$100,AN314)&gt;0,"S&amp;D",""))</f>
        <v/>
      </c>
      <c r="K314" s="436"/>
      <c r="AN314" s="246" t="str">
        <f t="shared" si="77"/>
        <v/>
      </c>
    </row>
    <row r="315" spans="1:40" ht="16.5" thickTop="1" thickBot="1">
      <c r="A315" s="414">
        <v>23</v>
      </c>
      <c r="B315" s="241"/>
      <c r="C315" s="242"/>
      <c r="D315" s="357"/>
      <c r="E315" s="360">
        <f t="shared" si="78"/>
        <v>0</v>
      </c>
      <c r="F315" s="244" t="s">
        <v>543</v>
      </c>
      <c r="G315" s="495" t="str">
        <f t="shared" si="79"/>
        <v/>
      </c>
      <c r="H315" s="245" t="str">
        <f>IF(COUNTIF('Record Inputs'!$J$2:$J$100,AN315)&gt;0,"TE", IF(COUNTIF('Record Inputs'!$K$2:$K$100,AN315)&gt;0,"H2O",""))</f>
        <v/>
      </c>
      <c r="I315" s="245" t="str">
        <f>IF(COUNTIF('Record Inputs'!$L$2:$L$100,AN315)&gt;0,"P", IF(COUNTIF('Record Inputs'!$M$2:$M$100,AN315)&gt;0,"N",IF(COUNTIF('Record Inputs'!$P$2:$P$100,AN315)&gt;0,"C","")))</f>
        <v/>
      </c>
      <c r="J315" s="245" t="str">
        <f>IF(COUNTIF('Record Inputs'!$N$2:$N$100,AN315)&gt;0,"S", IF(COUNTIF('Record Inputs'!$O$2:$O$100,AN315)&gt;0,"S&amp;D",""))</f>
        <v/>
      </c>
      <c r="K315" s="436"/>
      <c r="AN315" s="246" t="str">
        <f t="shared" si="77"/>
        <v/>
      </c>
    </row>
    <row r="316" spans="1:40" ht="16.5" thickTop="1" thickBot="1">
      <c r="A316" s="414">
        <v>24</v>
      </c>
      <c r="B316" s="241"/>
      <c r="C316" s="242"/>
      <c r="D316" s="357"/>
      <c r="E316" s="360">
        <f t="shared" si="78"/>
        <v>0</v>
      </c>
      <c r="F316" s="244" t="s">
        <v>544</v>
      </c>
      <c r="G316" s="495" t="str">
        <f t="shared" si="79"/>
        <v/>
      </c>
      <c r="H316" s="245" t="str">
        <f>IF(COUNTIF('Record Inputs'!$J$2:$J$100,AN316)&gt;0,"TE", IF(COUNTIF('Record Inputs'!$K$2:$K$100,AN316)&gt;0,"H2O",""))</f>
        <v/>
      </c>
      <c r="I316" s="245" t="str">
        <f>IF(COUNTIF('Record Inputs'!$L$2:$L$100,AN316)&gt;0,"P", IF(COUNTIF('Record Inputs'!$M$2:$M$100,AN316)&gt;0,"N",IF(COUNTIF('Record Inputs'!$P$2:$P$100,AN316)&gt;0,"C","")))</f>
        <v/>
      </c>
      <c r="J316" s="245" t="str">
        <f>IF(COUNTIF('Record Inputs'!$N$2:$N$100,AN316)&gt;0,"S", IF(COUNTIF('Record Inputs'!$O$2:$O$100,AN316)&gt;0,"S&amp;D",""))</f>
        <v/>
      </c>
      <c r="K316" s="436"/>
      <c r="AN316" s="246" t="str">
        <f t="shared" si="77"/>
        <v/>
      </c>
    </row>
    <row r="317" spans="1:40" ht="16.5" thickTop="1" thickBot="1">
      <c r="A317" s="414">
        <v>25</v>
      </c>
      <c r="B317" s="241"/>
      <c r="C317" s="242"/>
      <c r="D317" s="357"/>
      <c r="E317" s="360">
        <f t="shared" si="78"/>
        <v>0</v>
      </c>
      <c r="F317" s="244" t="s">
        <v>545</v>
      </c>
      <c r="G317" s="495" t="str">
        <f t="shared" si="79"/>
        <v/>
      </c>
      <c r="H317" s="245" t="str">
        <f>IF(COUNTIF('Record Inputs'!$J$2:$J$100,AN317)&gt;0,"TE", IF(COUNTIF('Record Inputs'!$K$2:$K$100,AN317)&gt;0,"H2O",""))</f>
        <v/>
      </c>
      <c r="I317" s="245" t="str">
        <f>IF(COUNTIF('Record Inputs'!$L$2:$L$100,AN317)&gt;0,"P", IF(COUNTIF('Record Inputs'!$M$2:$M$100,AN317)&gt;0,"N",IF(COUNTIF('Record Inputs'!$P$2:$P$100,AN317)&gt;0,"C","")))</f>
        <v/>
      </c>
      <c r="J317" s="245" t="str">
        <f>IF(COUNTIF('Record Inputs'!$N$2:$N$100,AN317)&gt;0,"S", IF(COUNTIF('Record Inputs'!$O$2:$O$100,AN317)&gt;0,"S&amp;D",""))</f>
        <v/>
      </c>
      <c r="K317" s="436"/>
      <c r="AN317" s="246" t="str">
        <f t="shared" si="77"/>
        <v/>
      </c>
    </row>
    <row r="318" spans="1:40" ht="16.5" thickTop="1" thickBot="1">
      <c r="A318" s="414">
        <v>26</v>
      </c>
      <c r="B318" s="241"/>
      <c r="C318" s="242"/>
      <c r="D318" s="357"/>
      <c r="E318" s="360">
        <f t="shared" si="78"/>
        <v>0</v>
      </c>
      <c r="F318" s="244" t="s">
        <v>546</v>
      </c>
      <c r="G318" s="495" t="str">
        <f t="shared" si="79"/>
        <v/>
      </c>
      <c r="H318" s="245" t="str">
        <f>IF(COUNTIF('Record Inputs'!$J$2:$J$100,AN318)&gt;0,"TE", IF(COUNTIF('Record Inputs'!$K$2:$K$100,AN318)&gt;0,"H2O",""))</f>
        <v/>
      </c>
      <c r="I318" s="245" t="str">
        <f>IF(COUNTIF('Record Inputs'!$L$2:$L$100,AN318)&gt;0,"P", IF(COUNTIF('Record Inputs'!$M$2:$M$100,AN318)&gt;0,"N",IF(COUNTIF('Record Inputs'!$P$2:$P$100,AN318)&gt;0,"C","")))</f>
        <v/>
      </c>
      <c r="J318" s="245" t="str">
        <f>IF(COUNTIF('Record Inputs'!$N$2:$N$100,AN318)&gt;0,"S", IF(COUNTIF('Record Inputs'!$O$2:$O$100,AN318)&gt;0,"S&amp;D",""))</f>
        <v/>
      </c>
      <c r="K318" s="436"/>
      <c r="AN318" s="246" t="str">
        <f t="shared" si="77"/>
        <v/>
      </c>
    </row>
    <row r="319" spans="1:40" ht="16.5" thickTop="1" thickBot="1">
      <c r="A319" s="414">
        <v>27</v>
      </c>
      <c r="B319" s="241"/>
      <c r="C319" s="242"/>
      <c r="D319" s="357"/>
      <c r="E319" s="360">
        <f t="shared" si="78"/>
        <v>0</v>
      </c>
      <c r="F319" s="244" t="s">
        <v>547</v>
      </c>
      <c r="G319" s="495" t="str">
        <f t="shared" si="79"/>
        <v/>
      </c>
      <c r="H319" s="245" t="str">
        <f>IF(COUNTIF('Record Inputs'!$J$2:$J$100,AN319)&gt;0,"TE", IF(COUNTIF('Record Inputs'!$K$2:$K$100,AN319)&gt;0,"H2O",""))</f>
        <v/>
      </c>
      <c r="I319" s="245" t="str">
        <f>IF(COUNTIF('Record Inputs'!$L$2:$L$100,AN319)&gt;0,"P", IF(COUNTIF('Record Inputs'!$M$2:$M$100,AN319)&gt;0,"N",IF(COUNTIF('Record Inputs'!$P$2:$P$100,AN319)&gt;0,"C","")))</f>
        <v/>
      </c>
      <c r="J319" s="245" t="str">
        <f>IF(COUNTIF('Record Inputs'!$N$2:$N$100,AN319)&gt;0,"S", IF(COUNTIF('Record Inputs'!$O$2:$O$100,AN319)&gt;0,"S&amp;D",""))</f>
        <v/>
      </c>
      <c r="K319" s="436"/>
      <c r="AN319" s="246" t="str">
        <f t="shared" si="77"/>
        <v/>
      </c>
    </row>
    <row r="320" spans="1:40" ht="16.5" thickTop="1" thickBot="1">
      <c r="A320" s="414">
        <v>28</v>
      </c>
      <c r="B320" s="241"/>
      <c r="C320" s="242"/>
      <c r="D320" s="357"/>
      <c r="E320" s="360">
        <f t="shared" si="78"/>
        <v>0</v>
      </c>
      <c r="F320" s="244" t="s">
        <v>548</v>
      </c>
      <c r="G320" s="495" t="str">
        <f t="shared" si="79"/>
        <v/>
      </c>
      <c r="H320" s="245" t="str">
        <f>IF(COUNTIF('Record Inputs'!$J$2:$J$100,AN320)&gt;0,"TE", IF(COUNTIF('Record Inputs'!$K$2:$K$100,AN320)&gt;0,"H2O",""))</f>
        <v/>
      </c>
      <c r="I320" s="245" t="str">
        <f>IF(COUNTIF('Record Inputs'!$L$2:$L$100,AN320)&gt;0,"P", IF(COUNTIF('Record Inputs'!$M$2:$M$100,AN320)&gt;0,"N",IF(COUNTIF('Record Inputs'!$P$2:$P$100,AN320)&gt;0,"C","")))</f>
        <v/>
      </c>
      <c r="J320" s="245" t="str">
        <f>IF(COUNTIF('Record Inputs'!$N$2:$N$100,AN320)&gt;0,"S", IF(COUNTIF('Record Inputs'!$O$2:$O$100,AN320)&gt;0,"S&amp;D",""))</f>
        <v/>
      </c>
      <c r="K320" s="436"/>
      <c r="AN320" s="246" t="str">
        <f t="shared" si="77"/>
        <v/>
      </c>
    </row>
    <row r="321" spans="1:40" ht="16.5" thickTop="1" thickBot="1">
      <c r="A321" s="414">
        <v>29</v>
      </c>
      <c r="B321" s="241"/>
      <c r="C321" s="242"/>
      <c r="D321" s="357"/>
      <c r="E321" s="360">
        <f t="shared" si="78"/>
        <v>0</v>
      </c>
      <c r="F321" s="244" t="s">
        <v>549</v>
      </c>
      <c r="G321" s="495" t="str">
        <f t="shared" si="79"/>
        <v/>
      </c>
      <c r="H321" s="245" t="str">
        <f>IF(COUNTIF('Record Inputs'!$J$2:$J$100,AN321)&gt;0,"TE", IF(COUNTIF('Record Inputs'!$K$2:$K$100,AN321)&gt;0,"H2O",""))</f>
        <v/>
      </c>
      <c r="I321" s="245" t="str">
        <f>IF(COUNTIF('Record Inputs'!$L$2:$L$100,AN321)&gt;0,"P", IF(COUNTIF('Record Inputs'!$M$2:$M$100,AN321)&gt;0,"N",IF(COUNTIF('Record Inputs'!$P$2:$P$100,AN321)&gt;0,"C","")))</f>
        <v/>
      </c>
      <c r="J321" s="245" t="str">
        <f>IF(COUNTIF('Record Inputs'!$N$2:$N$100,AN321)&gt;0,"S", IF(COUNTIF('Record Inputs'!$O$2:$O$100,AN321)&gt;0,"S&amp;D",""))</f>
        <v/>
      </c>
      <c r="K321" s="436"/>
      <c r="AN321" s="246" t="str">
        <f t="shared" si="77"/>
        <v/>
      </c>
    </row>
    <row r="322" spans="1:40" ht="16.5" thickTop="1" thickBot="1">
      <c r="A322" s="414">
        <v>30</v>
      </c>
      <c r="B322" s="241"/>
      <c r="C322" s="242"/>
      <c r="D322" s="357"/>
      <c r="E322" s="360">
        <f t="shared" si="78"/>
        <v>0</v>
      </c>
      <c r="F322" s="244" t="s">
        <v>550</v>
      </c>
      <c r="G322" s="495" t="str">
        <f t="shared" si="79"/>
        <v/>
      </c>
      <c r="H322" s="245" t="str">
        <f>IF(COUNTIF('Record Inputs'!$J$2:$J$100,AN322)&gt;0,"TE", IF(COUNTIF('Record Inputs'!$K$2:$K$100,AN322)&gt;0,"H2O",""))</f>
        <v/>
      </c>
      <c r="I322" s="245" t="str">
        <f>IF(COUNTIF('Record Inputs'!$L$2:$L$100,AN322)&gt;0,"P", IF(COUNTIF('Record Inputs'!$M$2:$M$100,AN322)&gt;0,"N",IF(COUNTIF('Record Inputs'!$P$2:$P$100,AN322)&gt;0,"C","")))</f>
        <v/>
      </c>
      <c r="J322" s="245" t="str">
        <f>IF(COUNTIF('Record Inputs'!$N$2:$N$100,AN322)&gt;0,"S", IF(COUNTIF('Record Inputs'!$O$2:$O$100,AN322)&gt;0,"S&amp;D",""))</f>
        <v/>
      </c>
      <c r="K322" s="436"/>
      <c r="AN322" s="246" t="str">
        <f t="shared" si="77"/>
        <v/>
      </c>
    </row>
    <row r="323" spans="1:40" ht="16.5" thickTop="1" thickBot="1">
      <c r="A323" s="414">
        <v>31</v>
      </c>
      <c r="B323" s="241"/>
      <c r="C323" s="242"/>
      <c r="D323" s="357"/>
      <c r="E323" s="360">
        <f t="shared" si="78"/>
        <v>0</v>
      </c>
      <c r="F323" s="244" t="s">
        <v>551</v>
      </c>
      <c r="G323" s="495" t="str">
        <f t="shared" si="79"/>
        <v/>
      </c>
      <c r="H323" s="245" t="str">
        <f>IF(COUNTIF('Record Inputs'!$J$2:$J$100,AN323)&gt;0,"TE", IF(COUNTIF('Record Inputs'!$K$2:$K$100,AN323)&gt;0,"H2O",""))</f>
        <v/>
      </c>
      <c r="I323" s="245" t="str">
        <f>IF(COUNTIF('Record Inputs'!$L$2:$L$100,AN323)&gt;0,"P", IF(COUNTIF('Record Inputs'!$M$2:$M$100,AN323)&gt;0,"N",IF(COUNTIF('Record Inputs'!$P$2:$P$100,AN323)&gt;0,"C","")))</f>
        <v/>
      </c>
      <c r="J323" s="245" t="str">
        <f>IF(COUNTIF('Record Inputs'!$N$2:$N$100,AN323)&gt;0,"S", IF(COUNTIF('Record Inputs'!$O$2:$O$100,AN323)&gt;0,"S&amp;D",""))</f>
        <v/>
      </c>
      <c r="K323" s="436"/>
      <c r="AN323" s="246" t="str">
        <f t="shared" si="77"/>
        <v/>
      </c>
    </row>
    <row r="324" spans="1:40" ht="16.5" thickTop="1" thickBot="1">
      <c r="A324" s="414">
        <v>32</v>
      </c>
      <c r="B324" s="241"/>
      <c r="C324" s="242"/>
      <c r="D324" s="357"/>
      <c r="E324" s="360">
        <f t="shared" si="78"/>
        <v>0</v>
      </c>
      <c r="F324" s="244" t="s">
        <v>552</v>
      </c>
      <c r="G324" s="495" t="str">
        <f t="shared" si="79"/>
        <v/>
      </c>
      <c r="H324" s="245" t="str">
        <f>IF(COUNTIF('Record Inputs'!$J$2:$J$100,AN324)&gt;0,"TE", IF(COUNTIF('Record Inputs'!$K$2:$K$100,AN324)&gt;0,"H2O",""))</f>
        <v/>
      </c>
      <c r="I324" s="245" t="str">
        <f>IF(COUNTIF('Record Inputs'!$L$2:$L$100,AN324)&gt;0,"P", IF(COUNTIF('Record Inputs'!$M$2:$M$100,AN324)&gt;0,"N",IF(COUNTIF('Record Inputs'!$P$2:$P$100,AN324)&gt;0,"C","")))</f>
        <v/>
      </c>
      <c r="J324" s="245" t="str">
        <f>IF(COUNTIF('Record Inputs'!$N$2:$N$100,AN324)&gt;0,"S", IF(COUNTIF('Record Inputs'!$O$2:$O$100,AN324)&gt;0,"S&amp;D",""))</f>
        <v/>
      </c>
      <c r="K324" s="436"/>
      <c r="AN324" s="246" t="str">
        <f t="shared" si="77"/>
        <v/>
      </c>
    </row>
    <row r="325" spans="1:40" ht="16.5" thickTop="1" thickBot="1">
      <c r="A325" s="414">
        <v>33</v>
      </c>
      <c r="B325" s="241"/>
      <c r="C325" s="242"/>
      <c r="D325" s="357"/>
      <c r="E325" s="360">
        <f t="shared" si="78"/>
        <v>0</v>
      </c>
      <c r="F325" s="244" t="s">
        <v>553</v>
      </c>
      <c r="G325" s="495" t="str">
        <f t="shared" si="79"/>
        <v/>
      </c>
      <c r="H325" s="245" t="str">
        <f>IF(COUNTIF('Record Inputs'!$J$2:$J$100,AN325)&gt;0,"TE", IF(COUNTIF('Record Inputs'!$K$2:$K$100,AN325)&gt;0,"H2O",""))</f>
        <v/>
      </c>
      <c r="I325" s="245" t="str">
        <f>IF(COUNTIF('Record Inputs'!$L$2:$L$100,AN325)&gt;0,"P", IF(COUNTIF('Record Inputs'!$M$2:$M$100,AN325)&gt;0,"N",IF(COUNTIF('Record Inputs'!$P$2:$P$100,AN325)&gt;0,"C","")))</f>
        <v/>
      </c>
      <c r="J325" s="245" t="str">
        <f>IF(COUNTIF('Record Inputs'!$N$2:$N$100,AN325)&gt;0,"S", IF(COUNTIF('Record Inputs'!$O$2:$O$100,AN325)&gt;0,"S&amp;D",""))</f>
        <v/>
      </c>
      <c r="K325" s="436"/>
      <c r="AN325" s="246" t="str">
        <f t="shared" si="77"/>
        <v/>
      </c>
    </row>
    <row r="326" spans="1:40" ht="16.5" thickTop="1" thickBot="1">
      <c r="A326" s="414">
        <v>34</v>
      </c>
      <c r="B326" s="241"/>
      <c r="C326" s="242"/>
      <c r="D326" s="357"/>
      <c r="E326" s="360">
        <f t="shared" si="78"/>
        <v>0</v>
      </c>
      <c r="F326" s="244" t="s">
        <v>554</v>
      </c>
      <c r="G326" s="495" t="str">
        <f t="shared" si="79"/>
        <v/>
      </c>
      <c r="H326" s="245" t="str">
        <f>IF(COUNTIF('Record Inputs'!$J$2:$J$100,AN326)&gt;0,"TE", IF(COUNTIF('Record Inputs'!$K$2:$K$100,AN326)&gt;0,"H2O",""))</f>
        <v/>
      </c>
      <c r="I326" s="245" t="str">
        <f>IF(COUNTIF('Record Inputs'!$L$2:$L$100,AN326)&gt;0,"P", IF(COUNTIF('Record Inputs'!$M$2:$M$100,AN326)&gt;0,"N",IF(COUNTIF('Record Inputs'!$P$2:$P$100,AN326)&gt;0,"C","")))</f>
        <v/>
      </c>
      <c r="J326" s="245" t="str">
        <f>IF(COUNTIF('Record Inputs'!$N$2:$N$100,AN326)&gt;0,"S", IF(COUNTIF('Record Inputs'!$O$2:$O$100,AN326)&gt;0,"S&amp;D",""))</f>
        <v/>
      </c>
      <c r="K326" s="436"/>
      <c r="AN326" s="246" t="str">
        <f t="shared" si="77"/>
        <v/>
      </c>
    </row>
    <row r="327" spans="1:40" ht="16.5" thickTop="1" thickBot="1">
      <c r="A327" s="414">
        <v>35</v>
      </c>
      <c r="B327" s="241"/>
      <c r="C327" s="242"/>
      <c r="D327" s="357"/>
      <c r="E327" s="360">
        <f t="shared" si="78"/>
        <v>0</v>
      </c>
      <c r="F327" s="244" t="s">
        <v>555</v>
      </c>
      <c r="G327" s="495" t="str">
        <f t="shared" si="79"/>
        <v/>
      </c>
      <c r="H327" s="245" t="str">
        <f>IF(COUNTIF('Record Inputs'!$J$2:$J$100,AN327)&gt;0,"TE", IF(COUNTIF('Record Inputs'!$K$2:$K$100,AN327)&gt;0,"H2O",""))</f>
        <v/>
      </c>
      <c r="I327" s="245" t="str">
        <f>IF(COUNTIF('Record Inputs'!$L$2:$L$100,AN327)&gt;0,"P", IF(COUNTIF('Record Inputs'!$M$2:$M$100,AN327)&gt;0,"N",IF(COUNTIF('Record Inputs'!$P$2:$P$100,AN327)&gt;0,"C","")))</f>
        <v/>
      </c>
      <c r="J327" s="245" t="str">
        <f>IF(COUNTIF('Record Inputs'!$N$2:$N$100,AN327)&gt;0,"S", IF(COUNTIF('Record Inputs'!$O$2:$O$100,AN327)&gt;0,"S&amp;D",""))</f>
        <v/>
      </c>
      <c r="K327" s="436"/>
      <c r="AN327" s="246" t="str">
        <f t="shared" ref="AN327:AN390" si="80">MID(B327,3,7)</f>
        <v/>
      </c>
    </row>
    <row r="328" spans="1:40" ht="16.5" thickTop="1" thickBot="1">
      <c r="A328" s="414">
        <v>36</v>
      </c>
      <c r="B328" s="241"/>
      <c r="C328" s="242"/>
      <c r="D328" s="357"/>
      <c r="E328" s="360">
        <f t="shared" si="78"/>
        <v>0</v>
      </c>
      <c r="F328" s="244" t="s">
        <v>556</v>
      </c>
      <c r="G328" s="495" t="str">
        <f t="shared" si="79"/>
        <v/>
      </c>
      <c r="H328" s="245" t="str">
        <f>IF(COUNTIF('Record Inputs'!$J$2:$J$100,AN328)&gt;0,"TE", IF(COUNTIF('Record Inputs'!$K$2:$K$100,AN328)&gt;0,"H2O",""))</f>
        <v/>
      </c>
      <c r="I328" s="245" t="str">
        <f>IF(COUNTIF('Record Inputs'!$L$2:$L$100,AN328)&gt;0,"P", IF(COUNTIF('Record Inputs'!$M$2:$M$100,AN328)&gt;0,"N",IF(COUNTIF('Record Inputs'!$P$2:$P$100,AN328)&gt;0,"C","")))</f>
        <v/>
      </c>
      <c r="J328" s="245" t="str">
        <f>IF(COUNTIF('Record Inputs'!$N$2:$N$100,AN328)&gt;0,"S", IF(COUNTIF('Record Inputs'!$O$2:$O$100,AN328)&gt;0,"S&amp;D",""))</f>
        <v/>
      </c>
      <c r="K328" s="436"/>
      <c r="AN328" s="246" t="str">
        <f t="shared" si="80"/>
        <v/>
      </c>
    </row>
    <row r="329" spans="1:40" ht="16.5" thickTop="1" thickBot="1">
      <c r="A329" s="414">
        <v>37</v>
      </c>
      <c r="B329" s="241"/>
      <c r="C329" s="242"/>
      <c r="D329" s="357"/>
      <c r="E329" s="360">
        <f t="shared" si="78"/>
        <v>0</v>
      </c>
      <c r="F329" s="244" t="s">
        <v>557</v>
      </c>
      <c r="G329" s="495" t="str">
        <f t="shared" si="79"/>
        <v/>
      </c>
      <c r="H329" s="245" t="str">
        <f>IF(COUNTIF('Record Inputs'!$J$2:$J$100,AN329)&gt;0,"TE", IF(COUNTIF('Record Inputs'!$K$2:$K$100,AN329)&gt;0,"H2O",""))</f>
        <v/>
      </c>
      <c r="I329" s="245" t="str">
        <f>IF(COUNTIF('Record Inputs'!$L$2:$L$100,AN329)&gt;0,"P", IF(COUNTIF('Record Inputs'!$M$2:$M$100,AN329)&gt;0,"N",IF(COUNTIF('Record Inputs'!$P$2:$P$100,AN329)&gt;0,"C","")))</f>
        <v/>
      </c>
      <c r="J329" s="245" t="str">
        <f>IF(COUNTIF('Record Inputs'!$N$2:$N$100,AN329)&gt;0,"S", IF(COUNTIF('Record Inputs'!$O$2:$O$100,AN329)&gt;0,"S&amp;D",""))</f>
        <v/>
      </c>
      <c r="K329" s="436"/>
      <c r="AN329" s="246" t="str">
        <f t="shared" si="80"/>
        <v/>
      </c>
    </row>
    <row r="330" spans="1:40" ht="16.5" thickTop="1" thickBot="1">
      <c r="A330" s="414">
        <v>38</v>
      </c>
      <c r="B330" s="241"/>
      <c r="C330" s="242"/>
      <c r="D330" s="357"/>
      <c r="E330" s="360">
        <f t="shared" si="78"/>
        <v>0</v>
      </c>
      <c r="F330" s="244" t="s">
        <v>558</v>
      </c>
      <c r="G330" s="495" t="str">
        <f t="shared" si="79"/>
        <v/>
      </c>
      <c r="H330" s="245" t="str">
        <f>IF(COUNTIF('Record Inputs'!$J$2:$J$100,AN330)&gt;0,"TE", IF(COUNTIF('Record Inputs'!$K$2:$K$100,AN330)&gt;0,"H2O",""))</f>
        <v/>
      </c>
      <c r="I330" s="245" t="str">
        <f>IF(COUNTIF('Record Inputs'!$L$2:$L$100,AN330)&gt;0,"P", IF(COUNTIF('Record Inputs'!$M$2:$M$100,AN330)&gt;0,"N",IF(COUNTIF('Record Inputs'!$P$2:$P$100,AN330)&gt;0,"C","")))</f>
        <v/>
      </c>
      <c r="J330" s="245" t="str">
        <f>IF(COUNTIF('Record Inputs'!$N$2:$N$100,AN330)&gt;0,"S", IF(COUNTIF('Record Inputs'!$O$2:$O$100,AN330)&gt;0,"S&amp;D",""))</f>
        <v/>
      </c>
      <c r="K330" s="436"/>
      <c r="AN330" s="246" t="str">
        <f t="shared" si="80"/>
        <v/>
      </c>
    </row>
    <row r="331" spans="1:40" ht="16.5" thickTop="1" thickBot="1">
      <c r="A331" s="414">
        <v>39</v>
      </c>
      <c r="B331" s="241"/>
      <c r="C331" s="242"/>
      <c r="D331" s="357"/>
      <c r="E331" s="360">
        <f t="shared" si="78"/>
        <v>0</v>
      </c>
      <c r="F331" s="244" t="s">
        <v>559</v>
      </c>
      <c r="G331" s="495" t="str">
        <f t="shared" si="79"/>
        <v/>
      </c>
      <c r="H331" s="245" t="str">
        <f>IF(COUNTIF('Record Inputs'!$J$2:$J$100,AN331)&gt;0,"TE", IF(COUNTIF('Record Inputs'!$K$2:$K$100,AN331)&gt;0,"H2O",""))</f>
        <v/>
      </c>
      <c r="I331" s="245" t="str">
        <f>IF(COUNTIF('Record Inputs'!$L$2:$L$100,AN331)&gt;0,"P", IF(COUNTIF('Record Inputs'!$M$2:$M$100,AN331)&gt;0,"N",IF(COUNTIF('Record Inputs'!$P$2:$P$100,AN331)&gt;0,"C","")))</f>
        <v/>
      </c>
      <c r="J331" s="245" t="str">
        <f>IF(COUNTIF('Record Inputs'!$N$2:$N$100,AN331)&gt;0,"S", IF(COUNTIF('Record Inputs'!$O$2:$O$100,AN331)&gt;0,"S&amp;D",""))</f>
        <v/>
      </c>
      <c r="K331" s="436"/>
      <c r="AN331" s="246" t="str">
        <f t="shared" si="80"/>
        <v/>
      </c>
    </row>
    <row r="332" spans="1:40" ht="16.5" thickTop="1" thickBot="1">
      <c r="A332" s="414">
        <v>40</v>
      </c>
      <c r="B332" s="241"/>
      <c r="C332" s="242"/>
      <c r="D332" s="357"/>
      <c r="E332" s="360">
        <f t="shared" si="78"/>
        <v>0</v>
      </c>
      <c r="F332" s="244" t="s">
        <v>560</v>
      </c>
      <c r="G332" s="495" t="str">
        <f t="shared" si="79"/>
        <v/>
      </c>
      <c r="H332" s="245" t="str">
        <f>IF(COUNTIF('Record Inputs'!$J$2:$J$100,AN332)&gt;0,"TE", IF(COUNTIF('Record Inputs'!$K$2:$K$100,AN332)&gt;0,"H2O",""))</f>
        <v/>
      </c>
      <c r="I332" s="245" t="str">
        <f>IF(COUNTIF('Record Inputs'!$L$2:$L$100,AN332)&gt;0,"P", IF(COUNTIF('Record Inputs'!$M$2:$M$100,AN332)&gt;0,"N",IF(COUNTIF('Record Inputs'!$P$2:$P$100,AN332)&gt;0,"C","")))</f>
        <v/>
      </c>
      <c r="J332" s="245" t="str">
        <f>IF(COUNTIF('Record Inputs'!$N$2:$N$100,AN332)&gt;0,"S", IF(COUNTIF('Record Inputs'!$O$2:$O$100,AN332)&gt;0,"S&amp;D",""))</f>
        <v/>
      </c>
      <c r="K332" s="436"/>
      <c r="AN332" s="246" t="str">
        <f t="shared" si="80"/>
        <v/>
      </c>
    </row>
    <row r="333" spans="1:40" ht="16.5" thickTop="1" thickBot="1">
      <c r="A333" s="414">
        <v>41</v>
      </c>
      <c r="B333" s="241"/>
      <c r="C333" s="242"/>
      <c r="D333" s="357"/>
      <c r="E333" s="360">
        <f t="shared" si="78"/>
        <v>0</v>
      </c>
      <c r="F333" s="244" t="s">
        <v>561</v>
      </c>
      <c r="G333" s="495" t="str">
        <f t="shared" si="79"/>
        <v/>
      </c>
      <c r="H333" s="245" t="str">
        <f>IF(COUNTIF('Record Inputs'!$J$2:$J$100,AN333)&gt;0,"TE", IF(COUNTIF('Record Inputs'!$K$2:$K$100,AN333)&gt;0,"H2O",""))</f>
        <v/>
      </c>
      <c r="I333" s="245" t="str">
        <f>IF(COUNTIF('Record Inputs'!$L$2:$L$100,AN333)&gt;0,"P", IF(COUNTIF('Record Inputs'!$M$2:$M$100,AN333)&gt;0,"N",IF(COUNTIF('Record Inputs'!$P$2:$P$100,AN333)&gt;0,"C","")))</f>
        <v/>
      </c>
      <c r="J333" s="245" t="str">
        <f>IF(COUNTIF('Record Inputs'!$N$2:$N$100,AN333)&gt;0,"S", IF(COUNTIF('Record Inputs'!$O$2:$O$100,AN333)&gt;0,"S&amp;D",""))</f>
        <v/>
      </c>
      <c r="K333" s="436"/>
      <c r="AN333" s="246" t="str">
        <f t="shared" si="80"/>
        <v/>
      </c>
    </row>
    <row r="334" spans="1:40" ht="16.5" thickTop="1" thickBot="1">
      <c r="A334" s="414">
        <v>42</v>
      </c>
      <c r="B334" s="241"/>
      <c r="C334" s="242"/>
      <c r="D334" s="357"/>
      <c r="E334" s="360">
        <f t="shared" si="78"/>
        <v>0</v>
      </c>
      <c r="F334" s="244" t="s">
        <v>562</v>
      </c>
      <c r="G334" s="495" t="str">
        <f t="shared" si="79"/>
        <v/>
      </c>
      <c r="H334" s="245" t="str">
        <f>IF(COUNTIF('Record Inputs'!$J$2:$J$100,AN334)&gt;0,"TE", IF(COUNTIF('Record Inputs'!$K$2:$K$100,AN334)&gt;0,"H2O",""))</f>
        <v/>
      </c>
      <c r="I334" s="245" t="str">
        <f>IF(COUNTIF('Record Inputs'!$L$2:$L$100,AN334)&gt;0,"P", IF(COUNTIF('Record Inputs'!$M$2:$M$100,AN334)&gt;0,"N",IF(COUNTIF('Record Inputs'!$P$2:$P$100,AN334)&gt;0,"C","")))</f>
        <v/>
      </c>
      <c r="J334" s="245" t="str">
        <f>IF(COUNTIF('Record Inputs'!$N$2:$N$100,AN334)&gt;0,"S", IF(COUNTIF('Record Inputs'!$O$2:$O$100,AN334)&gt;0,"S&amp;D",""))</f>
        <v/>
      </c>
      <c r="K334" s="436"/>
      <c r="AN334" s="246" t="str">
        <f t="shared" si="80"/>
        <v/>
      </c>
    </row>
    <row r="335" spans="1:40" ht="16.5" thickTop="1" thickBot="1">
      <c r="A335" s="414">
        <v>43</v>
      </c>
      <c r="B335" s="241"/>
      <c r="C335" s="242"/>
      <c r="D335" s="357"/>
      <c r="E335" s="360">
        <f t="shared" si="78"/>
        <v>0</v>
      </c>
      <c r="F335" s="244" t="s">
        <v>563</v>
      </c>
      <c r="G335" s="495" t="str">
        <f t="shared" si="79"/>
        <v/>
      </c>
      <c r="H335" s="245" t="str">
        <f>IF(COUNTIF('Record Inputs'!$J$2:$J$100,AN335)&gt;0,"TE", IF(COUNTIF('Record Inputs'!$K$2:$K$100,AN335)&gt;0,"H2O",""))</f>
        <v/>
      </c>
      <c r="I335" s="245" t="str">
        <f>IF(COUNTIF('Record Inputs'!$L$2:$L$100,AN335)&gt;0,"P", IF(COUNTIF('Record Inputs'!$M$2:$M$100,AN335)&gt;0,"N",IF(COUNTIF('Record Inputs'!$P$2:$P$100,AN335)&gt;0,"C","")))</f>
        <v/>
      </c>
      <c r="J335" s="245" t="str">
        <f>IF(COUNTIF('Record Inputs'!$N$2:$N$100,AN335)&gt;0,"S", IF(COUNTIF('Record Inputs'!$O$2:$O$100,AN335)&gt;0,"S&amp;D",""))</f>
        <v/>
      </c>
      <c r="K335" s="436"/>
      <c r="AN335" s="246" t="str">
        <f t="shared" si="80"/>
        <v/>
      </c>
    </row>
    <row r="336" spans="1:40" ht="16.5" thickTop="1" thickBot="1">
      <c r="A336" s="414">
        <v>44</v>
      </c>
      <c r="B336" s="241"/>
      <c r="C336" s="242"/>
      <c r="D336" s="357"/>
      <c r="E336" s="360">
        <f t="shared" si="78"/>
        <v>0</v>
      </c>
      <c r="F336" s="244" t="s">
        <v>564</v>
      </c>
      <c r="G336" s="495" t="str">
        <f t="shared" si="79"/>
        <v/>
      </c>
      <c r="H336" s="245" t="str">
        <f>IF(COUNTIF('Record Inputs'!$J$2:$J$100,AN336)&gt;0,"TE", IF(COUNTIF('Record Inputs'!$K$2:$K$100,AN336)&gt;0,"H2O",""))</f>
        <v/>
      </c>
      <c r="I336" s="245" t="str">
        <f>IF(COUNTIF('Record Inputs'!$L$2:$L$100,AN336)&gt;0,"P", IF(COUNTIF('Record Inputs'!$M$2:$M$100,AN336)&gt;0,"N",IF(COUNTIF('Record Inputs'!$P$2:$P$100,AN336)&gt;0,"C","")))</f>
        <v/>
      </c>
      <c r="J336" s="245" t="str">
        <f>IF(COUNTIF('Record Inputs'!$N$2:$N$100,AN336)&gt;0,"S", IF(COUNTIF('Record Inputs'!$O$2:$O$100,AN336)&gt;0,"S&amp;D",""))</f>
        <v/>
      </c>
      <c r="K336" s="436"/>
      <c r="AN336" s="246" t="str">
        <f t="shared" si="80"/>
        <v/>
      </c>
    </row>
    <row r="337" spans="1:40" ht="16.5" thickTop="1" thickBot="1">
      <c r="A337" s="414">
        <v>45</v>
      </c>
      <c r="B337" s="241"/>
      <c r="C337" s="242"/>
      <c r="D337" s="357"/>
      <c r="E337" s="360">
        <f t="shared" si="78"/>
        <v>0</v>
      </c>
      <c r="F337" s="244" t="s">
        <v>565</v>
      </c>
      <c r="G337" s="495" t="str">
        <f t="shared" si="79"/>
        <v/>
      </c>
      <c r="H337" s="245" t="str">
        <f>IF(COUNTIF('Record Inputs'!$J$2:$J$100,AN337)&gt;0,"TE", IF(COUNTIF('Record Inputs'!$K$2:$K$100,AN337)&gt;0,"H2O",""))</f>
        <v/>
      </c>
      <c r="I337" s="245" t="str">
        <f>IF(COUNTIF('Record Inputs'!$L$2:$L$100,AN337)&gt;0,"P", IF(COUNTIF('Record Inputs'!$M$2:$M$100,AN337)&gt;0,"N",IF(COUNTIF('Record Inputs'!$P$2:$P$100,AN337)&gt;0,"C","")))</f>
        <v/>
      </c>
      <c r="J337" s="245" t="str">
        <f>IF(COUNTIF('Record Inputs'!$N$2:$N$100,AN337)&gt;0,"S", IF(COUNTIF('Record Inputs'!$O$2:$O$100,AN337)&gt;0,"S&amp;D",""))</f>
        <v/>
      </c>
      <c r="K337" s="436"/>
      <c r="AN337" s="246" t="str">
        <f t="shared" si="80"/>
        <v/>
      </c>
    </row>
    <row r="338" spans="1:40" ht="16.5" thickTop="1" thickBot="1">
      <c r="A338" s="414">
        <v>46</v>
      </c>
      <c r="B338" s="241"/>
      <c r="C338" s="242"/>
      <c r="D338" s="357"/>
      <c r="E338" s="360">
        <f t="shared" si="78"/>
        <v>0</v>
      </c>
      <c r="F338" s="244" t="s">
        <v>566</v>
      </c>
      <c r="G338" s="495" t="str">
        <f t="shared" si="79"/>
        <v/>
      </c>
      <c r="H338" s="245" t="str">
        <f>IF(COUNTIF('Record Inputs'!$J$2:$J$100,AN338)&gt;0,"TE", IF(COUNTIF('Record Inputs'!$K$2:$K$100,AN338)&gt;0,"H2O",""))</f>
        <v/>
      </c>
      <c r="I338" s="245" t="str">
        <f>IF(COUNTIF('Record Inputs'!$L$2:$L$100,AN338)&gt;0,"P", IF(COUNTIF('Record Inputs'!$M$2:$M$100,AN338)&gt;0,"N",IF(COUNTIF('Record Inputs'!$P$2:$P$100,AN338)&gt;0,"C","")))</f>
        <v/>
      </c>
      <c r="J338" s="245" t="str">
        <f>IF(COUNTIF('Record Inputs'!$N$2:$N$100,AN338)&gt;0,"S", IF(COUNTIF('Record Inputs'!$O$2:$O$100,AN338)&gt;0,"S&amp;D",""))</f>
        <v/>
      </c>
      <c r="K338" s="436"/>
      <c r="AN338" s="246" t="str">
        <f t="shared" si="80"/>
        <v/>
      </c>
    </row>
    <row r="339" spans="1:40" ht="16.5" thickTop="1" thickBot="1">
      <c r="A339" s="414">
        <v>47</v>
      </c>
      <c r="B339" s="241"/>
      <c r="C339" s="242"/>
      <c r="D339" s="357"/>
      <c r="E339" s="360">
        <f t="shared" si="78"/>
        <v>0</v>
      </c>
      <c r="F339" s="244" t="s">
        <v>567</v>
      </c>
      <c r="G339" s="495" t="str">
        <f t="shared" si="79"/>
        <v/>
      </c>
      <c r="H339" s="245" t="str">
        <f>IF(COUNTIF('Record Inputs'!$J$2:$J$100,AN339)&gt;0,"TE", IF(COUNTIF('Record Inputs'!$K$2:$K$100,AN339)&gt;0,"H2O",""))</f>
        <v/>
      </c>
      <c r="I339" s="245" t="str">
        <f>IF(COUNTIF('Record Inputs'!$L$2:$L$100,AN339)&gt;0,"P", IF(COUNTIF('Record Inputs'!$M$2:$M$100,AN339)&gt;0,"N",IF(COUNTIF('Record Inputs'!$P$2:$P$100,AN339)&gt;0,"C","")))</f>
        <v/>
      </c>
      <c r="J339" s="245" t="str">
        <f>IF(COUNTIF('Record Inputs'!$N$2:$N$100,AN339)&gt;0,"S", IF(COUNTIF('Record Inputs'!$O$2:$O$100,AN339)&gt;0,"S&amp;D",""))</f>
        <v/>
      </c>
      <c r="K339" s="436"/>
      <c r="AN339" s="246" t="str">
        <f t="shared" si="80"/>
        <v/>
      </c>
    </row>
    <row r="340" spans="1:40" ht="16.5" thickTop="1" thickBot="1">
      <c r="A340" s="414">
        <v>48</v>
      </c>
      <c r="B340" s="241"/>
      <c r="C340" s="242"/>
      <c r="D340" s="357"/>
      <c r="E340" s="360">
        <f t="shared" si="78"/>
        <v>0</v>
      </c>
      <c r="F340" s="244" t="s">
        <v>568</v>
      </c>
      <c r="G340" s="495" t="str">
        <f t="shared" si="79"/>
        <v/>
      </c>
      <c r="H340" s="245" t="str">
        <f>IF(COUNTIF('Record Inputs'!$J$2:$J$100,AN340)&gt;0,"TE", IF(COUNTIF('Record Inputs'!$K$2:$K$100,AN340)&gt;0,"H2O",""))</f>
        <v/>
      </c>
      <c r="I340" s="245" t="str">
        <f>IF(COUNTIF('Record Inputs'!$L$2:$L$100,AN340)&gt;0,"P", IF(COUNTIF('Record Inputs'!$M$2:$M$100,AN340)&gt;0,"N",IF(COUNTIF('Record Inputs'!$P$2:$P$100,AN340)&gt;0,"C","")))</f>
        <v/>
      </c>
      <c r="J340" s="245" t="str">
        <f>IF(COUNTIF('Record Inputs'!$N$2:$N$100,AN340)&gt;0,"S", IF(COUNTIF('Record Inputs'!$O$2:$O$100,AN340)&gt;0,"S&amp;D",""))</f>
        <v/>
      </c>
      <c r="K340" s="436"/>
      <c r="AN340" s="246" t="str">
        <f t="shared" si="80"/>
        <v/>
      </c>
    </row>
    <row r="341" spans="1:40" ht="16.5" thickTop="1" thickBot="1">
      <c r="A341" s="414">
        <v>49</v>
      </c>
      <c r="B341" s="241"/>
      <c r="C341" s="242"/>
      <c r="D341" s="357"/>
      <c r="E341" s="360">
        <f t="shared" si="78"/>
        <v>0</v>
      </c>
      <c r="F341" s="244" t="s">
        <v>569</v>
      </c>
      <c r="G341" s="495" t="str">
        <f t="shared" si="79"/>
        <v/>
      </c>
      <c r="H341" s="245" t="str">
        <f>IF(COUNTIF('Record Inputs'!$J$2:$J$100,AN341)&gt;0,"TE", IF(COUNTIF('Record Inputs'!$K$2:$K$100,AN341)&gt;0,"H2O",""))</f>
        <v/>
      </c>
      <c r="I341" s="245" t="str">
        <f>IF(COUNTIF('Record Inputs'!$L$2:$L$100,AN341)&gt;0,"P", IF(COUNTIF('Record Inputs'!$M$2:$M$100,AN341)&gt;0,"N",IF(COUNTIF('Record Inputs'!$P$2:$P$100,AN341)&gt;0,"C","")))</f>
        <v/>
      </c>
      <c r="J341" s="245" t="str">
        <f>IF(COUNTIF('Record Inputs'!$N$2:$N$100,AN341)&gt;0,"S", IF(COUNTIF('Record Inputs'!$O$2:$O$100,AN341)&gt;0,"S&amp;D",""))</f>
        <v/>
      </c>
      <c r="K341" s="436"/>
      <c r="AN341" s="246" t="str">
        <f t="shared" si="80"/>
        <v/>
      </c>
    </row>
    <row r="342" spans="1:40" ht="16.5" thickTop="1" thickBot="1">
      <c r="A342" s="414">
        <v>50</v>
      </c>
      <c r="B342" s="241"/>
      <c r="C342" s="242"/>
      <c r="D342" s="357"/>
      <c r="E342" s="360">
        <f t="shared" si="78"/>
        <v>0</v>
      </c>
      <c r="F342" s="244" t="s">
        <v>570</v>
      </c>
      <c r="G342" s="495" t="str">
        <f t="shared" si="79"/>
        <v/>
      </c>
      <c r="H342" s="245" t="str">
        <f>IF(COUNTIF('Record Inputs'!$J$2:$J$100,AN342)&gt;0,"TE", IF(COUNTIF('Record Inputs'!$K$2:$K$100,AN342)&gt;0,"H2O",""))</f>
        <v/>
      </c>
      <c r="I342" s="245" t="str">
        <f>IF(COUNTIF('Record Inputs'!$L$2:$L$100,AN342)&gt;0,"P", IF(COUNTIF('Record Inputs'!$M$2:$M$100,AN342)&gt;0,"N",IF(COUNTIF('Record Inputs'!$P$2:$P$100,AN342)&gt;0,"C","")))</f>
        <v/>
      </c>
      <c r="J342" s="245" t="str">
        <f>IF(COUNTIF('Record Inputs'!$N$2:$N$100,AN342)&gt;0,"S", IF(COUNTIF('Record Inputs'!$O$2:$O$100,AN342)&gt;0,"S&amp;D",""))</f>
        <v/>
      </c>
      <c r="K342" s="436"/>
      <c r="AN342" s="246" t="str">
        <f t="shared" si="80"/>
        <v/>
      </c>
    </row>
    <row r="343" spans="1:40" ht="16.5" thickTop="1" thickBot="1">
      <c r="A343" s="414">
        <v>51</v>
      </c>
      <c r="B343" s="241"/>
      <c r="C343" s="242"/>
      <c r="D343" s="357"/>
      <c r="E343" s="360">
        <f t="shared" si="78"/>
        <v>0</v>
      </c>
      <c r="F343" s="244" t="s">
        <v>571</v>
      </c>
      <c r="G343" s="495" t="str">
        <f t="shared" si="79"/>
        <v/>
      </c>
      <c r="H343" s="245" t="str">
        <f>IF(COUNTIF('Record Inputs'!$J$2:$J$100,AN343)&gt;0,"TE", IF(COUNTIF('Record Inputs'!$K$2:$K$100,AN343)&gt;0,"H2O",""))</f>
        <v/>
      </c>
      <c r="I343" s="245" t="str">
        <f>IF(COUNTIF('Record Inputs'!$L$2:$L$100,AN343)&gt;0,"P", IF(COUNTIF('Record Inputs'!$M$2:$M$100,AN343)&gt;0,"N",IF(COUNTIF('Record Inputs'!$P$2:$P$100,AN343)&gt;0,"C","")))</f>
        <v/>
      </c>
      <c r="J343" s="245" t="str">
        <f>IF(COUNTIF('Record Inputs'!$N$2:$N$100,AN343)&gt;0,"S", IF(COUNTIF('Record Inputs'!$O$2:$O$100,AN343)&gt;0,"S&amp;D",""))</f>
        <v/>
      </c>
      <c r="K343" s="436"/>
      <c r="AN343" s="246" t="str">
        <f t="shared" si="80"/>
        <v/>
      </c>
    </row>
    <row r="344" spans="1:40" ht="16.5" thickTop="1" thickBot="1">
      <c r="A344" s="414">
        <v>52</v>
      </c>
      <c r="B344" s="241"/>
      <c r="C344" s="242"/>
      <c r="D344" s="357"/>
      <c r="E344" s="360">
        <f t="shared" si="78"/>
        <v>0</v>
      </c>
      <c r="F344" s="244" t="s">
        <v>572</v>
      </c>
      <c r="G344" s="495" t="str">
        <f t="shared" si="79"/>
        <v/>
      </c>
      <c r="H344" s="245" t="str">
        <f>IF(COUNTIF('Record Inputs'!$J$2:$J$100,AN344)&gt;0,"TE", IF(COUNTIF('Record Inputs'!$K$2:$K$100,AN344)&gt;0,"H2O",""))</f>
        <v/>
      </c>
      <c r="I344" s="245" t="str">
        <f>IF(COUNTIF('Record Inputs'!$L$2:$L$100,AN344)&gt;0,"P", IF(COUNTIF('Record Inputs'!$M$2:$M$100,AN344)&gt;0,"N",IF(COUNTIF('Record Inputs'!$P$2:$P$100,AN344)&gt;0,"C","")))</f>
        <v/>
      </c>
      <c r="J344" s="245" t="str">
        <f>IF(COUNTIF('Record Inputs'!$N$2:$N$100,AN344)&gt;0,"S", IF(COUNTIF('Record Inputs'!$O$2:$O$100,AN344)&gt;0,"S&amp;D",""))</f>
        <v/>
      </c>
      <c r="K344" s="436"/>
      <c r="AN344" s="246" t="str">
        <f t="shared" si="80"/>
        <v/>
      </c>
    </row>
    <row r="345" spans="1:40" ht="16.5" thickTop="1" thickBot="1">
      <c r="A345" s="414">
        <v>53</v>
      </c>
      <c r="B345" s="241"/>
      <c r="C345" s="242"/>
      <c r="D345" s="357"/>
      <c r="E345" s="360">
        <f t="shared" si="78"/>
        <v>0</v>
      </c>
      <c r="F345" s="244" t="s">
        <v>573</v>
      </c>
      <c r="G345" s="495" t="str">
        <f t="shared" si="79"/>
        <v/>
      </c>
      <c r="H345" s="245" t="str">
        <f>IF(COUNTIF('Record Inputs'!$J$2:$J$100,AN345)&gt;0,"TE", IF(COUNTIF('Record Inputs'!$K$2:$K$100,AN345)&gt;0,"H2O",""))</f>
        <v/>
      </c>
      <c r="I345" s="245" t="str">
        <f>IF(COUNTIF('Record Inputs'!$L$2:$L$100,AN345)&gt;0,"P", IF(COUNTIF('Record Inputs'!$M$2:$M$100,AN345)&gt;0,"N",IF(COUNTIF('Record Inputs'!$P$2:$P$100,AN345)&gt;0,"C","")))</f>
        <v/>
      </c>
      <c r="J345" s="245" t="str">
        <f>IF(COUNTIF('Record Inputs'!$N$2:$N$100,AN345)&gt;0,"S", IF(COUNTIF('Record Inputs'!$O$2:$O$100,AN345)&gt;0,"S&amp;D",""))</f>
        <v/>
      </c>
      <c r="K345" s="436"/>
      <c r="AN345" s="246" t="str">
        <f t="shared" si="80"/>
        <v/>
      </c>
    </row>
    <row r="346" spans="1:40" ht="16.5" thickTop="1" thickBot="1">
      <c r="A346" s="414">
        <v>54</v>
      </c>
      <c r="B346" s="241"/>
      <c r="C346" s="242"/>
      <c r="D346" s="357"/>
      <c r="E346" s="360">
        <f t="shared" si="78"/>
        <v>0</v>
      </c>
      <c r="F346" s="244" t="s">
        <v>574</v>
      </c>
      <c r="G346" s="495" t="str">
        <f t="shared" si="79"/>
        <v/>
      </c>
      <c r="H346" s="245" t="str">
        <f>IF(COUNTIF('Record Inputs'!$J$2:$J$100,AN346)&gt;0,"TE", IF(COUNTIF('Record Inputs'!$K$2:$K$100,AN346)&gt;0,"H2O",""))</f>
        <v/>
      </c>
      <c r="I346" s="245" t="str">
        <f>IF(COUNTIF('Record Inputs'!$L$2:$L$100,AN346)&gt;0,"P", IF(COUNTIF('Record Inputs'!$M$2:$M$100,AN346)&gt;0,"N",IF(COUNTIF('Record Inputs'!$P$2:$P$100,AN346)&gt;0,"C","")))</f>
        <v/>
      </c>
      <c r="J346" s="245" t="str">
        <f>IF(COUNTIF('Record Inputs'!$N$2:$N$100,AN346)&gt;0,"S", IF(COUNTIF('Record Inputs'!$O$2:$O$100,AN346)&gt;0,"S&amp;D",""))</f>
        <v/>
      </c>
      <c r="K346" s="436"/>
      <c r="AN346" s="246" t="str">
        <f t="shared" si="80"/>
        <v/>
      </c>
    </row>
    <row r="347" spans="1:40" ht="16.5" thickTop="1" thickBot="1">
      <c r="A347" s="414">
        <v>55</v>
      </c>
      <c r="B347" s="241"/>
      <c r="C347" s="242"/>
      <c r="D347" s="357"/>
      <c r="E347" s="360">
        <f t="shared" si="78"/>
        <v>0</v>
      </c>
      <c r="F347" s="244" t="s">
        <v>575</v>
      </c>
      <c r="G347" s="495" t="str">
        <f t="shared" si="79"/>
        <v/>
      </c>
      <c r="H347" s="245" t="str">
        <f>IF(COUNTIF('Record Inputs'!$J$2:$J$100,AN347)&gt;0,"TE", IF(COUNTIF('Record Inputs'!$K$2:$K$100,AN347)&gt;0,"H2O",""))</f>
        <v/>
      </c>
      <c r="I347" s="245" t="str">
        <f>IF(COUNTIF('Record Inputs'!$L$2:$L$100,AN347)&gt;0,"P", IF(COUNTIF('Record Inputs'!$M$2:$M$100,AN347)&gt;0,"N",IF(COUNTIF('Record Inputs'!$P$2:$P$100,AN347)&gt;0,"C","")))</f>
        <v/>
      </c>
      <c r="J347" s="245" t="str">
        <f>IF(COUNTIF('Record Inputs'!$N$2:$N$100,AN347)&gt;0,"S", IF(COUNTIF('Record Inputs'!$O$2:$O$100,AN347)&gt;0,"S&amp;D",""))</f>
        <v/>
      </c>
      <c r="K347" s="436"/>
      <c r="AN347" s="246" t="str">
        <f t="shared" si="80"/>
        <v/>
      </c>
    </row>
    <row r="348" spans="1:40" ht="16.5" thickTop="1" thickBot="1">
      <c r="A348" s="414">
        <v>56</v>
      </c>
      <c r="B348" s="241"/>
      <c r="C348" s="242"/>
      <c r="D348" s="357"/>
      <c r="E348" s="360">
        <f t="shared" si="78"/>
        <v>0</v>
      </c>
      <c r="F348" s="244" t="s">
        <v>576</v>
      </c>
      <c r="G348" s="495" t="str">
        <f t="shared" si="79"/>
        <v/>
      </c>
      <c r="H348" s="245" t="str">
        <f>IF(COUNTIF('Record Inputs'!$J$2:$J$100,AN348)&gt;0,"TE", IF(COUNTIF('Record Inputs'!$K$2:$K$100,AN348)&gt;0,"H2O",""))</f>
        <v/>
      </c>
      <c r="I348" s="245" t="str">
        <f>IF(COUNTIF('Record Inputs'!$L$2:$L$100,AN348)&gt;0,"P", IF(COUNTIF('Record Inputs'!$M$2:$M$100,AN348)&gt;0,"N",IF(COUNTIF('Record Inputs'!$P$2:$P$100,AN348)&gt;0,"C","")))</f>
        <v/>
      </c>
      <c r="J348" s="245" t="str">
        <f>IF(COUNTIF('Record Inputs'!$N$2:$N$100,AN348)&gt;0,"S", IF(COUNTIF('Record Inputs'!$O$2:$O$100,AN348)&gt;0,"S&amp;D",""))</f>
        <v/>
      </c>
      <c r="K348" s="436"/>
      <c r="AN348" s="246" t="str">
        <f t="shared" si="80"/>
        <v/>
      </c>
    </row>
    <row r="349" spans="1:40" ht="16.5" thickTop="1" thickBot="1">
      <c r="A349" s="414">
        <v>57</v>
      </c>
      <c r="B349" s="241"/>
      <c r="C349" s="242"/>
      <c r="D349" s="357"/>
      <c r="E349" s="360">
        <f t="shared" si="78"/>
        <v>0</v>
      </c>
      <c r="F349" s="244" t="s">
        <v>577</v>
      </c>
      <c r="G349" s="495" t="str">
        <f t="shared" si="79"/>
        <v/>
      </c>
      <c r="H349" s="245" t="str">
        <f>IF(COUNTIF('Record Inputs'!$J$2:$J$100,AN349)&gt;0,"TE", IF(COUNTIF('Record Inputs'!$K$2:$K$100,AN349)&gt;0,"H2O",""))</f>
        <v/>
      </c>
      <c r="I349" s="245" t="str">
        <f>IF(COUNTIF('Record Inputs'!$L$2:$L$100,AN349)&gt;0,"P", IF(COUNTIF('Record Inputs'!$M$2:$M$100,AN349)&gt;0,"N",IF(COUNTIF('Record Inputs'!$P$2:$P$100,AN349)&gt;0,"C","")))</f>
        <v/>
      </c>
      <c r="J349" s="245" t="str">
        <f>IF(COUNTIF('Record Inputs'!$N$2:$N$100,AN349)&gt;0,"S", IF(COUNTIF('Record Inputs'!$O$2:$O$100,AN349)&gt;0,"S&amp;D",""))</f>
        <v/>
      </c>
      <c r="K349" s="436"/>
      <c r="AN349" s="246" t="str">
        <f t="shared" si="80"/>
        <v/>
      </c>
    </row>
    <row r="350" spans="1:40" ht="16.5" thickTop="1" thickBot="1">
      <c r="A350" s="414">
        <v>58</v>
      </c>
      <c r="B350" s="241"/>
      <c r="C350" s="242"/>
      <c r="D350" s="357"/>
      <c r="E350" s="360">
        <f t="shared" si="78"/>
        <v>0</v>
      </c>
      <c r="F350" s="244" t="s">
        <v>578</v>
      </c>
      <c r="G350" s="495" t="str">
        <f t="shared" si="79"/>
        <v/>
      </c>
      <c r="H350" s="245" t="str">
        <f>IF(COUNTIF('Record Inputs'!$J$2:$J$100,AN350)&gt;0,"TE", IF(COUNTIF('Record Inputs'!$K$2:$K$100,AN350)&gt;0,"H2O",""))</f>
        <v/>
      </c>
      <c r="I350" s="245" t="str">
        <f>IF(COUNTIF('Record Inputs'!$L$2:$L$100,AN350)&gt;0,"P", IF(COUNTIF('Record Inputs'!$M$2:$M$100,AN350)&gt;0,"N",IF(COUNTIF('Record Inputs'!$P$2:$P$100,AN350)&gt;0,"C","")))</f>
        <v/>
      </c>
      <c r="J350" s="245" t="str">
        <f>IF(COUNTIF('Record Inputs'!$N$2:$N$100,AN350)&gt;0,"S", IF(COUNTIF('Record Inputs'!$O$2:$O$100,AN350)&gt;0,"S&amp;D",""))</f>
        <v/>
      </c>
      <c r="K350" s="436"/>
      <c r="AN350" s="246" t="str">
        <f t="shared" si="80"/>
        <v/>
      </c>
    </row>
    <row r="351" spans="1:40" ht="16.5" thickTop="1" thickBot="1">
      <c r="A351" s="414">
        <v>59</v>
      </c>
      <c r="B351" s="241"/>
      <c r="C351" s="242"/>
      <c r="D351" s="357"/>
      <c r="E351" s="360">
        <f t="shared" si="78"/>
        <v>0</v>
      </c>
      <c r="F351" s="244" t="s">
        <v>579</v>
      </c>
      <c r="G351" s="495" t="str">
        <f t="shared" si="79"/>
        <v/>
      </c>
      <c r="H351" s="245" t="str">
        <f>IF(COUNTIF('Record Inputs'!$J$2:$J$100,AN351)&gt;0,"TE", IF(COUNTIF('Record Inputs'!$K$2:$K$100,AN351)&gt;0,"H2O",""))</f>
        <v/>
      </c>
      <c r="I351" s="245" t="str">
        <f>IF(COUNTIF('Record Inputs'!$L$2:$L$100,AN351)&gt;0,"P", IF(COUNTIF('Record Inputs'!$M$2:$M$100,AN351)&gt;0,"N",IF(COUNTIF('Record Inputs'!$P$2:$P$100,AN351)&gt;0,"C","")))</f>
        <v/>
      </c>
      <c r="J351" s="245" t="str">
        <f>IF(COUNTIF('Record Inputs'!$N$2:$N$100,AN351)&gt;0,"S", IF(COUNTIF('Record Inputs'!$O$2:$O$100,AN351)&gt;0,"S&amp;D",""))</f>
        <v/>
      </c>
      <c r="K351" s="436"/>
      <c r="AN351" s="246" t="str">
        <f t="shared" si="80"/>
        <v/>
      </c>
    </row>
    <row r="352" spans="1:40" ht="16.5" thickTop="1" thickBot="1">
      <c r="A352" s="414">
        <v>60</v>
      </c>
      <c r="B352" s="241"/>
      <c r="C352" s="242"/>
      <c r="D352" s="357"/>
      <c r="E352" s="360">
        <f t="shared" si="78"/>
        <v>0</v>
      </c>
      <c r="F352" s="244" t="s">
        <v>580</v>
      </c>
      <c r="G352" s="495" t="str">
        <f t="shared" si="79"/>
        <v/>
      </c>
      <c r="H352" s="245" t="str">
        <f>IF(COUNTIF('Record Inputs'!$J$2:$J$100,AN352)&gt;0,"TE", IF(COUNTIF('Record Inputs'!$K$2:$K$100,AN352)&gt;0,"H2O",""))</f>
        <v/>
      </c>
      <c r="I352" s="245" t="str">
        <f>IF(COUNTIF('Record Inputs'!$L$2:$L$100,AN352)&gt;0,"P", IF(COUNTIF('Record Inputs'!$M$2:$M$100,AN352)&gt;0,"N",IF(COUNTIF('Record Inputs'!$P$2:$P$100,AN352)&gt;0,"C","")))</f>
        <v/>
      </c>
      <c r="J352" s="245" t="str">
        <f>IF(COUNTIF('Record Inputs'!$N$2:$N$100,AN352)&gt;0,"S", IF(COUNTIF('Record Inputs'!$O$2:$O$100,AN352)&gt;0,"S&amp;D",""))</f>
        <v/>
      </c>
      <c r="K352" s="436"/>
      <c r="AN352" s="246" t="str">
        <f t="shared" si="80"/>
        <v/>
      </c>
    </row>
    <row r="353" spans="1:40" ht="16.5" thickTop="1" thickBot="1">
      <c r="A353" s="414">
        <v>61</v>
      </c>
      <c r="B353" s="241"/>
      <c r="C353" s="242"/>
      <c r="D353" s="357"/>
      <c r="E353" s="360">
        <f t="shared" si="78"/>
        <v>0</v>
      </c>
      <c r="F353" s="244" t="s">
        <v>581</v>
      </c>
      <c r="G353" s="495" t="str">
        <f t="shared" si="79"/>
        <v/>
      </c>
      <c r="H353" s="245" t="str">
        <f>IF(COUNTIF('Record Inputs'!$J$2:$J$100,AN353)&gt;0,"TE", IF(COUNTIF('Record Inputs'!$K$2:$K$100,AN353)&gt;0,"H2O",""))</f>
        <v/>
      </c>
      <c r="I353" s="245" t="str">
        <f>IF(COUNTIF('Record Inputs'!$L$2:$L$100,AN353)&gt;0,"P", IF(COUNTIF('Record Inputs'!$M$2:$M$100,AN353)&gt;0,"N",IF(COUNTIF('Record Inputs'!$P$2:$P$100,AN353)&gt;0,"C","")))</f>
        <v/>
      </c>
      <c r="J353" s="245" t="str">
        <f>IF(COUNTIF('Record Inputs'!$N$2:$N$100,AN353)&gt;0,"S", IF(COUNTIF('Record Inputs'!$O$2:$O$100,AN353)&gt;0,"S&amp;D",""))</f>
        <v/>
      </c>
      <c r="K353" s="436"/>
      <c r="AN353" s="246" t="str">
        <f t="shared" si="80"/>
        <v/>
      </c>
    </row>
    <row r="354" spans="1:40" ht="16.5" thickTop="1" thickBot="1">
      <c r="A354" s="414">
        <v>62</v>
      </c>
      <c r="B354" s="241"/>
      <c r="C354" s="242"/>
      <c r="D354" s="357"/>
      <c r="E354" s="360">
        <f t="shared" si="78"/>
        <v>0</v>
      </c>
      <c r="F354" s="244" t="s">
        <v>582</v>
      </c>
      <c r="G354" s="495" t="str">
        <f t="shared" si="79"/>
        <v/>
      </c>
      <c r="H354" s="245" t="str">
        <f>IF(COUNTIF('Record Inputs'!$J$2:$J$100,AN354)&gt;0,"TE", IF(COUNTIF('Record Inputs'!$K$2:$K$100,AN354)&gt;0,"H2O",""))</f>
        <v/>
      </c>
      <c r="I354" s="245" t="str">
        <f>IF(COUNTIF('Record Inputs'!$L$2:$L$100,AN354)&gt;0,"P", IF(COUNTIF('Record Inputs'!$M$2:$M$100,AN354)&gt;0,"N",IF(COUNTIF('Record Inputs'!$P$2:$P$100,AN354)&gt;0,"C","")))</f>
        <v/>
      </c>
      <c r="J354" s="245" t="str">
        <f>IF(COUNTIF('Record Inputs'!$N$2:$N$100,AN354)&gt;0,"S", IF(COUNTIF('Record Inputs'!$O$2:$O$100,AN354)&gt;0,"S&amp;D",""))</f>
        <v/>
      </c>
      <c r="K354" s="436"/>
      <c r="AN354" s="246" t="str">
        <f t="shared" si="80"/>
        <v/>
      </c>
    </row>
    <row r="355" spans="1:40" ht="16.5" thickTop="1" thickBot="1">
      <c r="A355" s="414">
        <v>63</v>
      </c>
      <c r="B355" s="241"/>
      <c r="C355" s="242"/>
      <c r="D355" s="357"/>
      <c r="E355" s="360">
        <f t="shared" si="78"/>
        <v>0</v>
      </c>
      <c r="F355" s="244" t="s">
        <v>583</v>
      </c>
      <c r="G355" s="495" t="str">
        <f t="shared" si="79"/>
        <v/>
      </c>
      <c r="H355" s="245" t="str">
        <f>IF(COUNTIF('Record Inputs'!$J$2:$J$100,AN355)&gt;0,"TE", IF(COUNTIF('Record Inputs'!$K$2:$K$100,AN355)&gt;0,"H2O",""))</f>
        <v/>
      </c>
      <c r="I355" s="245" t="str">
        <f>IF(COUNTIF('Record Inputs'!$L$2:$L$100,AN355)&gt;0,"P", IF(COUNTIF('Record Inputs'!$M$2:$M$100,AN355)&gt;0,"N",IF(COUNTIF('Record Inputs'!$P$2:$P$100,AN355)&gt;0,"C","")))</f>
        <v/>
      </c>
      <c r="J355" s="245" t="str">
        <f>IF(COUNTIF('Record Inputs'!$N$2:$N$100,AN355)&gt;0,"S", IF(COUNTIF('Record Inputs'!$O$2:$O$100,AN355)&gt;0,"S&amp;D",""))</f>
        <v/>
      </c>
      <c r="K355" s="436"/>
      <c r="AN355" s="246" t="str">
        <f t="shared" si="80"/>
        <v/>
      </c>
    </row>
    <row r="356" spans="1:40" ht="16.5" thickTop="1" thickBot="1">
      <c r="A356" s="414">
        <v>64</v>
      </c>
      <c r="B356" s="241"/>
      <c r="C356" s="242"/>
      <c r="D356" s="357"/>
      <c r="E356" s="360">
        <f t="shared" si="78"/>
        <v>0</v>
      </c>
      <c r="F356" s="244" t="s">
        <v>584</v>
      </c>
      <c r="G356" s="495" t="str">
        <f t="shared" si="79"/>
        <v/>
      </c>
      <c r="H356" s="245" t="str">
        <f>IF(COUNTIF('Record Inputs'!$J$2:$J$100,AN356)&gt;0,"TE", IF(COUNTIF('Record Inputs'!$K$2:$K$100,AN356)&gt;0,"H2O",""))</f>
        <v/>
      </c>
      <c r="I356" s="245" t="str">
        <f>IF(COUNTIF('Record Inputs'!$L$2:$L$100,AN356)&gt;0,"P", IF(COUNTIF('Record Inputs'!$M$2:$M$100,AN356)&gt;0,"N",IF(COUNTIF('Record Inputs'!$P$2:$P$100,AN356)&gt;0,"C","")))</f>
        <v/>
      </c>
      <c r="J356" s="245" t="str">
        <f>IF(COUNTIF('Record Inputs'!$N$2:$N$100,AN356)&gt;0,"S", IF(COUNTIF('Record Inputs'!$O$2:$O$100,AN356)&gt;0,"S&amp;D",""))</f>
        <v/>
      </c>
      <c r="K356" s="436"/>
      <c r="AN356" s="246" t="str">
        <f t="shared" si="80"/>
        <v/>
      </c>
    </row>
    <row r="357" spans="1:40" ht="16.5" thickTop="1" thickBot="1">
      <c r="A357" s="414">
        <v>65</v>
      </c>
      <c r="B357" s="241"/>
      <c r="C357" s="242"/>
      <c r="D357" s="357"/>
      <c r="E357" s="360">
        <f t="shared" ref="E357:E420" si="81">LEN(D357)</f>
        <v>0</v>
      </c>
      <c r="F357" s="244" t="s">
        <v>585</v>
      </c>
      <c r="G357" s="495" t="str">
        <f t="shared" si="79"/>
        <v/>
      </c>
      <c r="H357" s="245" t="str">
        <f>IF(COUNTIF('Record Inputs'!$J$2:$J$100,AN357)&gt;0,"TE", IF(COUNTIF('Record Inputs'!$K$2:$K$100,AN357)&gt;0,"H2O",""))</f>
        <v/>
      </c>
      <c r="I357" s="245" t="str">
        <f>IF(COUNTIF('Record Inputs'!$L$2:$L$100,AN357)&gt;0,"P", IF(COUNTIF('Record Inputs'!$M$2:$M$100,AN357)&gt;0,"N",IF(COUNTIF('Record Inputs'!$P$2:$P$100,AN357)&gt;0,"C","")))</f>
        <v/>
      </c>
      <c r="J357" s="245" t="str">
        <f>IF(COUNTIF('Record Inputs'!$N$2:$N$100,AN357)&gt;0,"S", IF(COUNTIF('Record Inputs'!$O$2:$O$100,AN357)&gt;0,"S&amp;D",""))</f>
        <v/>
      </c>
      <c r="K357" s="436"/>
      <c r="AN357" s="246" t="str">
        <f t="shared" si="80"/>
        <v/>
      </c>
    </row>
    <row r="358" spans="1:40" ht="16.5" thickTop="1" thickBot="1">
      <c r="A358" s="414">
        <v>66</v>
      </c>
      <c r="B358" s="241"/>
      <c r="C358" s="242"/>
      <c r="D358" s="357"/>
      <c r="E358" s="360">
        <f t="shared" si="81"/>
        <v>0</v>
      </c>
      <c r="F358" s="244" t="s">
        <v>586</v>
      </c>
      <c r="G358" s="495" t="str">
        <f t="shared" ref="G358:G387" si="82">IF(B358&lt;&gt;"","50nmol_v1.2","")</f>
        <v/>
      </c>
      <c r="H358" s="245" t="str">
        <f>IF(COUNTIF('Record Inputs'!$J$2:$J$100,AN358)&gt;0,"TE", IF(COUNTIF('Record Inputs'!$K$2:$K$100,AN358)&gt;0,"H2O",""))</f>
        <v/>
      </c>
      <c r="I358" s="245" t="str">
        <f>IF(COUNTIF('Record Inputs'!$L$2:$L$100,AN358)&gt;0,"P", IF(COUNTIF('Record Inputs'!$M$2:$M$100,AN358)&gt;0,"N",IF(COUNTIF('Record Inputs'!$P$2:$P$100,AN358)&gt;0,"C","")))</f>
        <v/>
      </c>
      <c r="J358" s="245" t="str">
        <f>IF(COUNTIF('Record Inputs'!$N$2:$N$100,AN358)&gt;0,"S", IF(COUNTIF('Record Inputs'!$O$2:$O$100,AN358)&gt;0,"S&amp;D",""))</f>
        <v/>
      </c>
      <c r="K358" s="436"/>
      <c r="AN358" s="246" t="str">
        <f t="shared" si="80"/>
        <v/>
      </c>
    </row>
    <row r="359" spans="1:40" ht="16.5" thickTop="1" thickBot="1">
      <c r="A359" s="414">
        <v>67</v>
      </c>
      <c r="B359" s="241"/>
      <c r="C359" s="242"/>
      <c r="D359" s="357"/>
      <c r="E359" s="360">
        <f t="shared" si="81"/>
        <v>0</v>
      </c>
      <c r="F359" s="244" t="s">
        <v>587</v>
      </c>
      <c r="G359" s="495" t="str">
        <f t="shared" si="82"/>
        <v/>
      </c>
      <c r="H359" s="245" t="str">
        <f>IF(COUNTIF('Record Inputs'!$J$2:$J$100,AN359)&gt;0,"TE", IF(COUNTIF('Record Inputs'!$K$2:$K$100,AN359)&gt;0,"H2O",""))</f>
        <v/>
      </c>
      <c r="I359" s="245" t="str">
        <f>IF(COUNTIF('Record Inputs'!$L$2:$L$100,AN359)&gt;0,"P", IF(COUNTIF('Record Inputs'!$M$2:$M$100,AN359)&gt;0,"N",IF(COUNTIF('Record Inputs'!$P$2:$P$100,AN359)&gt;0,"C","")))</f>
        <v/>
      </c>
      <c r="J359" s="245" t="str">
        <f>IF(COUNTIF('Record Inputs'!$N$2:$N$100,AN359)&gt;0,"S", IF(COUNTIF('Record Inputs'!$O$2:$O$100,AN359)&gt;0,"S&amp;D",""))</f>
        <v/>
      </c>
      <c r="K359" s="436"/>
      <c r="AN359" s="246" t="str">
        <f t="shared" si="80"/>
        <v/>
      </c>
    </row>
    <row r="360" spans="1:40" ht="16.5" thickTop="1" thickBot="1">
      <c r="A360" s="414">
        <v>68</v>
      </c>
      <c r="B360" s="241"/>
      <c r="C360" s="242"/>
      <c r="D360" s="357"/>
      <c r="E360" s="360">
        <f t="shared" si="81"/>
        <v>0</v>
      </c>
      <c r="F360" s="244" t="s">
        <v>588</v>
      </c>
      <c r="G360" s="495" t="str">
        <f t="shared" si="82"/>
        <v/>
      </c>
      <c r="H360" s="245" t="str">
        <f>IF(COUNTIF('Record Inputs'!$J$2:$J$100,AN360)&gt;0,"TE", IF(COUNTIF('Record Inputs'!$K$2:$K$100,AN360)&gt;0,"H2O",""))</f>
        <v/>
      </c>
      <c r="I360" s="245" t="str">
        <f>IF(COUNTIF('Record Inputs'!$L$2:$L$100,AN360)&gt;0,"P", IF(COUNTIF('Record Inputs'!$M$2:$M$100,AN360)&gt;0,"N",IF(COUNTIF('Record Inputs'!$P$2:$P$100,AN360)&gt;0,"C","")))</f>
        <v/>
      </c>
      <c r="J360" s="245" t="str">
        <f>IF(COUNTIF('Record Inputs'!$N$2:$N$100,AN360)&gt;0,"S", IF(COUNTIF('Record Inputs'!$O$2:$O$100,AN360)&gt;0,"S&amp;D",""))</f>
        <v/>
      </c>
      <c r="K360" s="436"/>
      <c r="AN360" s="246" t="str">
        <f t="shared" si="80"/>
        <v/>
      </c>
    </row>
    <row r="361" spans="1:40" ht="16.5" thickTop="1" thickBot="1">
      <c r="A361" s="414">
        <v>69</v>
      </c>
      <c r="B361" s="241"/>
      <c r="C361" s="242"/>
      <c r="D361" s="357"/>
      <c r="E361" s="360">
        <f t="shared" si="81"/>
        <v>0</v>
      </c>
      <c r="F361" s="244" t="s">
        <v>589</v>
      </c>
      <c r="G361" s="495" t="str">
        <f t="shared" si="82"/>
        <v/>
      </c>
      <c r="H361" s="245" t="str">
        <f>IF(COUNTIF('Record Inputs'!$J$2:$J$100,AN361)&gt;0,"TE", IF(COUNTIF('Record Inputs'!$K$2:$K$100,AN361)&gt;0,"H2O",""))</f>
        <v/>
      </c>
      <c r="I361" s="245" t="str">
        <f>IF(COUNTIF('Record Inputs'!$L$2:$L$100,AN361)&gt;0,"P", IF(COUNTIF('Record Inputs'!$M$2:$M$100,AN361)&gt;0,"N",IF(COUNTIF('Record Inputs'!$P$2:$P$100,AN361)&gt;0,"C","")))</f>
        <v/>
      </c>
      <c r="J361" s="245" t="str">
        <f>IF(COUNTIF('Record Inputs'!$N$2:$N$100,AN361)&gt;0,"S", IF(COUNTIF('Record Inputs'!$O$2:$O$100,AN361)&gt;0,"S&amp;D",""))</f>
        <v/>
      </c>
      <c r="K361" s="436"/>
      <c r="AN361" s="246" t="str">
        <f t="shared" si="80"/>
        <v/>
      </c>
    </row>
    <row r="362" spans="1:40" ht="16.5" thickTop="1" thickBot="1">
      <c r="A362" s="414">
        <v>70</v>
      </c>
      <c r="B362" s="241"/>
      <c r="C362" s="242"/>
      <c r="D362" s="357"/>
      <c r="E362" s="360">
        <f t="shared" si="81"/>
        <v>0</v>
      </c>
      <c r="F362" s="244" t="s">
        <v>590</v>
      </c>
      <c r="G362" s="495" t="str">
        <f t="shared" si="82"/>
        <v/>
      </c>
      <c r="H362" s="245" t="str">
        <f>IF(COUNTIF('Record Inputs'!$J$2:$J$100,AN362)&gt;0,"TE", IF(COUNTIF('Record Inputs'!$K$2:$K$100,AN362)&gt;0,"H2O",""))</f>
        <v/>
      </c>
      <c r="I362" s="245" t="str">
        <f>IF(COUNTIF('Record Inputs'!$L$2:$L$100,AN362)&gt;0,"P", IF(COUNTIF('Record Inputs'!$M$2:$M$100,AN362)&gt;0,"N",IF(COUNTIF('Record Inputs'!$P$2:$P$100,AN362)&gt;0,"C","")))</f>
        <v/>
      </c>
      <c r="J362" s="245" t="str">
        <f>IF(COUNTIF('Record Inputs'!$N$2:$N$100,AN362)&gt;0,"S", IF(COUNTIF('Record Inputs'!$O$2:$O$100,AN362)&gt;0,"S&amp;D",""))</f>
        <v/>
      </c>
      <c r="K362" s="436"/>
      <c r="AN362" s="246" t="str">
        <f t="shared" si="80"/>
        <v/>
      </c>
    </row>
    <row r="363" spans="1:40" ht="16.5" thickTop="1" thickBot="1">
      <c r="A363" s="414">
        <v>71</v>
      </c>
      <c r="B363" s="241"/>
      <c r="C363" s="242"/>
      <c r="D363" s="357"/>
      <c r="E363" s="360">
        <f t="shared" si="81"/>
        <v>0</v>
      </c>
      <c r="F363" s="244" t="s">
        <v>591</v>
      </c>
      <c r="G363" s="495" t="str">
        <f t="shared" si="82"/>
        <v/>
      </c>
      <c r="H363" s="245" t="str">
        <f>IF(COUNTIF('Record Inputs'!$J$2:$J$100,AN363)&gt;0,"TE", IF(COUNTIF('Record Inputs'!$K$2:$K$100,AN363)&gt;0,"H2O",""))</f>
        <v/>
      </c>
      <c r="I363" s="245" t="str">
        <f>IF(COUNTIF('Record Inputs'!$L$2:$L$100,AN363)&gt;0,"P", IF(COUNTIF('Record Inputs'!$M$2:$M$100,AN363)&gt;0,"N",IF(COUNTIF('Record Inputs'!$P$2:$P$100,AN363)&gt;0,"C","")))</f>
        <v/>
      </c>
      <c r="J363" s="245" t="str">
        <f>IF(COUNTIF('Record Inputs'!$N$2:$N$100,AN363)&gt;0,"S", IF(COUNTIF('Record Inputs'!$O$2:$O$100,AN363)&gt;0,"S&amp;D",""))</f>
        <v/>
      </c>
      <c r="K363" s="436"/>
      <c r="AN363" s="246" t="str">
        <f t="shared" si="80"/>
        <v/>
      </c>
    </row>
    <row r="364" spans="1:40" ht="16.5" thickTop="1" thickBot="1">
      <c r="A364" s="414">
        <v>72</v>
      </c>
      <c r="B364" s="241"/>
      <c r="C364" s="242"/>
      <c r="D364" s="357"/>
      <c r="E364" s="360">
        <f t="shared" si="81"/>
        <v>0</v>
      </c>
      <c r="F364" s="244" t="s">
        <v>592</v>
      </c>
      <c r="G364" s="495" t="str">
        <f t="shared" si="82"/>
        <v/>
      </c>
      <c r="H364" s="245" t="str">
        <f>IF(COUNTIF('Record Inputs'!$J$2:$J$100,AN364)&gt;0,"TE", IF(COUNTIF('Record Inputs'!$K$2:$K$100,AN364)&gt;0,"H2O",""))</f>
        <v/>
      </c>
      <c r="I364" s="245" t="str">
        <f>IF(COUNTIF('Record Inputs'!$L$2:$L$100,AN364)&gt;0,"P", IF(COUNTIF('Record Inputs'!$M$2:$M$100,AN364)&gt;0,"N",IF(COUNTIF('Record Inputs'!$P$2:$P$100,AN364)&gt;0,"C","")))</f>
        <v/>
      </c>
      <c r="J364" s="245" t="str">
        <f>IF(COUNTIF('Record Inputs'!$N$2:$N$100,AN364)&gt;0,"S", IF(COUNTIF('Record Inputs'!$O$2:$O$100,AN364)&gt;0,"S&amp;D",""))</f>
        <v/>
      </c>
      <c r="K364" s="436"/>
      <c r="AN364" s="246" t="str">
        <f t="shared" si="80"/>
        <v/>
      </c>
    </row>
    <row r="365" spans="1:40" ht="16.5" thickTop="1" thickBot="1">
      <c r="A365" s="414">
        <v>73</v>
      </c>
      <c r="B365" s="241"/>
      <c r="C365" s="242"/>
      <c r="D365" s="357"/>
      <c r="E365" s="360">
        <f t="shared" si="81"/>
        <v>0</v>
      </c>
      <c r="F365" s="244" t="s">
        <v>593</v>
      </c>
      <c r="G365" s="495" t="str">
        <f t="shared" si="82"/>
        <v/>
      </c>
      <c r="H365" s="245" t="str">
        <f>IF(COUNTIF('Record Inputs'!$J$2:$J$100,AN365)&gt;0,"TE", IF(COUNTIF('Record Inputs'!$K$2:$K$100,AN365)&gt;0,"H2O",""))</f>
        <v/>
      </c>
      <c r="I365" s="245" t="str">
        <f>IF(COUNTIF('Record Inputs'!$L$2:$L$100,AN365)&gt;0,"P", IF(COUNTIF('Record Inputs'!$M$2:$M$100,AN365)&gt;0,"N",IF(COUNTIF('Record Inputs'!$P$2:$P$100,AN365)&gt;0,"C","")))</f>
        <v/>
      </c>
      <c r="J365" s="245" t="str">
        <f>IF(COUNTIF('Record Inputs'!$N$2:$N$100,AN365)&gt;0,"S", IF(COUNTIF('Record Inputs'!$O$2:$O$100,AN365)&gt;0,"S&amp;D",""))</f>
        <v/>
      </c>
      <c r="K365" s="436"/>
      <c r="AN365" s="246" t="str">
        <f t="shared" si="80"/>
        <v/>
      </c>
    </row>
    <row r="366" spans="1:40" ht="16.5" thickTop="1" thickBot="1">
      <c r="A366" s="414">
        <v>74</v>
      </c>
      <c r="B366" s="241"/>
      <c r="C366" s="242"/>
      <c r="D366" s="357"/>
      <c r="E366" s="360">
        <f t="shared" si="81"/>
        <v>0</v>
      </c>
      <c r="F366" s="244" t="s">
        <v>594</v>
      </c>
      <c r="G366" s="495" t="str">
        <f t="shared" si="82"/>
        <v/>
      </c>
      <c r="H366" s="245" t="str">
        <f>IF(COUNTIF('Record Inputs'!$J$2:$J$100,AN366)&gt;0,"TE", IF(COUNTIF('Record Inputs'!$K$2:$K$100,AN366)&gt;0,"H2O",""))</f>
        <v/>
      </c>
      <c r="I366" s="245" t="str">
        <f>IF(COUNTIF('Record Inputs'!$L$2:$L$100,AN366)&gt;0,"P", IF(COUNTIF('Record Inputs'!$M$2:$M$100,AN366)&gt;0,"N",IF(COUNTIF('Record Inputs'!$P$2:$P$100,AN366)&gt;0,"C","")))</f>
        <v/>
      </c>
      <c r="J366" s="245" t="str">
        <f>IF(COUNTIF('Record Inputs'!$N$2:$N$100,AN366)&gt;0,"S", IF(COUNTIF('Record Inputs'!$O$2:$O$100,AN366)&gt;0,"S&amp;D",""))</f>
        <v/>
      </c>
      <c r="K366" s="436"/>
      <c r="AN366" s="246" t="str">
        <f t="shared" si="80"/>
        <v/>
      </c>
    </row>
    <row r="367" spans="1:40" ht="16.5" thickTop="1" thickBot="1">
      <c r="A367" s="414">
        <v>75</v>
      </c>
      <c r="B367" s="241"/>
      <c r="C367" s="242"/>
      <c r="D367" s="357"/>
      <c r="E367" s="360">
        <f t="shared" si="81"/>
        <v>0</v>
      </c>
      <c r="F367" s="244" t="s">
        <v>595</v>
      </c>
      <c r="G367" s="495" t="str">
        <f t="shared" si="82"/>
        <v/>
      </c>
      <c r="H367" s="245" t="str">
        <f>IF(COUNTIF('Record Inputs'!$J$2:$J$100,AN367)&gt;0,"TE", IF(COUNTIF('Record Inputs'!$K$2:$K$100,AN367)&gt;0,"H2O",""))</f>
        <v/>
      </c>
      <c r="I367" s="245" t="str">
        <f>IF(COUNTIF('Record Inputs'!$L$2:$L$100,AN367)&gt;0,"P", IF(COUNTIF('Record Inputs'!$M$2:$M$100,AN367)&gt;0,"N",IF(COUNTIF('Record Inputs'!$P$2:$P$100,AN367)&gt;0,"C","")))</f>
        <v/>
      </c>
      <c r="J367" s="245" t="str">
        <f>IF(COUNTIF('Record Inputs'!$N$2:$N$100,AN367)&gt;0,"S", IF(COUNTIF('Record Inputs'!$O$2:$O$100,AN367)&gt;0,"S&amp;D",""))</f>
        <v/>
      </c>
      <c r="K367" s="436"/>
      <c r="AN367" s="246" t="str">
        <f t="shared" si="80"/>
        <v/>
      </c>
    </row>
    <row r="368" spans="1:40" ht="16.5" thickTop="1" thickBot="1">
      <c r="A368" s="414">
        <v>76</v>
      </c>
      <c r="B368" s="241"/>
      <c r="C368" s="242"/>
      <c r="D368" s="357"/>
      <c r="E368" s="360">
        <f t="shared" si="81"/>
        <v>0</v>
      </c>
      <c r="F368" s="244" t="s">
        <v>596</v>
      </c>
      <c r="G368" s="495" t="str">
        <f t="shared" si="82"/>
        <v/>
      </c>
      <c r="H368" s="245" t="str">
        <f>IF(COUNTIF('Record Inputs'!$J$2:$J$100,AN368)&gt;0,"TE", IF(COUNTIF('Record Inputs'!$K$2:$K$100,AN368)&gt;0,"H2O",""))</f>
        <v/>
      </c>
      <c r="I368" s="245" t="str">
        <f>IF(COUNTIF('Record Inputs'!$L$2:$L$100,AN368)&gt;0,"P", IF(COUNTIF('Record Inputs'!$M$2:$M$100,AN368)&gt;0,"N",IF(COUNTIF('Record Inputs'!$P$2:$P$100,AN368)&gt;0,"C","")))</f>
        <v/>
      </c>
      <c r="J368" s="245" t="str">
        <f>IF(COUNTIF('Record Inputs'!$N$2:$N$100,AN368)&gt;0,"S", IF(COUNTIF('Record Inputs'!$O$2:$O$100,AN368)&gt;0,"S&amp;D",""))</f>
        <v/>
      </c>
      <c r="K368" s="436"/>
      <c r="AN368" s="246" t="str">
        <f t="shared" si="80"/>
        <v/>
      </c>
    </row>
    <row r="369" spans="1:40" ht="16.5" thickTop="1" thickBot="1">
      <c r="A369" s="414">
        <v>77</v>
      </c>
      <c r="B369" s="241"/>
      <c r="C369" s="242"/>
      <c r="D369" s="357"/>
      <c r="E369" s="360">
        <f t="shared" si="81"/>
        <v>0</v>
      </c>
      <c r="F369" s="244" t="s">
        <v>597</v>
      </c>
      <c r="G369" s="495" t="str">
        <f t="shared" si="82"/>
        <v/>
      </c>
      <c r="H369" s="245" t="str">
        <f>IF(COUNTIF('Record Inputs'!$J$2:$J$100,AN369)&gt;0,"TE", IF(COUNTIF('Record Inputs'!$K$2:$K$100,AN369)&gt;0,"H2O",""))</f>
        <v/>
      </c>
      <c r="I369" s="245" t="str">
        <f>IF(COUNTIF('Record Inputs'!$L$2:$L$100,AN369)&gt;0,"P", IF(COUNTIF('Record Inputs'!$M$2:$M$100,AN369)&gt;0,"N",IF(COUNTIF('Record Inputs'!$P$2:$P$100,AN369)&gt;0,"C","")))</f>
        <v/>
      </c>
      <c r="J369" s="245" t="str">
        <f>IF(COUNTIF('Record Inputs'!$N$2:$N$100,AN369)&gt;0,"S", IF(COUNTIF('Record Inputs'!$O$2:$O$100,AN369)&gt;0,"S&amp;D",""))</f>
        <v/>
      </c>
      <c r="K369" s="436"/>
      <c r="AN369" s="246" t="str">
        <f t="shared" si="80"/>
        <v/>
      </c>
    </row>
    <row r="370" spans="1:40" ht="16.5" thickTop="1" thickBot="1">
      <c r="A370" s="414">
        <v>78</v>
      </c>
      <c r="B370" s="241"/>
      <c r="C370" s="242"/>
      <c r="D370" s="357"/>
      <c r="E370" s="360">
        <f t="shared" si="81"/>
        <v>0</v>
      </c>
      <c r="F370" s="244" t="s">
        <v>598</v>
      </c>
      <c r="G370" s="495" t="str">
        <f t="shared" si="82"/>
        <v/>
      </c>
      <c r="H370" s="245" t="str">
        <f>IF(COUNTIF('Record Inputs'!$J$2:$J$100,AN370)&gt;0,"TE", IF(COUNTIF('Record Inputs'!$K$2:$K$100,AN370)&gt;0,"H2O",""))</f>
        <v/>
      </c>
      <c r="I370" s="245" t="str">
        <f>IF(COUNTIF('Record Inputs'!$L$2:$L$100,AN370)&gt;0,"P", IF(COUNTIF('Record Inputs'!$M$2:$M$100,AN370)&gt;0,"N",IF(COUNTIF('Record Inputs'!$P$2:$P$100,AN370)&gt;0,"C","")))</f>
        <v/>
      </c>
      <c r="J370" s="245" t="str">
        <f>IF(COUNTIF('Record Inputs'!$N$2:$N$100,AN370)&gt;0,"S", IF(COUNTIF('Record Inputs'!$O$2:$O$100,AN370)&gt;0,"S&amp;D",""))</f>
        <v/>
      </c>
      <c r="K370" s="436"/>
      <c r="AN370" s="246" t="str">
        <f t="shared" si="80"/>
        <v/>
      </c>
    </row>
    <row r="371" spans="1:40" ht="16.5" thickTop="1" thickBot="1">
      <c r="A371" s="414">
        <v>79</v>
      </c>
      <c r="B371" s="241"/>
      <c r="C371" s="242"/>
      <c r="D371" s="357"/>
      <c r="E371" s="360">
        <f t="shared" si="81"/>
        <v>0</v>
      </c>
      <c r="F371" s="244" t="s">
        <v>599</v>
      </c>
      <c r="G371" s="495" t="str">
        <f t="shared" si="82"/>
        <v/>
      </c>
      <c r="H371" s="245" t="str">
        <f>IF(COUNTIF('Record Inputs'!$J$2:$J$100,AN371)&gt;0,"TE", IF(COUNTIF('Record Inputs'!$K$2:$K$100,AN371)&gt;0,"H2O",""))</f>
        <v/>
      </c>
      <c r="I371" s="245" t="str">
        <f>IF(COUNTIF('Record Inputs'!$L$2:$L$100,AN371)&gt;0,"P", IF(COUNTIF('Record Inputs'!$M$2:$M$100,AN371)&gt;0,"N",IF(COUNTIF('Record Inputs'!$P$2:$P$100,AN371)&gt;0,"C","")))</f>
        <v/>
      </c>
      <c r="J371" s="245" t="str">
        <f>IF(COUNTIF('Record Inputs'!$N$2:$N$100,AN371)&gt;0,"S", IF(COUNTIF('Record Inputs'!$O$2:$O$100,AN371)&gt;0,"S&amp;D",""))</f>
        <v/>
      </c>
      <c r="K371" s="436"/>
      <c r="AN371" s="246" t="str">
        <f t="shared" si="80"/>
        <v/>
      </c>
    </row>
    <row r="372" spans="1:40" ht="16.5" thickTop="1" thickBot="1">
      <c r="A372" s="414">
        <v>80</v>
      </c>
      <c r="B372" s="241"/>
      <c r="C372" s="242"/>
      <c r="D372" s="357"/>
      <c r="E372" s="360">
        <f t="shared" si="81"/>
        <v>0</v>
      </c>
      <c r="F372" s="244" t="s">
        <v>600</v>
      </c>
      <c r="G372" s="495" t="str">
        <f t="shared" si="82"/>
        <v/>
      </c>
      <c r="H372" s="245" t="str">
        <f>IF(COUNTIF('Record Inputs'!$J$2:$J$100,AN372)&gt;0,"TE", IF(COUNTIF('Record Inputs'!$K$2:$K$100,AN372)&gt;0,"H2O",""))</f>
        <v/>
      </c>
      <c r="I372" s="245" t="str">
        <f>IF(COUNTIF('Record Inputs'!$L$2:$L$100,AN372)&gt;0,"P", IF(COUNTIF('Record Inputs'!$M$2:$M$100,AN372)&gt;0,"N",IF(COUNTIF('Record Inputs'!$P$2:$P$100,AN372)&gt;0,"C","")))</f>
        <v/>
      </c>
      <c r="J372" s="245" t="str">
        <f>IF(COUNTIF('Record Inputs'!$N$2:$N$100,AN372)&gt;0,"S", IF(COUNTIF('Record Inputs'!$O$2:$O$100,AN372)&gt;0,"S&amp;D",""))</f>
        <v/>
      </c>
      <c r="K372" s="436"/>
      <c r="AN372" s="246" t="str">
        <f t="shared" si="80"/>
        <v/>
      </c>
    </row>
    <row r="373" spans="1:40" ht="16.5" thickTop="1" thickBot="1">
      <c r="A373" s="414">
        <v>81</v>
      </c>
      <c r="B373" s="241"/>
      <c r="C373" s="242"/>
      <c r="D373" s="357"/>
      <c r="E373" s="360">
        <f t="shared" si="81"/>
        <v>0</v>
      </c>
      <c r="F373" s="244" t="s">
        <v>601</v>
      </c>
      <c r="G373" s="495" t="str">
        <f t="shared" si="82"/>
        <v/>
      </c>
      <c r="H373" s="245" t="str">
        <f>IF(COUNTIF('Record Inputs'!$J$2:$J$100,AN373)&gt;0,"TE", IF(COUNTIF('Record Inputs'!$K$2:$K$100,AN373)&gt;0,"H2O",""))</f>
        <v/>
      </c>
      <c r="I373" s="245" t="str">
        <f>IF(COUNTIF('Record Inputs'!$L$2:$L$100,AN373)&gt;0,"P", IF(COUNTIF('Record Inputs'!$M$2:$M$100,AN373)&gt;0,"N",IF(COUNTIF('Record Inputs'!$P$2:$P$100,AN373)&gt;0,"C","")))</f>
        <v/>
      </c>
      <c r="J373" s="245" t="str">
        <f>IF(COUNTIF('Record Inputs'!$N$2:$N$100,AN373)&gt;0,"S", IF(COUNTIF('Record Inputs'!$O$2:$O$100,AN373)&gt;0,"S&amp;D",""))</f>
        <v/>
      </c>
      <c r="K373" s="436"/>
      <c r="AN373" s="246" t="str">
        <f t="shared" si="80"/>
        <v/>
      </c>
    </row>
    <row r="374" spans="1:40" ht="16.5" thickTop="1" thickBot="1">
      <c r="A374" s="414">
        <v>82</v>
      </c>
      <c r="B374" s="241"/>
      <c r="C374" s="242"/>
      <c r="D374" s="357"/>
      <c r="E374" s="360">
        <f t="shared" si="81"/>
        <v>0</v>
      </c>
      <c r="F374" s="244" t="s">
        <v>602</v>
      </c>
      <c r="G374" s="495" t="str">
        <f t="shared" si="82"/>
        <v/>
      </c>
      <c r="H374" s="245" t="str">
        <f>IF(COUNTIF('Record Inputs'!$J$2:$J$100,AN374)&gt;0,"TE", IF(COUNTIF('Record Inputs'!$K$2:$K$100,AN374)&gt;0,"H2O",""))</f>
        <v/>
      </c>
      <c r="I374" s="245" t="str">
        <f>IF(COUNTIF('Record Inputs'!$L$2:$L$100,AN374)&gt;0,"P", IF(COUNTIF('Record Inputs'!$M$2:$M$100,AN374)&gt;0,"N",IF(COUNTIF('Record Inputs'!$P$2:$P$100,AN374)&gt;0,"C","")))</f>
        <v/>
      </c>
      <c r="J374" s="245" t="str">
        <f>IF(COUNTIF('Record Inputs'!$N$2:$N$100,AN374)&gt;0,"S", IF(COUNTIF('Record Inputs'!$O$2:$O$100,AN374)&gt;0,"S&amp;D",""))</f>
        <v/>
      </c>
      <c r="K374" s="436"/>
      <c r="AN374" s="246" t="str">
        <f t="shared" si="80"/>
        <v/>
      </c>
    </row>
    <row r="375" spans="1:40" ht="16.5" thickTop="1" thickBot="1">
      <c r="A375" s="414">
        <v>83</v>
      </c>
      <c r="B375" s="241"/>
      <c r="C375" s="242"/>
      <c r="D375" s="357"/>
      <c r="E375" s="360">
        <f t="shared" si="81"/>
        <v>0</v>
      </c>
      <c r="F375" s="244" t="s">
        <v>603</v>
      </c>
      <c r="G375" s="495" t="str">
        <f t="shared" si="82"/>
        <v/>
      </c>
      <c r="H375" s="245" t="str">
        <f>IF(COUNTIF('Record Inputs'!$J$2:$J$100,AN375)&gt;0,"TE", IF(COUNTIF('Record Inputs'!$K$2:$K$100,AN375)&gt;0,"H2O",""))</f>
        <v/>
      </c>
      <c r="I375" s="245" t="str">
        <f>IF(COUNTIF('Record Inputs'!$L$2:$L$100,AN375)&gt;0,"P", IF(COUNTIF('Record Inputs'!$M$2:$M$100,AN375)&gt;0,"N",IF(COUNTIF('Record Inputs'!$P$2:$P$100,AN375)&gt;0,"C","")))</f>
        <v/>
      </c>
      <c r="J375" s="245" t="str">
        <f>IF(COUNTIF('Record Inputs'!$N$2:$N$100,AN375)&gt;0,"S", IF(COUNTIF('Record Inputs'!$O$2:$O$100,AN375)&gt;0,"S&amp;D",""))</f>
        <v/>
      </c>
      <c r="K375" s="436"/>
      <c r="AN375" s="246" t="str">
        <f t="shared" si="80"/>
        <v/>
      </c>
    </row>
    <row r="376" spans="1:40" ht="16.5" thickTop="1" thickBot="1">
      <c r="A376" s="414">
        <v>84</v>
      </c>
      <c r="B376" s="241"/>
      <c r="C376" s="242"/>
      <c r="D376" s="357"/>
      <c r="E376" s="360">
        <f t="shared" si="81"/>
        <v>0</v>
      </c>
      <c r="F376" s="244" t="s">
        <v>604</v>
      </c>
      <c r="G376" s="495" t="str">
        <f t="shared" si="82"/>
        <v/>
      </c>
      <c r="H376" s="245" t="str">
        <f>IF(COUNTIF('Record Inputs'!$J$2:$J$100,AN376)&gt;0,"TE", IF(COUNTIF('Record Inputs'!$K$2:$K$100,AN376)&gt;0,"H2O",""))</f>
        <v/>
      </c>
      <c r="I376" s="245" t="str">
        <f>IF(COUNTIF('Record Inputs'!$L$2:$L$100,AN376)&gt;0,"P", IF(COUNTIF('Record Inputs'!$M$2:$M$100,AN376)&gt;0,"N",IF(COUNTIF('Record Inputs'!$P$2:$P$100,AN376)&gt;0,"C","")))</f>
        <v/>
      </c>
      <c r="J376" s="245" t="str">
        <f>IF(COUNTIF('Record Inputs'!$N$2:$N$100,AN376)&gt;0,"S", IF(COUNTIF('Record Inputs'!$O$2:$O$100,AN376)&gt;0,"S&amp;D",""))</f>
        <v/>
      </c>
      <c r="K376" s="436"/>
      <c r="AN376" s="246" t="str">
        <f t="shared" si="80"/>
        <v/>
      </c>
    </row>
    <row r="377" spans="1:40" ht="16.5" thickTop="1" thickBot="1">
      <c r="A377" s="414">
        <v>85</v>
      </c>
      <c r="B377" s="241"/>
      <c r="C377" s="242"/>
      <c r="D377" s="357"/>
      <c r="E377" s="360">
        <f t="shared" si="81"/>
        <v>0</v>
      </c>
      <c r="F377" s="244" t="s">
        <v>605</v>
      </c>
      <c r="G377" s="495" t="str">
        <f t="shared" si="82"/>
        <v/>
      </c>
      <c r="H377" s="245" t="str">
        <f>IF(COUNTIF('Record Inputs'!$J$2:$J$100,AN377)&gt;0,"TE", IF(COUNTIF('Record Inputs'!$K$2:$K$100,AN377)&gt;0,"H2O",""))</f>
        <v/>
      </c>
      <c r="I377" s="245" t="str">
        <f>IF(COUNTIF('Record Inputs'!$L$2:$L$100,AN377)&gt;0,"P", IF(COUNTIF('Record Inputs'!$M$2:$M$100,AN377)&gt;0,"N",IF(COUNTIF('Record Inputs'!$P$2:$P$100,AN377)&gt;0,"C","")))</f>
        <v/>
      </c>
      <c r="J377" s="245" t="str">
        <f>IF(COUNTIF('Record Inputs'!$N$2:$N$100,AN377)&gt;0,"S", IF(COUNTIF('Record Inputs'!$O$2:$O$100,AN377)&gt;0,"S&amp;D",""))</f>
        <v/>
      </c>
      <c r="K377" s="436"/>
      <c r="AN377" s="246" t="str">
        <f t="shared" si="80"/>
        <v/>
      </c>
    </row>
    <row r="378" spans="1:40" ht="16.5" thickTop="1" thickBot="1">
      <c r="A378" s="414">
        <v>86</v>
      </c>
      <c r="B378" s="241"/>
      <c r="C378" s="242"/>
      <c r="D378" s="357"/>
      <c r="E378" s="360">
        <f t="shared" si="81"/>
        <v>0</v>
      </c>
      <c r="F378" s="244" t="s">
        <v>606</v>
      </c>
      <c r="G378" s="495" t="str">
        <f t="shared" si="82"/>
        <v/>
      </c>
      <c r="H378" s="245" t="str">
        <f>IF(COUNTIF('Record Inputs'!$J$2:$J$100,AN378)&gt;0,"TE", IF(COUNTIF('Record Inputs'!$K$2:$K$100,AN378)&gt;0,"H2O",""))</f>
        <v/>
      </c>
      <c r="I378" s="245" t="str">
        <f>IF(COUNTIF('Record Inputs'!$L$2:$L$100,AN378)&gt;0,"P", IF(COUNTIF('Record Inputs'!$M$2:$M$100,AN378)&gt;0,"N",IF(COUNTIF('Record Inputs'!$P$2:$P$100,AN378)&gt;0,"C","")))</f>
        <v/>
      </c>
      <c r="J378" s="245" t="str">
        <f>IF(COUNTIF('Record Inputs'!$N$2:$N$100,AN378)&gt;0,"S", IF(COUNTIF('Record Inputs'!$O$2:$O$100,AN378)&gt;0,"S&amp;D",""))</f>
        <v/>
      </c>
      <c r="K378" s="436"/>
      <c r="AN378" s="246" t="str">
        <f t="shared" si="80"/>
        <v/>
      </c>
    </row>
    <row r="379" spans="1:40" ht="16.5" thickTop="1" thickBot="1">
      <c r="A379" s="414">
        <v>87</v>
      </c>
      <c r="B379" s="241"/>
      <c r="C379" s="242"/>
      <c r="D379" s="357"/>
      <c r="E379" s="360">
        <f t="shared" si="81"/>
        <v>0</v>
      </c>
      <c r="F379" s="244" t="s">
        <v>607</v>
      </c>
      <c r="G379" s="495" t="str">
        <f t="shared" si="82"/>
        <v/>
      </c>
      <c r="H379" s="245" t="str">
        <f>IF(COUNTIF('Record Inputs'!$J$2:$J$100,AN379)&gt;0,"TE", IF(COUNTIF('Record Inputs'!$K$2:$K$100,AN379)&gt;0,"H2O",""))</f>
        <v/>
      </c>
      <c r="I379" s="245" t="str">
        <f>IF(COUNTIF('Record Inputs'!$L$2:$L$100,AN379)&gt;0,"P", IF(COUNTIF('Record Inputs'!$M$2:$M$100,AN379)&gt;0,"N",IF(COUNTIF('Record Inputs'!$P$2:$P$100,AN379)&gt;0,"C","")))</f>
        <v/>
      </c>
      <c r="J379" s="245" t="str">
        <f>IF(COUNTIF('Record Inputs'!$N$2:$N$100,AN379)&gt;0,"S", IF(COUNTIF('Record Inputs'!$O$2:$O$100,AN379)&gt;0,"S&amp;D",""))</f>
        <v/>
      </c>
      <c r="K379" s="436"/>
      <c r="AN379" s="246" t="str">
        <f t="shared" si="80"/>
        <v/>
      </c>
    </row>
    <row r="380" spans="1:40" ht="16.5" thickTop="1" thickBot="1">
      <c r="A380" s="414">
        <v>88</v>
      </c>
      <c r="B380" s="241"/>
      <c r="C380" s="242"/>
      <c r="D380" s="357"/>
      <c r="E380" s="360">
        <f t="shared" si="81"/>
        <v>0</v>
      </c>
      <c r="F380" s="244" t="s">
        <v>608</v>
      </c>
      <c r="G380" s="495" t="str">
        <f t="shared" si="82"/>
        <v/>
      </c>
      <c r="H380" s="245" t="str">
        <f>IF(COUNTIF('Record Inputs'!$J$2:$J$100,AN380)&gt;0,"TE", IF(COUNTIF('Record Inputs'!$K$2:$K$100,AN380)&gt;0,"H2O",""))</f>
        <v/>
      </c>
      <c r="I380" s="245" t="str">
        <f>IF(COUNTIF('Record Inputs'!$L$2:$L$100,AN380)&gt;0,"P", IF(COUNTIF('Record Inputs'!$M$2:$M$100,AN380)&gt;0,"N",IF(COUNTIF('Record Inputs'!$P$2:$P$100,AN380)&gt;0,"C","")))</f>
        <v/>
      </c>
      <c r="J380" s="245" t="str">
        <f>IF(COUNTIF('Record Inputs'!$N$2:$N$100,AN380)&gt;0,"S", IF(COUNTIF('Record Inputs'!$O$2:$O$100,AN380)&gt;0,"S&amp;D",""))</f>
        <v/>
      </c>
      <c r="K380" s="436"/>
      <c r="AN380" s="246" t="str">
        <f t="shared" si="80"/>
        <v/>
      </c>
    </row>
    <row r="381" spans="1:40" ht="16.5" thickTop="1" thickBot="1">
      <c r="A381" s="414">
        <v>89</v>
      </c>
      <c r="B381" s="241"/>
      <c r="C381" s="242"/>
      <c r="D381" s="357"/>
      <c r="E381" s="360">
        <f t="shared" si="81"/>
        <v>0</v>
      </c>
      <c r="F381" s="244" t="s">
        <v>609</v>
      </c>
      <c r="G381" s="495" t="str">
        <f t="shared" si="82"/>
        <v/>
      </c>
      <c r="H381" s="245" t="str">
        <f>IF(COUNTIF('Record Inputs'!$J$2:$J$100,AN381)&gt;0,"TE", IF(COUNTIF('Record Inputs'!$K$2:$K$100,AN381)&gt;0,"H2O",""))</f>
        <v/>
      </c>
      <c r="I381" s="245" t="str">
        <f>IF(COUNTIF('Record Inputs'!$L$2:$L$100,AN381)&gt;0,"P", IF(COUNTIF('Record Inputs'!$M$2:$M$100,AN381)&gt;0,"N",IF(COUNTIF('Record Inputs'!$P$2:$P$100,AN381)&gt;0,"C","")))</f>
        <v/>
      </c>
      <c r="J381" s="245" t="str">
        <f>IF(COUNTIF('Record Inputs'!$N$2:$N$100,AN381)&gt;0,"S", IF(COUNTIF('Record Inputs'!$O$2:$O$100,AN381)&gt;0,"S&amp;D",""))</f>
        <v/>
      </c>
      <c r="K381" s="436"/>
      <c r="AN381" s="246" t="str">
        <f t="shared" si="80"/>
        <v/>
      </c>
    </row>
    <row r="382" spans="1:40" ht="16.5" thickTop="1" thickBot="1">
      <c r="A382" s="414">
        <v>90</v>
      </c>
      <c r="B382" s="241"/>
      <c r="C382" s="242"/>
      <c r="D382" s="357"/>
      <c r="E382" s="360">
        <f t="shared" si="81"/>
        <v>0</v>
      </c>
      <c r="F382" s="244" t="s">
        <v>610</v>
      </c>
      <c r="G382" s="495" t="str">
        <f t="shared" si="82"/>
        <v/>
      </c>
      <c r="H382" s="245" t="str">
        <f>IF(COUNTIF('Record Inputs'!$J$2:$J$100,AN382)&gt;0,"TE", IF(COUNTIF('Record Inputs'!$K$2:$K$100,AN382)&gt;0,"H2O",""))</f>
        <v/>
      </c>
      <c r="I382" s="245" t="str">
        <f>IF(COUNTIF('Record Inputs'!$L$2:$L$100,AN382)&gt;0,"P", IF(COUNTIF('Record Inputs'!$M$2:$M$100,AN382)&gt;0,"N",IF(COUNTIF('Record Inputs'!$P$2:$P$100,AN382)&gt;0,"C","")))</f>
        <v/>
      </c>
      <c r="J382" s="245" t="str">
        <f>IF(COUNTIF('Record Inputs'!$N$2:$N$100,AN382)&gt;0,"S", IF(COUNTIF('Record Inputs'!$O$2:$O$100,AN382)&gt;0,"S&amp;D",""))</f>
        <v/>
      </c>
      <c r="K382" s="436"/>
      <c r="AN382" s="246" t="str">
        <f t="shared" si="80"/>
        <v/>
      </c>
    </row>
    <row r="383" spans="1:40" ht="16.5" thickTop="1" thickBot="1">
      <c r="A383" s="414">
        <v>91</v>
      </c>
      <c r="B383" s="241"/>
      <c r="C383" s="242"/>
      <c r="D383" s="357"/>
      <c r="E383" s="360">
        <f t="shared" si="81"/>
        <v>0</v>
      </c>
      <c r="F383" s="244" t="s">
        <v>611</v>
      </c>
      <c r="G383" s="495" t="str">
        <f t="shared" si="82"/>
        <v/>
      </c>
      <c r="H383" s="245" t="str">
        <f>IF(COUNTIF('Record Inputs'!$J$2:$J$100,AN383)&gt;0,"TE", IF(COUNTIF('Record Inputs'!$K$2:$K$100,AN383)&gt;0,"H2O",""))</f>
        <v/>
      </c>
      <c r="I383" s="245" t="str">
        <f>IF(COUNTIF('Record Inputs'!$L$2:$L$100,AN383)&gt;0,"P", IF(COUNTIF('Record Inputs'!$M$2:$M$100,AN383)&gt;0,"N",IF(COUNTIF('Record Inputs'!$P$2:$P$100,AN383)&gt;0,"C","")))</f>
        <v/>
      </c>
      <c r="J383" s="245" t="str">
        <f>IF(COUNTIF('Record Inputs'!$N$2:$N$100,AN383)&gt;0,"S", IF(COUNTIF('Record Inputs'!$O$2:$O$100,AN383)&gt;0,"S&amp;D",""))</f>
        <v/>
      </c>
      <c r="K383" s="436"/>
      <c r="AN383" s="246" t="str">
        <f t="shared" si="80"/>
        <v/>
      </c>
    </row>
    <row r="384" spans="1:40" ht="16.5" thickTop="1" thickBot="1">
      <c r="A384" s="414">
        <v>92</v>
      </c>
      <c r="B384" s="241"/>
      <c r="C384" s="242"/>
      <c r="D384" s="357"/>
      <c r="E384" s="360">
        <f t="shared" si="81"/>
        <v>0</v>
      </c>
      <c r="F384" s="244" t="s">
        <v>612</v>
      </c>
      <c r="G384" s="495" t="str">
        <f t="shared" si="82"/>
        <v/>
      </c>
      <c r="H384" s="245" t="str">
        <f>IF(COUNTIF('Record Inputs'!$J$2:$J$100,AN384)&gt;0,"TE", IF(COUNTIF('Record Inputs'!$K$2:$K$100,AN384)&gt;0,"H2O",""))</f>
        <v/>
      </c>
      <c r="I384" s="245" t="str">
        <f>IF(COUNTIF('Record Inputs'!$L$2:$L$100,AN384)&gt;0,"P", IF(COUNTIF('Record Inputs'!$M$2:$M$100,AN384)&gt;0,"N",IF(COUNTIF('Record Inputs'!$P$2:$P$100,AN384)&gt;0,"C","")))</f>
        <v/>
      </c>
      <c r="J384" s="245" t="str">
        <f>IF(COUNTIF('Record Inputs'!$N$2:$N$100,AN384)&gt;0,"S", IF(COUNTIF('Record Inputs'!$O$2:$O$100,AN384)&gt;0,"S&amp;D",""))</f>
        <v/>
      </c>
      <c r="K384" s="436"/>
      <c r="AN384" s="246" t="str">
        <f t="shared" si="80"/>
        <v/>
      </c>
    </row>
    <row r="385" spans="1:40" ht="16.5" thickTop="1" thickBot="1">
      <c r="A385" s="414">
        <v>93</v>
      </c>
      <c r="B385" s="241"/>
      <c r="C385" s="242"/>
      <c r="D385" s="357"/>
      <c r="E385" s="360">
        <f t="shared" si="81"/>
        <v>0</v>
      </c>
      <c r="F385" s="244" t="s">
        <v>613</v>
      </c>
      <c r="G385" s="495" t="str">
        <f t="shared" si="82"/>
        <v/>
      </c>
      <c r="H385" s="245" t="str">
        <f>IF(COUNTIF('Record Inputs'!$J$2:$J$100,AN385)&gt;0,"TE", IF(COUNTIF('Record Inputs'!$K$2:$K$100,AN385)&gt;0,"H2O",""))</f>
        <v/>
      </c>
      <c r="I385" s="245" t="str">
        <f>IF(COUNTIF('Record Inputs'!$L$2:$L$100,AN385)&gt;0,"P", IF(COUNTIF('Record Inputs'!$M$2:$M$100,AN385)&gt;0,"N",IF(COUNTIF('Record Inputs'!$P$2:$P$100,AN385)&gt;0,"C","")))</f>
        <v/>
      </c>
      <c r="J385" s="245" t="str">
        <f>IF(COUNTIF('Record Inputs'!$N$2:$N$100,AN385)&gt;0,"S", IF(COUNTIF('Record Inputs'!$O$2:$O$100,AN385)&gt;0,"S&amp;D",""))</f>
        <v/>
      </c>
      <c r="K385" s="436"/>
      <c r="AN385" s="246" t="str">
        <f t="shared" si="80"/>
        <v/>
      </c>
    </row>
    <row r="386" spans="1:40" ht="16.5" thickTop="1" thickBot="1">
      <c r="A386" s="414">
        <v>94</v>
      </c>
      <c r="B386" s="241"/>
      <c r="C386" s="242"/>
      <c r="D386" s="357"/>
      <c r="E386" s="360">
        <f t="shared" si="81"/>
        <v>0</v>
      </c>
      <c r="F386" s="244" t="s">
        <v>614</v>
      </c>
      <c r="G386" s="495" t="str">
        <f t="shared" si="82"/>
        <v/>
      </c>
      <c r="H386" s="245" t="str">
        <f>IF(COUNTIF('Record Inputs'!$J$2:$J$100,AN386)&gt;0,"TE", IF(COUNTIF('Record Inputs'!$K$2:$K$100,AN386)&gt;0,"H2O",""))</f>
        <v/>
      </c>
      <c r="I386" s="245" t="str">
        <f>IF(COUNTIF('Record Inputs'!$L$2:$L$100,AN386)&gt;0,"P", IF(COUNTIF('Record Inputs'!$M$2:$M$100,AN386)&gt;0,"N",IF(COUNTIF('Record Inputs'!$P$2:$P$100,AN386)&gt;0,"C","")))</f>
        <v/>
      </c>
      <c r="J386" s="245" t="str">
        <f>IF(COUNTIF('Record Inputs'!$N$2:$N$100,AN386)&gt;0,"S", IF(COUNTIF('Record Inputs'!$O$2:$O$100,AN386)&gt;0,"S&amp;D",""))</f>
        <v/>
      </c>
      <c r="K386" s="436"/>
      <c r="AN386" s="246" t="str">
        <f t="shared" si="80"/>
        <v/>
      </c>
    </row>
    <row r="387" spans="1:40" ht="16.5" thickTop="1" thickBot="1">
      <c r="A387" s="414">
        <v>95</v>
      </c>
      <c r="B387" s="241"/>
      <c r="C387" s="242"/>
      <c r="D387" s="357"/>
      <c r="E387" s="360">
        <f t="shared" si="81"/>
        <v>0</v>
      </c>
      <c r="F387" s="244" t="s">
        <v>615</v>
      </c>
      <c r="G387" s="495" t="str">
        <f t="shared" si="82"/>
        <v/>
      </c>
      <c r="H387" s="245" t="str">
        <f>IF(COUNTIF('Record Inputs'!$J$2:$J$100,AN387)&gt;0,"TE", IF(COUNTIF('Record Inputs'!$K$2:$K$100,AN387)&gt;0,"H2O",""))</f>
        <v/>
      </c>
      <c r="I387" s="245" t="str">
        <f>IF(COUNTIF('Record Inputs'!$L$2:$L$100,AN387)&gt;0,"P", IF(COUNTIF('Record Inputs'!$M$2:$M$100,AN387)&gt;0,"N",IF(COUNTIF('Record Inputs'!$P$2:$P$100,AN387)&gt;0,"C","")))</f>
        <v/>
      </c>
      <c r="J387" s="245" t="str">
        <f>IF(COUNTIF('Record Inputs'!$N$2:$N$100,AN387)&gt;0,"S", IF(COUNTIF('Record Inputs'!$O$2:$O$100,AN387)&gt;0,"S&amp;D",""))</f>
        <v/>
      </c>
      <c r="K387" s="436"/>
      <c r="AN387" s="246" t="str">
        <f t="shared" si="80"/>
        <v/>
      </c>
    </row>
    <row r="388" spans="1:40" ht="16.5" thickTop="1" thickBot="1">
      <c r="A388" s="497">
        <v>96</v>
      </c>
      <c r="B388" s="503"/>
      <c r="C388" s="504"/>
      <c r="D388" s="505"/>
      <c r="E388" s="501">
        <f t="shared" si="81"/>
        <v>0</v>
      </c>
      <c r="F388" s="244" t="s">
        <v>616</v>
      </c>
      <c r="G388" s="495" t="str">
        <f>IF(B388&lt;&gt;"","50nmol_v1.2","")</f>
        <v/>
      </c>
      <c r="H388" s="506" t="str">
        <f>IF(COUNTIF('Record Inputs'!$J$2:$J$100,AN388)&gt;0,"TE", IF(COUNTIF('Record Inputs'!$K$2:$K$100,AN388)&gt;0,"H2O",""))</f>
        <v/>
      </c>
      <c r="I388" s="506" t="str">
        <f>IF(COUNTIF('Record Inputs'!$L$2:$L$100,AN388)&gt;0,"P", IF(COUNTIF('Record Inputs'!$M$2:$M$100,AN388)&gt;0,"N",IF(COUNTIF('Record Inputs'!$P$2:$P$100,AN388)&gt;0,"C","")))</f>
        <v/>
      </c>
      <c r="J388" s="506" t="str">
        <f>IF(COUNTIF('Record Inputs'!$N$2:$N$100,AN388)&gt;0,"S", IF(COUNTIF('Record Inputs'!$O$2:$O$100,AN388)&gt;0,"S&amp;D",""))</f>
        <v/>
      </c>
      <c r="K388" s="502"/>
      <c r="AN388" s="246" t="str">
        <f t="shared" si="80"/>
        <v/>
      </c>
    </row>
    <row r="389" spans="1:40" ht="16.5" thickTop="1" thickBot="1">
      <c r="A389" s="418">
        <v>1</v>
      </c>
      <c r="B389" s="363"/>
      <c r="C389" s="364"/>
      <c r="D389" s="365"/>
      <c r="E389" s="366">
        <f t="shared" si="81"/>
        <v>0</v>
      </c>
      <c r="F389" s="367" t="s">
        <v>617</v>
      </c>
      <c r="G389" s="368" t="str">
        <f>IF(B389&lt;&gt;"","50nmol_v1.2","")</f>
        <v/>
      </c>
      <c r="H389" s="368" t="str">
        <f>IF(COUNTIF('Record Inputs'!$J$2:$J$100,AN389)&gt;0,"TE", IF(COUNTIF('Record Inputs'!$K$2:$K$100,AN389)&gt;0,"H2O",""))</f>
        <v/>
      </c>
      <c r="I389" s="368" t="str">
        <f>IF(COUNTIF('Record Inputs'!$L$2:$L$100,AN389)&gt;0,"P", IF(COUNTIF('Record Inputs'!$M$2:$M$100,AN389)&gt;0,"N",IF(COUNTIF('Record Inputs'!$P$2:$P$100,AN389)&gt;0,"C","")))</f>
        <v/>
      </c>
      <c r="J389" s="368" t="str">
        <f>IF(COUNTIF('Record Inputs'!$N$2:$N$100,AN389)&gt;0,"S", IF(COUNTIF('Record Inputs'!$O$2:$O$100,AN389)&gt;0,"S&amp;D",""))</f>
        <v/>
      </c>
      <c r="K389" s="437"/>
      <c r="AN389" s="251" t="str">
        <f t="shared" si="80"/>
        <v/>
      </c>
    </row>
    <row r="390" spans="1:40" ht="16.5" thickTop="1" thickBot="1">
      <c r="A390" s="414">
        <v>2</v>
      </c>
      <c r="B390" s="247"/>
      <c r="C390" s="248"/>
      <c r="D390" s="359"/>
      <c r="E390" s="360">
        <f t="shared" si="81"/>
        <v>0</v>
      </c>
      <c r="F390" s="249" t="s">
        <v>618</v>
      </c>
      <c r="G390" s="250" t="str">
        <f>IF(B390&lt;&gt;"","50nmol_v1.2","")</f>
        <v/>
      </c>
      <c r="H390" s="250" t="str">
        <f>IF(COUNTIF('Record Inputs'!$J$2:$J$100,AN390)&gt;0,"TE", IF(COUNTIF('Record Inputs'!$K$2:$K$100,AN390)&gt;0,"H2O",""))</f>
        <v/>
      </c>
      <c r="I390" s="250" t="str">
        <f>IF(COUNTIF('Record Inputs'!$L$2:$L$100,AN390)&gt;0,"P", IF(COUNTIF('Record Inputs'!$M$2:$M$100,AN390)&gt;0,"N",IF(COUNTIF('Record Inputs'!$P$2:$P$100,AN390)&gt;0,"C","")))</f>
        <v/>
      </c>
      <c r="J390" s="250" t="str">
        <f>IF(COUNTIF('Record Inputs'!$N$2:$N$100,AN390)&gt;0,"S", IF(COUNTIF('Record Inputs'!$O$2:$O$100,AN390)&gt;0,"S&amp;D",""))</f>
        <v/>
      </c>
      <c r="K390" s="436"/>
      <c r="AN390" s="251" t="str">
        <f t="shared" si="80"/>
        <v/>
      </c>
    </row>
    <row r="391" spans="1:40" ht="16.5" thickTop="1" thickBot="1">
      <c r="A391" s="414">
        <v>3</v>
      </c>
      <c r="B391" s="247"/>
      <c r="C391" s="248"/>
      <c r="D391" s="359"/>
      <c r="E391" s="360">
        <f t="shared" si="81"/>
        <v>0</v>
      </c>
      <c r="F391" s="249" t="s">
        <v>619</v>
      </c>
      <c r="G391" s="250" t="str">
        <f t="shared" ref="G391:G454" si="83">IF(B391&lt;&gt;"","50nmol_v1.2","")</f>
        <v/>
      </c>
      <c r="H391" s="250" t="str">
        <f>IF(COUNTIF('Record Inputs'!$J$2:$J$100,AN391)&gt;0,"TE", IF(COUNTIF('Record Inputs'!$K$2:$K$100,AN391)&gt;0,"H2O",""))</f>
        <v/>
      </c>
      <c r="I391" s="250" t="str">
        <f>IF(COUNTIF('Record Inputs'!$L$2:$L$100,AN391)&gt;0,"P", IF(COUNTIF('Record Inputs'!$M$2:$M$100,AN391)&gt;0,"N",IF(COUNTIF('Record Inputs'!$P$2:$P$100,AN391)&gt;0,"C","")))</f>
        <v/>
      </c>
      <c r="J391" s="250" t="str">
        <f>IF(COUNTIF('Record Inputs'!$N$2:$N$100,AN391)&gt;0,"S", IF(COUNTIF('Record Inputs'!$O$2:$O$100,AN391)&gt;0,"S&amp;D",""))</f>
        <v/>
      </c>
      <c r="K391" s="436"/>
      <c r="AN391" s="251" t="str">
        <f t="shared" ref="AN391:AN454" si="84">MID(B391,3,7)</f>
        <v/>
      </c>
    </row>
    <row r="392" spans="1:40" ht="16.5" thickTop="1" thickBot="1">
      <c r="A392" s="414">
        <v>4</v>
      </c>
      <c r="B392" s="247"/>
      <c r="C392" s="248"/>
      <c r="D392" s="359"/>
      <c r="E392" s="360">
        <f t="shared" si="81"/>
        <v>0</v>
      </c>
      <c r="F392" s="249" t="s">
        <v>620</v>
      </c>
      <c r="G392" s="250" t="str">
        <f t="shared" si="83"/>
        <v/>
      </c>
      <c r="H392" s="250" t="str">
        <f>IF(COUNTIF('Record Inputs'!$J$2:$J$100,AN392)&gt;0,"TE", IF(COUNTIF('Record Inputs'!$K$2:$K$100,AN392)&gt;0,"H2O",""))</f>
        <v/>
      </c>
      <c r="I392" s="250" t="str">
        <f>IF(COUNTIF('Record Inputs'!$L$2:$L$100,AN392)&gt;0,"P", IF(COUNTIF('Record Inputs'!$M$2:$M$100,AN392)&gt;0,"N",IF(COUNTIF('Record Inputs'!$P$2:$P$100,AN392)&gt;0,"C","")))</f>
        <v/>
      </c>
      <c r="J392" s="250" t="str">
        <f>IF(COUNTIF('Record Inputs'!$N$2:$N$100,AN392)&gt;0,"S", IF(COUNTIF('Record Inputs'!$O$2:$O$100,AN392)&gt;0,"S&amp;D",""))</f>
        <v/>
      </c>
      <c r="K392" s="436"/>
      <c r="AN392" s="251" t="str">
        <f t="shared" si="84"/>
        <v/>
      </c>
    </row>
    <row r="393" spans="1:40" ht="16.5" thickTop="1" thickBot="1">
      <c r="A393" s="414">
        <v>5</v>
      </c>
      <c r="B393" s="247"/>
      <c r="C393" s="248"/>
      <c r="D393" s="359"/>
      <c r="E393" s="360">
        <f t="shared" si="81"/>
        <v>0</v>
      </c>
      <c r="F393" s="249" t="s">
        <v>621</v>
      </c>
      <c r="G393" s="250" t="str">
        <f t="shared" si="83"/>
        <v/>
      </c>
      <c r="H393" s="250" t="str">
        <f>IF(COUNTIF('Record Inputs'!$J$2:$J$100,AN393)&gt;0,"TE", IF(COUNTIF('Record Inputs'!$K$2:$K$100,AN393)&gt;0,"H2O",""))</f>
        <v/>
      </c>
      <c r="I393" s="250" t="str">
        <f>IF(COUNTIF('Record Inputs'!$L$2:$L$100,AN393)&gt;0,"P", IF(COUNTIF('Record Inputs'!$M$2:$M$100,AN393)&gt;0,"N",IF(COUNTIF('Record Inputs'!$P$2:$P$100,AN393)&gt;0,"C","")))</f>
        <v/>
      </c>
      <c r="J393" s="250" t="str">
        <f>IF(COUNTIF('Record Inputs'!$N$2:$N$100,AN393)&gt;0,"S", IF(COUNTIF('Record Inputs'!$O$2:$O$100,AN393)&gt;0,"S&amp;D",""))</f>
        <v/>
      </c>
      <c r="K393" s="436"/>
      <c r="AN393" s="251" t="str">
        <f t="shared" si="84"/>
        <v/>
      </c>
    </row>
    <row r="394" spans="1:40" ht="16.5" thickTop="1" thickBot="1">
      <c r="A394" s="414">
        <v>6</v>
      </c>
      <c r="B394" s="247"/>
      <c r="C394" s="248"/>
      <c r="D394" s="359"/>
      <c r="E394" s="360">
        <f t="shared" si="81"/>
        <v>0</v>
      </c>
      <c r="F394" s="249" t="s">
        <v>622</v>
      </c>
      <c r="G394" s="250" t="str">
        <f t="shared" si="83"/>
        <v/>
      </c>
      <c r="H394" s="250" t="str">
        <f>IF(COUNTIF('Record Inputs'!$J$2:$J$100,AN394)&gt;0,"TE", IF(COUNTIF('Record Inputs'!$K$2:$K$100,AN394)&gt;0,"H2O",""))</f>
        <v/>
      </c>
      <c r="I394" s="250" t="str">
        <f>IF(COUNTIF('Record Inputs'!$L$2:$L$100,AN394)&gt;0,"P", IF(COUNTIF('Record Inputs'!$M$2:$M$100,AN394)&gt;0,"N",IF(COUNTIF('Record Inputs'!$P$2:$P$100,AN394)&gt;0,"C","")))</f>
        <v/>
      </c>
      <c r="J394" s="250" t="str">
        <f>IF(COUNTIF('Record Inputs'!$N$2:$N$100,AN394)&gt;0,"S", IF(COUNTIF('Record Inputs'!$O$2:$O$100,AN394)&gt;0,"S&amp;D",""))</f>
        <v/>
      </c>
      <c r="K394" s="436"/>
      <c r="AN394" s="251" t="str">
        <f t="shared" si="84"/>
        <v/>
      </c>
    </row>
    <row r="395" spans="1:40" ht="16.5" thickTop="1" thickBot="1">
      <c r="A395" s="414">
        <v>7</v>
      </c>
      <c r="B395" s="247"/>
      <c r="C395" s="248"/>
      <c r="D395" s="359"/>
      <c r="E395" s="360">
        <f t="shared" si="81"/>
        <v>0</v>
      </c>
      <c r="F395" s="249" t="s">
        <v>623</v>
      </c>
      <c r="G395" s="250" t="str">
        <f t="shared" si="83"/>
        <v/>
      </c>
      <c r="H395" s="250" t="str">
        <f>IF(COUNTIF('Record Inputs'!$J$2:$J$100,AN395)&gt;0,"TE", IF(COUNTIF('Record Inputs'!$K$2:$K$100,AN395)&gt;0,"H2O",""))</f>
        <v/>
      </c>
      <c r="I395" s="250" t="str">
        <f>IF(COUNTIF('Record Inputs'!$L$2:$L$100,AN395)&gt;0,"P", IF(COUNTIF('Record Inputs'!$M$2:$M$100,AN395)&gt;0,"N",IF(COUNTIF('Record Inputs'!$P$2:$P$100,AN395)&gt;0,"C","")))</f>
        <v/>
      </c>
      <c r="J395" s="250" t="str">
        <f>IF(COUNTIF('Record Inputs'!$N$2:$N$100,AN395)&gt;0,"S", IF(COUNTIF('Record Inputs'!$O$2:$O$100,AN395)&gt;0,"S&amp;D",""))</f>
        <v/>
      </c>
      <c r="K395" s="436"/>
      <c r="AN395" s="251" t="str">
        <f t="shared" si="84"/>
        <v/>
      </c>
    </row>
    <row r="396" spans="1:40" ht="16.5" thickTop="1" thickBot="1">
      <c r="A396" s="414">
        <v>8</v>
      </c>
      <c r="B396" s="247"/>
      <c r="C396" s="248"/>
      <c r="D396" s="359"/>
      <c r="E396" s="360">
        <f t="shared" si="81"/>
        <v>0</v>
      </c>
      <c r="F396" s="249" t="s">
        <v>624</v>
      </c>
      <c r="G396" s="250" t="str">
        <f t="shared" si="83"/>
        <v/>
      </c>
      <c r="H396" s="250" t="str">
        <f>IF(COUNTIF('Record Inputs'!$J$2:$J$100,AN396)&gt;0,"TE", IF(COUNTIF('Record Inputs'!$K$2:$K$100,AN396)&gt;0,"H2O",""))</f>
        <v/>
      </c>
      <c r="I396" s="250" t="str">
        <f>IF(COUNTIF('Record Inputs'!$L$2:$L$100,AN396)&gt;0,"P", IF(COUNTIF('Record Inputs'!$M$2:$M$100,AN396)&gt;0,"N",IF(COUNTIF('Record Inputs'!$P$2:$P$100,AN396)&gt;0,"C","")))</f>
        <v/>
      </c>
      <c r="J396" s="250" t="str">
        <f>IF(COUNTIF('Record Inputs'!$N$2:$N$100,AN396)&gt;0,"S", IF(COUNTIF('Record Inputs'!$O$2:$O$100,AN396)&gt;0,"S&amp;D",""))</f>
        <v/>
      </c>
      <c r="K396" s="436"/>
      <c r="AN396" s="251" t="str">
        <f t="shared" si="84"/>
        <v/>
      </c>
    </row>
    <row r="397" spans="1:40" ht="16.5" thickTop="1" thickBot="1">
      <c r="A397" s="414">
        <v>9</v>
      </c>
      <c r="B397" s="247"/>
      <c r="C397" s="248"/>
      <c r="D397" s="359"/>
      <c r="E397" s="360">
        <f t="shared" si="81"/>
        <v>0</v>
      </c>
      <c r="F397" s="249" t="s">
        <v>625</v>
      </c>
      <c r="G397" s="250" t="str">
        <f t="shared" si="83"/>
        <v/>
      </c>
      <c r="H397" s="250" t="str">
        <f>IF(COUNTIF('Record Inputs'!$J$2:$J$100,AN397)&gt;0,"TE", IF(COUNTIF('Record Inputs'!$K$2:$K$100,AN397)&gt;0,"H2O",""))</f>
        <v/>
      </c>
      <c r="I397" s="250" t="str">
        <f>IF(COUNTIF('Record Inputs'!$L$2:$L$100,AN397)&gt;0,"P", IF(COUNTIF('Record Inputs'!$M$2:$M$100,AN397)&gt;0,"N",IF(COUNTIF('Record Inputs'!$P$2:$P$100,AN397)&gt;0,"C","")))</f>
        <v/>
      </c>
      <c r="J397" s="250" t="str">
        <f>IF(COUNTIF('Record Inputs'!$N$2:$N$100,AN397)&gt;0,"S", IF(COUNTIF('Record Inputs'!$O$2:$O$100,AN397)&gt;0,"S&amp;D",""))</f>
        <v/>
      </c>
      <c r="K397" s="436"/>
      <c r="AN397" s="251" t="str">
        <f t="shared" si="84"/>
        <v/>
      </c>
    </row>
    <row r="398" spans="1:40" ht="16.5" thickTop="1" thickBot="1">
      <c r="A398" s="414">
        <v>10</v>
      </c>
      <c r="B398" s="247"/>
      <c r="C398" s="248"/>
      <c r="D398" s="359"/>
      <c r="E398" s="360">
        <f t="shared" si="81"/>
        <v>0</v>
      </c>
      <c r="F398" s="249" t="s">
        <v>626</v>
      </c>
      <c r="G398" s="250" t="str">
        <f t="shared" si="83"/>
        <v/>
      </c>
      <c r="H398" s="250" t="str">
        <f>IF(COUNTIF('Record Inputs'!$J$2:$J$100,AN398)&gt;0,"TE", IF(COUNTIF('Record Inputs'!$K$2:$K$100,AN398)&gt;0,"H2O",""))</f>
        <v/>
      </c>
      <c r="I398" s="250" t="str">
        <f>IF(COUNTIF('Record Inputs'!$L$2:$L$100,AN398)&gt;0,"P", IF(COUNTIF('Record Inputs'!$M$2:$M$100,AN398)&gt;0,"N",IF(COUNTIF('Record Inputs'!$P$2:$P$100,AN398)&gt;0,"C","")))</f>
        <v/>
      </c>
      <c r="J398" s="250" t="str">
        <f>IF(COUNTIF('Record Inputs'!$N$2:$N$100,AN398)&gt;0,"S", IF(COUNTIF('Record Inputs'!$O$2:$O$100,AN398)&gt;0,"S&amp;D",""))</f>
        <v/>
      </c>
      <c r="K398" s="436"/>
      <c r="AN398" s="251" t="str">
        <f t="shared" si="84"/>
        <v/>
      </c>
    </row>
    <row r="399" spans="1:40" ht="16.5" thickTop="1" thickBot="1">
      <c r="A399" s="414">
        <v>11</v>
      </c>
      <c r="B399" s="247"/>
      <c r="C399" s="248"/>
      <c r="D399" s="359"/>
      <c r="E399" s="360">
        <f t="shared" si="81"/>
        <v>0</v>
      </c>
      <c r="F399" s="249" t="s">
        <v>627</v>
      </c>
      <c r="G399" s="250" t="str">
        <f t="shared" si="83"/>
        <v/>
      </c>
      <c r="H399" s="250" t="str">
        <f>IF(COUNTIF('Record Inputs'!$J$2:$J$100,AN399)&gt;0,"TE", IF(COUNTIF('Record Inputs'!$K$2:$K$100,AN399)&gt;0,"H2O",""))</f>
        <v/>
      </c>
      <c r="I399" s="250" t="str">
        <f>IF(COUNTIF('Record Inputs'!$L$2:$L$100,AN399)&gt;0,"P", IF(COUNTIF('Record Inputs'!$M$2:$M$100,AN399)&gt;0,"N",IF(COUNTIF('Record Inputs'!$P$2:$P$100,AN399)&gt;0,"C","")))</f>
        <v/>
      </c>
      <c r="J399" s="250" t="str">
        <f>IF(COUNTIF('Record Inputs'!$N$2:$N$100,AN399)&gt;0,"S", IF(COUNTIF('Record Inputs'!$O$2:$O$100,AN399)&gt;0,"S&amp;D",""))</f>
        <v/>
      </c>
      <c r="K399" s="436"/>
      <c r="AN399" s="251" t="str">
        <f t="shared" si="84"/>
        <v/>
      </c>
    </row>
    <row r="400" spans="1:40" ht="16.5" thickTop="1" thickBot="1">
      <c r="A400" s="414">
        <v>12</v>
      </c>
      <c r="B400" s="247"/>
      <c r="C400" s="248"/>
      <c r="D400" s="359"/>
      <c r="E400" s="360">
        <f t="shared" si="81"/>
        <v>0</v>
      </c>
      <c r="F400" s="249" t="s">
        <v>628</v>
      </c>
      <c r="G400" s="250" t="str">
        <f t="shared" si="83"/>
        <v/>
      </c>
      <c r="H400" s="250" t="str">
        <f>IF(COUNTIF('Record Inputs'!$J$2:$J$100,AN400)&gt;0,"TE", IF(COUNTIF('Record Inputs'!$K$2:$K$100,AN400)&gt;0,"H2O",""))</f>
        <v/>
      </c>
      <c r="I400" s="250" t="str">
        <f>IF(COUNTIF('Record Inputs'!$L$2:$L$100,AN400)&gt;0,"P", IF(COUNTIF('Record Inputs'!$M$2:$M$100,AN400)&gt;0,"N",IF(COUNTIF('Record Inputs'!$P$2:$P$100,AN400)&gt;0,"C","")))</f>
        <v/>
      </c>
      <c r="J400" s="250" t="str">
        <f>IF(COUNTIF('Record Inputs'!$N$2:$N$100,AN400)&gt;0,"S", IF(COUNTIF('Record Inputs'!$O$2:$O$100,AN400)&gt;0,"S&amp;D",""))</f>
        <v/>
      </c>
      <c r="K400" s="436"/>
      <c r="AN400" s="251" t="str">
        <f t="shared" si="84"/>
        <v/>
      </c>
    </row>
    <row r="401" spans="1:40" ht="16.5" thickTop="1" thickBot="1">
      <c r="A401" s="414">
        <v>13</v>
      </c>
      <c r="B401" s="247"/>
      <c r="C401" s="248"/>
      <c r="D401" s="359"/>
      <c r="E401" s="360">
        <f t="shared" si="81"/>
        <v>0</v>
      </c>
      <c r="F401" s="249" t="s">
        <v>629</v>
      </c>
      <c r="G401" s="250" t="str">
        <f t="shared" si="83"/>
        <v/>
      </c>
      <c r="H401" s="250" t="str">
        <f>IF(COUNTIF('Record Inputs'!$J$2:$J$100,AN401)&gt;0,"TE", IF(COUNTIF('Record Inputs'!$K$2:$K$100,AN401)&gt;0,"H2O",""))</f>
        <v/>
      </c>
      <c r="I401" s="250" t="str">
        <f>IF(COUNTIF('Record Inputs'!$L$2:$L$100,AN401)&gt;0,"P", IF(COUNTIF('Record Inputs'!$M$2:$M$100,AN401)&gt;0,"N",IF(COUNTIF('Record Inputs'!$P$2:$P$100,AN401)&gt;0,"C","")))</f>
        <v/>
      </c>
      <c r="J401" s="250" t="str">
        <f>IF(COUNTIF('Record Inputs'!$N$2:$N$100,AN401)&gt;0,"S", IF(COUNTIF('Record Inputs'!$O$2:$O$100,AN401)&gt;0,"S&amp;D",""))</f>
        <v/>
      </c>
      <c r="K401" s="436"/>
      <c r="AN401" s="251" t="str">
        <f t="shared" si="84"/>
        <v/>
      </c>
    </row>
    <row r="402" spans="1:40" ht="16.5" thickTop="1" thickBot="1">
      <c r="A402" s="414">
        <v>14</v>
      </c>
      <c r="B402" s="247"/>
      <c r="C402" s="248"/>
      <c r="D402" s="359"/>
      <c r="E402" s="360">
        <f t="shared" si="81"/>
        <v>0</v>
      </c>
      <c r="F402" s="249" t="s">
        <v>630</v>
      </c>
      <c r="G402" s="250" t="str">
        <f t="shared" si="83"/>
        <v/>
      </c>
      <c r="H402" s="250" t="str">
        <f>IF(COUNTIF('Record Inputs'!$J$2:$J$100,AN402)&gt;0,"TE", IF(COUNTIF('Record Inputs'!$K$2:$K$100,AN402)&gt;0,"H2O",""))</f>
        <v/>
      </c>
      <c r="I402" s="250" t="str">
        <f>IF(COUNTIF('Record Inputs'!$L$2:$L$100,AN402)&gt;0,"P", IF(COUNTIF('Record Inputs'!$M$2:$M$100,AN402)&gt;0,"N",IF(COUNTIF('Record Inputs'!$P$2:$P$100,AN402)&gt;0,"C","")))</f>
        <v/>
      </c>
      <c r="J402" s="250" t="str">
        <f>IF(COUNTIF('Record Inputs'!$N$2:$N$100,AN402)&gt;0,"S", IF(COUNTIF('Record Inputs'!$O$2:$O$100,AN402)&gt;0,"S&amp;D",""))</f>
        <v/>
      </c>
      <c r="K402" s="436"/>
      <c r="AN402" s="251" t="str">
        <f t="shared" si="84"/>
        <v/>
      </c>
    </row>
    <row r="403" spans="1:40" ht="16.5" thickTop="1" thickBot="1">
      <c r="A403" s="414">
        <v>15</v>
      </c>
      <c r="B403" s="247"/>
      <c r="C403" s="248"/>
      <c r="D403" s="359"/>
      <c r="E403" s="360">
        <f t="shared" si="81"/>
        <v>0</v>
      </c>
      <c r="F403" s="249" t="s">
        <v>631</v>
      </c>
      <c r="G403" s="250" t="str">
        <f t="shared" si="83"/>
        <v/>
      </c>
      <c r="H403" s="250" t="str">
        <f>IF(COUNTIF('Record Inputs'!$J$2:$J$100,AN403)&gt;0,"TE", IF(COUNTIF('Record Inputs'!$K$2:$K$100,AN403)&gt;0,"H2O",""))</f>
        <v/>
      </c>
      <c r="I403" s="250" t="str">
        <f>IF(COUNTIF('Record Inputs'!$L$2:$L$100,AN403)&gt;0,"P", IF(COUNTIF('Record Inputs'!$M$2:$M$100,AN403)&gt;0,"N",IF(COUNTIF('Record Inputs'!$P$2:$P$100,AN403)&gt;0,"C","")))</f>
        <v/>
      </c>
      <c r="J403" s="250" t="str">
        <f>IF(COUNTIF('Record Inputs'!$N$2:$N$100,AN403)&gt;0,"S", IF(COUNTIF('Record Inputs'!$O$2:$O$100,AN403)&gt;0,"S&amp;D",""))</f>
        <v/>
      </c>
      <c r="K403" s="436"/>
      <c r="AN403" s="251" t="str">
        <f t="shared" si="84"/>
        <v/>
      </c>
    </row>
    <row r="404" spans="1:40" ht="16.5" thickTop="1" thickBot="1">
      <c r="A404" s="414">
        <v>16</v>
      </c>
      <c r="B404" s="247"/>
      <c r="C404" s="248"/>
      <c r="D404" s="359"/>
      <c r="E404" s="360">
        <f t="shared" si="81"/>
        <v>0</v>
      </c>
      <c r="F404" s="249" t="s">
        <v>632</v>
      </c>
      <c r="G404" s="250" t="str">
        <f t="shared" si="83"/>
        <v/>
      </c>
      <c r="H404" s="250" t="str">
        <f>IF(COUNTIF('Record Inputs'!$J$2:$J$100,AN404)&gt;0,"TE", IF(COUNTIF('Record Inputs'!$K$2:$K$100,AN404)&gt;0,"H2O",""))</f>
        <v/>
      </c>
      <c r="I404" s="250" t="str">
        <f>IF(COUNTIF('Record Inputs'!$L$2:$L$100,AN404)&gt;0,"P", IF(COUNTIF('Record Inputs'!$M$2:$M$100,AN404)&gt;0,"N",IF(COUNTIF('Record Inputs'!$P$2:$P$100,AN404)&gt;0,"C","")))</f>
        <v/>
      </c>
      <c r="J404" s="250" t="str">
        <f>IF(COUNTIF('Record Inputs'!$N$2:$N$100,AN404)&gt;0,"S", IF(COUNTIF('Record Inputs'!$O$2:$O$100,AN404)&gt;0,"S&amp;D",""))</f>
        <v/>
      </c>
      <c r="K404" s="436"/>
      <c r="AN404" s="251" t="str">
        <f t="shared" si="84"/>
        <v/>
      </c>
    </row>
    <row r="405" spans="1:40" ht="16.5" thickTop="1" thickBot="1">
      <c r="A405" s="414">
        <v>17</v>
      </c>
      <c r="B405" s="247"/>
      <c r="C405" s="248"/>
      <c r="D405" s="359"/>
      <c r="E405" s="360">
        <f t="shared" si="81"/>
        <v>0</v>
      </c>
      <c r="F405" s="249" t="s">
        <v>633</v>
      </c>
      <c r="G405" s="250" t="str">
        <f t="shared" si="83"/>
        <v/>
      </c>
      <c r="H405" s="250" t="str">
        <f>IF(COUNTIF('Record Inputs'!$J$2:$J$100,AN405)&gt;0,"TE", IF(COUNTIF('Record Inputs'!$K$2:$K$100,AN405)&gt;0,"H2O",""))</f>
        <v/>
      </c>
      <c r="I405" s="250" t="str">
        <f>IF(COUNTIF('Record Inputs'!$L$2:$L$100,AN405)&gt;0,"P", IF(COUNTIF('Record Inputs'!$M$2:$M$100,AN405)&gt;0,"N",IF(COUNTIF('Record Inputs'!$P$2:$P$100,AN405)&gt;0,"C","")))</f>
        <v/>
      </c>
      <c r="J405" s="250" t="str">
        <f>IF(COUNTIF('Record Inputs'!$N$2:$N$100,AN405)&gt;0,"S", IF(COUNTIF('Record Inputs'!$O$2:$O$100,AN405)&gt;0,"S&amp;D",""))</f>
        <v/>
      </c>
      <c r="K405" s="436"/>
      <c r="AN405" s="251" t="str">
        <f t="shared" si="84"/>
        <v/>
      </c>
    </row>
    <row r="406" spans="1:40" ht="16.5" thickTop="1" thickBot="1">
      <c r="A406" s="414">
        <v>18</v>
      </c>
      <c r="B406" s="247"/>
      <c r="C406" s="248"/>
      <c r="D406" s="359"/>
      <c r="E406" s="360">
        <f t="shared" si="81"/>
        <v>0</v>
      </c>
      <c r="F406" s="249" t="s">
        <v>634</v>
      </c>
      <c r="G406" s="250" t="str">
        <f t="shared" si="83"/>
        <v/>
      </c>
      <c r="H406" s="250" t="str">
        <f>IF(COUNTIF('Record Inputs'!$J$2:$J$100,AN406)&gt;0,"TE", IF(COUNTIF('Record Inputs'!$K$2:$K$100,AN406)&gt;0,"H2O",""))</f>
        <v/>
      </c>
      <c r="I406" s="250" t="str">
        <f>IF(COUNTIF('Record Inputs'!$L$2:$L$100,AN406)&gt;0,"P", IF(COUNTIF('Record Inputs'!$M$2:$M$100,AN406)&gt;0,"N",IF(COUNTIF('Record Inputs'!$P$2:$P$100,AN406)&gt;0,"C","")))</f>
        <v/>
      </c>
      <c r="J406" s="250" t="str">
        <f>IF(COUNTIF('Record Inputs'!$N$2:$N$100,AN406)&gt;0,"S", IF(COUNTIF('Record Inputs'!$O$2:$O$100,AN406)&gt;0,"S&amp;D",""))</f>
        <v/>
      </c>
      <c r="K406" s="436"/>
      <c r="AN406" s="251" t="str">
        <f t="shared" si="84"/>
        <v/>
      </c>
    </row>
    <row r="407" spans="1:40" ht="16.5" thickTop="1" thickBot="1">
      <c r="A407" s="414">
        <v>19</v>
      </c>
      <c r="B407" s="247"/>
      <c r="C407" s="248"/>
      <c r="D407" s="359"/>
      <c r="E407" s="360">
        <f t="shared" si="81"/>
        <v>0</v>
      </c>
      <c r="F407" s="249" t="s">
        <v>635</v>
      </c>
      <c r="G407" s="250" t="str">
        <f t="shared" si="83"/>
        <v/>
      </c>
      <c r="H407" s="250" t="str">
        <f>IF(COUNTIF('Record Inputs'!$J$2:$J$100,AN407)&gt;0,"TE", IF(COUNTIF('Record Inputs'!$K$2:$K$100,AN407)&gt;0,"H2O",""))</f>
        <v/>
      </c>
      <c r="I407" s="250" t="str">
        <f>IF(COUNTIF('Record Inputs'!$L$2:$L$100,AN407)&gt;0,"P", IF(COUNTIF('Record Inputs'!$M$2:$M$100,AN407)&gt;0,"N",IF(COUNTIF('Record Inputs'!$P$2:$P$100,AN407)&gt;0,"C","")))</f>
        <v/>
      </c>
      <c r="J407" s="250" t="str">
        <f>IF(COUNTIF('Record Inputs'!$N$2:$N$100,AN407)&gt;0,"S", IF(COUNTIF('Record Inputs'!$O$2:$O$100,AN407)&gt;0,"S&amp;D",""))</f>
        <v/>
      </c>
      <c r="K407" s="436"/>
      <c r="AN407" s="251" t="str">
        <f t="shared" si="84"/>
        <v/>
      </c>
    </row>
    <row r="408" spans="1:40" ht="16.5" thickTop="1" thickBot="1">
      <c r="A408" s="414">
        <v>20</v>
      </c>
      <c r="B408" s="247"/>
      <c r="C408" s="248"/>
      <c r="D408" s="359"/>
      <c r="E408" s="360">
        <f t="shared" si="81"/>
        <v>0</v>
      </c>
      <c r="F408" s="249" t="s">
        <v>636</v>
      </c>
      <c r="G408" s="250" t="str">
        <f t="shared" si="83"/>
        <v/>
      </c>
      <c r="H408" s="250" t="str">
        <f>IF(COUNTIF('Record Inputs'!$J$2:$J$100,AN408)&gt;0,"TE", IF(COUNTIF('Record Inputs'!$K$2:$K$100,AN408)&gt;0,"H2O",""))</f>
        <v/>
      </c>
      <c r="I408" s="250" t="str">
        <f>IF(COUNTIF('Record Inputs'!$L$2:$L$100,AN408)&gt;0,"P", IF(COUNTIF('Record Inputs'!$M$2:$M$100,AN408)&gt;0,"N",IF(COUNTIF('Record Inputs'!$P$2:$P$100,AN408)&gt;0,"C","")))</f>
        <v/>
      </c>
      <c r="J408" s="250" t="str">
        <f>IF(COUNTIF('Record Inputs'!$N$2:$N$100,AN408)&gt;0,"S", IF(COUNTIF('Record Inputs'!$O$2:$O$100,AN408)&gt;0,"S&amp;D",""))</f>
        <v/>
      </c>
      <c r="K408" s="436"/>
      <c r="AN408" s="251" t="str">
        <f t="shared" si="84"/>
        <v/>
      </c>
    </row>
    <row r="409" spans="1:40" ht="16.5" thickTop="1" thickBot="1">
      <c r="A409" s="414">
        <v>21</v>
      </c>
      <c r="B409" s="247"/>
      <c r="C409" s="248"/>
      <c r="D409" s="359"/>
      <c r="E409" s="360">
        <f t="shared" si="81"/>
        <v>0</v>
      </c>
      <c r="F409" s="249" t="s">
        <v>637</v>
      </c>
      <c r="G409" s="250" t="str">
        <f t="shared" si="83"/>
        <v/>
      </c>
      <c r="H409" s="250" t="str">
        <f>IF(COUNTIF('Record Inputs'!$J$2:$J$100,AN409)&gt;0,"TE", IF(COUNTIF('Record Inputs'!$K$2:$K$100,AN409)&gt;0,"H2O",""))</f>
        <v/>
      </c>
      <c r="I409" s="250" t="str">
        <f>IF(COUNTIF('Record Inputs'!$L$2:$L$100,AN409)&gt;0,"P", IF(COUNTIF('Record Inputs'!$M$2:$M$100,AN409)&gt;0,"N",IF(COUNTIF('Record Inputs'!$P$2:$P$100,AN409)&gt;0,"C","")))</f>
        <v/>
      </c>
      <c r="J409" s="250" t="str">
        <f>IF(COUNTIF('Record Inputs'!$N$2:$N$100,AN409)&gt;0,"S", IF(COUNTIF('Record Inputs'!$O$2:$O$100,AN409)&gt;0,"S&amp;D",""))</f>
        <v/>
      </c>
      <c r="K409" s="436"/>
      <c r="AN409" s="251" t="str">
        <f t="shared" si="84"/>
        <v/>
      </c>
    </row>
    <row r="410" spans="1:40" ht="16.5" thickTop="1" thickBot="1">
      <c r="A410" s="414">
        <v>22</v>
      </c>
      <c r="B410" s="247"/>
      <c r="C410" s="248"/>
      <c r="D410" s="359"/>
      <c r="E410" s="360">
        <f t="shared" si="81"/>
        <v>0</v>
      </c>
      <c r="F410" s="249" t="s">
        <v>638</v>
      </c>
      <c r="G410" s="250" t="str">
        <f t="shared" si="83"/>
        <v/>
      </c>
      <c r="H410" s="250" t="str">
        <f>IF(COUNTIF('Record Inputs'!$J$2:$J$100,AN410)&gt;0,"TE", IF(COUNTIF('Record Inputs'!$K$2:$K$100,AN410)&gt;0,"H2O",""))</f>
        <v/>
      </c>
      <c r="I410" s="250" t="str">
        <f>IF(COUNTIF('Record Inputs'!$L$2:$L$100,AN410)&gt;0,"P", IF(COUNTIF('Record Inputs'!$M$2:$M$100,AN410)&gt;0,"N",IF(COUNTIF('Record Inputs'!$P$2:$P$100,AN410)&gt;0,"C","")))</f>
        <v/>
      </c>
      <c r="J410" s="250" t="str">
        <f>IF(COUNTIF('Record Inputs'!$N$2:$N$100,AN410)&gt;0,"S", IF(COUNTIF('Record Inputs'!$O$2:$O$100,AN410)&gt;0,"S&amp;D",""))</f>
        <v/>
      </c>
      <c r="K410" s="436"/>
      <c r="AN410" s="251" t="str">
        <f t="shared" si="84"/>
        <v/>
      </c>
    </row>
    <row r="411" spans="1:40" ht="16.5" thickTop="1" thickBot="1">
      <c r="A411" s="414">
        <v>23</v>
      </c>
      <c r="B411" s="247"/>
      <c r="C411" s="248"/>
      <c r="D411" s="359"/>
      <c r="E411" s="360">
        <f t="shared" si="81"/>
        <v>0</v>
      </c>
      <c r="F411" s="249" t="s">
        <v>639</v>
      </c>
      <c r="G411" s="250" t="str">
        <f t="shared" si="83"/>
        <v/>
      </c>
      <c r="H411" s="250" t="str">
        <f>IF(COUNTIF('Record Inputs'!$J$2:$J$100,AN411)&gt;0,"TE", IF(COUNTIF('Record Inputs'!$K$2:$K$100,AN411)&gt;0,"H2O",""))</f>
        <v/>
      </c>
      <c r="I411" s="250" t="str">
        <f>IF(COUNTIF('Record Inputs'!$L$2:$L$100,AN411)&gt;0,"P", IF(COUNTIF('Record Inputs'!$M$2:$M$100,AN411)&gt;0,"N",IF(COUNTIF('Record Inputs'!$P$2:$P$100,AN411)&gt;0,"C","")))</f>
        <v/>
      </c>
      <c r="J411" s="250" t="str">
        <f>IF(COUNTIF('Record Inputs'!$N$2:$N$100,AN411)&gt;0,"S", IF(COUNTIF('Record Inputs'!$O$2:$O$100,AN411)&gt;0,"S&amp;D",""))</f>
        <v/>
      </c>
      <c r="K411" s="436"/>
      <c r="AN411" s="251" t="str">
        <f t="shared" si="84"/>
        <v/>
      </c>
    </row>
    <row r="412" spans="1:40" ht="16.5" thickTop="1" thickBot="1">
      <c r="A412" s="414">
        <v>24</v>
      </c>
      <c r="B412" s="247"/>
      <c r="C412" s="248"/>
      <c r="D412" s="359"/>
      <c r="E412" s="360">
        <f t="shared" si="81"/>
        <v>0</v>
      </c>
      <c r="F412" s="249" t="s">
        <v>640</v>
      </c>
      <c r="G412" s="250" t="str">
        <f t="shared" si="83"/>
        <v/>
      </c>
      <c r="H412" s="250" t="str">
        <f>IF(COUNTIF('Record Inputs'!$J$2:$J$100,AN412)&gt;0,"TE", IF(COUNTIF('Record Inputs'!$K$2:$K$100,AN412)&gt;0,"H2O",""))</f>
        <v/>
      </c>
      <c r="I412" s="250" t="str">
        <f>IF(COUNTIF('Record Inputs'!$L$2:$L$100,AN412)&gt;0,"P", IF(COUNTIF('Record Inputs'!$M$2:$M$100,AN412)&gt;0,"N",IF(COUNTIF('Record Inputs'!$P$2:$P$100,AN412)&gt;0,"C","")))</f>
        <v/>
      </c>
      <c r="J412" s="250" t="str">
        <f>IF(COUNTIF('Record Inputs'!$N$2:$N$100,AN412)&gt;0,"S", IF(COUNTIF('Record Inputs'!$O$2:$O$100,AN412)&gt;0,"S&amp;D",""))</f>
        <v/>
      </c>
      <c r="K412" s="436"/>
      <c r="AN412" s="251" t="str">
        <f t="shared" si="84"/>
        <v/>
      </c>
    </row>
    <row r="413" spans="1:40" ht="16.5" thickTop="1" thickBot="1">
      <c r="A413" s="414">
        <v>25</v>
      </c>
      <c r="B413" s="247"/>
      <c r="C413" s="248"/>
      <c r="D413" s="359"/>
      <c r="E413" s="360">
        <f t="shared" si="81"/>
        <v>0</v>
      </c>
      <c r="F413" s="249" t="s">
        <v>641</v>
      </c>
      <c r="G413" s="250" t="str">
        <f t="shared" si="83"/>
        <v/>
      </c>
      <c r="H413" s="250" t="str">
        <f>IF(COUNTIF('Record Inputs'!$J$2:$J$100,AN413)&gt;0,"TE", IF(COUNTIF('Record Inputs'!$K$2:$K$100,AN413)&gt;0,"H2O",""))</f>
        <v/>
      </c>
      <c r="I413" s="250" t="str">
        <f>IF(COUNTIF('Record Inputs'!$L$2:$L$100,AN413)&gt;0,"P", IF(COUNTIF('Record Inputs'!$M$2:$M$100,AN413)&gt;0,"N",IF(COUNTIF('Record Inputs'!$P$2:$P$100,AN413)&gt;0,"C","")))</f>
        <v/>
      </c>
      <c r="J413" s="250" t="str">
        <f>IF(COUNTIF('Record Inputs'!$N$2:$N$100,AN413)&gt;0,"S", IF(COUNTIF('Record Inputs'!$O$2:$O$100,AN413)&gt;0,"S&amp;D",""))</f>
        <v/>
      </c>
      <c r="K413" s="436"/>
      <c r="AN413" s="251" t="str">
        <f t="shared" si="84"/>
        <v/>
      </c>
    </row>
    <row r="414" spans="1:40" ht="16.5" thickTop="1" thickBot="1">
      <c r="A414" s="414">
        <v>26</v>
      </c>
      <c r="B414" s="247"/>
      <c r="C414" s="248"/>
      <c r="D414" s="359"/>
      <c r="E414" s="360">
        <f t="shared" si="81"/>
        <v>0</v>
      </c>
      <c r="F414" s="249" t="s">
        <v>642</v>
      </c>
      <c r="G414" s="250" t="str">
        <f t="shared" si="83"/>
        <v/>
      </c>
      <c r="H414" s="250" t="str">
        <f>IF(COUNTIF('Record Inputs'!$J$2:$J$100,AN414)&gt;0,"TE", IF(COUNTIF('Record Inputs'!$K$2:$K$100,AN414)&gt;0,"H2O",""))</f>
        <v/>
      </c>
      <c r="I414" s="250" t="str">
        <f>IF(COUNTIF('Record Inputs'!$L$2:$L$100,AN414)&gt;0,"P", IF(COUNTIF('Record Inputs'!$M$2:$M$100,AN414)&gt;0,"N",IF(COUNTIF('Record Inputs'!$P$2:$P$100,AN414)&gt;0,"C","")))</f>
        <v/>
      </c>
      <c r="J414" s="250" t="str">
        <f>IF(COUNTIF('Record Inputs'!$N$2:$N$100,AN414)&gt;0,"S", IF(COUNTIF('Record Inputs'!$O$2:$O$100,AN414)&gt;0,"S&amp;D",""))</f>
        <v/>
      </c>
      <c r="K414" s="436"/>
      <c r="AN414" s="251" t="str">
        <f t="shared" si="84"/>
        <v/>
      </c>
    </row>
    <row r="415" spans="1:40" ht="16.5" thickTop="1" thickBot="1">
      <c r="A415" s="414">
        <v>27</v>
      </c>
      <c r="B415" s="247"/>
      <c r="C415" s="248"/>
      <c r="D415" s="359"/>
      <c r="E415" s="360">
        <f t="shared" si="81"/>
        <v>0</v>
      </c>
      <c r="F415" s="249" t="s">
        <v>643</v>
      </c>
      <c r="G415" s="250" t="str">
        <f t="shared" si="83"/>
        <v/>
      </c>
      <c r="H415" s="250" t="str">
        <f>IF(COUNTIF('Record Inputs'!$J$2:$J$100,AN415)&gt;0,"TE", IF(COUNTIF('Record Inputs'!$K$2:$K$100,AN415)&gt;0,"H2O",""))</f>
        <v/>
      </c>
      <c r="I415" s="250" t="str">
        <f>IF(COUNTIF('Record Inputs'!$L$2:$L$100,AN415)&gt;0,"P", IF(COUNTIF('Record Inputs'!$M$2:$M$100,AN415)&gt;0,"N",IF(COUNTIF('Record Inputs'!$P$2:$P$100,AN415)&gt;0,"C","")))</f>
        <v/>
      </c>
      <c r="J415" s="250" t="str">
        <f>IF(COUNTIF('Record Inputs'!$N$2:$N$100,AN415)&gt;0,"S", IF(COUNTIF('Record Inputs'!$O$2:$O$100,AN415)&gt;0,"S&amp;D",""))</f>
        <v/>
      </c>
      <c r="K415" s="436"/>
      <c r="AN415" s="251" t="str">
        <f t="shared" si="84"/>
        <v/>
      </c>
    </row>
    <row r="416" spans="1:40" ht="16.5" thickTop="1" thickBot="1">
      <c r="A416" s="414">
        <v>28</v>
      </c>
      <c r="B416" s="247"/>
      <c r="C416" s="248"/>
      <c r="D416" s="359"/>
      <c r="E416" s="360">
        <f t="shared" si="81"/>
        <v>0</v>
      </c>
      <c r="F416" s="249" t="s">
        <v>644</v>
      </c>
      <c r="G416" s="250" t="str">
        <f t="shared" si="83"/>
        <v/>
      </c>
      <c r="H416" s="250" t="str">
        <f>IF(COUNTIF('Record Inputs'!$J$2:$J$100,AN416)&gt;0,"TE", IF(COUNTIF('Record Inputs'!$K$2:$K$100,AN416)&gt;0,"H2O",""))</f>
        <v/>
      </c>
      <c r="I416" s="250" t="str">
        <f>IF(COUNTIF('Record Inputs'!$L$2:$L$100,AN416)&gt;0,"P", IF(COUNTIF('Record Inputs'!$M$2:$M$100,AN416)&gt;0,"N",IF(COUNTIF('Record Inputs'!$P$2:$P$100,AN416)&gt;0,"C","")))</f>
        <v/>
      </c>
      <c r="J416" s="250" t="str">
        <f>IF(COUNTIF('Record Inputs'!$N$2:$N$100,AN416)&gt;0,"S", IF(COUNTIF('Record Inputs'!$O$2:$O$100,AN416)&gt;0,"S&amp;D",""))</f>
        <v/>
      </c>
      <c r="K416" s="436"/>
      <c r="AN416" s="251" t="str">
        <f t="shared" si="84"/>
        <v/>
      </c>
    </row>
    <row r="417" spans="1:40" ht="16.5" thickTop="1" thickBot="1">
      <c r="A417" s="414">
        <v>29</v>
      </c>
      <c r="B417" s="247"/>
      <c r="C417" s="248"/>
      <c r="D417" s="359"/>
      <c r="E417" s="360">
        <f t="shared" si="81"/>
        <v>0</v>
      </c>
      <c r="F417" s="249" t="s">
        <v>645</v>
      </c>
      <c r="G417" s="250" t="str">
        <f t="shared" si="83"/>
        <v/>
      </c>
      <c r="H417" s="250" t="str">
        <f>IF(COUNTIF('Record Inputs'!$J$2:$J$100,AN417)&gt;0,"TE", IF(COUNTIF('Record Inputs'!$K$2:$K$100,AN417)&gt;0,"H2O",""))</f>
        <v/>
      </c>
      <c r="I417" s="250" t="str">
        <f>IF(COUNTIF('Record Inputs'!$L$2:$L$100,AN417)&gt;0,"P", IF(COUNTIF('Record Inputs'!$M$2:$M$100,AN417)&gt;0,"N",IF(COUNTIF('Record Inputs'!$P$2:$P$100,AN417)&gt;0,"C","")))</f>
        <v/>
      </c>
      <c r="J417" s="250" t="str">
        <f>IF(COUNTIF('Record Inputs'!$N$2:$N$100,AN417)&gt;0,"S", IF(COUNTIF('Record Inputs'!$O$2:$O$100,AN417)&gt;0,"S&amp;D",""))</f>
        <v/>
      </c>
      <c r="K417" s="436"/>
      <c r="AN417" s="251" t="str">
        <f t="shared" si="84"/>
        <v/>
      </c>
    </row>
    <row r="418" spans="1:40" ht="16.5" thickTop="1" thickBot="1">
      <c r="A418" s="414">
        <v>30</v>
      </c>
      <c r="B418" s="247"/>
      <c r="C418" s="248"/>
      <c r="D418" s="359"/>
      <c r="E418" s="360">
        <f t="shared" si="81"/>
        <v>0</v>
      </c>
      <c r="F418" s="249" t="s">
        <v>646</v>
      </c>
      <c r="G418" s="250" t="str">
        <f t="shared" si="83"/>
        <v/>
      </c>
      <c r="H418" s="250" t="str">
        <f>IF(COUNTIF('Record Inputs'!$J$2:$J$100,AN418)&gt;0,"TE", IF(COUNTIF('Record Inputs'!$K$2:$K$100,AN418)&gt;0,"H2O",""))</f>
        <v/>
      </c>
      <c r="I418" s="250" t="str">
        <f>IF(COUNTIF('Record Inputs'!$L$2:$L$100,AN418)&gt;0,"P", IF(COUNTIF('Record Inputs'!$M$2:$M$100,AN418)&gt;0,"N",IF(COUNTIF('Record Inputs'!$P$2:$P$100,AN418)&gt;0,"C","")))</f>
        <v/>
      </c>
      <c r="J418" s="250" t="str">
        <f>IF(COUNTIF('Record Inputs'!$N$2:$N$100,AN418)&gt;0,"S", IF(COUNTIF('Record Inputs'!$O$2:$O$100,AN418)&gt;0,"S&amp;D",""))</f>
        <v/>
      </c>
      <c r="K418" s="436"/>
      <c r="AN418" s="251" t="str">
        <f t="shared" si="84"/>
        <v/>
      </c>
    </row>
    <row r="419" spans="1:40" ht="16.5" thickTop="1" thickBot="1">
      <c r="A419" s="414">
        <v>31</v>
      </c>
      <c r="B419" s="247"/>
      <c r="C419" s="248"/>
      <c r="D419" s="359"/>
      <c r="E419" s="360">
        <f t="shared" si="81"/>
        <v>0</v>
      </c>
      <c r="F419" s="249" t="s">
        <v>647</v>
      </c>
      <c r="G419" s="250" t="str">
        <f t="shared" si="83"/>
        <v/>
      </c>
      <c r="H419" s="250" t="str">
        <f>IF(COUNTIF('Record Inputs'!$J$2:$J$100,AN419)&gt;0,"TE", IF(COUNTIF('Record Inputs'!$K$2:$K$100,AN419)&gt;0,"H2O",""))</f>
        <v/>
      </c>
      <c r="I419" s="250" t="str">
        <f>IF(COUNTIF('Record Inputs'!$L$2:$L$100,AN419)&gt;0,"P", IF(COUNTIF('Record Inputs'!$M$2:$M$100,AN419)&gt;0,"N",IF(COUNTIF('Record Inputs'!$P$2:$P$100,AN419)&gt;0,"C","")))</f>
        <v/>
      </c>
      <c r="J419" s="250" t="str">
        <f>IF(COUNTIF('Record Inputs'!$N$2:$N$100,AN419)&gt;0,"S", IF(COUNTIF('Record Inputs'!$O$2:$O$100,AN419)&gt;0,"S&amp;D",""))</f>
        <v/>
      </c>
      <c r="K419" s="436"/>
      <c r="AN419" s="251" t="str">
        <f t="shared" si="84"/>
        <v/>
      </c>
    </row>
    <row r="420" spans="1:40" ht="16.5" thickTop="1" thickBot="1">
      <c r="A420" s="414">
        <v>32</v>
      </c>
      <c r="B420" s="247"/>
      <c r="C420" s="248"/>
      <c r="D420" s="359"/>
      <c r="E420" s="360">
        <f t="shared" si="81"/>
        <v>0</v>
      </c>
      <c r="F420" s="249" t="s">
        <v>648</v>
      </c>
      <c r="G420" s="250" t="str">
        <f t="shared" si="83"/>
        <v/>
      </c>
      <c r="H420" s="250" t="str">
        <f>IF(COUNTIF('Record Inputs'!$J$2:$J$100,AN420)&gt;0,"TE", IF(COUNTIF('Record Inputs'!$K$2:$K$100,AN420)&gt;0,"H2O",""))</f>
        <v/>
      </c>
      <c r="I420" s="250" t="str">
        <f>IF(COUNTIF('Record Inputs'!$L$2:$L$100,AN420)&gt;0,"P", IF(COUNTIF('Record Inputs'!$M$2:$M$100,AN420)&gt;0,"N",IF(COUNTIF('Record Inputs'!$P$2:$P$100,AN420)&gt;0,"C","")))</f>
        <v/>
      </c>
      <c r="J420" s="250" t="str">
        <f>IF(COUNTIF('Record Inputs'!$N$2:$N$100,AN420)&gt;0,"S", IF(COUNTIF('Record Inputs'!$O$2:$O$100,AN420)&gt;0,"S&amp;D",""))</f>
        <v/>
      </c>
      <c r="K420" s="436"/>
      <c r="AN420" s="251" t="str">
        <f t="shared" si="84"/>
        <v/>
      </c>
    </row>
    <row r="421" spans="1:40" ht="16.5" thickTop="1" thickBot="1">
      <c r="A421" s="414">
        <v>33</v>
      </c>
      <c r="B421" s="247"/>
      <c r="C421" s="248"/>
      <c r="D421" s="359"/>
      <c r="E421" s="360">
        <f t="shared" ref="E421:E484" si="85">LEN(D421)</f>
        <v>0</v>
      </c>
      <c r="F421" s="249" t="s">
        <v>649</v>
      </c>
      <c r="G421" s="250" t="str">
        <f t="shared" si="83"/>
        <v/>
      </c>
      <c r="H421" s="250" t="str">
        <f>IF(COUNTIF('Record Inputs'!$J$2:$J$100,AN421)&gt;0,"TE", IF(COUNTIF('Record Inputs'!$K$2:$K$100,AN421)&gt;0,"H2O",""))</f>
        <v/>
      </c>
      <c r="I421" s="250" t="str">
        <f>IF(COUNTIF('Record Inputs'!$L$2:$L$100,AN421)&gt;0,"P", IF(COUNTIF('Record Inputs'!$M$2:$M$100,AN421)&gt;0,"N",IF(COUNTIF('Record Inputs'!$P$2:$P$100,AN421)&gt;0,"C","")))</f>
        <v/>
      </c>
      <c r="J421" s="250" t="str">
        <f>IF(COUNTIF('Record Inputs'!$N$2:$N$100,AN421)&gt;0,"S", IF(COUNTIF('Record Inputs'!$O$2:$O$100,AN421)&gt;0,"S&amp;D",""))</f>
        <v/>
      </c>
      <c r="K421" s="436"/>
      <c r="AN421" s="251" t="str">
        <f t="shared" si="84"/>
        <v/>
      </c>
    </row>
    <row r="422" spans="1:40" ht="16.5" thickTop="1" thickBot="1">
      <c r="A422" s="414">
        <v>34</v>
      </c>
      <c r="B422" s="247"/>
      <c r="C422" s="248"/>
      <c r="D422" s="359"/>
      <c r="E422" s="360">
        <f t="shared" si="85"/>
        <v>0</v>
      </c>
      <c r="F422" s="249" t="s">
        <v>650</v>
      </c>
      <c r="G422" s="250" t="str">
        <f t="shared" si="83"/>
        <v/>
      </c>
      <c r="H422" s="250" t="str">
        <f>IF(COUNTIF('Record Inputs'!$J$2:$J$100,AN422)&gt;0,"TE", IF(COUNTIF('Record Inputs'!$K$2:$K$100,AN422)&gt;0,"H2O",""))</f>
        <v/>
      </c>
      <c r="I422" s="250" t="str">
        <f>IF(COUNTIF('Record Inputs'!$L$2:$L$100,AN422)&gt;0,"P", IF(COUNTIF('Record Inputs'!$M$2:$M$100,AN422)&gt;0,"N",IF(COUNTIF('Record Inputs'!$P$2:$P$100,AN422)&gt;0,"C","")))</f>
        <v/>
      </c>
      <c r="J422" s="250" t="str">
        <f>IF(COUNTIF('Record Inputs'!$N$2:$N$100,AN422)&gt;0,"S", IF(COUNTIF('Record Inputs'!$O$2:$O$100,AN422)&gt;0,"S&amp;D",""))</f>
        <v/>
      </c>
      <c r="K422" s="436"/>
      <c r="AN422" s="251" t="str">
        <f t="shared" si="84"/>
        <v/>
      </c>
    </row>
    <row r="423" spans="1:40" ht="16.5" thickTop="1" thickBot="1">
      <c r="A423" s="414">
        <v>35</v>
      </c>
      <c r="B423" s="247"/>
      <c r="C423" s="248"/>
      <c r="D423" s="359"/>
      <c r="E423" s="360">
        <f t="shared" si="85"/>
        <v>0</v>
      </c>
      <c r="F423" s="249" t="s">
        <v>651</v>
      </c>
      <c r="G423" s="250" t="str">
        <f t="shared" si="83"/>
        <v/>
      </c>
      <c r="H423" s="250" t="str">
        <f>IF(COUNTIF('Record Inputs'!$J$2:$J$100,AN423)&gt;0,"TE", IF(COUNTIF('Record Inputs'!$K$2:$K$100,AN423)&gt;0,"H2O",""))</f>
        <v/>
      </c>
      <c r="I423" s="250" t="str">
        <f>IF(COUNTIF('Record Inputs'!$L$2:$L$100,AN423)&gt;0,"P", IF(COUNTIF('Record Inputs'!$M$2:$M$100,AN423)&gt;0,"N",IF(COUNTIF('Record Inputs'!$P$2:$P$100,AN423)&gt;0,"C","")))</f>
        <v/>
      </c>
      <c r="J423" s="250" t="str">
        <f>IF(COUNTIF('Record Inputs'!$N$2:$N$100,AN423)&gt;0,"S", IF(COUNTIF('Record Inputs'!$O$2:$O$100,AN423)&gt;0,"S&amp;D",""))</f>
        <v/>
      </c>
      <c r="K423" s="436"/>
      <c r="AN423" s="251" t="str">
        <f t="shared" si="84"/>
        <v/>
      </c>
    </row>
    <row r="424" spans="1:40" ht="16.5" thickTop="1" thickBot="1">
      <c r="A424" s="414">
        <v>36</v>
      </c>
      <c r="B424" s="247"/>
      <c r="C424" s="248"/>
      <c r="D424" s="359"/>
      <c r="E424" s="360">
        <f t="shared" si="85"/>
        <v>0</v>
      </c>
      <c r="F424" s="249" t="s">
        <v>652</v>
      </c>
      <c r="G424" s="250" t="str">
        <f t="shared" si="83"/>
        <v/>
      </c>
      <c r="H424" s="250" t="str">
        <f>IF(COUNTIF('Record Inputs'!$J$2:$J$100,AN424)&gt;0,"TE", IF(COUNTIF('Record Inputs'!$K$2:$K$100,AN424)&gt;0,"H2O",""))</f>
        <v/>
      </c>
      <c r="I424" s="250" t="str">
        <f>IF(COUNTIF('Record Inputs'!$L$2:$L$100,AN424)&gt;0,"P", IF(COUNTIF('Record Inputs'!$M$2:$M$100,AN424)&gt;0,"N",IF(COUNTIF('Record Inputs'!$P$2:$P$100,AN424)&gt;0,"C","")))</f>
        <v/>
      </c>
      <c r="J424" s="250" t="str">
        <f>IF(COUNTIF('Record Inputs'!$N$2:$N$100,AN424)&gt;0,"S", IF(COUNTIF('Record Inputs'!$O$2:$O$100,AN424)&gt;0,"S&amp;D",""))</f>
        <v/>
      </c>
      <c r="K424" s="436"/>
      <c r="AN424" s="251" t="str">
        <f t="shared" si="84"/>
        <v/>
      </c>
    </row>
    <row r="425" spans="1:40" ht="16.5" thickTop="1" thickBot="1">
      <c r="A425" s="414">
        <v>37</v>
      </c>
      <c r="B425" s="247"/>
      <c r="C425" s="248"/>
      <c r="D425" s="359"/>
      <c r="E425" s="360">
        <f t="shared" si="85"/>
        <v>0</v>
      </c>
      <c r="F425" s="249" t="s">
        <v>653</v>
      </c>
      <c r="G425" s="250" t="str">
        <f t="shared" si="83"/>
        <v/>
      </c>
      <c r="H425" s="250" t="str">
        <f>IF(COUNTIF('Record Inputs'!$J$2:$J$100,AN425)&gt;0,"TE", IF(COUNTIF('Record Inputs'!$K$2:$K$100,AN425)&gt;0,"H2O",""))</f>
        <v/>
      </c>
      <c r="I425" s="250" t="str">
        <f>IF(COUNTIF('Record Inputs'!$L$2:$L$100,AN425)&gt;0,"P", IF(COUNTIF('Record Inputs'!$M$2:$M$100,AN425)&gt;0,"N",IF(COUNTIF('Record Inputs'!$P$2:$P$100,AN425)&gt;0,"C","")))</f>
        <v/>
      </c>
      <c r="J425" s="250" t="str">
        <f>IF(COUNTIF('Record Inputs'!$N$2:$N$100,AN425)&gt;0,"S", IF(COUNTIF('Record Inputs'!$O$2:$O$100,AN425)&gt;0,"S&amp;D",""))</f>
        <v/>
      </c>
      <c r="K425" s="436"/>
      <c r="AN425" s="251" t="str">
        <f t="shared" si="84"/>
        <v/>
      </c>
    </row>
    <row r="426" spans="1:40" ht="16.5" thickTop="1" thickBot="1">
      <c r="A426" s="414">
        <v>38</v>
      </c>
      <c r="B426" s="247"/>
      <c r="C426" s="248"/>
      <c r="D426" s="359"/>
      <c r="E426" s="360">
        <f t="shared" si="85"/>
        <v>0</v>
      </c>
      <c r="F426" s="249" t="s">
        <v>654</v>
      </c>
      <c r="G426" s="250" t="str">
        <f t="shared" si="83"/>
        <v/>
      </c>
      <c r="H426" s="250" t="str">
        <f>IF(COUNTIF('Record Inputs'!$J$2:$J$100,AN426)&gt;0,"TE", IF(COUNTIF('Record Inputs'!$K$2:$K$100,AN426)&gt;0,"H2O",""))</f>
        <v/>
      </c>
      <c r="I426" s="250" t="str">
        <f>IF(COUNTIF('Record Inputs'!$L$2:$L$100,AN426)&gt;0,"P", IF(COUNTIF('Record Inputs'!$M$2:$M$100,AN426)&gt;0,"N",IF(COUNTIF('Record Inputs'!$P$2:$P$100,AN426)&gt;0,"C","")))</f>
        <v/>
      </c>
      <c r="J426" s="250" t="str">
        <f>IF(COUNTIF('Record Inputs'!$N$2:$N$100,AN426)&gt;0,"S", IF(COUNTIF('Record Inputs'!$O$2:$O$100,AN426)&gt;0,"S&amp;D",""))</f>
        <v/>
      </c>
      <c r="K426" s="436"/>
      <c r="AN426" s="251" t="str">
        <f t="shared" si="84"/>
        <v/>
      </c>
    </row>
    <row r="427" spans="1:40" ht="16.5" thickTop="1" thickBot="1">
      <c r="A427" s="414">
        <v>39</v>
      </c>
      <c r="B427" s="247"/>
      <c r="C427" s="248"/>
      <c r="D427" s="359"/>
      <c r="E427" s="360">
        <f t="shared" si="85"/>
        <v>0</v>
      </c>
      <c r="F427" s="249" t="s">
        <v>655</v>
      </c>
      <c r="G427" s="250" t="str">
        <f t="shared" si="83"/>
        <v/>
      </c>
      <c r="H427" s="250" t="str">
        <f>IF(COUNTIF('Record Inputs'!$J$2:$J$100,AN427)&gt;0,"TE", IF(COUNTIF('Record Inputs'!$K$2:$K$100,AN427)&gt;0,"H2O",""))</f>
        <v/>
      </c>
      <c r="I427" s="250" t="str">
        <f>IF(COUNTIF('Record Inputs'!$L$2:$L$100,AN427)&gt;0,"P", IF(COUNTIF('Record Inputs'!$M$2:$M$100,AN427)&gt;0,"N",IF(COUNTIF('Record Inputs'!$P$2:$P$100,AN427)&gt;0,"C","")))</f>
        <v/>
      </c>
      <c r="J427" s="250" t="str">
        <f>IF(COUNTIF('Record Inputs'!$N$2:$N$100,AN427)&gt;0,"S", IF(COUNTIF('Record Inputs'!$O$2:$O$100,AN427)&gt;0,"S&amp;D",""))</f>
        <v/>
      </c>
      <c r="K427" s="436"/>
      <c r="AN427" s="251" t="str">
        <f t="shared" si="84"/>
        <v/>
      </c>
    </row>
    <row r="428" spans="1:40" ht="16.5" thickTop="1" thickBot="1">
      <c r="A428" s="414">
        <v>40</v>
      </c>
      <c r="B428" s="247"/>
      <c r="C428" s="248"/>
      <c r="D428" s="359"/>
      <c r="E428" s="360">
        <f t="shared" si="85"/>
        <v>0</v>
      </c>
      <c r="F428" s="249" t="s">
        <v>656</v>
      </c>
      <c r="G428" s="250" t="str">
        <f t="shared" si="83"/>
        <v/>
      </c>
      <c r="H428" s="250" t="str">
        <f>IF(COUNTIF('Record Inputs'!$J$2:$J$100,AN428)&gt;0,"TE", IF(COUNTIF('Record Inputs'!$K$2:$K$100,AN428)&gt;0,"H2O",""))</f>
        <v/>
      </c>
      <c r="I428" s="250" t="str">
        <f>IF(COUNTIF('Record Inputs'!$L$2:$L$100,AN428)&gt;0,"P", IF(COUNTIF('Record Inputs'!$M$2:$M$100,AN428)&gt;0,"N",IF(COUNTIF('Record Inputs'!$P$2:$P$100,AN428)&gt;0,"C","")))</f>
        <v/>
      </c>
      <c r="J428" s="250" t="str">
        <f>IF(COUNTIF('Record Inputs'!$N$2:$N$100,AN428)&gt;0,"S", IF(COUNTIF('Record Inputs'!$O$2:$O$100,AN428)&gt;0,"S&amp;D",""))</f>
        <v/>
      </c>
      <c r="K428" s="436"/>
      <c r="AN428" s="251" t="str">
        <f t="shared" si="84"/>
        <v/>
      </c>
    </row>
    <row r="429" spans="1:40" ht="16.5" thickTop="1" thickBot="1">
      <c r="A429" s="414">
        <v>41</v>
      </c>
      <c r="B429" s="247"/>
      <c r="C429" s="248"/>
      <c r="D429" s="359"/>
      <c r="E429" s="360">
        <f t="shared" si="85"/>
        <v>0</v>
      </c>
      <c r="F429" s="249" t="s">
        <v>657</v>
      </c>
      <c r="G429" s="250" t="str">
        <f t="shared" si="83"/>
        <v/>
      </c>
      <c r="H429" s="250" t="str">
        <f>IF(COUNTIF('Record Inputs'!$J$2:$J$100,AN429)&gt;0,"TE", IF(COUNTIF('Record Inputs'!$K$2:$K$100,AN429)&gt;0,"H2O",""))</f>
        <v/>
      </c>
      <c r="I429" s="250" t="str">
        <f>IF(COUNTIF('Record Inputs'!$L$2:$L$100,AN429)&gt;0,"P", IF(COUNTIF('Record Inputs'!$M$2:$M$100,AN429)&gt;0,"N",IF(COUNTIF('Record Inputs'!$P$2:$P$100,AN429)&gt;0,"C","")))</f>
        <v/>
      </c>
      <c r="J429" s="250" t="str">
        <f>IF(COUNTIF('Record Inputs'!$N$2:$N$100,AN429)&gt;0,"S", IF(COUNTIF('Record Inputs'!$O$2:$O$100,AN429)&gt;0,"S&amp;D",""))</f>
        <v/>
      </c>
      <c r="K429" s="436"/>
      <c r="AN429" s="251" t="str">
        <f t="shared" si="84"/>
        <v/>
      </c>
    </row>
    <row r="430" spans="1:40" ht="16.5" thickTop="1" thickBot="1">
      <c r="A430" s="414">
        <v>42</v>
      </c>
      <c r="B430" s="247"/>
      <c r="C430" s="248"/>
      <c r="D430" s="359"/>
      <c r="E430" s="360">
        <f t="shared" si="85"/>
        <v>0</v>
      </c>
      <c r="F430" s="249" t="s">
        <v>658</v>
      </c>
      <c r="G430" s="250" t="str">
        <f t="shared" si="83"/>
        <v/>
      </c>
      <c r="H430" s="250" t="str">
        <f>IF(COUNTIF('Record Inputs'!$J$2:$J$100,AN430)&gt;0,"TE", IF(COUNTIF('Record Inputs'!$K$2:$K$100,AN430)&gt;0,"H2O",""))</f>
        <v/>
      </c>
      <c r="I430" s="250" t="str">
        <f>IF(COUNTIF('Record Inputs'!$L$2:$L$100,AN430)&gt;0,"P", IF(COUNTIF('Record Inputs'!$M$2:$M$100,AN430)&gt;0,"N",IF(COUNTIF('Record Inputs'!$P$2:$P$100,AN430)&gt;0,"C","")))</f>
        <v/>
      </c>
      <c r="J430" s="250" t="str">
        <f>IF(COUNTIF('Record Inputs'!$N$2:$N$100,AN430)&gt;0,"S", IF(COUNTIF('Record Inputs'!$O$2:$O$100,AN430)&gt;0,"S&amp;D",""))</f>
        <v/>
      </c>
      <c r="K430" s="436"/>
      <c r="AN430" s="251" t="str">
        <f t="shared" si="84"/>
        <v/>
      </c>
    </row>
    <row r="431" spans="1:40" ht="16.5" thickTop="1" thickBot="1">
      <c r="A431" s="414">
        <v>43</v>
      </c>
      <c r="B431" s="247"/>
      <c r="C431" s="248"/>
      <c r="D431" s="359"/>
      <c r="E431" s="360">
        <f t="shared" si="85"/>
        <v>0</v>
      </c>
      <c r="F431" s="249" t="s">
        <v>659</v>
      </c>
      <c r="G431" s="250" t="str">
        <f t="shared" si="83"/>
        <v/>
      </c>
      <c r="H431" s="250" t="str">
        <f>IF(COUNTIF('Record Inputs'!$J$2:$J$100,AN431)&gt;0,"TE", IF(COUNTIF('Record Inputs'!$K$2:$K$100,AN431)&gt;0,"H2O",""))</f>
        <v/>
      </c>
      <c r="I431" s="250" t="str">
        <f>IF(COUNTIF('Record Inputs'!$L$2:$L$100,AN431)&gt;0,"P", IF(COUNTIF('Record Inputs'!$M$2:$M$100,AN431)&gt;0,"N",IF(COUNTIF('Record Inputs'!$P$2:$P$100,AN431)&gt;0,"C","")))</f>
        <v/>
      </c>
      <c r="J431" s="250" t="str">
        <f>IF(COUNTIF('Record Inputs'!$N$2:$N$100,AN431)&gt;0,"S", IF(COUNTIF('Record Inputs'!$O$2:$O$100,AN431)&gt;0,"S&amp;D",""))</f>
        <v/>
      </c>
      <c r="K431" s="436"/>
      <c r="AN431" s="251" t="str">
        <f t="shared" si="84"/>
        <v/>
      </c>
    </row>
    <row r="432" spans="1:40" ht="16.5" thickTop="1" thickBot="1">
      <c r="A432" s="414">
        <v>44</v>
      </c>
      <c r="B432" s="247"/>
      <c r="C432" s="248"/>
      <c r="D432" s="359"/>
      <c r="E432" s="360">
        <f t="shared" si="85"/>
        <v>0</v>
      </c>
      <c r="F432" s="249" t="s">
        <v>660</v>
      </c>
      <c r="G432" s="250" t="str">
        <f t="shared" si="83"/>
        <v/>
      </c>
      <c r="H432" s="250" t="str">
        <f>IF(COUNTIF('Record Inputs'!$J$2:$J$100,AN432)&gt;0,"TE", IF(COUNTIF('Record Inputs'!$K$2:$K$100,AN432)&gt;0,"H2O",""))</f>
        <v/>
      </c>
      <c r="I432" s="250" t="str">
        <f>IF(COUNTIF('Record Inputs'!$L$2:$L$100,AN432)&gt;0,"P", IF(COUNTIF('Record Inputs'!$M$2:$M$100,AN432)&gt;0,"N",IF(COUNTIF('Record Inputs'!$P$2:$P$100,AN432)&gt;0,"C","")))</f>
        <v/>
      </c>
      <c r="J432" s="250" t="str">
        <f>IF(COUNTIF('Record Inputs'!$N$2:$N$100,AN432)&gt;0,"S", IF(COUNTIF('Record Inputs'!$O$2:$O$100,AN432)&gt;0,"S&amp;D",""))</f>
        <v/>
      </c>
      <c r="K432" s="436"/>
      <c r="AN432" s="251" t="str">
        <f t="shared" si="84"/>
        <v/>
      </c>
    </row>
    <row r="433" spans="1:40" ht="16.5" thickTop="1" thickBot="1">
      <c r="A433" s="414">
        <v>45</v>
      </c>
      <c r="B433" s="247"/>
      <c r="C433" s="248"/>
      <c r="D433" s="359"/>
      <c r="E433" s="360">
        <f t="shared" si="85"/>
        <v>0</v>
      </c>
      <c r="F433" s="249" t="s">
        <v>661</v>
      </c>
      <c r="G433" s="250" t="str">
        <f t="shared" si="83"/>
        <v/>
      </c>
      <c r="H433" s="250" t="str">
        <f>IF(COUNTIF('Record Inputs'!$J$2:$J$100,AN433)&gt;0,"TE", IF(COUNTIF('Record Inputs'!$K$2:$K$100,AN433)&gt;0,"H2O",""))</f>
        <v/>
      </c>
      <c r="I433" s="250" t="str">
        <f>IF(COUNTIF('Record Inputs'!$L$2:$L$100,AN433)&gt;0,"P", IF(COUNTIF('Record Inputs'!$M$2:$M$100,AN433)&gt;0,"N",IF(COUNTIF('Record Inputs'!$P$2:$P$100,AN433)&gt;0,"C","")))</f>
        <v/>
      </c>
      <c r="J433" s="250" t="str">
        <f>IF(COUNTIF('Record Inputs'!$N$2:$N$100,AN433)&gt;0,"S", IF(COUNTIF('Record Inputs'!$O$2:$O$100,AN433)&gt;0,"S&amp;D",""))</f>
        <v/>
      </c>
      <c r="K433" s="436"/>
      <c r="AN433" s="251" t="str">
        <f t="shared" si="84"/>
        <v/>
      </c>
    </row>
    <row r="434" spans="1:40" ht="16.5" thickTop="1" thickBot="1">
      <c r="A434" s="414">
        <v>46</v>
      </c>
      <c r="B434" s="247"/>
      <c r="C434" s="248"/>
      <c r="D434" s="359"/>
      <c r="E434" s="360">
        <f t="shared" si="85"/>
        <v>0</v>
      </c>
      <c r="F434" s="249" t="s">
        <v>662</v>
      </c>
      <c r="G434" s="250" t="str">
        <f t="shared" si="83"/>
        <v/>
      </c>
      <c r="H434" s="250" t="str">
        <f>IF(COUNTIF('Record Inputs'!$J$2:$J$100,AN434)&gt;0,"TE", IF(COUNTIF('Record Inputs'!$K$2:$K$100,AN434)&gt;0,"H2O",""))</f>
        <v/>
      </c>
      <c r="I434" s="250" t="str">
        <f>IF(COUNTIF('Record Inputs'!$L$2:$L$100,AN434)&gt;0,"P", IF(COUNTIF('Record Inputs'!$M$2:$M$100,AN434)&gt;0,"N",IF(COUNTIF('Record Inputs'!$P$2:$P$100,AN434)&gt;0,"C","")))</f>
        <v/>
      </c>
      <c r="J434" s="250" t="str">
        <f>IF(COUNTIF('Record Inputs'!$N$2:$N$100,AN434)&gt;0,"S", IF(COUNTIF('Record Inputs'!$O$2:$O$100,AN434)&gt;0,"S&amp;D",""))</f>
        <v/>
      </c>
      <c r="K434" s="436"/>
      <c r="AN434" s="251" t="str">
        <f t="shared" si="84"/>
        <v/>
      </c>
    </row>
    <row r="435" spans="1:40" ht="16.5" thickTop="1" thickBot="1">
      <c r="A435" s="414">
        <v>47</v>
      </c>
      <c r="B435" s="247"/>
      <c r="C435" s="248"/>
      <c r="D435" s="359"/>
      <c r="E435" s="360">
        <f t="shared" si="85"/>
        <v>0</v>
      </c>
      <c r="F435" s="249" t="s">
        <v>663</v>
      </c>
      <c r="G435" s="250" t="str">
        <f t="shared" si="83"/>
        <v/>
      </c>
      <c r="H435" s="250" t="str">
        <f>IF(COUNTIF('Record Inputs'!$J$2:$J$100,AN435)&gt;0,"TE", IF(COUNTIF('Record Inputs'!$K$2:$K$100,AN435)&gt;0,"H2O",""))</f>
        <v/>
      </c>
      <c r="I435" s="250" t="str">
        <f>IF(COUNTIF('Record Inputs'!$L$2:$L$100,AN435)&gt;0,"P", IF(COUNTIF('Record Inputs'!$M$2:$M$100,AN435)&gt;0,"N",IF(COUNTIF('Record Inputs'!$P$2:$P$100,AN435)&gt;0,"C","")))</f>
        <v/>
      </c>
      <c r="J435" s="250" t="str">
        <f>IF(COUNTIF('Record Inputs'!$N$2:$N$100,AN435)&gt;0,"S", IF(COUNTIF('Record Inputs'!$O$2:$O$100,AN435)&gt;0,"S&amp;D",""))</f>
        <v/>
      </c>
      <c r="K435" s="436"/>
      <c r="AN435" s="251" t="str">
        <f t="shared" si="84"/>
        <v/>
      </c>
    </row>
    <row r="436" spans="1:40" ht="16.5" thickTop="1" thickBot="1">
      <c r="A436" s="414">
        <v>48</v>
      </c>
      <c r="B436" s="247"/>
      <c r="C436" s="248"/>
      <c r="D436" s="359"/>
      <c r="E436" s="360">
        <f t="shared" si="85"/>
        <v>0</v>
      </c>
      <c r="F436" s="249" t="s">
        <v>664</v>
      </c>
      <c r="G436" s="250" t="str">
        <f t="shared" si="83"/>
        <v/>
      </c>
      <c r="H436" s="250" t="str">
        <f>IF(COUNTIF('Record Inputs'!$J$2:$J$100,AN436)&gt;0,"TE", IF(COUNTIF('Record Inputs'!$K$2:$K$100,AN436)&gt;0,"H2O",""))</f>
        <v/>
      </c>
      <c r="I436" s="250" t="str">
        <f>IF(COUNTIF('Record Inputs'!$L$2:$L$100,AN436)&gt;0,"P", IF(COUNTIF('Record Inputs'!$M$2:$M$100,AN436)&gt;0,"N",IF(COUNTIF('Record Inputs'!$P$2:$P$100,AN436)&gt;0,"C","")))</f>
        <v/>
      </c>
      <c r="J436" s="250" t="str">
        <f>IF(COUNTIF('Record Inputs'!$N$2:$N$100,AN436)&gt;0,"S", IF(COUNTIF('Record Inputs'!$O$2:$O$100,AN436)&gt;0,"S&amp;D",""))</f>
        <v/>
      </c>
      <c r="K436" s="436"/>
      <c r="AN436" s="251" t="str">
        <f t="shared" si="84"/>
        <v/>
      </c>
    </row>
    <row r="437" spans="1:40" ht="16.5" thickTop="1" thickBot="1">
      <c r="A437" s="414">
        <v>49</v>
      </c>
      <c r="B437" s="247"/>
      <c r="C437" s="248"/>
      <c r="D437" s="359"/>
      <c r="E437" s="360">
        <f t="shared" si="85"/>
        <v>0</v>
      </c>
      <c r="F437" s="249" t="s">
        <v>665</v>
      </c>
      <c r="G437" s="250" t="str">
        <f t="shared" si="83"/>
        <v/>
      </c>
      <c r="H437" s="250" t="str">
        <f>IF(COUNTIF('Record Inputs'!$J$2:$J$100,AN437)&gt;0,"TE", IF(COUNTIF('Record Inputs'!$K$2:$K$100,AN437)&gt;0,"H2O",""))</f>
        <v/>
      </c>
      <c r="I437" s="250" t="str">
        <f>IF(COUNTIF('Record Inputs'!$L$2:$L$100,AN437)&gt;0,"P", IF(COUNTIF('Record Inputs'!$M$2:$M$100,AN437)&gt;0,"N",IF(COUNTIF('Record Inputs'!$P$2:$P$100,AN437)&gt;0,"C","")))</f>
        <v/>
      </c>
      <c r="J437" s="250" t="str">
        <f>IF(COUNTIF('Record Inputs'!$N$2:$N$100,AN437)&gt;0,"S", IF(COUNTIF('Record Inputs'!$O$2:$O$100,AN437)&gt;0,"S&amp;D",""))</f>
        <v/>
      </c>
      <c r="K437" s="436"/>
      <c r="AN437" s="251" t="str">
        <f t="shared" si="84"/>
        <v/>
      </c>
    </row>
    <row r="438" spans="1:40" ht="16.5" thickTop="1" thickBot="1">
      <c r="A438" s="414">
        <v>50</v>
      </c>
      <c r="B438" s="247"/>
      <c r="C438" s="248"/>
      <c r="D438" s="359"/>
      <c r="E438" s="360">
        <f t="shared" si="85"/>
        <v>0</v>
      </c>
      <c r="F438" s="249" t="s">
        <v>666</v>
      </c>
      <c r="G438" s="250" t="str">
        <f t="shared" si="83"/>
        <v/>
      </c>
      <c r="H438" s="250" t="str">
        <f>IF(COUNTIF('Record Inputs'!$J$2:$J$100,AN438)&gt;0,"TE", IF(COUNTIF('Record Inputs'!$K$2:$K$100,AN438)&gt;0,"H2O",""))</f>
        <v/>
      </c>
      <c r="I438" s="250" t="str">
        <f>IF(COUNTIF('Record Inputs'!$L$2:$L$100,AN438)&gt;0,"P", IF(COUNTIF('Record Inputs'!$M$2:$M$100,AN438)&gt;0,"N",IF(COUNTIF('Record Inputs'!$P$2:$P$100,AN438)&gt;0,"C","")))</f>
        <v/>
      </c>
      <c r="J438" s="250" t="str">
        <f>IF(COUNTIF('Record Inputs'!$N$2:$N$100,AN438)&gt;0,"S", IF(COUNTIF('Record Inputs'!$O$2:$O$100,AN438)&gt;0,"S&amp;D",""))</f>
        <v/>
      </c>
      <c r="K438" s="436"/>
      <c r="AN438" s="251" t="str">
        <f t="shared" si="84"/>
        <v/>
      </c>
    </row>
    <row r="439" spans="1:40" ht="16.5" thickTop="1" thickBot="1">
      <c r="A439" s="414">
        <v>51</v>
      </c>
      <c r="B439" s="247"/>
      <c r="C439" s="248"/>
      <c r="D439" s="359"/>
      <c r="E439" s="360">
        <f t="shared" si="85"/>
        <v>0</v>
      </c>
      <c r="F439" s="249" t="s">
        <v>667</v>
      </c>
      <c r="G439" s="250" t="str">
        <f t="shared" si="83"/>
        <v/>
      </c>
      <c r="H439" s="250" t="str">
        <f>IF(COUNTIF('Record Inputs'!$J$2:$J$100,AN439)&gt;0,"TE", IF(COUNTIF('Record Inputs'!$K$2:$K$100,AN439)&gt;0,"H2O",""))</f>
        <v/>
      </c>
      <c r="I439" s="250" t="str">
        <f>IF(COUNTIF('Record Inputs'!$L$2:$L$100,AN439)&gt;0,"P", IF(COUNTIF('Record Inputs'!$M$2:$M$100,AN439)&gt;0,"N",IF(COUNTIF('Record Inputs'!$P$2:$P$100,AN439)&gt;0,"C","")))</f>
        <v/>
      </c>
      <c r="J439" s="250" t="str">
        <f>IF(COUNTIF('Record Inputs'!$N$2:$N$100,AN439)&gt;0,"S", IF(COUNTIF('Record Inputs'!$O$2:$O$100,AN439)&gt;0,"S&amp;D",""))</f>
        <v/>
      </c>
      <c r="K439" s="436"/>
      <c r="AN439" s="251" t="str">
        <f t="shared" si="84"/>
        <v/>
      </c>
    </row>
    <row r="440" spans="1:40" ht="16.5" thickTop="1" thickBot="1">
      <c r="A440" s="414">
        <v>52</v>
      </c>
      <c r="B440" s="247"/>
      <c r="C440" s="248"/>
      <c r="D440" s="359"/>
      <c r="E440" s="360">
        <f t="shared" si="85"/>
        <v>0</v>
      </c>
      <c r="F440" s="249" t="s">
        <v>668</v>
      </c>
      <c r="G440" s="250" t="str">
        <f t="shared" si="83"/>
        <v/>
      </c>
      <c r="H440" s="250" t="str">
        <f>IF(COUNTIF('Record Inputs'!$J$2:$J$100,AN440)&gt;0,"TE", IF(COUNTIF('Record Inputs'!$K$2:$K$100,AN440)&gt;0,"H2O",""))</f>
        <v/>
      </c>
      <c r="I440" s="250" t="str">
        <f>IF(COUNTIF('Record Inputs'!$L$2:$L$100,AN440)&gt;0,"P", IF(COUNTIF('Record Inputs'!$M$2:$M$100,AN440)&gt;0,"N",IF(COUNTIF('Record Inputs'!$P$2:$P$100,AN440)&gt;0,"C","")))</f>
        <v/>
      </c>
      <c r="J440" s="250" t="str">
        <f>IF(COUNTIF('Record Inputs'!$N$2:$N$100,AN440)&gt;0,"S", IF(COUNTIF('Record Inputs'!$O$2:$O$100,AN440)&gt;0,"S&amp;D",""))</f>
        <v/>
      </c>
      <c r="K440" s="436"/>
      <c r="AN440" s="251" t="str">
        <f t="shared" si="84"/>
        <v/>
      </c>
    </row>
    <row r="441" spans="1:40" ht="16.5" thickTop="1" thickBot="1">
      <c r="A441" s="414">
        <v>53</v>
      </c>
      <c r="B441" s="247"/>
      <c r="C441" s="248"/>
      <c r="D441" s="359"/>
      <c r="E441" s="360">
        <f t="shared" si="85"/>
        <v>0</v>
      </c>
      <c r="F441" s="249" t="s">
        <v>669</v>
      </c>
      <c r="G441" s="250" t="str">
        <f t="shared" si="83"/>
        <v/>
      </c>
      <c r="H441" s="250" t="str">
        <f>IF(COUNTIF('Record Inputs'!$J$2:$J$100,AN441)&gt;0,"TE", IF(COUNTIF('Record Inputs'!$K$2:$K$100,AN441)&gt;0,"H2O",""))</f>
        <v/>
      </c>
      <c r="I441" s="250" t="str">
        <f>IF(COUNTIF('Record Inputs'!$L$2:$L$100,AN441)&gt;0,"P", IF(COUNTIF('Record Inputs'!$M$2:$M$100,AN441)&gt;0,"N",IF(COUNTIF('Record Inputs'!$P$2:$P$100,AN441)&gt;0,"C","")))</f>
        <v/>
      </c>
      <c r="J441" s="250" t="str">
        <f>IF(COUNTIF('Record Inputs'!$N$2:$N$100,AN441)&gt;0,"S", IF(COUNTIF('Record Inputs'!$O$2:$O$100,AN441)&gt;0,"S&amp;D",""))</f>
        <v/>
      </c>
      <c r="K441" s="436"/>
      <c r="AN441" s="251" t="str">
        <f t="shared" si="84"/>
        <v/>
      </c>
    </row>
    <row r="442" spans="1:40" ht="16.5" thickTop="1" thickBot="1">
      <c r="A442" s="414">
        <v>54</v>
      </c>
      <c r="B442" s="247"/>
      <c r="C442" s="248"/>
      <c r="D442" s="359"/>
      <c r="E442" s="360">
        <f t="shared" si="85"/>
        <v>0</v>
      </c>
      <c r="F442" s="249" t="s">
        <v>670</v>
      </c>
      <c r="G442" s="250" t="str">
        <f t="shared" si="83"/>
        <v/>
      </c>
      <c r="H442" s="250" t="str">
        <f>IF(COUNTIF('Record Inputs'!$J$2:$J$100,AN442)&gt;0,"TE", IF(COUNTIF('Record Inputs'!$K$2:$K$100,AN442)&gt;0,"H2O",""))</f>
        <v/>
      </c>
      <c r="I442" s="250" t="str">
        <f>IF(COUNTIF('Record Inputs'!$L$2:$L$100,AN442)&gt;0,"P", IF(COUNTIF('Record Inputs'!$M$2:$M$100,AN442)&gt;0,"N",IF(COUNTIF('Record Inputs'!$P$2:$P$100,AN442)&gt;0,"C","")))</f>
        <v/>
      </c>
      <c r="J442" s="250" t="str">
        <f>IF(COUNTIF('Record Inputs'!$N$2:$N$100,AN442)&gt;0,"S", IF(COUNTIF('Record Inputs'!$O$2:$O$100,AN442)&gt;0,"S&amp;D",""))</f>
        <v/>
      </c>
      <c r="K442" s="436"/>
      <c r="AN442" s="251" t="str">
        <f t="shared" si="84"/>
        <v/>
      </c>
    </row>
    <row r="443" spans="1:40" ht="16.5" thickTop="1" thickBot="1">
      <c r="A443" s="414">
        <v>55</v>
      </c>
      <c r="B443" s="247"/>
      <c r="C443" s="248"/>
      <c r="D443" s="359"/>
      <c r="E443" s="360">
        <f t="shared" si="85"/>
        <v>0</v>
      </c>
      <c r="F443" s="249" t="s">
        <v>671</v>
      </c>
      <c r="G443" s="250" t="str">
        <f t="shared" si="83"/>
        <v/>
      </c>
      <c r="H443" s="250" t="str">
        <f>IF(COUNTIF('Record Inputs'!$J$2:$J$100,AN443)&gt;0,"TE", IF(COUNTIF('Record Inputs'!$K$2:$K$100,AN443)&gt;0,"H2O",""))</f>
        <v/>
      </c>
      <c r="I443" s="250" t="str">
        <f>IF(COUNTIF('Record Inputs'!$L$2:$L$100,AN443)&gt;0,"P", IF(COUNTIF('Record Inputs'!$M$2:$M$100,AN443)&gt;0,"N",IF(COUNTIF('Record Inputs'!$P$2:$P$100,AN443)&gt;0,"C","")))</f>
        <v/>
      </c>
      <c r="J443" s="250" t="str">
        <f>IF(COUNTIF('Record Inputs'!$N$2:$N$100,AN443)&gt;0,"S", IF(COUNTIF('Record Inputs'!$O$2:$O$100,AN443)&gt;0,"S&amp;D",""))</f>
        <v/>
      </c>
      <c r="K443" s="436"/>
      <c r="AN443" s="251" t="str">
        <f t="shared" si="84"/>
        <v/>
      </c>
    </row>
    <row r="444" spans="1:40" ht="16.5" thickTop="1" thickBot="1">
      <c r="A444" s="414">
        <v>56</v>
      </c>
      <c r="B444" s="247"/>
      <c r="C444" s="248"/>
      <c r="D444" s="359"/>
      <c r="E444" s="360">
        <f t="shared" si="85"/>
        <v>0</v>
      </c>
      <c r="F444" s="249" t="s">
        <v>672</v>
      </c>
      <c r="G444" s="250" t="str">
        <f t="shared" si="83"/>
        <v/>
      </c>
      <c r="H444" s="250" t="str">
        <f>IF(COUNTIF('Record Inputs'!$J$2:$J$100,AN444)&gt;0,"TE", IF(COUNTIF('Record Inputs'!$K$2:$K$100,AN444)&gt;0,"H2O",""))</f>
        <v/>
      </c>
      <c r="I444" s="250" t="str">
        <f>IF(COUNTIF('Record Inputs'!$L$2:$L$100,AN444)&gt;0,"P", IF(COUNTIF('Record Inputs'!$M$2:$M$100,AN444)&gt;0,"N",IF(COUNTIF('Record Inputs'!$P$2:$P$100,AN444)&gt;0,"C","")))</f>
        <v/>
      </c>
      <c r="J444" s="250" t="str">
        <f>IF(COUNTIF('Record Inputs'!$N$2:$N$100,AN444)&gt;0,"S", IF(COUNTIF('Record Inputs'!$O$2:$O$100,AN444)&gt;0,"S&amp;D",""))</f>
        <v/>
      </c>
      <c r="K444" s="436"/>
      <c r="AN444" s="251" t="str">
        <f t="shared" si="84"/>
        <v/>
      </c>
    </row>
    <row r="445" spans="1:40" ht="16.5" thickTop="1" thickBot="1">
      <c r="A445" s="414">
        <v>57</v>
      </c>
      <c r="B445" s="247"/>
      <c r="C445" s="248"/>
      <c r="D445" s="359"/>
      <c r="E445" s="360">
        <f t="shared" si="85"/>
        <v>0</v>
      </c>
      <c r="F445" s="249" t="s">
        <v>673</v>
      </c>
      <c r="G445" s="250" t="str">
        <f t="shared" si="83"/>
        <v/>
      </c>
      <c r="H445" s="250" t="str">
        <f>IF(COUNTIF('Record Inputs'!$J$2:$J$100,AN445)&gt;0,"TE", IF(COUNTIF('Record Inputs'!$K$2:$K$100,AN445)&gt;0,"H2O",""))</f>
        <v/>
      </c>
      <c r="I445" s="250" t="str">
        <f>IF(COUNTIF('Record Inputs'!$L$2:$L$100,AN445)&gt;0,"P", IF(COUNTIF('Record Inputs'!$M$2:$M$100,AN445)&gt;0,"N",IF(COUNTIF('Record Inputs'!$P$2:$P$100,AN445)&gt;0,"C","")))</f>
        <v/>
      </c>
      <c r="J445" s="250" t="str">
        <f>IF(COUNTIF('Record Inputs'!$N$2:$N$100,AN445)&gt;0,"S", IF(COUNTIF('Record Inputs'!$O$2:$O$100,AN445)&gt;0,"S&amp;D",""))</f>
        <v/>
      </c>
      <c r="K445" s="436"/>
      <c r="AN445" s="251" t="str">
        <f t="shared" si="84"/>
        <v/>
      </c>
    </row>
    <row r="446" spans="1:40" ht="16.5" thickTop="1" thickBot="1">
      <c r="A446" s="414">
        <v>58</v>
      </c>
      <c r="B446" s="247"/>
      <c r="C446" s="248"/>
      <c r="D446" s="359"/>
      <c r="E446" s="360">
        <f t="shared" si="85"/>
        <v>0</v>
      </c>
      <c r="F446" s="249" t="s">
        <v>674</v>
      </c>
      <c r="G446" s="250" t="str">
        <f t="shared" si="83"/>
        <v/>
      </c>
      <c r="H446" s="250" t="str">
        <f>IF(COUNTIF('Record Inputs'!$J$2:$J$100,AN446)&gt;0,"TE", IF(COUNTIF('Record Inputs'!$K$2:$K$100,AN446)&gt;0,"H2O",""))</f>
        <v/>
      </c>
      <c r="I446" s="250" t="str">
        <f>IF(COUNTIF('Record Inputs'!$L$2:$L$100,AN446)&gt;0,"P", IF(COUNTIF('Record Inputs'!$M$2:$M$100,AN446)&gt;0,"N",IF(COUNTIF('Record Inputs'!$P$2:$P$100,AN446)&gt;0,"C","")))</f>
        <v/>
      </c>
      <c r="J446" s="250" t="str">
        <f>IF(COUNTIF('Record Inputs'!$N$2:$N$100,AN446)&gt;0,"S", IF(COUNTIF('Record Inputs'!$O$2:$O$100,AN446)&gt;0,"S&amp;D",""))</f>
        <v/>
      </c>
      <c r="K446" s="436"/>
      <c r="AN446" s="251" t="str">
        <f t="shared" si="84"/>
        <v/>
      </c>
    </row>
    <row r="447" spans="1:40" ht="16.5" thickTop="1" thickBot="1">
      <c r="A447" s="414">
        <v>59</v>
      </c>
      <c r="B447" s="247"/>
      <c r="C447" s="248"/>
      <c r="D447" s="359"/>
      <c r="E447" s="360">
        <f t="shared" si="85"/>
        <v>0</v>
      </c>
      <c r="F447" s="249" t="s">
        <v>675</v>
      </c>
      <c r="G447" s="250" t="str">
        <f t="shared" si="83"/>
        <v/>
      </c>
      <c r="H447" s="250" t="str">
        <f>IF(COUNTIF('Record Inputs'!$J$2:$J$100,AN447)&gt;0,"TE", IF(COUNTIF('Record Inputs'!$K$2:$K$100,AN447)&gt;0,"H2O",""))</f>
        <v/>
      </c>
      <c r="I447" s="250" t="str">
        <f>IF(COUNTIF('Record Inputs'!$L$2:$L$100,AN447)&gt;0,"P", IF(COUNTIF('Record Inputs'!$M$2:$M$100,AN447)&gt;0,"N",IF(COUNTIF('Record Inputs'!$P$2:$P$100,AN447)&gt;0,"C","")))</f>
        <v/>
      </c>
      <c r="J447" s="250" t="str">
        <f>IF(COUNTIF('Record Inputs'!$N$2:$N$100,AN447)&gt;0,"S", IF(COUNTIF('Record Inputs'!$O$2:$O$100,AN447)&gt;0,"S&amp;D",""))</f>
        <v/>
      </c>
      <c r="K447" s="436"/>
      <c r="AN447" s="251" t="str">
        <f t="shared" si="84"/>
        <v/>
      </c>
    </row>
    <row r="448" spans="1:40" ht="16.5" thickTop="1" thickBot="1">
      <c r="A448" s="414">
        <v>60</v>
      </c>
      <c r="B448" s="247"/>
      <c r="C448" s="248"/>
      <c r="D448" s="359"/>
      <c r="E448" s="360">
        <f t="shared" si="85"/>
        <v>0</v>
      </c>
      <c r="F448" s="249" t="s">
        <v>676</v>
      </c>
      <c r="G448" s="250" t="str">
        <f t="shared" si="83"/>
        <v/>
      </c>
      <c r="H448" s="250" t="str">
        <f>IF(COUNTIF('Record Inputs'!$J$2:$J$100,AN448)&gt;0,"TE", IF(COUNTIF('Record Inputs'!$K$2:$K$100,AN448)&gt;0,"H2O",""))</f>
        <v/>
      </c>
      <c r="I448" s="250" t="str">
        <f>IF(COUNTIF('Record Inputs'!$L$2:$L$100,AN448)&gt;0,"P", IF(COUNTIF('Record Inputs'!$M$2:$M$100,AN448)&gt;0,"N",IF(COUNTIF('Record Inputs'!$P$2:$P$100,AN448)&gt;0,"C","")))</f>
        <v/>
      </c>
      <c r="J448" s="250" t="str">
        <f>IF(COUNTIF('Record Inputs'!$N$2:$N$100,AN448)&gt;0,"S", IF(COUNTIF('Record Inputs'!$O$2:$O$100,AN448)&gt;0,"S&amp;D",""))</f>
        <v/>
      </c>
      <c r="K448" s="436"/>
      <c r="AN448" s="251" t="str">
        <f t="shared" si="84"/>
        <v/>
      </c>
    </row>
    <row r="449" spans="1:40" ht="16.5" thickTop="1" thickBot="1">
      <c r="A449" s="414">
        <v>61</v>
      </c>
      <c r="B449" s="247"/>
      <c r="C449" s="248"/>
      <c r="D449" s="359"/>
      <c r="E449" s="360">
        <f t="shared" si="85"/>
        <v>0</v>
      </c>
      <c r="F449" s="249" t="s">
        <v>677</v>
      </c>
      <c r="G449" s="250" t="str">
        <f t="shared" si="83"/>
        <v/>
      </c>
      <c r="H449" s="250" t="str">
        <f>IF(COUNTIF('Record Inputs'!$J$2:$J$100,AN449)&gt;0,"TE", IF(COUNTIF('Record Inputs'!$K$2:$K$100,AN449)&gt;0,"H2O",""))</f>
        <v/>
      </c>
      <c r="I449" s="250" t="str">
        <f>IF(COUNTIF('Record Inputs'!$L$2:$L$100,AN449)&gt;0,"P", IF(COUNTIF('Record Inputs'!$M$2:$M$100,AN449)&gt;0,"N",IF(COUNTIF('Record Inputs'!$P$2:$P$100,AN449)&gt;0,"C","")))</f>
        <v/>
      </c>
      <c r="J449" s="250" t="str">
        <f>IF(COUNTIF('Record Inputs'!$N$2:$N$100,AN449)&gt;0,"S", IF(COUNTIF('Record Inputs'!$O$2:$O$100,AN449)&gt;0,"S&amp;D",""))</f>
        <v/>
      </c>
      <c r="K449" s="436"/>
      <c r="AN449" s="251" t="str">
        <f t="shared" si="84"/>
        <v/>
      </c>
    </row>
    <row r="450" spans="1:40" ht="16.5" thickTop="1" thickBot="1">
      <c r="A450" s="414">
        <v>62</v>
      </c>
      <c r="B450" s="247"/>
      <c r="C450" s="248"/>
      <c r="D450" s="359"/>
      <c r="E450" s="360">
        <f t="shared" si="85"/>
        <v>0</v>
      </c>
      <c r="F450" s="249" t="s">
        <v>678</v>
      </c>
      <c r="G450" s="250" t="str">
        <f t="shared" si="83"/>
        <v/>
      </c>
      <c r="H450" s="250" t="str">
        <f>IF(COUNTIF('Record Inputs'!$J$2:$J$100,AN450)&gt;0,"TE", IF(COUNTIF('Record Inputs'!$K$2:$K$100,AN450)&gt;0,"H2O",""))</f>
        <v/>
      </c>
      <c r="I450" s="250" t="str">
        <f>IF(COUNTIF('Record Inputs'!$L$2:$L$100,AN450)&gt;0,"P", IF(COUNTIF('Record Inputs'!$M$2:$M$100,AN450)&gt;0,"N",IF(COUNTIF('Record Inputs'!$P$2:$P$100,AN450)&gt;0,"C","")))</f>
        <v/>
      </c>
      <c r="J450" s="250" t="str">
        <f>IF(COUNTIF('Record Inputs'!$N$2:$N$100,AN450)&gt;0,"S", IF(COUNTIF('Record Inputs'!$O$2:$O$100,AN450)&gt;0,"S&amp;D",""))</f>
        <v/>
      </c>
      <c r="K450" s="436"/>
      <c r="AN450" s="251" t="str">
        <f t="shared" si="84"/>
        <v/>
      </c>
    </row>
    <row r="451" spans="1:40" ht="16.5" thickTop="1" thickBot="1">
      <c r="A451" s="414">
        <v>63</v>
      </c>
      <c r="B451" s="247"/>
      <c r="C451" s="248"/>
      <c r="D451" s="359"/>
      <c r="E451" s="360">
        <f t="shared" si="85"/>
        <v>0</v>
      </c>
      <c r="F451" s="249" t="s">
        <v>679</v>
      </c>
      <c r="G451" s="250" t="str">
        <f t="shared" si="83"/>
        <v/>
      </c>
      <c r="H451" s="250" t="str">
        <f>IF(COUNTIF('Record Inputs'!$J$2:$J$100,AN451)&gt;0,"TE", IF(COUNTIF('Record Inputs'!$K$2:$K$100,AN451)&gt;0,"H2O",""))</f>
        <v/>
      </c>
      <c r="I451" s="250" t="str">
        <f>IF(COUNTIF('Record Inputs'!$L$2:$L$100,AN451)&gt;0,"P", IF(COUNTIF('Record Inputs'!$M$2:$M$100,AN451)&gt;0,"N",IF(COUNTIF('Record Inputs'!$P$2:$P$100,AN451)&gt;0,"C","")))</f>
        <v/>
      </c>
      <c r="J451" s="250" t="str">
        <f>IF(COUNTIF('Record Inputs'!$N$2:$N$100,AN451)&gt;0,"S", IF(COUNTIF('Record Inputs'!$O$2:$O$100,AN451)&gt;0,"S&amp;D",""))</f>
        <v/>
      </c>
      <c r="K451" s="436"/>
      <c r="AN451" s="251" t="str">
        <f t="shared" si="84"/>
        <v/>
      </c>
    </row>
    <row r="452" spans="1:40" ht="16.5" thickTop="1" thickBot="1">
      <c r="A452" s="414">
        <v>64</v>
      </c>
      <c r="B452" s="247"/>
      <c r="C452" s="248"/>
      <c r="D452" s="359"/>
      <c r="E452" s="360">
        <f t="shared" si="85"/>
        <v>0</v>
      </c>
      <c r="F452" s="249" t="s">
        <v>680</v>
      </c>
      <c r="G452" s="250" t="str">
        <f t="shared" si="83"/>
        <v/>
      </c>
      <c r="H452" s="250" t="str">
        <f>IF(COUNTIF('Record Inputs'!$J$2:$J$100,AN452)&gt;0,"TE", IF(COUNTIF('Record Inputs'!$K$2:$K$100,AN452)&gt;0,"H2O",""))</f>
        <v/>
      </c>
      <c r="I452" s="250" t="str">
        <f>IF(COUNTIF('Record Inputs'!$L$2:$L$100,AN452)&gt;0,"P", IF(COUNTIF('Record Inputs'!$M$2:$M$100,AN452)&gt;0,"N",IF(COUNTIF('Record Inputs'!$P$2:$P$100,AN452)&gt;0,"C","")))</f>
        <v/>
      </c>
      <c r="J452" s="250" t="str">
        <f>IF(COUNTIF('Record Inputs'!$N$2:$N$100,AN452)&gt;0,"S", IF(COUNTIF('Record Inputs'!$O$2:$O$100,AN452)&gt;0,"S&amp;D",""))</f>
        <v/>
      </c>
      <c r="K452" s="436"/>
      <c r="AN452" s="251" t="str">
        <f t="shared" si="84"/>
        <v/>
      </c>
    </row>
    <row r="453" spans="1:40" ht="16.5" thickTop="1" thickBot="1">
      <c r="A453" s="414">
        <v>65</v>
      </c>
      <c r="B453" s="247"/>
      <c r="C453" s="248"/>
      <c r="D453" s="359"/>
      <c r="E453" s="360">
        <f t="shared" si="85"/>
        <v>0</v>
      </c>
      <c r="F453" s="249" t="s">
        <v>681</v>
      </c>
      <c r="G453" s="250" t="str">
        <f t="shared" si="83"/>
        <v/>
      </c>
      <c r="H453" s="250" t="str">
        <f>IF(COUNTIF('Record Inputs'!$J$2:$J$100,AN453)&gt;0,"TE", IF(COUNTIF('Record Inputs'!$K$2:$K$100,AN453)&gt;0,"H2O",""))</f>
        <v/>
      </c>
      <c r="I453" s="250" t="str">
        <f>IF(COUNTIF('Record Inputs'!$L$2:$L$100,AN453)&gt;0,"P", IF(COUNTIF('Record Inputs'!$M$2:$M$100,AN453)&gt;0,"N",IF(COUNTIF('Record Inputs'!$P$2:$P$100,AN453)&gt;0,"C","")))</f>
        <v/>
      </c>
      <c r="J453" s="250" t="str">
        <f>IF(COUNTIF('Record Inputs'!$N$2:$N$100,AN453)&gt;0,"S", IF(COUNTIF('Record Inputs'!$O$2:$O$100,AN453)&gt;0,"S&amp;D",""))</f>
        <v/>
      </c>
      <c r="K453" s="436"/>
      <c r="AN453" s="251" t="str">
        <f t="shared" si="84"/>
        <v/>
      </c>
    </row>
    <row r="454" spans="1:40" ht="16.5" thickTop="1" thickBot="1">
      <c r="A454" s="414">
        <v>66</v>
      </c>
      <c r="B454" s="247"/>
      <c r="C454" s="248"/>
      <c r="D454" s="359"/>
      <c r="E454" s="360">
        <f t="shared" si="85"/>
        <v>0</v>
      </c>
      <c r="F454" s="249" t="s">
        <v>682</v>
      </c>
      <c r="G454" s="250" t="str">
        <f t="shared" si="83"/>
        <v/>
      </c>
      <c r="H454" s="250" t="str">
        <f>IF(COUNTIF('Record Inputs'!$J$2:$J$100,AN454)&gt;0,"TE", IF(COUNTIF('Record Inputs'!$K$2:$K$100,AN454)&gt;0,"H2O",""))</f>
        <v/>
      </c>
      <c r="I454" s="250" t="str">
        <f>IF(COUNTIF('Record Inputs'!$L$2:$L$100,AN454)&gt;0,"P", IF(COUNTIF('Record Inputs'!$M$2:$M$100,AN454)&gt;0,"N",IF(COUNTIF('Record Inputs'!$P$2:$P$100,AN454)&gt;0,"C","")))</f>
        <v/>
      </c>
      <c r="J454" s="250" t="str">
        <f>IF(COUNTIF('Record Inputs'!$N$2:$N$100,AN454)&gt;0,"S", IF(COUNTIF('Record Inputs'!$O$2:$O$100,AN454)&gt;0,"S&amp;D",""))</f>
        <v/>
      </c>
      <c r="K454" s="436"/>
      <c r="AN454" s="251" t="str">
        <f t="shared" si="84"/>
        <v/>
      </c>
    </row>
    <row r="455" spans="1:40" ht="16.5" thickTop="1" thickBot="1">
      <c r="A455" s="414">
        <v>67</v>
      </c>
      <c r="B455" s="247"/>
      <c r="C455" s="248"/>
      <c r="D455" s="359"/>
      <c r="E455" s="360">
        <f t="shared" si="85"/>
        <v>0</v>
      </c>
      <c r="F455" s="249" t="s">
        <v>683</v>
      </c>
      <c r="G455" s="250" t="str">
        <f t="shared" ref="G455:G484" si="86">IF(B455&lt;&gt;"","50nmol_v1.2","")</f>
        <v/>
      </c>
      <c r="H455" s="250" t="str">
        <f>IF(COUNTIF('Record Inputs'!$J$2:$J$100,AN455)&gt;0,"TE", IF(COUNTIF('Record Inputs'!$K$2:$K$100,AN455)&gt;0,"H2O",""))</f>
        <v/>
      </c>
      <c r="I455" s="250" t="str">
        <f>IF(COUNTIF('Record Inputs'!$L$2:$L$100,AN455)&gt;0,"P", IF(COUNTIF('Record Inputs'!$M$2:$M$100,AN455)&gt;0,"N",IF(COUNTIF('Record Inputs'!$P$2:$P$100,AN455)&gt;0,"C","")))</f>
        <v/>
      </c>
      <c r="J455" s="250" t="str">
        <f>IF(COUNTIF('Record Inputs'!$N$2:$N$100,AN455)&gt;0,"S", IF(COUNTIF('Record Inputs'!$O$2:$O$100,AN455)&gt;0,"S&amp;D",""))</f>
        <v/>
      </c>
      <c r="K455" s="436"/>
      <c r="AN455" s="251" t="str">
        <f t="shared" ref="AN455:AN484" si="87">MID(B455,3,7)</f>
        <v/>
      </c>
    </row>
    <row r="456" spans="1:40" ht="16.5" thickTop="1" thickBot="1">
      <c r="A456" s="414">
        <v>68</v>
      </c>
      <c r="B456" s="247"/>
      <c r="C456" s="248"/>
      <c r="D456" s="359"/>
      <c r="E456" s="360">
        <f t="shared" si="85"/>
        <v>0</v>
      </c>
      <c r="F456" s="249" t="s">
        <v>684</v>
      </c>
      <c r="G456" s="250" t="str">
        <f t="shared" si="86"/>
        <v/>
      </c>
      <c r="H456" s="250" t="str">
        <f>IF(COUNTIF('Record Inputs'!$J$2:$J$100,AN456)&gt;0,"TE", IF(COUNTIF('Record Inputs'!$K$2:$K$100,AN456)&gt;0,"H2O",""))</f>
        <v/>
      </c>
      <c r="I456" s="250" t="str">
        <f>IF(COUNTIF('Record Inputs'!$L$2:$L$100,AN456)&gt;0,"P", IF(COUNTIF('Record Inputs'!$M$2:$M$100,AN456)&gt;0,"N",IF(COUNTIF('Record Inputs'!$P$2:$P$100,AN456)&gt;0,"C","")))</f>
        <v/>
      </c>
      <c r="J456" s="250" t="str">
        <f>IF(COUNTIF('Record Inputs'!$N$2:$N$100,AN456)&gt;0,"S", IF(COUNTIF('Record Inputs'!$O$2:$O$100,AN456)&gt;0,"S&amp;D",""))</f>
        <v/>
      </c>
      <c r="K456" s="436"/>
      <c r="AN456" s="251" t="str">
        <f t="shared" si="87"/>
        <v/>
      </c>
    </row>
    <row r="457" spans="1:40" ht="16.5" thickTop="1" thickBot="1">
      <c r="A457" s="414">
        <v>69</v>
      </c>
      <c r="B457" s="247"/>
      <c r="C457" s="248"/>
      <c r="D457" s="359"/>
      <c r="E457" s="360">
        <f t="shared" si="85"/>
        <v>0</v>
      </c>
      <c r="F457" s="249" t="s">
        <v>685</v>
      </c>
      <c r="G457" s="250" t="str">
        <f t="shared" si="86"/>
        <v/>
      </c>
      <c r="H457" s="250" t="str">
        <f>IF(COUNTIF('Record Inputs'!$J$2:$J$100,AN457)&gt;0,"TE", IF(COUNTIF('Record Inputs'!$K$2:$K$100,AN457)&gt;0,"H2O",""))</f>
        <v/>
      </c>
      <c r="I457" s="250" t="str">
        <f>IF(COUNTIF('Record Inputs'!$L$2:$L$100,AN457)&gt;0,"P", IF(COUNTIF('Record Inputs'!$M$2:$M$100,AN457)&gt;0,"N",IF(COUNTIF('Record Inputs'!$P$2:$P$100,AN457)&gt;0,"C","")))</f>
        <v/>
      </c>
      <c r="J457" s="250" t="str">
        <f>IF(COUNTIF('Record Inputs'!$N$2:$N$100,AN457)&gt;0,"S", IF(COUNTIF('Record Inputs'!$O$2:$O$100,AN457)&gt;0,"S&amp;D",""))</f>
        <v/>
      </c>
      <c r="K457" s="436"/>
      <c r="AN457" s="251" t="str">
        <f t="shared" si="87"/>
        <v/>
      </c>
    </row>
    <row r="458" spans="1:40" ht="16.5" thickTop="1" thickBot="1">
      <c r="A458" s="414">
        <v>70</v>
      </c>
      <c r="B458" s="247"/>
      <c r="C458" s="248"/>
      <c r="D458" s="359"/>
      <c r="E458" s="360">
        <f t="shared" si="85"/>
        <v>0</v>
      </c>
      <c r="F458" s="249" t="s">
        <v>686</v>
      </c>
      <c r="G458" s="250" t="str">
        <f t="shared" si="86"/>
        <v/>
      </c>
      <c r="H458" s="250" t="str">
        <f>IF(COUNTIF('Record Inputs'!$J$2:$J$100,AN458)&gt;0,"TE", IF(COUNTIF('Record Inputs'!$K$2:$K$100,AN458)&gt;0,"H2O",""))</f>
        <v/>
      </c>
      <c r="I458" s="250" t="str">
        <f>IF(COUNTIF('Record Inputs'!$L$2:$L$100,AN458)&gt;0,"P", IF(COUNTIF('Record Inputs'!$M$2:$M$100,AN458)&gt;0,"N",IF(COUNTIF('Record Inputs'!$P$2:$P$100,AN458)&gt;0,"C","")))</f>
        <v/>
      </c>
      <c r="J458" s="250" t="str">
        <f>IF(COUNTIF('Record Inputs'!$N$2:$N$100,AN458)&gt;0,"S", IF(COUNTIF('Record Inputs'!$O$2:$O$100,AN458)&gt;0,"S&amp;D",""))</f>
        <v/>
      </c>
      <c r="K458" s="436"/>
      <c r="AN458" s="251" t="str">
        <f t="shared" si="87"/>
        <v/>
      </c>
    </row>
    <row r="459" spans="1:40" ht="16.5" thickTop="1" thickBot="1">
      <c r="A459" s="414">
        <v>71</v>
      </c>
      <c r="B459" s="247"/>
      <c r="C459" s="248"/>
      <c r="D459" s="359"/>
      <c r="E459" s="360">
        <f t="shared" si="85"/>
        <v>0</v>
      </c>
      <c r="F459" s="249" t="s">
        <v>687</v>
      </c>
      <c r="G459" s="250" t="str">
        <f t="shared" si="86"/>
        <v/>
      </c>
      <c r="H459" s="250" t="str">
        <f>IF(COUNTIF('Record Inputs'!$J$2:$J$100,AN459)&gt;0,"TE", IF(COUNTIF('Record Inputs'!$K$2:$K$100,AN459)&gt;0,"H2O",""))</f>
        <v/>
      </c>
      <c r="I459" s="250" t="str">
        <f>IF(COUNTIF('Record Inputs'!$L$2:$L$100,AN459)&gt;0,"P", IF(COUNTIF('Record Inputs'!$M$2:$M$100,AN459)&gt;0,"N",IF(COUNTIF('Record Inputs'!$P$2:$P$100,AN459)&gt;0,"C","")))</f>
        <v/>
      </c>
      <c r="J459" s="250" t="str">
        <f>IF(COUNTIF('Record Inputs'!$N$2:$N$100,AN459)&gt;0,"S", IF(COUNTIF('Record Inputs'!$O$2:$O$100,AN459)&gt;0,"S&amp;D",""))</f>
        <v/>
      </c>
      <c r="K459" s="436"/>
      <c r="AN459" s="251" t="str">
        <f t="shared" si="87"/>
        <v/>
      </c>
    </row>
    <row r="460" spans="1:40" ht="16.5" thickTop="1" thickBot="1">
      <c r="A460" s="414">
        <v>72</v>
      </c>
      <c r="B460" s="247"/>
      <c r="C460" s="248"/>
      <c r="D460" s="359"/>
      <c r="E460" s="360">
        <f t="shared" si="85"/>
        <v>0</v>
      </c>
      <c r="F460" s="249" t="s">
        <v>688</v>
      </c>
      <c r="G460" s="250" t="str">
        <f t="shared" si="86"/>
        <v/>
      </c>
      <c r="H460" s="250" t="str">
        <f>IF(COUNTIF('Record Inputs'!$J$2:$J$100,AN460)&gt;0,"TE", IF(COUNTIF('Record Inputs'!$K$2:$K$100,AN460)&gt;0,"H2O",""))</f>
        <v/>
      </c>
      <c r="I460" s="250" t="str">
        <f>IF(COUNTIF('Record Inputs'!$L$2:$L$100,AN460)&gt;0,"P", IF(COUNTIF('Record Inputs'!$M$2:$M$100,AN460)&gt;0,"N",IF(COUNTIF('Record Inputs'!$P$2:$P$100,AN460)&gt;0,"C","")))</f>
        <v/>
      </c>
      <c r="J460" s="250" t="str">
        <f>IF(COUNTIF('Record Inputs'!$N$2:$N$100,AN460)&gt;0,"S", IF(COUNTIF('Record Inputs'!$O$2:$O$100,AN460)&gt;0,"S&amp;D",""))</f>
        <v/>
      </c>
      <c r="K460" s="436"/>
      <c r="AN460" s="251" t="str">
        <f t="shared" si="87"/>
        <v/>
      </c>
    </row>
    <row r="461" spans="1:40" ht="16.5" thickTop="1" thickBot="1">
      <c r="A461" s="414">
        <v>73</v>
      </c>
      <c r="B461" s="247"/>
      <c r="C461" s="248"/>
      <c r="D461" s="359"/>
      <c r="E461" s="360">
        <f t="shared" si="85"/>
        <v>0</v>
      </c>
      <c r="F461" s="249" t="s">
        <v>689</v>
      </c>
      <c r="G461" s="250" t="str">
        <f t="shared" si="86"/>
        <v/>
      </c>
      <c r="H461" s="250" t="str">
        <f>IF(COUNTIF('Record Inputs'!$J$2:$J$100,AN461)&gt;0,"TE", IF(COUNTIF('Record Inputs'!$K$2:$K$100,AN461)&gt;0,"H2O",""))</f>
        <v/>
      </c>
      <c r="I461" s="250" t="str">
        <f>IF(COUNTIF('Record Inputs'!$L$2:$L$100,AN461)&gt;0,"P", IF(COUNTIF('Record Inputs'!$M$2:$M$100,AN461)&gt;0,"N",IF(COUNTIF('Record Inputs'!$P$2:$P$100,AN461)&gt;0,"C","")))</f>
        <v/>
      </c>
      <c r="J461" s="250" t="str">
        <f>IF(COUNTIF('Record Inputs'!$N$2:$N$100,AN461)&gt;0,"S", IF(COUNTIF('Record Inputs'!$O$2:$O$100,AN461)&gt;0,"S&amp;D",""))</f>
        <v/>
      </c>
      <c r="K461" s="436"/>
      <c r="AN461" s="251" t="str">
        <f t="shared" si="87"/>
        <v/>
      </c>
    </row>
    <row r="462" spans="1:40" ht="16.5" thickTop="1" thickBot="1">
      <c r="A462" s="414">
        <v>74</v>
      </c>
      <c r="B462" s="247"/>
      <c r="C462" s="248"/>
      <c r="D462" s="359"/>
      <c r="E462" s="360">
        <f t="shared" si="85"/>
        <v>0</v>
      </c>
      <c r="F462" s="249" t="s">
        <v>690</v>
      </c>
      <c r="G462" s="250" t="str">
        <f t="shared" si="86"/>
        <v/>
      </c>
      <c r="H462" s="250" t="str">
        <f>IF(COUNTIF('Record Inputs'!$J$2:$J$100,AN462)&gt;0,"TE", IF(COUNTIF('Record Inputs'!$K$2:$K$100,AN462)&gt;0,"H2O",""))</f>
        <v/>
      </c>
      <c r="I462" s="250" t="str">
        <f>IF(COUNTIF('Record Inputs'!$L$2:$L$100,AN462)&gt;0,"P", IF(COUNTIF('Record Inputs'!$M$2:$M$100,AN462)&gt;0,"N",IF(COUNTIF('Record Inputs'!$P$2:$P$100,AN462)&gt;0,"C","")))</f>
        <v/>
      </c>
      <c r="J462" s="250" t="str">
        <f>IF(COUNTIF('Record Inputs'!$N$2:$N$100,AN462)&gt;0,"S", IF(COUNTIF('Record Inputs'!$O$2:$O$100,AN462)&gt;0,"S&amp;D",""))</f>
        <v/>
      </c>
      <c r="K462" s="436"/>
      <c r="AN462" s="251" t="str">
        <f t="shared" si="87"/>
        <v/>
      </c>
    </row>
    <row r="463" spans="1:40" ht="16.5" thickTop="1" thickBot="1">
      <c r="A463" s="414">
        <v>75</v>
      </c>
      <c r="B463" s="247"/>
      <c r="C463" s="248"/>
      <c r="D463" s="359"/>
      <c r="E463" s="360">
        <f t="shared" si="85"/>
        <v>0</v>
      </c>
      <c r="F463" s="249" t="s">
        <v>691</v>
      </c>
      <c r="G463" s="250" t="str">
        <f t="shared" si="86"/>
        <v/>
      </c>
      <c r="H463" s="250" t="str">
        <f>IF(COUNTIF('Record Inputs'!$J$2:$J$100,AN463)&gt;0,"TE", IF(COUNTIF('Record Inputs'!$K$2:$K$100,AN463)&gt;0,"H2O",""))</f>
        <v/>
      </c>
      <c r="I463" s="250" t="str">
        <f>IF(COUNTIF('Record Inputs'!$L$2:$L$100,AN463)&gt;0,"P", IF(COUNTIF('Record Inputs'!$M$2:$M$100,AN463)&gt;0,"N",IF(COUNTIF('Record Inputs'!$P$2:$P$100,AN463)&gt;0,"C","")))</f>
        <v/>
      </c>
      <c r="J463" s="250" t="str">
        <f>IF(COUNTIF('Record Inputs'!$N$2:$N$100,AN463)&gt;0,"S", IF(COUNTIF('Record Inputs'!$O$2:$O$100,AN463)&gt;0,"S&amp;D",""))</f>
        <v/>
      </c>
      <c r="K463" s="436"/>
      <c r="AN463" s="251" t="str">
        <f t="shared" si="87"/>
        <v/>
      </c>
    </row>
    <row r="464" spans="1:40" ht="16.5" thickTop="1" thickBot="1">
      <c r="A464" s="414">
        <v>76</v>
      </c>
      <c r="B464" s="247"/>
      <c r="C464" s="248"/>
      <c r="D464" s="359"/>
      <c r="E464" s="360">
        <f t="shared" si="85"/>
        <v>0</v>
      </c>
      <c r="F464" s="249" t="s">
        <v>692</v>
      </c>
      <c r="G464" s="250" t="str">
        <f t="shared" si="86"/>
        <v/>
      </c>
      <c r="H464" s="250" t="str">
        <f>IF(COUNTIF('Record Inputs'!$J$2:$J$100,AN464)&gt;0,"TE", IF(COUNTIF('Record Inputs'!$K$2:$K$100,AN464)&gt;0,"H2O",""))</f>
        <v/>
      </c>
      <c r="I464" s="250" t="str">
        <f>IF(COUNTIF('Record Inputs'!$L$2:$L$100,AN464)&gt;0,"P", IF(COUNTIF('Record Inputs'!$M$2:$M$100,AN464)&gt;0,"N",IF(COUNTIF('Record Inputs'!$P$2:$P$100,AN464)&gt;0,"C","")))</f>
        <v/>
      </c>
      <c r="J464" s="250" t="str">
        <f>IF(COUNTIF('Record Inputs'!$N$2:$N$100,AN464)&gt;0,"S", IF(COUNTIF('Record Inputs'!$O$2:$O$100,AN464)&gt;0,"S&amp;D",""))</f>
        <v/>
      </c>
      <c r="K464" s="436"/>
      <c r="AN464" s="251" t="str">
        <f t="shared" si="87"/>
        <v/>
      </c>
    </row>
    <row r="465" spans="1:40" ht="16.5" thickTop="1" thickBot="1">
      <c r="A465" s="414">
        <v>77</v>
      </c>
      <c r="B465" s="247"/>
      <c r="C465" s="248"/>
      <c r="D465" s="359"/>
      <c r="E465" s="360">
        <f t="shared" si="85"/>
        <v>0</v>
      </c>
      <c r="F465" s="249" t="s">
        <v>693</v>
      </c>
      <c r="G465" s="250" t="str">
        <f t="shared" si="86"/>
        <v/>
      </c>
      <c r="H465" s="250" t="str">
        <f>IF(COUNTIF('Record Inputs'!$J$2:$J$100,AN465)&gt;0,"TE", IF(COUNTIF('Record Inputs'!$K$2:$K$100,AN465)&gt;0,"H2O",""))</f>
        <v/>
      </c>
      <c r="I465" s="250" t="str">
        <f>IF(COUNTIF('Record Inputs'!$L$2:$L$100,AN465)&gt;0,"P", IF(COUNTIF('Record Inputs'!$M$2:$M$100,AN465)&gt;0,"N",IF(COUNTIF('Record Inputs'!$P$2:$P$100,AN465)&gt;0,"C","")))</f>
        <v/>
      </c>
      <c r="J465" s="250" t="str">
        <f>IF(COUNTIF('Record Inputs'!$N$2:$N$100,AN465)&gt;0,"S", IF(COUNTIF('Record Inputs'!$O$2:$O$100,AN465)&gt;0,"S&amp;D",""))</f>
        <v/>
      </c>
      <c r="K465" s="436"/>
      <c r="AN465" s="251" t="str">
        <f t="shared" si="87"/>
        <v/>
      </c>
    </row>
    <row r="466" spans="1:40" ht="16.5" thickTop="1" thickBot="1">
      <c r="A466" s="414">
        <v>78</v>
      </c>
      <c r="B466" s="247"/>
      <c r="C466" s="248"/>
      <c r="D466" s="359"/>
      <c r="E466" s="360">
        <f t="shared" si="85"/>
        <v>0</v>
      </c>
      <c r="F466" s="249" t="s">
        <v>694</v>
      </c>
      <c r="G466" s="250" t="str">
        <f t="shared" si="86"/>
        <v/>
      </c>
      <c r="H466" s="250" t="str">
        <f>IF(COUNTIF('Record Inputs'!$J$2:$J$100,AN466)&gt;0,"TE", IF(COUNTIF('Record Inputs'!$K$2:$K$100,AN466)&gt;0,"H2O",""))</f>
        <v/>
      </c>
      <c r="I466" s="250" t="str">
        <f>IF(COUNTIF('Record Inputs'!$L$2:$L$100,AN466)&gt;0,"P", IF(COUNTIF('Record Inputs'!$M$2:$M$100,AN466)&gt;0,"N",IF(COUNTIF('Record Inputs'!$P$2:$P$100,AN466)&gt;0,"C","")))</f>
        <v/>
      </c>
      <c r="J466" s="250" t="str">
        <f>IF(COUNTIF('Record Inputs'!$N$2:$N$100,AN466)&gt;0,"S", IF(COUNTIF('Record Inputs'!$O$2:$O$100,AN466)&gt;0,"S&amp;D",""))</f>
        <v/>
      </c>
      <c r="K466" s="436"/>
      <c r="AN466" s="251" t="str">
        <f t="shared" si="87"/>
        <v/>
      </c>
    </row>
    <row r="467" spans="1:40" ht="16.5" thickTop="1" thickBot="1">
      <c r="A467" s="414">
        <v>79</v>
      </c>
      <c r="B467" s="247"/>
      <c r="C467" s="248"/>
      <c r="D467" s="359"/>
      <c r="E467" s="360">
        <f t="shared" si="85"/>
        <v>0</v>
      </c>
      <c r="F467" s="249" t="s">
        <v>695</v>
      </c>
      <c r="G467" s="250" t="str">
        <f t="shared" si="86"/>
        <v/>
      </c>
      <c r="H467" s="250" t="str">
        <f>IF(COUNTIF('Record Inputs'!$J$2:$J$100,AN467)&gt;0,"TE", IF(COUNTIF('Record Inputs'!$K$2:$K$100,AN467)&gt;0,"H2O",""))</f>
        <v/>
      </c>
      <c r="I467" s="250" t="str">
        <f>IF(COUNTIF('Record Inputs'!$L$2:$L$100,AN467)&gt;0,"P", IF(COUNTIF('Record Inputs'!$M$2:$M$100,AN467)&gt;0,"N",IF(COUNTIF('Record Inputs'!$P$2:$P$100,AN467)&gt;0,"C","")))</f>
        <v/>
      </c>
      <c r="J467" s="250" t="str">
        <f>IF(COUNTIF('Record Inputs'!$N$2:$N$100,AN467)&gt;0,"S", IF(COUNTIF('Record Inputs'!$O$2:$O$100,AN467)&gt;0,"S&amp;D",""))</f>
        <v/>
      </c>
      <c r="K467" s="436"/>
      <c r="AN467" s="251" t="str">
        <f t="shared" si="87"/>
        <v/>
      </c>
    </row>
    <row r="468" spans="1:40" ht="16.5" thickTop="1" thickBot="1">
      <c r="A468" s="414">
        <v>80</v>
      </c>
      <c r="B468" s="247"/>
      <c r="C468" s="248"/>
      <c r="D468" s="359"/>
      <c r="E468" s="360">
        <f t="shared" si="85"/>
        <v>0</v>
      </c>
      <c r="F468" s="249" t="s">
        <v>696</v>
      </c>
      <c r="G468" s="250" t="str">
        <f t="shared" si="86"/>
        <v/>
      </c>
      <c r="H468" s="250" t="str">
        <f>IF(COUNTIF('Record Inputs'!$J$2:$J$100,AN468)&gt;0,"TE", IF(COUNTIF('Record Inputs'!$K$2:$K$100,AN468)&gt;0,"H2O",""))</f>
        <v/>
      </c>
      <c r="I468" s="250" t="str">
        <f>IF(COUNTIF('Record Inputs'!$L$2:$L$100,AN468)&gt;0,"P", IF(COUNTIF('Record Inputs'!$M$2:$M$100,AN468)&gt;0,"N",IF(COUNTIF('Record Inputs'!$P$2:$P$100,AN468)&gt;0,"C","")))</f>
        <v/>
      </c>
      <c r="J468" s="250" t="str">
        <f>IF(COUNTIF('Record Inputs'!$N$2:$N$100,AN468)&gt;0,"S", IF(COUNTIF('Record Inputs'!$O$2:$O$100,AN468)&gt;0,"S&amp;D",""))</f>
        <v/>
      </c>
      <c r="K468" s="436"/>
      <c r="AN468" s="251" t="str">
        <f t="shared" si="87"/>
        <v/>
      </c>
    </row>
    <row r="469" spans="1:40" ht="16.5" thickTop="1" thickBot="1">
      <c r="A469" s="414">
        <v>81</v>
      </c>
      <c r="B469" s="247"/>
      <c r="C469" s="248"/>
      <c r="D469" s="359"/>
      <c r="E469" s="360">
        <f t="shared" si="85"/>
        <v>0</v>
      </c>
      <c r="F469" s="249" t="s">
        <v>697</v>
      </c>
      <c r="G469" s="250" t="str">
        <f t="shared" si="86"/>
        <v/>
      </c>
      <c r="H469" s="250" t="str">
        <f>IF(COUNTIF('Record Inputs'!$J$2:$J$100,AN469)&gt;0,"TE", IF(COUNTIF('Record Inputs'!$K$2:$K$100,AN469)&gt;0,"H2O",""))</f>
        <v/>
      </c>
      <c r="I469" s="250" t="str">
        <f>IF(COUNTIF('Record Inputs'!$L$2:$L$100,AN469)&gt;0,"P", IF(COUNTIF('Record Inputs'!$M$2:$M$100,AN469)&gt;0,"N",IF(COUNTIF('Record Inputs'!$P$2:$P$100,AN469)&gt;0,"C","")))</f>
        <v/>
      </c>
      <c r="J469" s="250" t="str">
        <f>IF(COUNTIF('Record Inputs'!$N$2:$N$100,AN469)&gt;0,"S", IF(COUNTIF('Record Inputs'!$O$2:$O$100,AN469)&gt;0,"S&amp;D",""))</f>
        <v/>
      </c>
      <c r="K469" s="436"/>
      <c r="AN469" s="251" t="str">
        <f t="shared" si="87"/>
        <v/>
      </c>
    </row>
    <row r="470" spans="1:40" ht="16.5" thickTop="1" thickBot="1">
      <c r="A470" s="414">
        <v>82</v>
      </c>
      <c r="B470" s="247"/>
      <c r="C470" s="248"/>
      <c r="D470" s="359"/>
      <c r="E470" s="360">
        <f t="shared" si="85"/>
        <v>0</v>
      </c>
      <c r="F470" s="249" t="s">
        <v>698</v>
      </c>
      <c r="G470" s="250" t="str">
        <f t="shared" si="86"/>
        <v/>
      </c>
      <c r="H470" s="250" t="str">
        <f>IF(COUNTIF('Record Inputs'!$J$2:$J$100,AN470)&gt;0,"TE", IF(COUNTIF('Record Inputs'!$K$2:$K$100,AN470)&gt;0,"H2O",""))</f>
        <v/>
      </c>
      <c r="I470" s="250" t="str">
        <f>IF(COUNTIF('Record Inputs'!$L$2:$L$100,AN470)&gt;0,"P", IF(COUNTIF('Record Inputs'!$M$2:$M$100,AN470)&gt;0,"N",IF(COUNTIF('Record Inputs'!$P$2:$P$100,AN470)&gt;0,"C","")))</f>
        <v/>
      </c>
      <c r="J470" s="250" t="str">
        <f>IF(COUNTIF('Record Inputs'!$N$2:$N$100,AN470)&gt;0,"S", IF(COUNTIF('Record Inputs'!$O$2:$O$100,AN470)&gt;0,"S&amp;D",""))</f>
        <v/>
      </c>
      <c r="K470" s="436"/>
      <c r="AN470" s="251" t="str">
        <f t="shared" si="87"/>
        <v/>
      </c>
    </row>
    <row r="471" spans="1:40" ht="16.5" thickTop="1" thickBot="1">
      <c r="A471" s="414">
        <v>83</v>
      </c>
      <c r="B471" s="247"/>
      <c r="C471" s="248"/>
      <c r="D471" s="359"/>
      <c r="E471" s="360">
        <f t="shared" si="85"/>
        <v>0</v>
      </c>
      <c r="F471" s="249" t="s">
        <v>699</v>
      </c>
      <c r="G471" s="250" t="str">
        <f t="shared" si="86"/>
        <v/>
      </c>
      <c r="H471" s="250" t="str">
        <f>IF(COUNTIF('Record Inputs'!$J$2:$J$100,AN471)&gt;0,"TE", IF(COUNTIF('Record Inputs'!$K$2:$K$100,AN471)&gt;0,"H2O",""))</f>
        <v/>
      </c>
      <c r="I471" s="250" t="str">
        <f>IF(COUNTIF('Record Inputs'!$L$2:$L$100,AN471)&gt;0,"P", IF(COUNTIF('Record Inputs'!$M$2:$M$100,AN471)&gt;0,"N",IF(COUNTIF('Record Inputs'!$P$2:$P$100,AN471)&gt;0,"C","")))</f>
        <v/>
      </c>
      <c r="J471" s="250" t="str">
        <f>IF(COUNTIF('Record Inputs'!$N$2:$N$100,AN471)&gt;0,"S", IF(COUNTIF('Record Inputs'!$O$2:$O$100,AN471)&gt;0,"S&amp;D",""))</f>
        <v/>
      </c>
      <c r="K471" s="436"/>
      <c r="AN471" s="251" t="str">
        <f t="shared" si="87"/>
        <v/>
      </c>
    </row>
    <row r="472" spans="1:40" ht="16.5" thickTop="1" thickBot="1">
      <c r="A472" s="414">
        <v>84</v>
      </c>
      <c r="B472" s="247"/>
      <c r="C472" s="248"/>
      <c r="D472" s="359"/>
      <c r="E472" s="360">
        <f t="shared" si="85"/>
        <v>0</v>
      </c>
      <c r="F472" s="249" t="s">
        <v>700</v>
      </c>
      <c r="G472" s="250" t="str">
        <f t="shared" si="86"/>
        <v/>
      </c>
      <c r="H472" s="250" t="str">
        <f>IF(COUNTIF('Record Inputs'!$J$2:$J$100,AN472)&gt;0,"TE", IF(COUNTIF('Record Inputs'!$K$2:$K$100,AN472)&gt;0,"H2O",""))</f>
        <v/>
      </c>
      <c r="I472" s="250" t="str">
        <f>IF(COUNTIF('Record Inputs'!$L$2:$L$100,AN472)&gt;0,"P", IF(COUNTIF('Record Inputs'!$M$2:$M$100,AN472)&gt;0,"N",IF(COUNTIF('Record Inputs'!$P$2:$P$100,AN472)&gt;0,"C","")))</f>
        <v/>
      </c>
      <c r="J472" s="250" t="str">
        <f>IF(COUNTIF('Record Inputs'!$N$2:$N$100,AN472)&gt;0,"S", IF(COUNTIF('Record Inputs'!$O$2:$O$100,AN472)&gt;0,"S&amp;D",""))</f>
        <v/>
      </c>
      <c r="K472" s="436"/>
      <c r="AN472" s="251" t="str">
        <f t="shared" si="87"/>
        <v/>
      </c>
    </row>
    <row r="473" spans="1:40" ht="16.5" thickTop="1" thickBot="1">
      <c r="A473" s="414">
        <v>85</v>
      </c>
      <c r="B473" s="247"/>
      <c r="C473" s="248"/>
      <c r="D473" s="359"/>
      <c r="E473" s="360">
        <f t="shared" si="85"/>
        <v>0</v>
      </c>
      <c r="F473" s="249" t="s">
        <v>701</v>
      </c>
      <c r="G473" s="250" t="str">
        <f t="shared" si="86"/>
        <v/>
      </c>
      <c r="H473" s="250" t="str">
        <f>IF(COUNTIF('Record Inputs'!$J$2:$J$100,AN473)&gt;0,"TE", IF(COUNTIF('Record Inputs'!$K$2:$K$100,AN473)&gt;0,"H2O",""))</f>
        <v/>
      </c>
      <c r="I473" s="250" t="str">
        <f>IF(COUNTIF('Record Inputs'!$L$2:$L$100,AN473)&gt;0,"P", IF(COUNTIF('Record Inputs'!$M$2:$M$100,AN473)&gt;0,"N",IF(COUNTIF('Record Inputs'!$P$2:$P$100,AN473)&gt;0,"C","")))</f>
        <v/>
      </c>
      <c r="J473" s="250" t="str">
        <f>IF(COUNTIF('Record Inputs'!$N$2:$N$100,AN473)&gt;0,"S", IF(COUNTIF('Record Inputs'!$O$2:$O$100,AN473)&gt;0,"S&amp;D",""))</f>
        <v/>
      </c>
      <c r="K473" s="436"/>
      <c r="AN473" s="251" t="str">
        <f t="shared" si="87"/>
        <v/>
      </c>
    </row>
    <row r="474" spans="1:40" ht="16.5" thickTop="1" thickBot="1">
      <c r="A474" s="414">
        <v>86</v>
      </c>
      <c r="B474" s="247"/>
      <c r="C474" s="248"/>
      <c r="D474" s="359"/>
      <c r="E474" s="360">
        <f t="shared" si="85"/>
        <v>0</v>
      </c>
      <c r="F474" s="249" t="s">
        <v>702</v>
      </c>
      <c r="G474" s="250" t="str">
        <f t="shared" si="86"/>
        <v/>
      </c>
      <c r="H474" s="250" t="str">
        <f>IF(COUNTIF('Record Inputs'!$J$2:$J$100,AN474)&gt;0,"TE", IF(COUNTIF('Record Inputs'!$K$2:$K$100,AN474)&gt;0,"H2O",""))</f>
        <v/>
      </c>
      <c r="I474" s="250" t="str">
        <f>IF(COUNTIF('Record Inputs'!$L$2:$L$100,AN474)&gt;0,"P", IF(COUNTIF('Record Inputs'!$M$2:$M$100,AN474)&gt;0,"N",IF(COUNTIF('Record Inputs'!$P$2:$P$100,AN474)&gt;0,"C","")))</f>
        <v/>
      </c>
      <c r="J474" s="250" t="str">
        <f>IF(COUNTIF('Record Inputs'!$N$2:$N$100,AN474)&gt;0,"S", IF(COUNTIF('Record Inputs'!$O$2:$O$100,AN474)&gt;0,"S&amp;D",""))</f>
        <v/>
      </c>
      <c r="K474" s="436"/>
      <c r="AN474" s="251" t="str">
        <f t="shared" si="87"/>
        <v/>
      </c>
    </row>
    <row r="475" spans="1:40" ht="16.5" thickTop="1" thickBot="1">
      <c r="A475" s="414">
        <v>87</v>
      </c>
      <c r="B475" s="247"/>
      <c r="C475" s="248"/>
      <c r="D475" s="359"/>
      <c r="E475" s="360">
        <f t="shared" si="85"/>
        <v>0</v>
      </c>
      <c r="F475" s="249" t="s">
        <v>703</v>
      </c>
      <c r="G475" s="250" t="str">
        <f t="shared" si="86"/>
        <v/>
      </c>
      <c r="H475" s="250" t="str">
        <f>IF(COUNTIF('Record Inputs'!$J$2:$J$100,AN475)&gt;0,"TE", IF(COUNTIF('Record Inputs'!$K$2:$K$100,AN475)&gt;0,"H2O",""))</f>
        <v/>
      </c>
      <c r="I475" s="250" t="str">
        <f>IF(COUNTIF('Record Inputs'!$L$2:$L$100,AN475)&gt;0,"P", IF(COUNTIF('Record Inputs'!$M$2:$M$100,AN475)&gt;0,"N",IF(COUNTIF('Record Inputs'!$P$2:$P$100,AN475)&gt;0,"C","")))</f>
        <v/>
      </c>
      <c r="J475" s="250" t="str">
        <f>IF(COUNTIF('Record Inputs'!$N$2:$N$100,AN475)&gt;0,"S", IF(COUNTIF('Record Inputs'!$O$2:$O$100,AN475)&gt;0,"S&amp;D",""))</f>
        <v/>
      </c>
      <c r="K475" s="436"/>
      <c r="AN475" s="251" t="str">
        <f t="shared" si="87"/>
        <v/>
      </c>
    </row>
    <row r="476" spans="1:40" ht="16.5" thickTop="1" thickBot="1">
      <c r="A476" s="414">
        <v>88</v>
      </c>
      <c r="B476" s="247"/>
      <c r="C476" s="248"/>
      <c r="D476" s="359"/>
      <c r="E476" s="360">
        <f t="shared" si="85"/>
        <v>0</v>
      </c>
      <c r="F476" s="249" t="s">
        <v>704</v>
      </c>
      <c r="G476" s="250" t="str">
        <f t="shared" si="86"/>
        <v/>
      </c>
      <c r="H476" s="250" t="str">
        <f>IF(COUNTIF('Record Inputs'!$J$2:$J$100,AN476)&gt;0,"TE", IF(COUNTIF('Record Inputs'!$K$2:$K$100,AN476)&gt;0,"H2O",""))</f>
        <v/>
      </c>
      <c r="I476" s="250" t="str">
        <f>IF(COUNTIF('Record Inputs'!$L$2:$L$100,AN476)&gt;0,"P", IF(COUNTIF('Record Inputs'!$M$2:$M$100,AN476)&gt;0,"N",IF(COUNTIF('Record Inputs'!$P$2:$P$100,AN476)&gt;0,"C","")))</f>
        <v/>
      </c>
      <c r="J476" s="250" t="str">
        <f>IF(COUNTIF('Record Inputs'!$N$2:$N$100,AN476)&gt;0,"S", IF(COUNTIF('Record Inputs'!$O$2:$O$100,AN476)&gt;0,"S&amp;D",""))</f>
        <v/>
      </c>
      <c r="K476" s="436"/>
      <c r="AN476" s="251" t="str">
        <f t="shared" si="87"/>
        <v/>
      </c>
    </row>
    <row r="477" spans="1:40" ht="16.5" thickTop="1" thickBot="1">
      <c r="A477" s="414">
        <v>89</v>
      </c>
      <c r="B477" s="247"/>
      <c r="C477" s="248"/>
      <c r="D477" s="359"/>
      <c r="E477" s="360">
        <f t="shared" si="85"/>
        <v>0</v>
      </c>
      <c r="F477" s="249" t="s">
        <v>705</v>
      </c>
      <c r="G477" s="250" t="str">
        <f t="shared" si="86"/>
        <v/>
      </c>
      <c r="H477" s="250" t="str">
        <f>IF(COUNTIF('Record Inputs'!$J$2:$J$100,AN477)&gt;0,"TE", IF(COUNTIF('Record Inputs'!$K$2:$K$100,AN477)&gt;0,"H2O",""))</f>
        <v/>
      </c>
      <c r="I477" s="250" t="str">
        <f>IF(COUNTIF('Record Inputs'!$L$2:$L$100,AN477)&gt;0,"P", IF(COUNTIF('Record Inputs'!$M$2:$M$100,AN477)&gt;0,"N",IF(COUNTIF('Record Inputs'!$P$2:$P$100,AN477)&gt;0,"C","")))</f>
        <v/>
      </c>
      <c r="J477" s="250" t="str">
        <f>IF(COUNTIF('Record Inputs'!$N$2:$N$100,AN477)&gt;0,"S", IF(COUNTIF('Record Inputs'!$O$2:$O$100,AN477)&gt;0,"S&amp;D",""))</f>
        <v/>
      </c>
      <c r="K477" s="436"/>
      <c r="AN477" s="251" t="str">
        <f t="shared" si="87"/>
        <v/>
      </c>
    </row>
    <row r="478" spans="1:40" ht="16.5" thickTop="1" thickBot="1">
      <c r="A478" s="414">
        <v>90</v>
      </c>
      <c r="B478" s="247"/>
      <c r="C478" s="248"/>
      <c r="D478" s="359"/>
      <c r="E478" s="360">
        <f t="shared" si="85"/>
        <v>0</v>
      </c>
      <c r="F478" s="249" t="s">
        <v>706</v>
      </c>
      <c r="G478" s="250" t="str">
        <f t="shared" si="86"/>
        <v/>
      </c>
      <c r="H478" s="250" t="str">
        <f>IF(COUNTIF('Record Inputs'!$J$2:$J$100,AN478)&gt;0,"TE", IF(COUNTIF('Record Inputs'!$K$2:$K$100,AN478)&gt;0,"H2O",""))</f>
        <v/>
      </c>
      <c r="I478" s="250" t="str">
        <f>IF(COUNTIF('Record Inputs'!$L$2:$L$100,AN478)&gt;0,"P", IF(COUNTIF('Record Inputs'!$M$2:$M$100,AN478)&gt;0,"N",IF(COUNTIF('Record Inputs'!$P$2:$P$100,AN478)&gt;0,"C","")))</f>
        <v/>
      </c>
      <c r="J478" s="250" t="str">
        <f>IF(COUNTIF('Record Inputs'!$N$2:$N$100,AN478)&gt;0,"S", IF(COUNTIF('Record Inputs'!$O$2:$O$100,AN478)&gt;0,"S&amp;D",""))</f>
        <v/>
      </c>
      <c r="K478" s="436"/>
      <c r="AN478" s="251" t="str">
        <f t="shared" si="87"/>
        <v/>
      </c>
    </row>
    <row r="479" spans="1:40" ht="16.5" thickTop="1" thickBot="1">
      <c r="A479" s="414">
        <v>91</v>
      </c>
      <c r="B479" s="247"/>
      <c r="C479" s="248"/>
      <c r="D479" s="359"/>
      <c r="E479" s="360">
        <f t="shared" si="85"/>
        <v>0</v>
      </c>
      <c r="F479" s="249" t="s">
        <v>707</v>
      </c>
      <c r="G479" s="250" t="str">
        <f t="shared" si="86"/>
        <v/>
      </c>
      <c r="H479" s="250" t="str">
        <f>IF(COUNTIF('Record Inputs'!$J$2:$J$100,AN479)&gt;0,"TE", IF(COUNTIF('Record Inputs'!$K$2:$K$100,AN479)&gt;0,"H2O",""))</f>
        <v/>
      </c>
      <c r="I479" s="250" t="str">
        <f>IF(COUNTIF('Record Inputs'!$L$2:$L$100,AN479)&gt;0,"P", IF(COUNTIF('Record Inputs'!$M$2:$M$100,AN479)&gt;0,"N",IF(COUNTIF('Record Inputs'!$P$2:$P$100,AN479)&gt;0,"C","")))</f>
        <v/>
      </c>
      <c r="J479" s="250" t="str">
        <f>IF(COUNTIF('Record Inputs'!$N$2:$N$100,AN479)&gt;0,"S", IF(COUNTIF('Record Inputs'!$O$2:$O$100,AN479)&gt;0,"S&amp;D",""))</f>
        <v/>
      </c>
      <c r="K479" s="436"/>
      <c r="AN479" s="251" t="str">
        <f t="shared" si="87"/>
        <v/>
      </c>
    </row>
    <row r="480" spans="1:40" ht="16.5" thickTop="1" thickBot="1">
      <c r="A480" s="414">
        <v>92</v>
      </c>
      <c r="B480" s="247"/>
      <c r="C480" s="248"/>
      <c r="D480" s="359"/>
      <c r="E480" s="360">
        <f t="shared" si="85"/>
        <v>0</v>
      </c>
      <c r="F480" s="249" t="s">
        <v>708</v>
      </c>
      <c r="G480" s="250" t="str">
        <f t="shared" si="86"/>
        <v/>
      </c>
      <c r="H480" s="250" t="str">
        <f>IF(COUNTIF('Record Inputs'!$J$2:$J$100,AN480)&gt;0,"TE", IF(COUNTIF('Record Inputs'!$K$2:$K$100,AN480)&gt;0,"H2O",""))</f>
        <v/>
      </c>
      <c r="I480" s="250" t="str">
        <f>IF(COUNTIF('Record Inputs'!$L$2:$L$100,AN480)&gt;0,"P", IF(COUNTIF('Record Inputs'!$M$2:$M$100,AN480)&gt;0,"N",IF(COUNTIF('Record Inputs'!$P$2:$P$100,AN480)&gt;0,"C","")))</f>
        <v/>
      </c>
      <c r="J480" s="250" t="str">
        <f>IF(COUNTIF('Record Inputs'!$N$2:$N$100,AN480)&gt;0,"S", IF(COUNTIF('Record Inputs'!$O$2:$O$100,AN480)&gt;0,"S&amp;D",""))</f>
        <v/>
      </c>
      <c r="K480" s="436"/>
      <c r="AN480" s="251" t="str">
        <f t="shared" si="87"/>
        <v/>
      </c>
    </row>
    <row r="481" spans="1:40" ht="16.5" thickTop="1" thickBot="1">
      <c r="A481" s="414">
        <v>93</v>
      </c>
      <c r="B481" s="247"/>
      <c r="C481" s="248"/>
      <c r="D481" s="359"/>
      <c r="E481" s="360">
        <f t="shared" si="85"/>
        <v>0</v>
      </c>
      <c r="F481" s="249" t="s">
        <v>709</v>
      </c>
      <c r="G481" s="250" t="str">
        <f t="shared" si="86"/>
        <v/>
      </c>
      <c r="H481" s="250" t="str">
        <f>IF(COUNTIF('Record Inputs'!$J$2:$J$100,AN481)&gt;0,"TE", IF(COUNTIF('Record Inputs'!$K$2:$K$100,AN481)&gt;0,"H2O",""))</f>
        <v/>
      </c>
      <c r="I481" s="250" t="str">
        <f>IF(COUNTIF('Record Inputs'!$L$2:$L$100,AN481)&gt;0,"P", IF(COUNTIF('Record Inputs'!$M$2:$M$100,AN481)&gt;0,"N",IF(COUNTIF('Record Inputs'!$P$2:$P$100,AN481)&gt;0,"C","")))</f>
        <v/>
      </c>
      <c r="J481" s="250" t="str">
        <f>IF(COUNTIF('Record Inputs'!$N$2:$N$100,AN481)&gt;0,"S", IF(COUNTIF('Record Inputs'!$O$2:$O$100,AN481)&gt;0,"S&amp;D",""))</f>
        <v/>
      </c>
      <c r="K481" s="436"/>
      <c r="AN481" s="251" t="str">
        <f t="shared" si="87"/>
        <v/>
      </c>
    </row>
    <row r="482" spans="1:40" ht="16.5" thickTop="1" thickBot="1">
      <c r="A482" s="414">
        <v>94</v>
      </c>
      <c r="B482" s="247"/>
      <c r="C482" s="248"/>
      <c r="D482" s="359"/>
      <c r="E482" s="360">
        <f t="shared" si="85"/>
        <v>0</v>
      </c>
      <c r="F482" s="249" t="s">
        <v>710</v>
      </c>
      <c r="G482" s="250" t="str">
        <f t="shared" si="86"/>
        <v/>
      </c>
      <c r="H482" s="250" t="str">
        <f>IF(COUNTIF('Record Inputs'!$J$2:$J$100,AN482)&gt;0,"TE", IF(COUNTIF('Record Inputs'!$K$2:$K$100,AN482)&gt;0,"H2O",""))</f>
        <v/>
      </c>
      <c r="I482" s="250" t="str">
        <f>IF(COUNTIF('Record Inputs'!$L$2:$L$100,AN482)&gt;0,"P", IF(COUNTIF('Record Inputs'!$M$2:$M$100,AN482)&gt;0,"N",IF(COUNTIF('Record Inputs'!$P$2:$P$100,AN482)&gt;0,"C","")))</f>
        <v/>
      </c>
      <c r="J482" s="250" t="str">
        <f>IF(COUNTIF('Record Inputs'!$N$2:$N$100,AN482)&gt;0,"S", IF(COUNTIF('Record Inputs'!$O$2:$O$100,AN482)&gt;0,"S&amp;D",""))</f>
        <v/>
      </c>
      <c r="K482" s="436"/>
      <c r="AN482" s="251" t="str">
        <f t="shared" si="87"/>
        <v/>
      </c>
    </row>
    <row r="483" spans="1:40" ht="16.5" thickTop="1" thickBot="1">
      <c r="A483" s="414">
        <v>95</v>
      </c>
      <c r="B483" s="247"/>
      <c r="C483" s="248"/>
      <c r="D483" s="359"/>
      <c r="E483" s="360">
        <f t="shared" si="85"/>
        <v>0</v>
      </c>
      <c r="F483" s="249" t="s">
        <v>711</v>
      </c>
      <c r="G483" s="250" t="str">
        <f t="shared" si="86"/>
        <v/>
      </c>
      <c r="H483" s="250" t="str">
        <f>IF(COUNTIF('Record Inputs'!$J$2:$J$100,AN483)&gt;0,"TE", IF(COUNTIF('Record Inputs'!$K$2:$K$100,AN483)&gt;0,"H2O",""))</f>
        <v/>
      </c>
      <c r="I483" s="250" t="str">
        <f>IF(COUNTIF('Record Inputs'!$L$2:$L$100,AN483)&gt;0,"P", IF(COUNTIF('Record Inputs'!$M$2:$M$100,AN483)&gt;0,"N",IF(COUNTIF('Record Inputs'!$P$2:$P$100,AN483)&gt;0,"C","")))</f>
        <v/>
      </c>
      <c r="J483" s="250" t="str">
        <f>IF(COUNTIF('Record Inputs'!$N$2:$N$100,AN483)&gt;0,"S", IF(COUNTIF('Record Inputs'!$O$2:$O$100,AN483)&gt;0,"S&amp;D",""))</f>
        <v/>
      </c>
      <c r="K483" s="436"/>
      <c r="AN483" s="251" t="str">
        <f t="shared" si="87"/>
        <v/>
      </c>
    </row>
    <row r="484" spans="1:40" ht="16.5" thickTop="1" thickBot="1">
      <c r="A484" s="497">
        <v>96</v>
      </c>
      <c r="B484" s="498"/>
      <c r="C484" s="499"/>
      <c r="D484" s="500"/>
      <c r="E484" s="501">
        <f t="shared" si="85"/>
        <v>0</v>
      </c>
      <c r="F484" s="249" t="s">
        <v>712</v>
      </c>
      <c r="G484" s="250" t="str">
        <f t="shared" si="86"/>
        <v/>
      </c>
      <c r="H484" s="496" t="str">
        <f>IF(COUNTIF('Record Inputs'!$J$2:$J$100,AN484)&gt;0,"TE", IF(COUNTIF('Record Inputs'!$K$2:$K$100,AN484)&gt;0,"H2O",""))</f>
        <v/>
      </c>
      <c r="I484" s="496" t="str">
        <f>IF(COUNTIF('Record Inputs'!$L$2:$L$100,AN484)&gt;0,"P", IF(COUNTIF('Record Inputs'!$M$2:$M$100,AN484)&gt;0,"N",IF(COUNTIF('Record Inputs'!$P$2:$P$100,AN484)&gt;0,"C","")))</f>
        <v/>
      </c>
      <c r="J484" s="496" t="str">
        <f>IF(COUNTIF('Record Inputs'!$N$2:$N$100,AN484)&gt;0,"S", IF(COUNTIF('Record Inputs'!$O$2:$O$100,AN484)&gt;0,"S&amp;D",""))</f>
        <v/>
      </c>
      <c r="K484" s="502"/>
      <c r="AN484" s="251" t="str">
        <f t="shared" si="87"/>
        <v/>
      </c>
    </row>
    <row r="485" spans="1:40" ht="15.75" hidden="1" thickTop="1">
      <c r="A485" s="433"/>
      <c r="B485" s="433"/>
      <c r="C485" s="433"/>
      <c r="D485" s="433"/>
      <c r="E485" s="433"/>
      <c r="F485" s="433"/>
      <c r="G485" s="433"/>
      <c r="H485" s="434"/>
      <c r="I485" s="434"/>
      <c r="J485" s="435"/>
    </row>
  </sheetData>
  <dataConsolidate/>
  <mergeCells count="26">
    <mergeCell ref="B3:B4"/>
    <mergeCell ref="D3:D4"/>
    <mergeCell ref="A3:A4"/>
    <mergeCell ref="C3:C4"/>
    <mergeCell ref="F3:K3"/>
    <mergeCell ref="D1:G2"/>
    <mergeCell ref="AI8:AJ8"/>
    <mergeCell ref="AI9:AJ10"/>
    <mergeCell ref="AB2:AF2"/>
    <mergeCell ref="P2:U2"/>
    <mergeCell ref="V10:AA10"/>
    <mergeCell ref="V2:AA2"/>
    <mergeCell ref="V6:AA6"/>
    <mergeCell ref="L3:M3"/>
    <mergeCell ref="AI248:AJ248"/>
    <mergeCell ref="AI249:AJ250"/>
    <mergeCell ref="AI105:AJ106"/>
    <mergeCell ref="AI152:AJ152"/>
    <mergeCell ref="AI153:AJ154"/>
    <mergeCell ref="AI200:AJ200"/>
    <mergeCell ref="AI201:AJ202"/>
    <mergeCell ref="X14:Y14"/>
    <mergeCell ref="X18:Y18"/>
    <mergeCell ref="AI56:AJ56"/>
    <mergeCell ref="AI57:AJ58"/>
    <mergeCell ref="AI104:AJ104"/>
  </mergeCells>
  <phoneticPr fontId="19" type="noConversion"/>
  <conditionalFormatting sqref="E5:E484">
    <cfRule type="dataBar" priority="9">
      <dataBar>
        <cfvo type="min" val="0"/>
        <cfvo type="max" val="0"/>
        <color theme="1"/>
      </dataBar>
    </cfRule>
  </conditionalFormatting>
  <conditionalFormatting sqref="D5:D292">
    <cfRule type="containsText" dxfId="299" priority="3" operator="containsText" text="U">
      <formula>NOT(ISERROR(SEARCH("U",D5)))</formula>
    </cfRule>
  </conditionalFormatting>
  <conditionalFormatting sqref="D5:D292">
    <cfRule type="containsText" dxfId="166" priority="2" operator="containsText" text="U">
      <formula>NOT(ISERROR(SEARCH("U",D5)))</formula>
    </cfRule>
  </conditionalFormatting>
  <conditionalFormatting sqref="D5:D292">
    <cfRule type="containsText" dxfId="165" priority="1" operator="containsText" text="u">
      <formula>NOT(ISERROR(SEARCH("u",D5)))</formula>
    </cfRule>
  </conditionalFormatting>
  <dataValidations xWindow="1277" yWindow="413" count="6">
    <dataValidation allowBlank="1" showInputMessage="1" showErrorMessage="1" prompt="*Input Message*" sqref="AH1"/>
    <dataValidation allowBlank="1" showInputMessage="1" showErrorMessage="1" prompt="Autofilled to now" sqref="K2"/>
    <dataValidation allowBlank="1" showInputMessage="1" showErrorMessage="1" prompt="Input Run Date" sqref="J2"/>
    <dataValidation allowBlank="1" showInputMessage="1" showErrorMessage="1" prompt="Input Run Start Time" sqref="K5:K484"/>
    <dataValidation type="list" allowBlank="1" showInputMessage="1" showErrorMessage="1" prompt="Choose from list" sqref="I2">
      <formula1>"--,Henry,Joel,Matt,Sean"</formula1>
    </dataValidation>
    <dataValidation allowBlank="1" showInputMessage="1" showErrorMessage="1" prompt="Input Run #" sqref="H2"/>
  </dataValidations>
  <hyperlinks>
    <hyperlink ref="AH2" location="Pre_Record!B5:B52" display="Syn 1"/>
    <hyperlink ref="AH3" location="Pre_Record!B53:B100" display="Syn 2"/>
    <hyperlink ref="AH4" location="Pre_Record!B101:B148" display="Syn 3"/>
    <hyperlink ref="AI2" location="Pre_Record!B149:B196" display="Syn 4"/>
    <hyperlink ref="AI3" location="Pre_Record!B197:B244" display="3900-5"/>
    <hyperlink ref="AI4" location="Pre_Record!B245:B292" display="3900-6"/>
    <hyperlink ref="AJ3" location="Pre_Record!B293:B388" display="Plate A"/>
    <hyperlink ref="AJ4" location="Pre_Record!B389:B484" display="Plate B"/>
  </hyperlinks>
  <pageMargins left="0.7" right="0.7" top="0.75" bottom="0.75" header="0.3" footer="0.3"/>
  <pageSetup scale="42" orientation="portrait" r:id="rId1"/>
  <headerFooter>
    <oddFooter>&amp;LF142.1 Rev 00</oddFooter>
  </headerFooter>
  <rowBreaks count="3" manualBreakCount="3">
    <brk id="52" max="16383" man="1"/>
    <brk id="100" max="16383" man="1"/>
    <brk id="148" max="16383" man="1"/>
  </rowBreaks>
  <legacyDrawing r:id="rId2"/>
  <controls>
    <control shapeId="1683" r:id="rId3" name="CommandButton46"/>
    <control shapeId="1682" r:id="rId4" name="CommandButton45"/>
    <control shapeId="1681" r:id="rId5" name="CommandButton44"/>
    <control shapeId="1680" r:id="rId6" name="CommandButton43"/>
    <control shapeId="1679" r:id="rId7" name="CommandButton42"/>
    <control shapeId="1678" r:id="rId8" name="CommandButton12"/>
    <control shapeId="1675" r:id="rId9" name="CommandButton40"/>
    <control shapeId="1674" r:id="rId10" name="CommandButton39"/>
    <control shapeId="1673" r:id="rId11" name="CommandButton38"/>
    <control shapeId="1672" r:id="rId12" name="CommandButton37"/>
    <control shapeId="1671" r:id="rId13" name="CommandButton36"/>
    <control shapeId="1670" r:id="rId14" name="CommandButton35"/>
    <control shapeId="1668" r:id="rId15" name="CommandButton34"/>
    <control shapeId="1657" r:id="rId16" name="CommandButton32"/>
    <control shapeId="1656" r:id="rId17" name="CommandButton31"/>
    <control shapeId="1049" r:id="rId18" name="CommandButton13"/>
    <control shapeId="1046" r:id="rId19" name="CommandButton11"/>
    <control shapeId="1043" r:id="rId20" name="CommandButton10"/>
    <control shapeId="1038" r:id="rId21" name="CommandButton8"/>
    <control shapeId="1036" r:id="rId22" name="CommandButton6"/>
    <control shapeId="1035" r:id="rId23" name="CommandButton5"/>
    <control shapeId="1034" r:id="rId24" name="CommandButton4"/>
    <control shapeId="1033" r:id="rId25" name="CommandButton3"/>
    <control shapeId="1032" r:id="rId26" name="CommandButton2"/>
    <control shapeId="1028" r:id="rId27" name="CommandButton1"/>
    <control shapeId="1050" r:id="rId28" name="CommandButton14"/>
    <control shapeId="1051" r:id="rId29" name="CommandButton15"/>
    <control shapeId="1052" r:id="rId30" name="CommandButton16"/>
    <control shapeId="1054" r:id="rId31" name="CommandButton18"/>
    <control shapeId="1055" r:id="rId32" name="CommandButton19"/>
    <control shapeId="1056" r:id="rId33" name="CommandButton17"/>
    <control shapeId="1059" r:id="rId34" name="CommandButton20"/>
    <control shapeId="1060" r:id="rId35" name="CommandButton21"/>
    <control shapeId="1061" r:id="rId36" name="CommandButton22"/>
    <control shapeId="1062" r:id="rId37" name="CommandButton23"/>
    <control shapeId="1063" r:id="rId38" name="CommandButton24"/>
    <control shapeId="1064" r:id="rId39" name="CommandButton25"/>
    <control shapeId="1644" r:id="rId40" name="CommandButton26"/>
    <control shapeId="1652" r:id="rId41" name="CommandButton28"/>
    <control shapeId="1654" r:id="rId42" name="CommandButton29"/>
    <control shapeId="1655" r:id="rId43" name="CommandButton30"/>
    <control shapeId="1666" r:id="rId44" name="CommandButton33"/>
    <control shapeId="1684" r:id="rId45" name="CommandButton9"/>
    <control shapeId="1685" r:id="rId46" name="CommandButton47"/>
    <control shapeId="1687" r:id="rId47" name="CommandButton49"/>
    <control shapeId="1688" r:id="rId48" name="CommandButton50"/>
    <control shapeId="1690" r:id="rId49" name="CommandButton51"/>
    <control shapeId="1691" r:id="rId50" name="CommandButton7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published="0" codeName="Sheet4"/>
  <dimension ref="A1:XFD957"/>
  <sheetViews>
    <sheetView showGridLines="0" zoomScale="90" zoomScaleNormal="90" workbookViewId="0">
      <selection activeCell="AE2" sqref="AE2"/>
    </sheetView>
  </sheetViews>
  <sheetFormatPr defaultColWidth="0" defaultRowHeight="15" zeroHeight="1"/>
  <cols>
    <col min="1" max="1" width="14.85546875" style="173" customWidth="1"/>
    <col min="2" max="2" width="14.7109375" style="173" customWidth="1"/>
    <col min="3" max="3" width="17.28515625" style="186" bestFit="1" customWidth="1"/>
    <col min="4" max="4" width="23" style="186" bestFit="1" customWidth="1"/>
    <col min="5" max="5" width="12.85546875" style="186" customWidth="1"/>
    <col min="6" max="6" width="23.28515625" style="186" bestFit="1" customWidth="1"/>
    <col min="7" max="7" width="25.140625" style="186" customWidth="1"/>
    <col min="8" max="8" width="15.7109375" style="317" customWidth="1"/>
    <col min="9" max="9" width="17.28515625" style="319" bestFit="1" customWidth="1"/>
    <col min="10" max="10" width="4.7109375" style="173" hidden="1" customWidth="1"/>
    <col min="11" max="11" width="7.42578125" style="173" hidden="1" customWidth="1"/>
    <col min="12" max="12" width="10.7109375" style="173" hidden="1" customWidth="1"/>
    <col min="13" max="13" width="23" style="186" hidden="1" customWidth="1"/>
    <col min="14" max="14" width="8.85546875" style="186" hidden="1" customWidth="1"/>
    <col min="15" max="15" width="23.28515625" style="186" hidden="1" customWidth="1"/>
    <col min="16" max="16" width="25.140625" style="186" hidden="1" customWidth="1"/>
    <col min="17" max="17" width="25.140625" style="319" hidden="1" customWidth="1"/>
    <col min="18" max="18" width="9.140625" style="173" customWidth="1"/>
    <col min="19" max="20" width="9.140625" style="202" hidden="1" customWidth="1"/>
    <col min="21" max="24" width="9.140625" style="173" hidden="1" customWidth="1"/>
    <col min="25" max="25" width="8.28515625" style="173" hidden="1" customWidth="1"/>
    <col min="26" max="29" width="9.140625" style="173" hidden="1" customWidth="1"/>
    <col min="30" max="30" width="9.140625" style="528" customWidth="1"/>
    <col min="31" max="31" width="9.140625" style="526" bestFit="1" customWidth="1"/>
    <col min="32" max="32" width="9.28515625" style="484" hidden="1" customWidth="1"/>
    <col min="33" max="33" width="11.5703125" style="484" hidden="1" customWidth="1"/>
    <col min="34" max="34" width="10.28515625" style="484" customWidth="1"/>
    <col min="35" max="35" width="13.140625" style="484" bestFit="1" customWidth="1"/>
    <col min="36" max="36" width="13" style="484" hidden="1" customWidth="1"/>
    <col min="37" max="39" width="9.140625" style="484" hidden="1" customWidth="1"/>
    <col min="40" max="40" width="9.28515625" style="484" bestFit="1" customWidth="1"/>
    <col min="41" max="16381" width="9.140625" style="173" hidden="1"/>
    <col min="16382" max="16382" width="12.7109375" style="173" hidden="1"/>
    <col min="16383" max="16383" width="9.140625" style="173" hidden="1"/>
    <col min="16384" max="16384" width="6.140625" style="527" hidden="1"/>
  </cols>
  <sheetData>
    <row r="1" spans="1:41 16382:16384" ht="24" thickBot="1">
      <c r="A1" s="188" t="s">
        <v>177</v>
      </c>
      <c r="B1" s="188" t="s">
        <v>178</v>
      </c>
      <c r="C1" s="188" t="s">
        <v>818</v>
      </c>
      <c r="D1" s="188" t="s">
        <v>182</v>
      </c>
      <c r="E1" s="188" t="s">
        <v>184</v>
      </c>
      <c r="F1" s="188" t="s">
        <v>183</v>
      </c>
      <c r="G1" s="188" t="s">
        <v>185</v>
      </c>
      <c r="H1" s="188" t="s">
        <v>783</v>
      </c>
      <c r="I1" s="519" t="s">
        <v>795</v>
      </c>
      <c r="J1" s="518" t="s">
        <v>177</v>
      </c>
      <c r="K1" s="190" t="s">
        <v>178</v>
      </c>
      <c r="L1" s="190" t="s">
        <v>181</v>
      </c>
      <c r="M1" s="190" t="s">
        <v>182</v>
      </c>
      <c r="N1" s="190" t="s">
        <v>184</v>
      </c>
      <c r="O1" s="190" t="s">
        <v>183</v>
      </c>
      <c r="P1" s="190" t="s">
        <v>185</v>
      </c>
      <c r="Q1" s="190" t="s">
        <v>795</v>
      </c>
      <c r="AE1" s="522" t="s">
        <v>788</v>
      </c>
      <c r="AF1" s="485" t="s">
        <v>814</v>
      </c>
      <c r="AH1" s="479" t="s">
        <v>786</v>
      </c>
      <c r="AI1" s="479" t="s">
        <v>789</v>
      </c>
      <c r="AJ1" s="486" t="s">
        <v>789</v>
      </c>
      <c r="AK1" s="484">
        <f>SUM(AK4:AK38)+3</f>
        <v>19</v>
      </c>
      <c r="AL1" s="484">
        <f>SUM(AL4:AL38)+3</f>
        <v>19</v>
      </c>
      <c r="AM1" s="484">
        <f>SUM(AM4:AM38)+3</f>
        <v>19</v>
      </c>
      <c r="AN1" s="479" t="s">
        <v>814</v>
      </c>
      <c r="AO1" s="319" t="s">
        <v>825</v>
      </c>
    </row>
    <row r="2" spans="1:41 16382:16384" ht="19.5" thickBot="1">
      <c r="A2" s="189">
        <v>1448081</v>
      </c>
      <c r="B2" s="189"/>
      <c r="C2" s="189"/>
      <c r="D2" s="189"/>
      <c r="E2" s="189"/>
      <c r="F2" s="189"/>
      <c r="G2" s="189"/>
      <c r="H2" s="189"/>
      <c r="I2" s="520"/>
      <c r="J2" s="191" t="str">
        <f>TEXT(A2,"0")</f>
        <v>1448081</v>
      </c>
      <c r="K2" s="191" t="str">
        <f>TEXT(B2,"0")</f>
        <v>0</v>
      </c>
      <c r="L2" s="191" t="str">
        <f t="shared" ref="L2:P17" si="0">TEXT(C2,"0")</f>
        <v>0</v>
      </c>
      <c r="M2" s="191" t="str">
        <f t="shared" si="0"/>
        <v>0</v>
      </c>
      <c r="N2" s="191" t="str">
        <f t="shared" si="0"/>
        <v>0</v>
      </c>
      <c r="O2" s="191" t="str">
        <f t="shared" si="0"/>
        <v>0</v>
      </c>
      <c r="P2" s="191" t="str">
        <f>TEXT(G2,"0")</f>
        <v>0</v>
      </c>
      <c r="Q2" s="191" t="str">
        <f>TEXT(I2,"0")</f>
        <v>0</v>
      </c>
      <c r="X2" s="257"/>
      <c r="Y2" s="257"/>
      <c r="Z2" s="257"/>
      <c r="AA2" s="257"/>
      <c r="AB2" s="257"/>
      <c r="AC2" s="257"/>
      <c r="AE2" s="523" t="s">
        <v>787</v>
      </c>
      <c r="AF2" s="480" t="s">
        <v>787</v>
      </c>
      <c r="AG2" s="487" t="s">
        <v>715</v>
      </c>
      <c r="AH2" s="480" t="s">
        <v>787</v>
      </c>
      <c r="AI2" s="480" t="s">
        <v>787</v>
      </c>
      <c r="AJ2" s="488" t="s">
        <v>787</v>
      </c>
      <c r="AN2" s="480" t="s">
        <v>787</v>
      </c>
    </row>
    <row r="3" spans="1:41 16382:16384" ht="16.5" thickBot="1">
      <c r="A3" s="172">
        <v>1448067</v>
      </c>
      <c r="B3" s="172"/>
      <c r="C3" s="185"/>
      <c r="D3" s="185"/>
      <c r="E3" s="185"/>
      <c r="F3" s="185"/>
      <c r="G3" s="185"/>
      <c r="H3" s="185"/>
      <c r="I3" s="521"/>
      <c r="J3" s="191" t="str">
        <f t="shared" ref="J3:K66" si="1">TEXT(A3,"0")</f>
        <v>1448067</v>
      </c>
      <c r="K3" s="191" t="str">
        <f t="shared" si="1"/>
        <v>0</v>
      </c>
      <c r="L3" s="191" t="str">
        <f t="shared" si="0"/>
        <v>0</v>
      </c>
      <c r="M3" s="191" t="str">
        <f t="shared" si="0"/>
        <v>0</v>
      </c>
      <c r="N3" s="191" t="str">
        <f t="shared" si="0"/>
        <v>0</v>
      </c>
      <c r="O3" s="191" t="str">
        <f t="shared" si="0"/>
        <v>0</v>
      </c>
      <c r="P3" s="191" t="str">
        <f t="shared" si="0"/>
        <v>0</v>
      </c>
      <c r="Q3" s="191" t="str">
        <f t="shared" ref="Q3:Q66" si="2">TEXT(I3,"0")</f>
        <v>0</v>
      </c>
      <c r="R3" s="259"/>
      <c r="X3" s="257"/>
      <c r="Y3" s="257"/>
      <c r="Z3" s="257"/>
      <c r="AA3" s="257"/>
      <c r="AB3" s="257"/>
      <c r="AC3" s="257"/>
      <c r="AE3" s="524"/>
      <c r="AF3" s="489"/>
      <c r="AG3" s="490"/>
      <c r="AH3" s="491"/>
      <c r="AI3" s="492"/>
      <c r="AJ3" s="493"/>
      <c r="AN3" s="481"/>
    </row>
    <row r="4" spans="1:41 16382:16384" ht="15.75">
      <c r="A4" s="172">
        <v>1448083</v>
      </c>
      <c r="B4" s="172"/>
      <c r="C4" s="185"/>
      <c r="D4" s="185"/>
      <c r="E4" s="185"/>
      <c r="F4" s="185"/>
      <c r="G4" s="185"/>
      <c r="H4" s="185"/>
      <c r="I4" s="521"/>
      <c r="J4" s="191" t="str">
        <f t="shared" si="1"/>
        <v>1448083</v>
      </c>
      <c r="K4" s="191" t="str">
        <f t="shared" si="1"/>
        <v>0</v>
      </c>
      <c r="L4" s="191" t="str">
        <f t="shared" si="0"/>
        <v>0</v>
      </c>
      <c r="M4" s="191" t="str">
        <f t="shared" si="0"/>
        <v>0</v>
      </c>
      <c r="N4" s="191" t="str">
        <f t="shared" si="0"/>
        <v>0</v>
      </c>
      <c r="O4" s="191" t="str">
        <f t="shared" si="0"/>
        <v>0</v>
      </c>
      <c r="P4" s="191" t="str">
        <f t="shared" si="0"/>
        <v>0</v>
      </c>
      <c r="Q4" s="191" t="str">
        <f t="shared" si="2"/>
        <v>0</v>
      </c>
      <c r="X4" s="259"/>
      <c r="Y4" s="257"/>
      <c r="Z4" s="257"/>
      <c r="AA4" s="257"/>
      <c r="AB4" s="257"/>
      <c r="AC4" s="257"/>
      <c r="AD4" s="528" t="str">
        <f>'syn rec_edit'!AN5</f>
        <v>1447788</v>
      </c>
      <c r="AE4" s="525" t="str">
        <f>IFERROR(LOOKUP(2,1/(COUNTIF($AE$3:AE3,$AD$4:$AD$579)=0),$AD$4:$AD$579),"")</f>
        <v>1447436</v>
      </c>
      <c r="AF4" s="494" t="str">
        <f>IF(COUNTIF($C$2:$C$100,AE4)&gt;0,"",AE4)</f>
        <v>1447436</v>
      </c>
      <c r="AG4" s="483" t="str">
        <f>IF(COUNTIF($E$2:$E$100,AF4)&gt;0,"",AF4)</f>
        <v>1447436</v>
      </c>
      <c r="AH4" s="482" t="str">
        <f>IFERROR(LOOKUP(2,1/(COUNTIF($AH$2:AH3,$AG$4:$AG$100)=0),$AG$4:$AG$100),"")</f>
        <v>1447788</v>
      </c>
      <c r="AI4" s="483" t="str">
        <f>IFERROR(LOOKUP(2,1/(COUNTIF($AI$2:AI3,$AJ$4:$AJ$100)=0),$AJ$4:$AJ$100),"")</f>
        <v>1447436</v>
      </c>
      <c r="AJ4" s="482" t="str">
        <f>IF(COUNTIF($H$2:$H$100,AH4)&gt;0,"",AH4)</f>
        <v>1447788</v>
      </c>
      <c r="AK4" s="484">
        <f>IF(AJ4&lt;&gt;"",1,0)</f>
        <v>1</v>
      </c>
      <c r="AL4" s="484">
        <f>IF(AE4&lt;&gt;"",1,0)</f>
        <v>1</v>
      </c>
      <c r="AM4" s="484">
        <f>IF(AF4&lt;&gt;"",1,0)</f>
        <v>1</v>
      </c>
      <c r="AN4" s="482" t="str">
        <f>IFERROR(LOOKUP(2,1/(COUNTIF($AN$2:AN3,$AF$4:$AF$100)=0),$AF$4:$AF$100),"")</f>
        <v>1447788</v>
      </c>
      <c r="AO4" s="173">
        <v>256</v>
      </c>
    </row>
    <row r="5" spans="1:41 16382:16384">
      <c r="A5" s="172">
        <v>1448147</v>
      </c>
      <c r="B5" s="172"/>
      <c r="C5" s="185"/>
      <c r="D5" s="185"/>
      <c r="E5" s="185"/>
      <c r="F5" s="185"/>
      <c r="G5" s="185"/>
      <c r="H5" s="185"/>
      <c r="I5" s="521"/>
      <c r="J5" s="191" t="str">
        <f t="shared" si="1"/>
        <v>1448147</v>
      </c>
      <c r="K5" s="191" t="str">
        <f t="shared" si="1"/>
        <v>0</v>
      </c>
      <c r="L5" s="191" t="str">
        <f t="shared" si="0"/>
        <v>0</v>
      </c>
      <c r="M5" s="191" t="str">
        <f t="shared" si="0"/>
        <v>0</v>
      </c>
      <c r="N5" s="191" t="str">
        <f t="shared" si="0"/>
        <v>0</v>
      </c>
      <c r="O5" s="191" t="str">
        <f t="shared" si="0"/>
        <v>0</v>
      </c>
      <c r="P5" s="191" t="str">
        <f t="shared" si="0"/>
        <v>0</v>
      </c>
      <c r="Q5" s="191" t="str">
        <f t="shared" si="2"/>
        <v>0</v>
      </c>
      <c r="U5" s="199"/>
      <c r="X5" s="257"/>
      <c r="Y5" s="257"/>
      <c r="Z5" s="257"/>
      <c r="AA5" s="257"/>
      <c r="AB5" s="257"/>
      <c r="AC5" s="257"/>
      <c r="AD5" s="528" t="str">
        <f>'syn rec_edit'!AN6</f>
        <v>1447959</v>
      </c>
      <c r="AE5" s="525" t="str">
        <f>IFERROR(LOOKUP(2,1/(COUNTIF($AE$3:AE4,$AD$4:$AD$579)=0),$AD$4:$AD$579),"")</f>
        <v>1447430</v>
      </c>
      <c r="AF5" s="494" t="str">
        <f t="shared" ref="AF5:AF68" si="3">IF(COUNTIF($C$2:$C$100,AE5)&gt;0,"",AE5)</f>
        <v>1447430</v>
      </c>
      <c r="AG5" s="483" t="str">
        <f t="shared" ref="AG5:AG68" si="4">IF(COUNTIF($E$2:$E$100,AF5)&gt;0,"",AF5)</f>
        <v>1447430</v>
      </c>
      <c r="AH5" s="482" t="str">
        <f>IFERROR(LOOKUP(2,1/(COUNTIF($AH$2:AH4,$AG$4:$AG$100)=0),$AG$4:$AG$100),"")</f>
        <v>1447959</v>
      </c>
      <c r="AI5" s="483" t="str">
        <f>IFERROR(LOOKUP(2,1/(COUNTIF($AI$2:AI4,$AJ$4:$AJ$100)=0),$AJ$4:$AJ$100),"")</f>
        <v>1447430</v>
      </c>
      <c r="AJ5" s="482" t="str">
        <f t="shared" ref="AJ5:AJ68" si="5">IF(COUNTIF($H$2:$H$100,AH5)&gt;0,"",AH5)</f>
        <v>1447959</v>
      </c>
      <c r="AK5" s="484">
        <f t="shared" ref="AK5:AK68" si="6">IF(AJ5&lt;&gt;"",1,0)</f>
        <v>1</v>
      </c>
      <c r="AL5" s="484">
        <f t="shared" ref="AL5:AL68" si="7">IF(AE5&lt;&gt;"",1,0)</f>
        <v>1</v>
      </c>
      <c r="AM5" s="484">
        <f t="shared" ref="AM5:AM68" si="8">IF(AF5&lt;&gt;"",1,0)</f>
        <v>1</v>
      </c>
      <c r="AN5" s="482" t="str">
        <f>IFERROR(LOOKUP(2,1/(COUNTIF($AN$2:AN4,$AF$4:$AF$100)=0),$AF$4:$AF$100),"")</f>
        <v>1447959</v>
      </c>
      <c r="AO5" s="173">
        <v>200</v>
      </c>
      <c r="XFD5" s="527" t="s">
        <v>873</v>
      </c>
    </row>
    <row r="6" spans="1:41 16382:16384">
      <c r="A6" s="172">
        <v>1448182</v>
      </c>
      <c r="B6" s="172"/>
      <c r="C6" s="185"/>
      <c r="D6" s="185"/>
      <c r="E6" s="185"/>
      <c r="F6" s="185"/>
      <c r="G6" s="185"/>
      <c r="H6" s="185"/>
      <c r="I6" s="521"/>
      <c r="J6" s="191" t="str">
        <f t="shared" si="1"/>
        <v>1448182</v>
      </c>
      <c r="K6" s="191" t="str">
        <f t="shared" si="1"/>
        <v>0</v>
      </c>
      <c r="L6" s="191" t="str">
        <f t="shared" si="0"/>
        <v>0</v>
      </c>
      <c r="M6" s="191" t="str">
        <f t="shared" si="0"/>
        <v>0</v>
      </c>
      <c r="N6" s="191" t="str">
        <f t="shared" si="0"/>
        <v>0</v>
      </c>
      <c r="O6" s="191" t="str">
        <f t="shared" si="0"/>
        <v>0</v>
      </c>
      <c r="P6" s="191" t="str">
        <f t="shared" si="0"/>
        <v>0</v>
      </c>
      <c r="Q6" s="191" t="str">
        <f t="shared" si="2"/>
        <v>0</v>
      </c>
      <c r="R6" s="282"/>
      <c r="X6" s="257"/>
      <c r="Y6" s="257"/>
      <c r="Z6" s="257"/>
      <c r="AA6" s="257"/>
      <c r="AB6" s="257"/>
      <c r="AC6" s="257"/>
      <c r="AD6" s="528" t="str">
        <f>'syn rec_edit'!AN7</f>
        <v>1447959</v>
      </c>
      <c r="AE6" s="525" t="str">
        <f>IFERROR(LOOKUP(2,1/(COUNTIF($AE$3:AE5,$AD$4:$AD$579)=0),$AD$4:$AD$579),"")</f>
        <v>1447428</v>
      </c>
      <c r="AF6" s="494" t="str">
        <f t="shared" si="3"/>
        <v>1447428</v>
      </c>
      <c r="AG6" s="483" t="str">
        <f t="shared" si="4"/>
        <v>1447428</v>
      </c>
      <c r="AH6" s="482" t="str">
        <f>IFERROR(LOOKUP(2,1/(COUNTIF($AH$2:AH5,$AG$4:$AG$100)=0),$AG$4:$AG$100),"")</f>
        <v>1448033</v>
      </c>
      <c r="AI6" s="483" t="str">
        <f>IFERROR(LOOKUP(2,1/(COUNTIF($AI$2:AI5,$AJ$4:$AJ$100)=0),$AJ$4:$AJ$100),"")</f>
        <v>1447428</v>
      </c>
      <c r="AJ6" s="482" t="str">
        <f t="shared" si="5"/>
        <v>1448033</v>
      </c>
      <c r="AK6" s="484">
        <f t="shared" si="6"/>
        <v>1</v>
      </c>
      <c r="AL6" s="484">
        <f t="shared" si="7"/>
        <v>1</v>
      </c>
      <c r="AM6" s="484">
        <f t="shared" si="8"/>
        <v>1</v>
      </c>
      <c r="AN6" s="482" t="str">
        <f>IFERROR(LOOKUP(2,1/(COUNTIF($AN$2:AN5,$AF$4:$AF$100)=0),$AF$4:$AF$100),"")</f>
        <v>1448033</v>
      </c>
      <c r="AO6" s="173">
        <v>256</v>
      </c>
      <c r="XFB6" s="484" t="s">
        <v>886</v>
      </c>
      <c r="XFC6" s="484" t="s">
        <v>887</v>
      </c>
      <c r="XFD6" s="527" t="s">
        <v>873</v>
      </c>
    </row>
    <row r="7" spans="1:41 16382:16384">
      <c r="A7" s="172"/>
      <c r="B7" s="172"/>
      <c r="C7" s="185"/>
      <c r="D7" s="185"/>
      <c r="E7" s="185"/>
      <c r="F7" s="185"/>
      <c r="G7" s="185"/>
      <c r="H7" s="185"/>
      <c r="I7" s="521"/>
      <c r="J7" s="191" t="str">
        <f t="shared" si="1"/>
        <v>0</v>
      </c>
      <c r="K7" s="191" t="str">
        <f t="shared" si="1"/>
        <v>0</v>
      </c>
      <c r="L7" s="191" t="str">
        <f t="shared" si="0"/>
        <v>0</v>
      </c>
      <c r="M7" s="191" t="str">
        <f t="shared" si="0"/>
        <v>0</v>
      </c>
      <c r="N7" s="191" t="str">
        <f t="shared" si="0"/>
        <v>0</v>
      </c>
      <c r="O7" s="191" t="str">
        <f t="shared" si="0"/>
        <v>0</v>
      </c>
      <c r="P7" s="191" t="str">
        <f t="shared" si="0"/>
        <v>0</v>
      </c>
      <c r="Q7" s="191" t="str">
        <f t="shared" si="2"/>
        <v>0</v>
      </c>
      <c r="S7" s="285"/>
      <c r="X7" s="257"/>
      <c r="Y7" s="257"/>
      <c r="Z7" s="257"/>
      <c r="AA7" s="257"/>
      <c r="AB7" s="257"/>
      <c r="AC7" s="257"/>
      <c r="AD7" s="528" t="str">
        <f>'syn rec_edit'!AN8</f>
        <v>1448033</v>
      </c>
      <c r="AE7" s="525" t="str">
        <f>IFERROR(LOOKUP(2,1/(COUNTIF($AE$3:AE6,$AD$4:$AD$579)=0),$AD$4:$AD$579),"")</f>
        <v>1448155</v>
      </c>
      <c r="AF7" s="494" t="str">
        <f t="shared" si="3"/>
        <v>1448155</v>
      </c>
      <c r="AG7" s="483" t="str">
        <f t="shared" si="4"/>
        <v>1448155</v>
      </c>
      <c r="AH7" s="482" t="str">
        <f>IFERROR(LOOKUP(2,1/(COUNTIF($AH$2:AH6,$AG$4:$AG$100)=0),$AG$4:$AG$100),"")</f>
        <v>1447945</v>
      </c>
      <c r="AI7" s="483" t="str">
        <f>IFERROR(LOOKUP(2,1/(COUNTIF($AI$2:AI6,$AJ$4:$AJ$100)=0),$AJ$4:$AJ$100),"")</f>
        <v>1448155</v>
      </c>
      <c r="AJ7" s="482" t="str">
        <f t="shared" si="5"/>
        <v>1447945</v>
      </c>
      <c r="AK7" s="484">
        <f t="shared" si="6"/>
        <v>1</v>
      </c>
      <c r="AL7" s="484">
        <f t="shared" si="7"/>
        <v>1</v>
      </c>
      <c r="AM7" s="484">
        <f t="shared" si="8"/>
        <v>1</v>
      </c>
      <c r="AN7" s="482" t="str">
        <f>IFERROR(LOOKUP(2,1/(COUNTIF($AN$2:AN6,$AF$4:$AF$100)=0),$AF$4:$AF$100),"")</f>
        <v>1447945</v>
      </c>
      <c r="AO7" s="63">
        <v>200</v>
      </c>
      <c r="XFD7" s="527" t="s">
        <v>873</v>
      </c>
    </row>
    <row r="8" spans="1:41 16382:16384">
      <c r="A8" s="172"/>
      <c r="B8" s="172"/>
      <c r="C8" s="185"/>
      <c r="D8" s="185"/>
      <c r="E8" s="185"/>
      <c r="F8" s="185"/>
      <c r="G8" s="185"/>
      <c r="H8" s="185"/>
      <c r="I8" s="521"/>
      <c r="J8" s="191" t="str">
        <f t="shared" si="1"/>
        <v>0</v>
      </c>
      <c r="K8" s="191" t="str">
        <f t="shared" si="1"/>
        <v>0</v>
      </c>
      <c r="L8" s="191" t="str">
        <f t="shared" si="0"/>
        <v>0</v>
      </c>
      <c r="M8" s="191" t="str">
        <f t="shared" si="0"/>
        <v>0</v>
      </c>
      <c r="N8" s="191" t="str">
        <f t="shared" si="0"/>
        <v>0</v>
      </c>
      <c r="O8" s="191" t="str">
        <f t="shared" si="0"/>
        <v>0</v>
      </c>
      <c r="P8" s="191" t="str">
        <f t="shared" si="0"/>
        <v>0</v>
      </c>
      <c r="Q8" s="191" t="str">
        <f t="shared" si="2"/>
        <v>0</v>
      </c>
      <c r="X8" s="257"/>
      <c r="Y8" s="257"/>
      <c r="Z8" s="257"/>
      <c r="AA8" s="257"/>
      <c r="AB8" s="257"/>
      <c r="AC8" s="257"/>
      <c r="AD8" s="528" t="str">
        <f>'syn rec_edit'!AN9</f>
        <v>1447945</v>
      </c>
      <c r="AE8" s="525" t="str">
        <f>IFERROR(LOOKUP(2,1/(COUNTIF($AE$3:AE7,$AD$4:$AD$579)=0),$AD$4:$AD$579),"")</f>
        <v>1448081</v>
      </c>
      <c r="AF8" s="494" t="str">
        <f t="shared" si="3"/>
        <v>1448081</v>
      </c>
      <c r="AG8" s="483" t="str">
        <f t="shared" si="4"/>
        <v>1448081</v>
      </c>
      <c r="AH8" s="482" t="str">
        <f>IFERROR(LOOKUP(2,1/(COUNTIF($AH$2:AH7,$AG$4:$AG$100)=0),$AG$4:$AG$100),"")</f>
        <v>1447809</v>
      </c>
      <c r="AI8" s="483" t="str">
        <f>IFERROR(LOOKUP(2,1/(COUNTIF($AI$2:AI7,$AJ$4:$AJ$100)=0),$AJ$4:$AJ$100),"")</f>
        <v>1448081</v>
      </c>
      <c r="AJ8" s="482" t="str">
        <f t="shared" si="5"/>
        <v>1447809</v>
      </c>
      <c r="AK8" s="484">
        <f t="shared" si="6"/>
        <v>1</v>
      </c>
      <c r="AL8" s="484">
        <f t="shared" si="7"/>
        <v>1</v>
      </c>
      <c r="AM8" s="484">
        <f t="shared" si="8"/>
        <v>1</v>
      </c>
      <c r="AN8" s="482" t="str">
        <f>IFERROR(LOOKUP(2,1/(COUNTIF($AN$2:AN7,$AF$4:$AF$100)=0),$AF$4:$AF$100),"")</f>
        <v>1447809</v>
      </c>
      <c r="AO8" s="63">
        <v>256</v>
      </c>
      <c r="XFD8" s="527" t="s">
        <v>873</v>
      </c>
    </row>
    <row r="9" spans="1:41 16382:16384">
      <c r="A9" s="172"/>
      <c r="B9" s="172"/>
      <c r="C9" s="185"/>
      <c r="D9" s="185"/>
      <c r="E9" s="185"/>
      <c r="F9" s="185"/>
      <c r="G9" s="185"/>
      <c r="H9" s="185"/>
      <c r="I9" s="521"/>
      <c r="J9" s="191" t="str">
        <f t="shared" si="1"/>
        <v>0</v>
      </c>
      <c r="K9" s="191" t="str">
        <f t="shared" si="1"/>
        <v>0</v>
      </c>
      <c r="L9" s="191" t="str">
        <f t="shared" si="0"/>
        <v>0</v>
      </c>
      <c r="M9" s="191" t="str">
        <f t="shared" si="0"/>
        <v>0</v>
      </c>
      <c r="N9" s="191" t="str">
        <f t="shared" si="0"/>
        <v>0</v>
      </c>
      <c r="O9" s="191" t="str">
        <f t="shared" si="0"/>
        <v>0</v>
      </c>
      <c r="P9" s="191" t="str">
        <f t="shared" si="0"/>
        <v>0</v>
      </c>
      <c r="Q9" s="191" t="str">
        <f t="shared" si="2"/>
        <v>0</v>
      </c>
      <c r="X9" s="257"/>
      <c r="Y9" s="257"/>
      <c r="Z9" s="257"/>
      <c r="AA9" s="257"/>
      <c r="AB9" s="257"/>
      <c r="AC9" s="257"/>
      <c r="AD9" s="528" t="str">
        <f>'syn rec_edit'!AN10</f>
        <v>1447809</v>
      </c>
      <c r="AE9" s="525" t="str">
        <f>IFERROR(LOOKUP(2,1/(COUNTIF($AE$3:AE8,$AD$4:$AD$579)=0),$AD$4:$AD$579),"")</f>
        <v>1448169</v>
      </c>
      <c r="AF9" s="494" t="str">
        <f t="shared" si="3"/>
        <v>1448169</v>
      </c>
      <c r="AG9" s="483" t="str">
        <f t="shared" si="4"/>
        <v>1448169</v>
      </c>
      <c r="AH9" s="482" t="str">
        <f>IFERROR(LOOKUP(2,1/(COUNTIF($AH$2:AH8,$AG$4:$AG$100)=0),$AG$4:$AG$100),"")</f>
        <v>1448182</v>
      </c>
      <c r="AI9" s="483" t="str">
        <f>IFERROR(LOOKUP(2,1/(COUNTIF($AI$2:AI8,$AJ$4:$AJ$100)=0),$AJ$4:$AJ$100),"")</f>
        <v>1448169</v>
      </c>
      <c r="AJ9" s="482" t="str">
        <f t="shared" si="5"/>
        <v>1448182</v>
      </c>
      <c r="AK9" s="484">
        <f t="shared" si="6"/>
        <v>1</v>
      </c>
      <c r="AL9" s="484">
        <f t="shared" si="7"/>
        <v>1</v>
      </c>
      <c r="AM9" s="484">
        <f t="shared" si="8"/>
        <v>1</v>
      </c>
      <c r="AN9" s="482" t="str">
        <f>IFERROR(LOOKUP(2,1/(COUNTIF($AN$2:AN8,$AF$4:$AF$100)=0),$AF$4:$AF$100),"")</f>
        <v>1448182</v>
      </c>
      <c r="AO9" s="63">
        <v>200</v>
      </c>
      <c r="XFD9" s="527" t="s">
        <v>873</v>
      </c>
    </row>
    <row r="10" spans="1:41 16382:16384">
      <c r="A10" s="172"/>
      <c r="B10" s="172"/>
      <c r="C10" s="185"/>
      <c r="D10" s="185"/>
      <c r="E10" s="185"/>
      <c r="F10" s="185"/>
      <c r="G10" s="185"/>
      <c r="H10" s="185"/>
      <c r="I10" s="521"/>
      <c r="J10" s="191" t="str">
        <f t="shared" si="1"/>
        <v>0</v>
      </c>
      <c r="K10" s="191" t="str">
        <f t="shared" si="1"/>
        <v>0</v>
      </c>
      <c r="L10" s="191" t="str">
        <f t="shared" si="0"/>
        <v>0</v>
      </c>
      <c r="M10" s="191" t="str">
        <f t="shared" si="0"/>
        <v>0</v>
      </c>
      <c r="N10" s="191" t="str">
        <f t="shared" si="0"/>
        <v>0</v>
      </c>
      <c r="O10" s="191" t="str">
        <f t="shared" si="0"/>
        <v>0</v>
      </c>
      <c r="P10" s="191" t="str">
        <f t="shared" si="0"/>
        <v>0</v>
      </c>
      <c r="Q10" s="191" t="str">
        <f t="shared" si="2"/>
        <v>0</v>
      </c>
      <c r="X10" s="257"/>
      <c r="Y10" s="257"/>
      <c r="Z10" s="257"/>
      <c r="AA10" s="257"/>
      <c r="AB10" s="257"/>
      <c r="AC10" s="257"/>
      <c r="AD10" s="528" t="str">
        <f>'syn rec_edit'!AN11</f>
        <v>1447809</v>
      </c>
      <c r="AE10" s="525" t="str">
        <f>IFERROR(LOOKUP(2,1/(COUNTIF($AE$3:AE9,$AD$4:$AD$579)=0),$AD$4:$AD$579),"")</f>
        <v>1448049</v>
      </c>
      <c r="AF10" s="494" t="str">
        <f t="shared" si="3"/>
        <v>1448049</v>
      </c>
      <c r="AG10" s="483" t="str">
        <f t="shared" si="4"/>
        <v>1448049</v>
      </c>
      <c r="AH10" s="482" t="str">
        <f>IFERROR(LOOKUP(2,1/(COUNTIF($AH$2:AH9,$AG$4:$AG$100)=0),$AG$4:$AG$100),"")</f>
        <v>1448147</v>
      </c>
      <c r="AI10" s="483" t="str">
        <f>IFERROR(LOOKUP(2,1/(COUNTIF($AI$2:AI9,$AJ$4:$AJ$100)=0),$AJ$4:$AJ$100),"")</f>
        <v>1448049</v>
      </c>
      <c r="AJ10" s="482" t="str">
        <f t="shared" si="5"/>
        <v>1448147</v>
      </c>
      <c r="AK10" s="484">
        <f t="shared" si="6"/>
        <v>1</v>
      </c>
      <c r="AL10" s="484">
        <f t="shared" si="7"/>
        <v>1</v>
      </c>
      <c r="AM10" s="484">
        <f t="shared" si="8"/>
        <v>1</v>
      </c>
      <c r="AN10" s="482" t="str">
        <f>IFERROR(LOOKUP(2,1/(COUNTIF($AN$2:AN9,$AF$4:$AF$100)=0),$AF$4:$AF$100),"")</f>
        <v>1448147</v>
      </c>
      <c r="AO10" s="63">
        <v>256</v>
      </c>
      <c r="XFD10" s="527" t="s">
        <v>873</v>
      </c>
    </row>
    <row r="11" spans="1:41 16382:16384">
      <c r="A11" s="172"/>
      <c r="B11" s="172"/>
      <c r="C11" s="185"/>
      <c r="D11" s="185"/>
      <c r="E11" s="185"/>
      <c r="F11" s="185"/>
      <c r="G11" s="185"/>
      <c r="H11" s="185"/>
      <c r="I11" s="521"/>
      <c r="J11" s="191" t="str">
        <f t="shared" si="1"/>
        <v>0</v>
      </c>
      <c r="K11" s="191" t="str">
        <f t="shared" si="1"/>
        <v>0</v>
      </c>
      <c r="L11" s="191" t="str">
        <f t="shared" si="0"/>
        <v>0</v>
      </c>
      <c r="M11" s="191" t="str">
        <f t="shared" si="0"/>
        <v>0</v>
      </c>
      <c r="N11" s="191" t="str">
        <f t="shared" si="0"/>
        <v>0</v>
      </c>
      <c r="O11" s="191" t="str">
        <f t="shared" si="0"/>
        <v>0</v>
      </c>
      <c r="P11" s="191" t="str">
        <f t="shared" si="0"/>
        <v>0</v>
      </c>
      <c r="Q11" s="191" t="str">
        <f t="shared" si="2"/>
        <v>0</v>
      </c>
      <c r="X11" s="257"/>
      <c r="Y11" s="257"/>
      <c r="Z11" s="257"/>
      <c r="AA11" s="257"/>
      <c r="AB11" s="257"/>
      <c r="AC11" s="257"/>
      <c r="AD11" s="528" t="str">
        <f>'syn rec_edit'!AN12</f>
        <v>1448182</v>
      </c>
      <c r="AE11" s="525" t="str">
        <f>IFERROR(LOOKUP(2,1/(COUNTIF($AE$3:AE10,$AD$4:$AD$579)=0),$AD$4:$AD$579),"")</f>
        <v>1448067</v>
      </c>
      <c r="AF11" s="494" t="str">
        <f t="shared" si="3"/>
        <v>1448067</v>
      </c>
      <c r="AG11" s="483" t="str">
        <f t="shared" si="4"/>
        <v>1448067</v>
      </c>
      <c r="AH11" s="482" t="str">
        <f>IFERROR(LOOKUP(2,1/(COUNTIF($AH$2:AH10,$AG$4:$AG$100)=0),$AG$4:$AG$100),"")</f>
        <v>1448083</v>
      </c>
      <c r="AI11" s="483" t="str">
        <f>IFERROR(LOOKUP(2,1/(COUNTIF($AI$2:AI10,$AJ$4:$AJ$100)=0),$AJ$4:$AJ$100),"")</f>
        <v>1448067</v>
      </c>
      <c r="AJ11" s="482" t="str">
        <f t="shared" si="5"/>
        <v>1448083</v>
      </c>
      <c r="AK11" s="484">
        <f t="shared" si="6"/>
        <v>1</v>
      </c>
      <c r="AL11" s="484">
        <f t="shared" si="7"/>
        <v>1</v>
      </c>
      <c r="AM11" s="484">
        <f t="shared" si="8"/>
        <v>1</v>
      </c>
      <c r="AN11" s="482" t="str">
        <f>IFERROR(LOOKUP(2,1/(COUNTIF($AN$2:AN10,$AF$4:$AF$100)=0),$AF$4:$AF$100),"")</f>
        <v>1448083</v>
      </c>
      <c r="AO11" s="63">
        <v>200</v>
      </c>
      <c r="XFD11" s="527" t="s">
        <v>873</v>
      </c>
    </row>
    <row r="12" spans="1:41 16382:16384">
      <c r="A12" s="172"/>
      <c r="B12" s="172"/>
      <c r="C12" s="185"/>
      <c r="D12" s="185"/>
      <c r="E12" s="185"/>
      <c r="F12" s="185"/>
      <c r="G12" s="185"/>
      <c r="H12" s="185"/>
      <c r="I12" s="521"/>
      <c r="J12" s="191" t="str">
        <f t="shared" si="1"/>
        <v>0</v>
      </c>
      <c r="K12" s="191" t="str">
        <f t="shared" si="1"/>
        <v>0</v>
      </c>
      <c r="L12" s="191" t="str">
        <f t="shared" si="0"/>
        <v>0</v>
      </c>
      <c r="M12" s="191" t="str">
        <f t="shared" si="0"/>
        <v>0</v>
      </c>
      <c r="N12" s="191" t="str">
        <f t="shared" si="0"/>
        <v>0</v>
      </c>
      <c r="O12" s="191" t="str">
        <f t="shared" si="0"/>
        <v>0</v>
      </c>
      <c r="P12" s="191" t="str">
        <f t="shared" si="0"/>
        <v>0</v>
      </c>
      <c r="Q12" s="191" t="str">
        <f t="shared" si="2"/>
        <v>0</v>
      </c>
      <c r="X12" s="257"/>
      <c r="Y12" s="257"/>
      <c r="Z12" s="257"/>
      <c r="AA12" s="257"/>
      <c r="AB12" s="257"/>
      <c r="AC12" s="257"/>
      <c r="AD12" s="528" t="str">
        <f>'syn rec_edit'!AN13</f>
        <v>1448182</v>
      </c>
      <c r="AE12" s="525" t="str">
        <f>IFERROR(LOOKUP(2,1/(COUNTIF($AE$3:AE11,$AD$4:$AD$579)=0),$AD$4:$AD$579),"")</f>
        <v>1448083</v>
      </c>
      <c r="AF12" s="494" t="str">
        <f t="shared" si="3"/>
        <v>1448083</v>
      </c>
      <c r="AG12" s="483" t="str">
        <f t="shared" si="4"/>
        <v>1448083</v>
      </c>
      <c r="AH12" s="482" t="str">
        <f>IFERROR(LOOKUP(2,1/(COUNTIF($AH$2:AH11,$AG$4:$AG$100)=0),$AG$4:$AG$100),"")</f>
        <v>1448067</v>
      </c>
      <c r="AI12" s="483" t="str">
        <f>IFERROR(LOOKUP(2,1/(COUNTIF($AI$2:AI11,$AJ$4:$AJ$100)=0),$AJ$4:$AJ$100),"")</f>
        <v>1448083</v>
      </c>
      <c r="AJ12" s="482" t="str">
        <f t="shared" si="5"/>
        <v>1448067</v>
      </c>
      <c r="AK12" s="484">
        <f t="shared" si="6"/>
        <v>1</v>
      </c>
      <c r="AL12" s="484">
        <f t="shared" si="7"/>
        <v>1</v>
      </c>
      <c r="AM12" s="484">
        <f t="shared" si="8"/>
        <v>1</v>
      </c>
      <c r="AN12" s="482" t="str">
        <f>IFERROR(LOOKUP(2,1/(COUNTIF($AN$2:AN11,$AF$4:$AF$100)=0),$AF$4:$AF$100),"")</f>
        <v>1448067</v>
      </c>
      <c r="AO12" s="63">
        <v>256</v>
      </c>
      <c r="XFD12" s="527" t="s">
        <v>873</v>
      </c>
    </row>
    <row r="13" spans="1:41 16382:16384">
      <c r="A13" s="172"/>
      <c r="B13" s="172"/>
      <c r="C13" s="185"/>
      <c r="D13" s="185"/>
      <c r="E13" s="185"/>
      <c r="F13" s="185"/>
      <c r="G13" s="185"/>
      <c r="H13" s="185"/>
      <c r="I13" s="521"/>
      <c r="J13" s="191" t="str">
        <f t="shared" si="1"/>
        <v>0</v>
      </c>
      <c r="K13" s="191" t="str">
        <f t="shared" si="1"/>
        <v>0</v>
      </c>
      <c r="L13" s="191" t="str">
        <f t="shared" si="0"/>
        <v>0</v>
      </c>
      <c r="M13" s="191" t="str">
        <f t="shared" si="0"/>
        <v>0</v>
      </c>
      <c r="N13" s="191" t="str">
        <f t="shared" si="0"/>
        <v>0</v>
      </c>
      <c r="O13" s="191" t="str">
        <f t="shared" si="0"/>
        <v>0</v>
      </c>
      <c r="P13" s="191" t="str">
        <f t="shared" si="0"/>
        <v>0</v>
      </c>
      <c r="Q13" s="191" t="str">
        <f t="shared" si="2"/>
        <v>0</v>
      </c>
      <c r="X13" s="257"/>
      <c r="Y13" s="257"/>
      <c r="Z13" s="257"/>
      <c r="AA13" s="257"/>
      <c r="AB13" s="257"/>
      <c r="AC13" s="257"/>
      <c r="AD13" s="528" t="str">
        <f>'syn rec_edit'!AN14</f>
        <v>1448182</v>
      </c>
      <c r="AE13" s="525" t="str">
        <f>IFERROR(LOOKUP(2,1/(COUNTIF($AE$3:AE12,$AD$4:$AD$579)=0),$AD$4:$AD$579),"")</f>
        <v>1448147</v>
      </c>
      <c r="AF13" s="494" t="str">
        <f t="shared" si="3"/>
        <v>1448147</v>
      </c>
      <c r="AG13" s="483" t="str">
        <f t="shared" si="4"/>
        <v>1448147</v>
      </c>
      <c r="AH13" s="482" t="str">
        <f>IFERROR(LOOKUP(2,1/(COUNTIF($AH$2:AH12,$AG$4:$AG$100)=0),$AG$4:$AG$100),"")</f>
        <v>1448049</v>
      </c>
      <c r="AI13" s="483" t="str">
        <f>IFERROR(LOOKUP(2,1/(COUNTIF($AI$2:AI12,$AJ$4:$AJ$100)=0),$AJ$4:$AJ$100),"")</f>
        <v>1448147</v>
      </c>
      <c r="AJ13" s="482" t="str">
        <f t="shared" si="5"/>
        <v>1448049</v>
      </c>
      <c r="AK13" s="484">
        <f t="shared" si="6"/>
        <v>1</v>
      </c>
      <c r="AL13" s="484">
        <f t="shared" si="7"/>
        <v>1</v>
      </c>
      <c r="AM13" s="484">
        <f t="shared" si="8"/>
        <v>1</v>
      </c>
      <c r="AN13" s="482" t="str">
        <f>IFERROR(LOOKUP(2,1/(COUNTIF($AN$2:AN12,$AF$4:$AF$100)=0),$AF$4:$AF$100),"")</f>
        <v>1448049</v>
      </c>
      <c r="AO13" s="63">
        <v>200</v>
      </c>
      <c r="XFD13" s="527" t="s">
        <v>873</v>
      </c>
    </row>
    <row r="14" spans="1:41 16382:16384">
      <c r="A14" s="172"/>
      <c r="B14" s="172"/>
      <c r="C14" s="185"/>
      <c r="D14" s="185"/>
      <c r="E14" s="185"/>
      <c r="F14" s="185"/>
      <c r="G14" s="185"/>
      <c r="H14" s="185"/>
      <c r="I14" s="521"/>
      <c r="J14" s="191" t="str">
        <f t="shared" si="1"/>
        <v>0</v>
      </c>
      <c r="K14" s="191" t="str">
        <f t="shared" si="1"/>
        <v>0</v>
      </c>
      <c r="L14" s="191" t="str">
        <f t="shared" si="0"/>
        <v>0</v>
      </c>
      <c r="M14" s="191" t="str">
        <f t="shared" si="0"/>
        <v>0</v>
      </c>
      <c r="N14" s="191" t="str">
        <f t="shared" si="0"/>
        <v>0</v>
      </c>
      <c r="O14" s="191" t="str">
        <f t="shared" si="0"/>
        <v>0</v>
      </c>
      <c r="P14" s="191" t="str">
        <f t="shared" si="0"/>
        <v>0</v>
      </c>
      <c r="Q14" s="191" t="str">
        <f t="shared" si="2"/>
        <v>0</v>
      </c>
      <c r="X14" s="257"/>
      <c r="Y14" s="257"/>
      <c r="Z14" s="257"/>
      <c r="AA14" s="257"/>
      <c r="AB14" s="257"/>
      <c r="AC14" s="257"/>
      <c r="AD14" s="528" t="str">
        <f>'syn rec_edit'!AN15</f>
        <v>1448182</v>
      </c>
      <c r="AE14" s="525" t="str">
        <f>IFERROR(LOOKUP(2,1/(COUNTIF($AE$3:AE13,$AD$4:$AD$579)=0),$AD$4:$AD$579),"")</f>
        <v>1448182</v>
      </c>
      <c r="AF14" s="494" t="str">
        <f t="shared" si="3"/>
        <v>1448182</v>
      </c>
      <c r="AG14" s="483" t="str">
        <f t="shared" si="4"/>
        <v>1448182</v>
      </c>
      <c r="AH14" s="482" t="str">
        <f>IFERROR(LOOKUP(2,1/(COUNTIF($AH$2:AH13,$AG$4:$AG$100)=0),$AG$4:$AG$100),"")</f>
        <v>1448169</v>
      </c>
      <c r="AI14" s="483" t="str">
        <f>IFERROR(LOOKUP(2,1/(COUNTIF($AI$2:AI13,$AJ$4:$AJ$100)=0),$AJ$4:$AJ$100),"")</f>
        <v>1448182</v>
      </c>
      <c r="AJ14" s="482" t="str">
        <f t="shared" si="5"/>
        <v>1448169</v>
      </c>
      <c r="AK14" s="484">
        <f t="shared" si="6"/>
        <v>1</v>
      </c>
      <c r="AL14" s="484">
        <f t="shared" si="7"/>
        <v>1</v>
      </c>
      <c r="AM14" s="484">
        <f t="shared" si="8"/>
        <v>1</v>
      </c>
      <c r="AN14" s="482" t="str">
        <f>IFERROR(LOOKUP(2,1/(COUNTIF($AN$2:AN13,$AF$4:$AF$100)=0),$AF$4:$AF$100),"")</f>
        <v>1448169</v>
      </c>
      <c r="AO14" s="63">
        <v>256</v>
      </c>
      <c r="XFD14" s="527" t="s">
        <v>873</v>
      </c>
    </row>
    <row r="15" spans="1:41 16382:16384">
      <c r="A15" s="172"/>
      <c r="B15" s="172"/>
      <c r="C15" s="185"/>
      <c r="D15" s="185"/>
      <c r="E15" s="185"/>
      <c r="F15" s="185"/>
      <c r="G15" s="185"/>
      <c r="H15" s="185"/>
      <c r="I15" s="521"/>
      <c r="J15" s="191" t="str">
        <f t="shared" si="1"/>
        <v>0</v>
      </c>
      <c r="K15" s="191" t="str">
        <f t="shared" si="1"/>
        <v>0</v>
      </c>
      <c r="L15" s="191" t="str">
        <f t="shared" si="0"/>
        <v>0</v>
      </c>
      <c r="M15" s="191" t="str">
        <f t="shared" si="0"/>
        <v>0</v>
      </c>
      <c r="N15" s="191" t="str">
        <f t="shared" si="0"/>
        <v>0</v>
      </c>
      <c r="O15" s="191" t="str">
        <f t="shared" si="0"/>
        <v>0</v>
      </c>
      <c r="P15" s="191" t="str">
        <f t="shared" si="0"/>
        <v>0</v>
      </c>
      <c r="Q15" s="191" t="str">
        <f t="shared" si="2"/>
        <v>0</v>
      </c>
      <c r="X15" s="257"/>
      <c r="Y15" s="257"/>
      <c r="Z15" s="257"/>
      <c r="AA15" s="257"/>
      <c r="AB15" s="257"/>
      <c r="AC15" s="257"/>
      <c r="AD15" s="528" t="str">
        <f>'syn rec_edit'!AN16</f>
        <v>1448147</v>
      </c>
      <c r="AE15" s="525" t="str">
        <f>IFERROR(LOOKUP(2,1/(COUNTIF($AE$3:AE14,$AD$4:$AD$579)=0),$AD$4:$AD$579),"")</f>
        <v>1447809</v>
      </c>
      <c r="AF15" s="494" t="str">
        <f t="shared" si="3"/>
        <v>1447809</v>
      </c>
      <c r="AG15" s="483" t="str">
        <f t="shared" si="4"/>
        <v>1447809</v>
      </c>
      <c r="AH15" s="482" t="str">
        <f>IFERROR(LOOKUP(2,1/(COUNTIF($AH$2:AH14,$AG$4:$AG$100)=0),$AG$4:$AG$100),"")</f>
        <v>1448081</v>
      </c>
      <c r="AI15" s="483" t="str">
        <f>IFERROR(LOOKUP(2,1/(COUNTIF($AI$2:AI14,$AJ$4:$AJ$100)=0),$AJ$4:$AJ$100),"")</f>
        <v>1447809</v>
      </c>
      <c r="AJ15" s="482" t="str">
        <f t="shared" si="5"/>
        <v>1448081</v>
      </c>
      <c r="AK15" s="484">
        <f t="shared" si="6"/>
        <v>1</v>
      </c>
      <c r="AL15" s="484">
        <f t="shared" si="7"/>
        <v>1</v>
      </c>
      <c r="AM15" s="484">
        <f t="shared" si="8"/>
        <v>1</v>
      </c>
      <c r="AN15" s="482" t="str">
        <f>IFERROR(LOOKUP(2,1/(COUNTIF($AN$2:AN14,$AF$4:$AF$100)=0),$AF$4:$AF$100),"")</f>
        <v>1448081</v>
      </c>
      <c r="AO15" s="63">
        <v>200</v>
      </c>
      <c r="XFD15" s="527" t="s">
        <v>873</v>
      </c>
    </row>
    <row r="16" spans="1:41 16382:16384">
      <c r="A16" s="172"/>
      <c r="B16" s="172"/>
      <c r="C16" s="185"/>
      <c r="D16" s="185"/>
      <c r="E16" s="185"/>
      <c r="F16" s="185"/>
      <c r="G16" s="185"/>
      <c r="H16" s="185"/>
      <c r="I16" s="521"/>
      <c r="J16" s="191" t="str">
        <f t="shared" si="1"/>
        <v>0</v>
      </c>
      <c r="K16" s="191" t="str">
        <f t="shared" si="1"/>
        <v>0</v>
      </c>
      <c r="L16" s="191" t="str">
        <f t="shared" si="0"/>
        <v>0</v>
      </c>
      <c r="M16" s="191" t="str">
        <f t="shared" si="0"/>
        <v>0</v>
      </c>
      <c r="N16" s="191" t="str">
        <f t="shared" si="0"/>
        <v>0</v>
      </c>
      <c r="O16" s="191" t="str">
        <f t="shared" si="0"/>
        <v>0</v>
      </c>
      <c r="P16" s="191" t="str">
        <f t="shared" si="0"/>
        <v>0</v>
      </c>
      <c r="Q16" s="191" t="str">
        <f t="shared" si="2"/>
        <v>0</v>
      </c>
      <c r="X16" s="257"/>
      <c r="Y16" s="257"/>
      <c r="Z16" s="257"/>
      <c r="AA16" s="257"/>
      <c r="AB16" s="257"/>
      <c r="AC16" s="257"/>
      <c r="AD16" s="528" t="str">
        <f>'syn rec_edit'!AN17</f>
        <v>1448147</v>
      </c>
      <c r="AE16" s="525" t="str">
        <f>IFERROR(LOOKUP(2,1/(COUNTIF($AE$3:AE15,$AD$4:$AD$579)=0),$AD$4:$AD$579),"")</f>
        <v>1447945</v>
      </c>
      <c r="AF16" s="494" t="str">
        <f t="shared" si="3"/>
        <v>1447945</v>
      </c>
      <c r="AG16" s="483" t="str">
        <f t="shared" si="4"/>
        <v>1447945</v>
      </c>
      <c r="AH16" s="482" t="str">
        <f>IFERROR(LOOKUP(2,1/(COUNTIF($AH$2:AH15,$AG$4:$AG$100)=0),$AG$4:$AG$100),"")</f>
        <v>1448155</v>
      </c>
      <c r="AI16" s="483" t="str">
        <f>IFERROR(LOOKUP(2,1/(COUNTIF($AI$2:AI15,$AJ$4:$AJ$100)=0),$AJ$4:$AJ$100),"")</f>
        <v>1447945</v>
      </c>
      <c r="AJ16" s="482" t="str">
        <f t="shared" si="5"/>
        <v>1448155</v>
      </c>
      <c r="AK16" s="484">
        <f t="shared" si="6"/>
        <v>1</v>
      </c>
      <c r="AL16" s="484">
        <f t="shared" si="7"/>
        <v>1</v>
      </c>
      <c r="AM16" s="484">
        <f t="shared" si="8"/>
        <v>1</v>
      </c>
      <c r="AN16" s="482" t="str">
        <f>IFERROR(LOOKUP(2,1/(COUNTIF($AN$2:AN15,$AF$4:$AF$100)=0),$AF$4:$AF$100),"")</f>
        <v>1448155</v>
      </c>
      <c r="AO16" s="63">
        <v>256</v>
      </c>
      <c r="XFD16" s="527" t="s">
        <v>873</v>
      </c>
    </row>
    <row r="17" spans="1:41 16381:16384">
      <c r="A17" s="172"/>
      <c r="B17" s="172"/>
      <c r="C17" s="185"/>
      <c r="D17" s="185"/>
      <c r="E17" s="185"/>
      <c r="F17" s="185"/>
      <c r="G17" s="185"/>
      <c r="H17" s="185"/>
      <c r="I17" s="521"/>
      <c r="J17" s="191" t="str">
        <f t="shared" si="1"/>
        <v>0</v>
      </c>
      <c r="K17" s="191" t="str">
        <f t="shared" si="1"/>
        <v>0</v>
      </c>
      <c r="L17" s="191" t="str">
        <f t="shared" si="0"/>
        <v>0</v>
      </c>
      <c r="M17" s="191" t="str">
        <f t="shared" si="0"/>
        <v>0</v>
      </c>
      <c r="N17" s="191" t="str">
        <f t="shared" si="0"/>
        <v>0</v>
      </c>
      <c r="O17" s="191" t="str">
        <f t="shared" si="0"/>
        <v>0</v>
      </c>
      <c r="P17" s="191" t="str">
        <f t="shared" si="0"/>
        <v>0</v>
      </c>
      <c r="Q17" s="191" t="str">
        <f t="shared" si="2"/>
        <v>0</v>
      </c>
      <c r="X17" s="257"/>
      <c r="Y17" s="257"/>
      <c r="Z17" s="257"/>
      <c r="AA17" s="257"/>
      <c r="AB17" s="257"/>
      <c r="AC17" s="257"/>
      <c r="AD17" s="528" t="str">
        <f>'syn rec_edit'!AN18</f>
        <v>1448147</v>
      </c>
      <c r="AE17" s="525" t="str">
        <f>IFERROR(LOOKUP(2,1/(COUNTIF($AE$3:AE16,$AD$4:$AD$579)=0),$AD$4:$AD$579),"")</f>
        <v>1448033</v>
      </c>
      <c r="AF17" s="494" t="str">
        <f t="shared" si="3"/>
        <v>1448033</v>
      </c>
      <c r="AG17" s="483" t="str">
        <f t="shared" si="4"/>
        <v>1448033</v>
      </c>
      <c r="AH17" s="482" t="str">
        <f>IFERROR(LOOKUP(2,1/(COUNTIF($AH$2:AH16,$AG$4:$AG$100)=0),$AG$4:$AG$100),"")</f>
        <v>1447428</v>
      </c>
      <c r="AI17" s="483" t="str">
        <f>IFERROR(LOOKUP(2,1/(COUNTIF($AI$2:AI16,$AJ$4:$AJ$100)=0),$AJ$4:$AJ$100),"")</f>
        <v>1448033</v>
      </c>
      <c r="AJ17" s="482" t="str">
        <f t="shared" si="5"/>
        <v>1447428</v>
      </c>
      <c r="AK17" s="484">
        <f t="shared" si="6"/>
        <v>1</v>
      </c>
      <c r="AL17" s="484">
        <f t="shared" si="7"/>
        <v>1</v>
      </c>
      <c r="AM17" s="484">
        <f t="shared" si="8"/>
        <v>1</v>
      </c>
      <c r="AN17" s="482" t="str">
        <f>IFERROR(LOOKUP(2,1/(COUNTIF($AN$2:AN16,$AF$4:$AF$100)=0),$AF$4:$AF$100),"")</f>
        <v>1447428</v>
      </c>
      <c r="AO17" s="63">
        <v>200</v>
      </c>
      <c r="XFD17" s="527" t="s">
        <v>873</v>
      </c>
    </row>
    <row r="18" spans="1:41 16381:16384">
      <c r="A18" s="172"/>
      <c r="B18" s="172"/>
      <c r="C18" s="185"/>
      <c r="D18" s="185"/>
      <c r="E18" s="185"/>
      <c r="F18" s="185"/>
      <c r="G18" s="185"/>
      <c r="H18" s="185"/>
      <c r="I18" s="521"/>
      <c r="J18" s="191" t="str">
        <f t="shared" si="1"/>
        <v>0</v>
      </c>
      <c r="K18" s="191" t="str">
        <f t="shared" si="1"/>
        <v>0</v>
      </c>
      <c r="L18" s="191" t="str">
        <f t="shared" ref="L18:L81" si="9">TEXT(C18,"0")</f>
        <v>0</v>
      </c>
      <c r="M18" s="191" t="str">
        <f t="shared" ref="M18:M81" si="10">TEXT(D18,"0")</f>
        <v>0</v>
      </c>
      <c r="N18" s="191" t="str">
        <f t="shared" ref="N18:N81" si="11">TEXT(E18,"0")</f>
        <v>0</v>
      </c>
      <c r="O18" s="191" t="str">
        <f t="shared" ref="O18:O81" si="12">TEXT(F18,"0")</f>
        <v>0</v>
      </c>
      <c r="P18" s="191" t="str">
        <f t="shared" ref="P18:P81" si="13">TEXT(G18,"0")</f>
        <v>0</v>
      </c>
      <c r="Q18" s="191" t="str">
        <f t="shared" si="2"/>
        <v>0</v>
      </c>
      <c r="X18" s="257"/>
      <c r="Y18" s="257"/>
      <c r="Z18" s="257"/>
      <c r="AA18" s="257"/>
      <c r="AB18" s="257"/>
      <c r="AC18" s="257"/>
      <c r="AD18" s="528" t="str">
        <f>'syn rec_edit'!AN19</f>
        <v>1448147</v>
      </c>
      <c r="AE18" s="525" t="str">
        <f>IFERROR(LOOKUP(2,1/(COUNTIF($AE$3:AE17,$AD$4:$AD$579)=0),$AD$4:$AD$579),"")</f>
        <v>1447959</v>
      </c>
      <c r="AF18" s="494" t="str">
        <f t="shared" si="3"/>
        <v>1447959</v>
      </c>
      <c r="AG18" s="483" t="str">
        <f t="shared" si="4"/>
        <v>1447959</v>
      </c>
      <c r="AH18" s="482" t="str">
        <f>IFERROR(LOOKUP(2,1/(COUNTIF($AH$2:AH17,$AG$4:$AG$100)=0),$AG$4:$AG$100),"")</f>
        <v>1447430</v>
      </c>
      <c r="AI18" s="483" t="str">
        <f>IFERROR(LOOKUP(2,1/(COUNTIF($AI$2:AI17,$AJ$4:$AJ$100)=0),$AJ$4:$AJ$100),"")</f>
        <v>1447959</v>
      </c>
      <c r="AJ18" s="482" t="str">
        <f t="shared" si="5"/>
        <v>1447430</v>
      </c>
      <c r="AK18" s="484">
        <f t="shared" si="6"/>
        <v>1</v>
      </c>
      <c r="AL18" s="484">
        <f t="shared" si="7"/>
        <v>1</v>
      </c>
      <c r="AM18" s="484">
        <f t="shared" si="8"/>
        <v>1</v>
      </c>
      <c r="AN18" s="482" t="str">
        <f>IFERROR(LOOKUP(2,1/(COUNTIF($AN$2:AN17,$AF$4:$AF$100)=0),$AF$4:$AF$100),"")</f>
        <v>1447430</v>
      </c>
      <c r="AO18" s="63">
        <v>256</v>
      </c>
      <c r="XFD18" s="527" t="s">
        <v>873</v>
      </c>
    </row>
    <row r="19" spans="1:41 16381:16384">
      <c r="A19" s="172"/>
      <c r="B19" s="172"/>
      <c r="C19" s="185"/>
      <c r="D19" s="185"/>
      <c r="E19" s="185"/>
      <c r="F19" s="185"/>
      <c r="G19" s="185"/>
      <c r="H19" s="185"/>
      <c r="I19" s="521"/>
      <c r="J19" s="191" t="str">
        <f t="shared" si="1"/>
        <v>0</v>
      </c>
      <c r="K19" s="191" t="str">
        <f t="shared" si="1"/>
        <v>0</v>
      </c>
      <c r="L19" s="191" t="str">
        <f t="shared" si="9"/>
        <v>0</v>
      </c>
      <c r="M19" s="191" t="str">
        <f t="shared" si="10"/>
        <v>0</v>
      </c>
      <c r="N19" s="191" t="str">
        <f t="shared" si="11"/>
        <v>0</v>
      </c>
      <c r="O19" s="191" t="str">
        <f t="shared" si="12"/>
        <v>0</v>
      </c>
      <c r="P19" s="191" t="str">
        <f t="shared" si="13"/>
        <v>0</v>
      </c>
      <c r="Q19" s="191" t="str">
        <f t="shared" si="2"/>
        <v>0</v>
      </c>
      <c r="X19" s="257"/>
      <c r="Y19" s="257"/>
      <c r="Z19" s="257"/>
      <c r="AA19" s="257"/>
      <c r="AB19" s="257"/>
      <c r="AC19" s="257"/>
      <c r="AD19" s="528" t="str">
        <f>'syn rec_edit'!AN20</f>
        <v>1448147</v>
      </c>
      <c r="AE19" s="525" t="str">
        <f>IFERROR(LOOKUP(2,1/(COUNTIF($AE$3:AE18,$AD$4:$AD$579)=0),$AD$4:$AD$579),"")</f>
        <v>1447788</v>
      </c>
      <c r="AF19" s="494" t="str">
        <f t="shared" si="3"/>
        <v>1447788</v>
      </c>
      <c r="AG19" s="483" t="str">
        <f t="shared" si="4"/>
        <v>1447788</v>
      </c>
      <c r="AH19" s="482" t="str">
        <f>IFERROR(LOOKUP(2,1/(COUNTIF($AH$2:AH18,$AG$4:$AG$100)=0),$AG$4:$AG$100),"")</f>
        <v>1447436</v>
      </c>
      <c r="AI19" s="483" t="str">
        <f>IFERROR(LOOKUP(2,1/(COUNTIF($AI$2:AI18,$AJ$4:$AJ$100)=0),$AJ$4:$AJ$100),"")</f>
        <v>1447788</v>
      </c>
      <c r="AJ19" s="482" t="str">
        <f t="shared" si="5"/>
        <v>1447436</v>
      </c>
      <c r="AK19" s="484">
        <f t="shared" si="6"/>
        <v>1</v>
      </c>
      <c r="AL19" s="484">
        <f t="shared" si="7"/>
        <v>1</v>
      </c>
      <c r="AM19" s="484">
        <f t="shared" si="8"/>
        <v>1</v>
      </c>
      <c r="AN19" s="482" t="str">
        <f>IFERROR(LOOKUP(2,1/(COUNTIF($AN$2:AN18,$AF$4:$AF$100)=0),$AF$4:$AF$100),"")</f>
        <v>1447436</v>
      </c>
      <c r="AO19" s="63">
        <v>200</v>
      </c>
      <c r="XFD19" s="527" t="s">
        <v>873</v>
      </c>
    </row>
    <row r="20" spans="1:41 16381:16384">
      <c r="A20" s="172"/>
      <c r="B20" s="172"/>
      <c r="C20" s="185"/>
      <c r="D20" s="185"/>
      <c r="E20" s="185"/>
      <c r="F20" s="185"/>
      <c r="G20" s="185"/>
      <c r="H20" s="185"/>
      <c r="I20" s="521"/>
      <c r="J20" s="191" t="str">
        <f t="shared" si="1"/>
        <v>0</v>
      </c>
      <c r="K20" s="191" t="str">
        <f t="shared" si="1"/>
        <v>0</v>
      </c>
      <c r="L20" s="191" t="str">
        <f t="shared" si="9"/>
        <v>0</v>
      </c>
      <c r="M20" s="191" t="str">
        <f t="shared" si="10"/>
        <v>0</v>
      </c>
      <c r="N20" s="191" t="str">
        <f t="shared" si="11"/>
        <v>0</v>
      </c>
      <c r="O20" s="191" t="str">
        <f t="shared" si="12"/>
        <v>0</v>
      </c>
      <c r="P20" s="191" t="str">
        <f t="shared" si="13"/>
        <v>0</v>
      </c>
      <c r="Q20" s="191" t="str">
        <f t="shared" si="2"/>
        <v>0</v>
      </c>
      <c r="X20" s="257"/>
      <c r="Y20" s="257"/>
      <c r="Z20" s="257"/>
      <c r="AA20" s="257"/>
      <c r="AB20" s="257"/>
      <c r="AC20" s="257"/>
      <c r="AD20" s="528" t="str">
        <f>'syn rec_edit'!AN21</f>
        <v>1448147</v>
      </c>
      <c r="AE20" s="525" t="str">
        <f>IFERROR(LOOKUP(2,1/(COUNTIF($AE$3:AE19,$AD$4:$AD$579)=0),$AD$4:$AD$579),"")</f>
        <v/>
      </c>
      <c r="AF20" s="494" t="str">
        <f t="shared" si="3"/>
        <v/>
      </c>
      <c r="AG20" s="483" t="str">
        <f t="shared" si="4"/>
        <v/>
      </c>
      <c r="AH20" s="482" t="str">
        <f>IFERROR(LOOKUP(2,1/(COUNTIF($AH$2:AH19,$AG$4:$AG$100)=0),$AG$4:$AG$100),"")</f>
        <v/>
      </c>
      <c r="AI20" s="483" t="str">
        <f>IFERROR(LOOKUP(2,1/(COUNTIF($AI$2:AI19,$AJ$4:$AJ$100)=0),$AJ$4:$AJ$100),"")</f>
        <v/>
      </c>
      <c r="AJ20" s="482" t="str">
        <f t="shared" si="5"/>
        <v/>
      </c>
      <c r="AK20" s="484">
        <f t="shared" si="6"/>
        <v>0</v>
      </c>
      <c r="AL20" s="484">
        <f t="shared" si="7"/>
        <v>0</v>
      </c>
      <c r="AM20" s="484">
        <f t="shared" si="8"/>
        <v>0</v>
      </c>
      <c r="AN20" s="482" t="str">
        <f>IFERROR(LOOKUP(2,1/(COUNTIF($AN$2:AN19,$AF$4:$AF$100)=0),$AF$4:$AF$100),"")</f>
        <v/>
      </c>
      <c r="AO20" s="63">
        <v>256</v>
      </c>
      <c r="XFD20" s="527" t="s">
        <v>873</v>
      </c>
    </row>
    <row r="21" spans="1:41 16381:16384">
      <c r="A21" s="172"/>
      <c r="B21" s="172"/>
      <c r="C21" s="185"/>
      <c r="D21" s="185"/>
      <c r="E21" s="185"/>
      <c r="F21" s="185"/>
      <c r="G21" s="185"/>
      <c r="H21" s="185"/>
      <c r="I21" s="521"/>
      <c r="J21" s="191" t="str">
        <f t="shared" si="1"/>
        <v>0</v>
      </c>
      <c r="K21" s="191" t="str">
        <f t="shared" si="1"/>
        <v>0</v>
      </c>
      <c r="L21" s="191" t="str">
        <f t="shared" si="9"/>
        <v>0</v>
      </c>
      <c r="M21" s="191" t="str">
        <f t="shared" si="10"/>
        <v>0</v>
      </c>
      <c r="N21" s="191" t="str">
        <f t="shared" si="11"/>
        <v>0</v>
      </c>
      <c r="O21" s="191" t="str">
        <f t="shared" si="12"/>
        <v>0</v>
      </c>
      <c r="P21" s="191" t="str">
        <f t="shared" si="13"/>
        <v>0</v>
      </c>
      <c r="Q21" s="191" t="str">
        <f t="shared" si="2"/>
        <v>0</v>
      </c>
      <c r="X21" s="257"/>
      <c r="Y21" s="257"/>
      <c r="Z21" s="257"/>
      <c r="AA21" s="257"/>
      <c r="AB21" s="257"/>
      <c r="AC21" s="257"/>
      <c r="AD21" s="528" t="str">
        <f>'syn rec_edit'!AN22</f>
        <v>1448147</v>
      </c>
      <c r="AE21" s="525" t="str">
        <f>IFERROR(LOOKUP(2,1/(COUNTIF($AE$3:AE20,$AD$4:$AD$579)=0),$AD$4:$AD$579),"")</f>
        <v/>
      </c>
      <c r="AF21" s="494" t="str">
        <f t="shared" si="3"/>
        <v/>
      </c>
      <c r="AG21" s="483" t="str">
        <f t="shared" si="4"/>
        <v/>
      </c>
      <c r="AH21" s="482" t="str">
        <f>IFERROR(LOOKUP(2,1/(COUNTIF($AH$2:AH20,$AG$4:$AG$100)=0),$AG$4:$AG$100),"")</f>
        <v/>
      </c>
      <c r="AI21" s="483" t="str">
        <f>IFERROR(LOOKUP(2,1/(COUNTIF($AI$2:AI20,$AJ$4:$AJ$100)=0),$AJ$4:$AJ$100),"")</f>
        <v/>
      </c>
      <c r="AJ21" s="482" t="str">
        <f t="shared" si="5"/>
        <v/>
      </c>
      <c r="AK21" s="484">
        <f t="shared" si="6"/>
        <v>0</v>
      </c>
      <c r="AL21" s="484">
        <f t="shared" si="7"/>
        <v>0</v>
      </c>
      <c r="AM21" s="484">
        <f t="shared" si="8"/>
        <v>0</v>
      </c>
      <c r="AN21" s="482" t="str">
        <f>IFERROR(LOOKUP(2,1/(COUNTIF($AN$2:AN20,$AF$4:$AF$100)=0),$AF$4:$AF$100),"")</f>
        <v/>
      </c>
      <c r="AO21" s="63">
        <v>200</v>
      </c>
      <c r="XFD21" s="527" t="s">
        <v>873</v>
      </c>
    </row>
    <row r="22" spans="1:41 16381:16384">
      <c r="A22" s="172"/>
      <c r="B22" s="172"/>
      <c r="C22" s="185"/>
      <c r="D22" s="185"/>
      <c r="E22" s="185"/>
      <c r="F22" s="185"/>
      <c r="G22" s="185"/>
      <c r="H22" s="185"/>
      <c r="I22" s="521"/>
      <c r="J22" s="191" t="str">
        <f t="shared" si="1"/>
        <v>0</v>
      </c>
      <c r="K22" s="191" t="str">
        <f t="shared" si="1"/>
        <v>0</v>
      </c>
      <c r="L22" s="191" t="str">
        <f t="shared" si="9"/>
        <v>0</v>
      </c>
      <c r="M22" s="191" t="str">
        <f t="shared" si="10"/>
        <v>0</v>
      </c>
      <c r="N22" s="191" t="str">
        <f t="shared" si="11"/>
        <v>0</v>
      </c>
      <c r="O22" s="191" t="str">
        <f t="shared" si="12"/>
        <v>0</v>
      </c>
      <c r="P22" s="191" t="str">
        <f t="shared" si="13"/>
        <v>0</v>
      </c>
      <c r="Q22" s="191" t="str">
        <f t="shared" si="2"/>
        <v>0</v>
      </c>
      <c r="X22" s="257"/>
      <c r="Y22" s="257"/>
      <c r="Z22" s="257"/>
      <c r="AA22" s="257"/>
      <c r="AB22" s="257"/>
      <c r="AC22" s="257"/>
      <c r="AD22" s="528" t="str">
        <f>'syn rec_edit'!AN23</f>
        <v>1448147</v>
      </c>
      <c r="AE22" s="525" t="str">
        <f>IFERROR(LOOKUP(2,1/(COUNTIF($AE$3:AE21,$AD$4:$AD$579)=0),$AD$4:$AD$579),"")</f>
        <v/>
      </c>
      <c r="AF22" s="494" t="str">
        <f t="shared" si="3"/>
        <v/>
      </c>
      <c r="AG22" s="483" t="str">
        <f t="shared" si="4"/>
        <v/>
      </c>
      <c r="AH22" s="482" t="str">
        <f>IFERROR(LOOKUP(2,1/(COUNTIF($AH$2:AH21,$AG$4:$AG$100)=0),$AG$4:$AG$100),"")</f>
        <v/>
      </c>
      <c r="AI22" s="483" t="str">
        <f>IFERROR(LOOKUP(2,1/(COUNTIF($AI$2:AI21,$AJ$4:$AJ$100)=0),$AJ$4:$AJ$100),"")</f>
        <v/>
      </c>
      <c r="AJ22" s="482" t="str">
        <f t="shared" si="5"/>
        <v/>
      </c>
      <c r="AK22" s="484">
        <f t="shared" si="6"/>
        <v>0</v>
      </c>
      <c r="AL22" s="484">
        <f t="shared" si="7"/>
        <v>0</v>
      </c>
      <c r="AM22" s="484">
        <f t="shared" si="8"/>
        <v>0</v>
      </c>
      <c r="AN22" s="482" t="str">
        <f>IFERROR(LOOKUP(2,1/(COUNTIF($AN$2:AN21,$AF$4:$AF$100)=0),$AF$4:$AF$100),"")</f>
        <v/>
      </c>
      <c r="AO22" s="63">
        <v>256</v>
      </c>
      <c r="XFD22" s="527" t="s">
        <v>873</v>
      </c>
    </row>
    <row r="23" spans="1:41 16381:16384">
      <c r="A23" s="172"/>
      <c r="B23" s="172"/>
      <c r="C23" s="185"/>
      <c r="D23" s="185"/>
      <c r="E23" s="185"/>
      <c r="F23" s="185"/>
      <c r="G23" s="185"/>
      <c r="H23" s="185"/>
      <c r="I23" s="521"/>
      <c r="J23" s="191" t="str">
        <f t="shared" si="1"/>
        <v>0</v>
      </c>
      <c r="K23" s="191" t="str">
        <f t="shared" si="1"/>
        <v>0</v>
      </c>
      <c r="L23" s="191" t="str">
        <f t="shared" si="9"/>
        <v>0</v>
      </c>
      <c r="M23" s="191" t="str">
        <f t="shared" si="10"/>
        <v>0</v>
      </c>
      <c r="N23" s="191" t="str">
        <f t="shared" si="11"/>
        <v>0</v>
      </c>
      <c r="O23" s="191" t="str">
        <f t="shared" si="12"/>
        <v>0</v>
      </c>
      <c r="P23" s="191" t="str">
        <f t="shared" si="13"/>
        <v>0</v>
      </c>
      <c r="Q23" s="191" t="str">
        <f t="shared" si="2"/>
        <v>0</v>
      </c>
      <c r="X23" s="257"/>
      <c r="Y23" s="257"/>
      <c r="Z23" s="257"/>
      <c r="AA23" s="257"/>
      <c r="AB23" s="257"/>
      <c r="AC23" s="257"/>
      <c r="AD23" s="528" t="str">
        <f>'syn rec_edit'!AN24</f>
        <v>1448147</v>
      </c>
      <c r="AE23" s="525" t="str">
        <f>IFERROR(LOOKUP(2,1/(COUNTIF($AE$3:AE22,$AD$4:$AD$579)=0),$AD$4:$AD$579),"")</f>
        <v/>
      </c>
      <c r="AF23" s="494" t="str">
        <f t="shared" si="3"/>
        <v/>
      </c>
      <c r="AG23" s="483" t="str">
        <f t="shared" si="4"/>
        <v/>
      </c>
      <c r="AH23" s="482" t="str">
        <f>IFERROR(LOOKUP(2,1/(COUNTIF($AH$2:AH22,$AG$4:$AG$100)=0),$AG$4:$AG$100),"")</f>
        <v/>
      </c>
      <c r="AI23" s="483" t="str">
        <f>IFERROR(LOOKUP(2,1/(COUNTIF($AI$2:AI22,$AJ$4:$AJ$100)=0),$AJ$4:$AJ$100),"")</f>
        <v/>
      </c>
      <c r="AJ23" s="482" t="str">
        <f t="shared" si="5"/>
        <v/>
      </c>
      <c r="AK23" s="484">
        <f t="shared" si="6"/>
        <v>0</v>
      </c>
      <c r="AL23" s="484">
        <f t="shared" si="7"/>
        <v>0</v>
      </c>
      <c r="AM23" s="484">
        <f t="shared" si="8"/>
        <v>0</v>
      </c>
      <c r="AN23" s="482" t="str">
        <f>IFERROR(LOOKUP(2,1/(COUNTIF($AN$2:AN22,$AF$4:$AF$100)=0),$AF$4:$AF$100),"")</f>
        <v/>
      </c>
      <c r="AO23" s="63">
        <v>200</v>
      </c>
      <c r="XFD23" s="527" t="s">
        <v>873</v>
      </c>
    </row>
    <row r="24" spans="1:41 16381:16384">
      <c r="A24" s="172"/>
      <c r="B24" s="172"/>
      <c r="C24" s="185"/>
      <c r="D24" s="185"/>
      <c r="E24" s="185"/>
      <c r="F24" s="185"/>
      <c r="G24" s="185"/>
      <c r="H24" s="185"/>
      <c r="I24" s="521"/>
      <c r="J24" s="191" t="str">
        <f t="shared" si="1"/>
        <v>0</v>
      </c>
      <c r="K24" s="191" t="str">
        <f t="shared" si="1"/>
        <v>0</v>
      </c>
      <c r="L24" s="191" t="str">
        <f t="shared" si="9"/>
        <v>0</v>
      </c>
      <c r="M24" s="191" t="str">
        <f t="shared" si="10"/>
        <v>0</v>
      </c>
      <c r="N24" s="191" t="str">
        <f t="shared" si="11"/>
        <v>0</v>
      </c>
      <c r="O24" s="191" t="str">
        <f t="shared" si="12"/>
        <v>0</v>
      </c>
      <c r="P24" s="191" t="str">
        <f t="shared" si="13"/>
        <v>0</v>
      </c>
      <c r="Q24" s="191" t="str">
        <f t="shared" si="2"/>
        <v>0</v>
      </c>
      <c r="X24" s="257"/>
      <c r="Y24" s="257"/>
      <c r="Z24" s="257"/>
      <c r="AA24" s="257"/>
      <c r="AB24" s="257"/>
      <c r="AC24" s="257"/>
      <c r="AD24" s="528" t="str">
        <f>'syn rec_edit'!AN25</f>
        <v>1448083</v>
      </c>
      <c r="AE24" s="525" t="str">
        <f>IFERROR(LOOKUP(2,1/(COUNTIF($AE$3:AE23,$AD$4:$AD$579)=0),$AD$4:$AD$579),"")</f>
        <v/>
      </c>
      <c r="AF24" s="494" t="str">
        <f t="shared" si="3"/>
        <v/>
      </c>
      <c r="AG24" s="483" t="str">
        <f t="shared" si="4"/>
        <v/>
      </c>
      <c r="AH24" s="482" t="str">
        <f>IFERROR(LOOKUP(2,1/(COUNTIF($AH$2:AH23,$AG$4:$AG$100)=0),$AG$4:$AG$100),"")</f>
        <v/>
      </c>
      <c r="AI24" s="483" t="str">
        <f>IFERROR(LOOKUP(2,1/(COUNTIF($AI$2:AI23,$AJ$4:$AJ$100)=0),$AJ$4:$AJ$100),"")</f>
        <v/>
      </c>
      <c r="AJ24" s="482" t="str">
        <f t="shared" si="5"/>
        <v/>
      </c>
      <c r="AK24" s="484">
        <f t="shared" si="6"/>
        <v>0</v>
      </c>
      <c r="AL24" s="484">
        <f t="shared" si="7"/>
        <v>0</v>
      </c>
      <c r="AM24" s="484">
        <f t="shared" si="8"/>
        <v>0</v>
      </c>
      <c r="AN24" s="482" t="str">
        <f>IFERROR(LOOKUP(2,1/(COUNTIF($AN$2:AN23,$AF$4:$AF$100)=0),$AF$4:$AF$100),"")</f>
        <v/>
      </c>
      <c r="AO24" s="63">
        <v>256</v>
      </c>
      <c r="XFD24" s="527" t="s">
        <v>873</v>
      </c>
    </row>
    <row r="25" spans="1:41 16381:16384">
      <c r="A25" s="172"/>
      <c r="B25" s="172"/>
      <c r="C25" s="185"/>
      <c r="D25" s="185"/>
      <c r="E25" s="185"/>
      <c r="F25" s="185"/>
      <c r="G25" s="185"/>
      <c r="H25" s="185"/>
      <c r="I25" s="521"/>
      <c r="J25" s="191" t="str">
        <f t="shared" si="1"/>
        <v>0</v>
      </c>
      <c r="K25" s="191" t="str">
        <f t="shared" si="1"/>
        <v>0</v>
      </c>
      <c r="L25" s="191" t="str">
        <f t="shared" si="9"/>
        <v>0</v>
      </c>
      <c r="M25" s="191" t="str">
        <f t="shared" si="10"/>
        <v>0</v>
      </c>
      <c r="N25" s="191" t="str">
        <f t="shared" si="11"/>
        <v>0</v>
      </c>
      <c r="O25" s="191" t="str">
        <f t="shared" si="12"/>
        <v>0</v>
      </c>
      <c r="P25" s="191" t="str">
        <f t="shared" si="13"/>
        <v>0</v>
      </c>
      <c r="Q25" s="191" t="str">
        <f t="shared" si="2"/>
        <v>0</v>
      </c>
      <c r="X25" s="257"/>
      <c r="Y25" s="257"/>
      <c r="Z25" s="257"/>
      <c r="AA25" s="257"/>
      <c r="AB25" s="257"/>
      <c r="AC25" s="257"/>
      <c r="AD25" s="528" t="str">
        <f>'syn rec_edit'!AN26</f>
        <v>1448083</v>
      </c>
      <c r="AE25" s="525" t="str">
        <f>IFERROR(LOOKUP(2,1/(COUNTIF($AE$3:AE24,$AD$4:$AD$579)=0),$AD$4:$AD$579),"")</f>
        <v/>
      </c>
      <c r="AF25" s="494" t="str">
        <f t="shared" si="3"/>
        <v/>
      </c>
      <c r="AG25" s="483" t="str">
        <f t="shared" si="4"/>
        <v/>
      </c>
      <c r="AH25" s="482" t="str">
        <f>IFERROR(LOOKUP(2,1/(COUNTIF($AH$2:AH24,$AG$4:$AG$100)=0),$AG$4:$AG$100),"")</f>
        <v/>
      </c>
      <c r="AI25" s="483" t="str">
        <f>IFERROR(LOOKUP(2,1/(COUNTIF($AI$2:AI24,$AJ$4:$AJ$100)=0),$AJ$4:$AJ$100),"")</f>
        <v/>
      </c>
      <c r="AJ25" s="482" t="str">
        <f t="shared" si="5"/>
        <v/>
      </c>
      <c r="AK25" s="484">
        <f t="shared" si="6"/>
        <v>0</v>
      </c>
      <c r="AL25" s="484">
        <f t="shared" si="7"/>
        <v>0</v>
      </c>
      <c r="AM25" s="484">
        <f t="shared" si="8"/>
        <v>0</v>
      </c>
      <c r="AN25" s="482" t="str">
        <f>IFERROR(LOOKUP(2,1/(COUNTIF($AN$2:AN24,$AF$4:$AF$100)=0),$AF$4:$AF$100),"")</f>
        <v/>
      </c>
      <c r="AO25" s="63">
        <v>200</v>
      </c>
      <c r="XFD25" s="527" t="s">
        <v>873</v>
      </c>
    </row>
    <row r="26" spans="1:41 16381:16384">
      <c r="A26" s="172"/>
      <c r="B26" s="172"/>
      <c r="C26" s="185"/>
      <c r="D26" s="185"/>
      <c r="E26" s="185"/>
      <c r="F26" s="185"/>
      <c r="G26" s="185"/>
      <c r="H26" s="185"/>
      <c r="I26" s="521"/>
      <c r="J26" s="191" t="str">
        <f t="shared" si="1"/>
        <v>0</v>
      </c>
      <c r="K26" s="191" t="str">
        <f t="shared" si="1"/>
        <v>0</v>
      </c>
      <c r="L26" s="191" t="str">
        <f t="shared" si="9"/>
        <v>0</v>
      </c>
      <c r="M26" s="191" t="str">
        <f t="shared" si="10"/>
        <v>0</v>
      </c>
      <c r="N26" s="191" t="str">
        <f t="shared" si="11"/>
        <v>0</v>
      </c>
      <c r="O26" s="191" t="str">
        <f t="shared" si="12"/>
        <v>0</v>
      </c>
      <c r="P26" s="191" t="str">
        <f t="shared" si="13"/>
        <v>0</v>
      </c>
      <c r="Q26" s="191" t="str">
        <f t="shared" si="2"/>
        <v>0</v>
      </c>
      <c r="X26" s="257"/>
      <c r="Y26" s="257"/>
      <c r="Z26" s="257"/>
      <c r="AA26" s="257"/>
      <c r="AB26" s="257"/>
      <c r="AC26" s="257"/>
      <c r="AD26" s="528" t="str">
        <f>'syn rec_edit'!AN27</f>
        <v>1448083</v>
      </c>
      <c r="AE26" s="525" t="str">
        <f>IFERROR(LOOKUP(2,1/(COUNTIF($AE$3:AE25,$AD$4:$AD$579)=0),$AD$4:$AD$579),"")</f>
        <v/>
      </c>
      <c r="AF26" s="494" t="str">
        <f t="shared" si="3"/>
        <v/>
      </c>
      <c r="AG26" s="483" t="str">
        <f t="shared" si="4"/>
        <v/>
      </c>
      <c r="AH26" s="482" t="str">
        <f>IFERROR(LOOKUP(2,1/(COUNTIF($AH$2:AH25,$AG$4:$AG$100)=0),$AG$4:$AG$100),"")</f>
        <v/>
      </c>
      <c r="AI26" s="483" t="str">
        <f>IFERROR(LOOKUP(2,1/(COUNTIF($AI$2:AI25,$AJ$4:$AJ$100)=0),$AJ$4:$AJ$100),"")</f>
        <v/>
      </c>
      <c r="AJ26" s="482" t="str">
        <f t="shared" si="5"/>
        <v/>
      </c>
      <c r="AK26" s="484">
        <f t="shared" si="6"/>
        <v>0</v>
      </c>
      <c r="AL26" s="484">
        <f t="shared" si="7"/>
        <v>0</v>
      </c>
      <c r="AM26" s="484">
        <f t="shared" si="8"/>
        <v>0</v>
      </c>
      <c r="AN26" s="482" t="str">
        <f>IFERROR(LOOKUP(2,1/(COUNTIF($AN$2:AN25,$AF$4:$AF$100)=0),$AF$4:$AF$100),"")</f>
        <v/>
      </c>
      <c r="AO26" s="63">
        <v>256</v>
      </c>
      <c r="XFD26" s="527" t="s">
        <v>873</v>
      </c>
    </row>
    <row r="27" spans="1:41 16381:16384">
      <c r="A27" s="172"/>
      <c r="B27" s="172"/>
      <c r="C27" s="185"/>
      <c r="D27" s="185"/>
      <c r="E27" s="185"/>
      <c r="F27" s="185"/>
      <c r="G27" s="185"/>
      <c r="H27" s="185"/>
      <c r="I27" s="521"/>
      <c r="J27" s="191" t="str">
        <f t="shared" si="1"/>
        <v>0</v>
      </c>
      <c r="K27" s="191" t="str">
        <f t="shared" si="1"/>
        <v>0</v>
      </c>
      <c r="L27" s="191" t="str">
        <f t="shared" si="9"/>
        <v>0</v>
      </c>
      <c r="M27" s="191" t="str">
        <f t="shared" si="10"/>
        <v>0</v>
      </c>
      <c r="N27" s="191" t="str">
        <f t="shared" si="11"/>
        <v>0</v>
      </c>
      <c r="O27" s="191" t="str">
        <f t="shared" si="12"/>
        <v>0</v>
      </c>
      <c r="P27" s="191" t="str">
        <f t="shared" si="13"/>
        <v>0</v>
      </c>
      <c r="Q27" s="191" t="str">
        <f t="shared" si="2"/>
        <v>0</v>
      </c>
      <c r="X27" s="257"/>
      <c r="Y27" s="257"/>
      <c r="Z27" s="257"/>
      <c r="AA27" s="257"/>
      <c r="AB27" s="257"/>
      <c r="AC27" s="257"/>
      <c r="AD27" s="528" t="str">
        <f>'syn rec_edit'!AN28</f>
        <v>1448083</v>
      </c>
      <c r="AE27" s="525" t="str">
        <f>IFERROR(LOOKUP(2,1/(COUNTIF($AE$3:AE26,$AD$4:$AD$579)=0),$AD$4:$AD$579),"")</f>
        <v/>
      </c>
      <c r="AF27" s="494" t="str">
        <f t="shared" si="3"/>
        <v/>
      </c>
      <c r="AG27" s="483" t="str">
        <f t="shared" si="4"/>
        <v/>
      </c>
      <c r="AH27" s="482" t="str">
        <f>IFERROR(LOOKUP(2,1/(COUNTIF($AH$2:AH26,$AG$4:$AG$100)=0),$AG$4:$AG$100),"")</f>
        <v/>
      </c>
      <c r="AI27" s="483" t="str">
        <f>IFERROR(LOOKUP(2,1/(COUNTIF($AI$2:AI26,$AJ$4:$AJ$100)=0),$AJ$4:$AJ$100),"")</f>
        <v/>
      </c>
      <c r="AJ27" s="482" t="str">
        <f t="shared" si="5"/>
        <v/>
      </c>
      <c r="AK27" s="484">
        <f t="shared" si="6"/>
        <v>0</v>
      </c>
      <c r="AL27" s="484">
        <f t="shared" si="7"/>
        <v>0</v>
      </c>
      <c r="AM27" s="484">
        <f t="shared" si="8"/>
        <v>0</v>
      </c>
      <c r="AN27" s="482" t="str">
        <f>IFERROR(LOOKUP(2,1/(COUNTIF($AN$2:AN26,$AF$4:$AF$100)=0),$AF$4:$AF$100),"")</f>
        <v/>
      </c>
      <c r="AO27" s="63">
        <v>200</v>
      </c>
      <c r="XFD27" s="527" t="s">
        <v>873</v>
      </c>
    </row>
    <row r="28" spans="1:41 16381:16384">
      <c r="A28" s="172"/>
      <c r="B28" s="172"/>
      <c r="C28" s="185"/>
      <c r="D28" s="185"/>
      <c r="E28" s="185"/>
      <c r="F28" s="185"/>
      <c r="G28" s="185"/>
      <c r="H28" s="185"/>
      <c r="I28" s="521"/>
      <c r="J28" s="191" t="str">
        <f t="shared" si="1"/>
        <v>0</v>
      </c>
      <c r="K28" s="191" t="str">
        <f t="shared" si="1"/>
        <v>0</v>
      </c>
      <c r="L28" s="191" t="str">
        <f t="shared" si="9"/>
        <v>0</v>
      </c>
      <c r="M28" s="191" t="str">
        <f t="shared" si="10"/>
        <v>0</v>
      </c>
      <c r="N28" s="191" t="str">
        <f t="shared" si="11"/>
        <v>0</v>
      </c>
      <c r="O28" s="191" t="str">
        <f t="shared" si="12"/>
        <v>0</v>
      </c>
      <c r="P28" s="191" t="str">
        <f t="shared" si="13"/>
        <v>0</v>
      </c>
      <c r="Q28" s="191" t="str">
        <f t="shared" si="2"/>
        <v>0</v>
      </c>
      <c r="X28" s="257"/>
      <c r="Y28" s="257"/>
      <c r="Z28" s="257"/>
      <c r="AA28" s="257"/>
      <c r="AB28" s="257"/>
      <c r="AC28" s="257"/>
      <c r="AD28" s="528" t="str">
        <f>'syn rec_edit'!AN29</f>
        <v>1448083</v>
      </c>
      <c r="AE28" s="525" t="str">
        <f>IFERROR(LOOKUP(2,1/(COUNTIF($AE$3:AE27,$AD$4:$AD$579)=0),$AD$4:$AD$579),"")</f>
        <v/>
      </c>
      <c r="AF28" s="494" t="str">
        <f t="shared" si="3"/>
        <v/>
      </c>
      <c r="AG28" s="483" t="str">
        <f t="shared" si="4"/>
        <v/>
      </c>
      <c r="AH28" s="482" t="str">
        <f>IFERROR(LOOKUP(2,1/(COUNTIF($AH$2:AH27,$AG$4:$AG$100)=0),$AG$4:$AG$100),"")</f>
        <v/>
      </c>
      <c r="AI28" s="483" t="str">
        <f>IFERROR(LOOKUP(2,1/(COUNTIF($AI$2:AI27,$AJ$4:$AJ$100)=0),$AJ$4:$AJ$100),"")</f>
        <v/>
      </c>
      <c r="AJ28" s="482" t="str">
        <f t="shared" si="5"/>
        <v/>
      </c>
      <c r="AK28" s="484">
        <f t="shared" si="6"/>
        <v>0</v>
      </c>
      <c r="AL28" s="484">
        <f t="shared" si="7"/>
        <v>0</v>
      </c>
      <c r="AM28" s="484">
        <f t="shared" si="8"/>
        <v>0</v>
      </c>
      <c r="AN28" s="482" t="str">
        <f>IFERROR(LOOKUP(2,1/(COUNTIF($AN$2:AN27,$AF$4:$AF$100)=0),$AF$4:$AF$100),"")</f>
        <v/>
      </c>
      <c r="AO28" s="63">
        <v>256</v>
      </c>
      <c r="XFD28" s="527" t="s">
        <v>873</v>
      </c>
    </row>
    <row r="29" spans="1:41 16381:16384">
      <c r="A29" s="172"/>
      <c r="B29" s="172"/>
      <c r="C29" s="185"/>
      <c r="D29" s="185"/>
      <c r="E29" s="185"/>
      <c r="F29" s="185"/>
      <c r="G29" s="185"/>
      <c r="H29" s="185"/>
      <c r="I29" s="521"/>
      <c r="J29" s="191" t="str">
        <f t="shared" si="1"/>
        <v>0</v>
      </c>
      <c r="K29" s="191" t="str">
        <f t="shared" si="1"/>
        <v>0</v>
      </c>
      <c r="L29" s="191" t="str">
        <f t="shared" si="9"/>
        <v>0</v>
      </c>
      <c r="M29" s="191" t="str">
        <f t="shared" si="10"/>
        <v>0</v>
      </c>
      <c r="N29" s="191" t="str">
        <f t="shared" si="11"/>
        <v>0</v>
      </c>
      <c r="O29" s="191" t="str">
        <f t="shared" si="12"/>
        <v>0</v>
      </c>
      <c r="P29" s="191" t="str">
        <f t="shared" si="13"/>
        <v>0</v>
      </c>
      <c r="Q29" s="191" t="str">
        <f t="shared" si="2"/>
        <v>0</v>
      </c>
      <c r="X29" s="257"/>
      <c r="Y29" s="257"/>
      <c r="Z29" s="257"/>
      <c r="AA29" s="257"/>
      <c r="AB29" s="257"/>
      <c r="AC29" s="257"/>
      <c r="AD29" s="528" t="str">
        <f>'syn rec_edit'!AN30</f>
        <v>1448083</v>
      </c>
      <c r="AE29" s="525" t="str">
        <f>IFERROR(LOOKUP(2,1/(COUNTIF($AE$3:AE28,$AD$4:$AD$579)=0),$AD$4:$AD$579),"")</f>
        <v/>
      </c>
      <c r="AF29" s="494" t="str">
        <f t="shared" si="3"/>
        <v/>
      </c>
      <c r="AG29" s="483" t="str">
        <f t="shared" si="4"/>
        <v/>
      </c>
      <c r="AH29" s="482" t="str">
        <f>IFERROR(LOOKUP(2,1/(COUNTIF($AH$2:AH28,$AG$4:$AG$100)=0),$AG$4:$AG$100),"")</f>
        <v/>
      </c>
      <c r="AI29" s="483" t="str">
        <f>IFERROR(LOOKUP(2,1/(COUNTIF($AI$2:AI28,$AJ$4:$AJ$100)=0),$AJ$4:$AJ$100),"")</f>
        <v/>
      </c>
      <c r="AJ29" s="482" t="str">
        <f t="shared" si="5"/>
        <v/>
      </c>
      <c r="AK29" s="484">
        <f t="shared" si="6"/>
        <v>0</v>
      </c>
      <c r="AL29" s="484">
        <f t="shared" si="7"/>
        <v>0</v>
      </c>
      <c r="AM29" s="484">
        <f t="shared" si="8"/>
        <v>0</v>
      </c>
      <c r="AN29" s="482" t="str">
        <f>IFERROR(LOOKUP(2,1/(COUNTIF($AN$2:AN28,$AF$4:$AF$100)=0),$AF$4:$AF$100),"")</f>
        <v/>
      </c>
      <c r="AO29" s="63">
        <v>200</v>
      </c>
      <c r="XFD29" s="527" t="s">
        <v>873</v>
      </c>
    </row>
    <row r="30" spans="1:41 16381:16384">
      <c r="A30" s="172"/>
      <c r="B30" s="172"/>
      <c r="C30" s="185"/>
      <c r="D30" s="185"/>
      <c r="E30" s="185"/>
      <c r="F30" s="185"/>
      <c r="G30" s="185"/>
      <c r="H30" s="185"/>
      <c r="I30" s="521"/>
      <c r="J30" s="191" t="str">
        <f t="shared" si="1"/>
        <v>0</v>
      </c>
      <c r="K30" s="191" t="str">
        <f t="shared" si="1"/>
        <v>0</v>
      </c>
      <c r="L30" s="191" t="str">
        <f t="shared" si="9"/>
        <v>0</v>
      </c>
      <c r="M30" s="191" t="str">
        <f t="shared" si="10"/>
        <v>0</v>
      </c>
      <c r="N30" s="191" t="str">
        <f t="shared" si="11"/>
        <v>0</v>
      </c>
      <c r="O30" s="191" t="str">
        <f t="shared" si="12"/>
        <v>0</v>
      </c>
      <c r="P30" s="191" t="str">
        <f t="shared" si="13"/>
        <v>0</v>
      </c>
      <c r="Q30" s="191" t="str">
        <f t="shared" si="2"/>
        <v>0</v>
      </c>
      <c r="X30" s="257"/>
      <c r="Y30" s="257"/>
      <c r="Z30" s="257"/>
      <c r="AA30" s="257"/>
      <c r="AB30" s="257"/>
      <c r="AC30" s="257"/>
      <c r="AD30" s="528" t="str">
        <f>'syn rec_edit'!AN31</f>
        <v>1448067</v>
      </c>
      <c r="AE30" s="525" t="str">
        <f>IFERROR(LOOKUP(2,1/(COUNTIF($AE$3:AE29,$AD$4:$AD$579)=0),$AD$4:$AD$579),"")</f>
        <v/>
      </c>
      <c r="AF30" s="494" t="str">
        <f t="shared" si="3"/>
        <v/>
      </c>
      <c r="AG30" s="483" t="str">
        <f t="shared" si="4"/>
        <v/>
      </c>
      <c r="AH30" s="482" t="str">
        <f>IFERROR(LOOKUP(2,1/(COUNTIF($AH$2:AH29,$AG$4:$AG$100)=0),$AG$4:$AG$100),"")</f>
        <v/>
      </c>
      <c r="AI30" s="483" t="str">
        <f>IFERROR(LOOKUP(2,1/(COUNTIF($AI$2:AI29,$AJ$4:$AJ$100)=0),$AJ$4:$AJ$100),"")</f>
        <v/>
      </c>
      <c r="AJ30" s="482" t="str">
        <f t="shared" si="5"/>
        <v/>
      </c>
      <c r="AK30" s="484">
        <f t="shared" si="6"/>
        <v>0</v>
      </c>
      <c r="AL30" s="484">
        <f t="shared" si="7"/>
        <v>0</v>
      </c>
      <c r="AM30" s="484">
        <f t="shared" si="8"/>
        <v>0</v>
      </c>
      <c r="AN30" s="482" t="str">
        <f>IFERROR(LOOKUP(2,1/(COUNTIF($AN$2:AN29,$AF$4:$AF$100)=0),$AF$4:$AF$100),"")</f>
        <v/>
      </c>
      <c r="AO30" s="319">
        <v>256</v>
      </c>
      <c r="XFA30" s="319"/>
      <c r="XFD30" s="527" t="s">
        <v>873</v>
      </c>
    </row>
    <row r="31" spans="1:41 16381:16384">
      <c r="A31" s="172"/>
      <c r="B31" s="172"/>
      <c r="C31" s="185"/>
      <c r="D31" s="185"/>
      <c r="E31" s="185"/>
      <c r="F31" s="185"/>
      <c r="G31" s="185"/>
      <c r="H31" s="185"/>
      <c r="I31" s="521"/>
      <c r="J31" s="191" t="str">
        <f t="shared" si="1"/>
        <v>0</v>
      </c>
      <c r="K31" s="191" t="str">
        <f t="shared" si="1"/>
        <v>0</v>
      </c>
      <c r="L31" s="191" t="str">
        <f t="shared" si="9"/>
        <v>0</v>
      </c>
      <c r="M31" s="191" t="str">
        <f t="shared" si="10"/>
        <v>0</v>
      </c>
      <c r="N31" s="191" t="str">
        <f t="shared" si="11"/>
        <v>0</v>
      </c>
      <c r="O31" s="191" t="str">
        <f t="shared" si="12"/>
        <v>0</v>
      </c>
      <c r="P31" s="191" t="str">
        <f t="shared" si="13"/>
        <v>0</v>
      </c>
      <c r="Q31" s="191" t="str">
        <f t="shared" si="2"/>
        <v>0</v>
      </c>
      <c r="X31" s="257"/>
      <c r="Y31" s="257"/>
      <c r="Z31" s="257"/>
      <c r="AA31" s="257"/>
      <c r="AB31" s="257"/>
      <c r="AC31" s="257"/>
      <c r="AD31" s="528" t="str">
        <f>'syn rec_edit'!AN32</f>
        <v>1448067</v>
      </c>
      <c r="AE31" s="525" t="str">
        <f>IFERROR(LOOKUP(2,1/(COUNTIF($AE$3:AE30,$AD$4:$AD$579)=0),$AD$4:$AD$579),"")</f>
        <v/>
      </c>
      <c r="AF31" s="494" t="str">
        <f t="shared" si="3"/>
        <v/>
      </c>
      <c r="AG31" s="483" t="str">
        <f t="shared" si="4"/>
        <v/>
      </c>
      <c r="AH31" s="482" t="str">
        <f>IFERROR(LOOKUP(2,1/(COUNTIF($AH$2:AH30,$AG$4:$AG$100)=0),$AG$4:$AG$100),"")</f>
        <v/>
      </c>
      <c r="AI31" s="483" t="str">
        <f>IFERROR(LOOKUP(2,1/(COUNTIF($AI$2:AI30,$AJ$4:$AJ$100)=0),$AJ$4:$AJ$100),"")</f>
        <v/>
      </c>
      <c r="AJ31" s="482" t="str">
        <f t="shared" si="5"/>
        <v/>
      </c>
      <c r="AK31" s="484">
        <f t="shared" si="6"/>
        <v>0</v>
      </c>
      <c r="AL31" s="484">
        <f t="shared" si="7"/>
        <v>0</v>
      </c>
      <c r="AM31" s="484">
        <f t="shared" si="8"/>
        <v>0</v>
      </c>
      <c r="AN31" s="482" t="str">
        <f>IFERROR(LOOKUP(2,1/(COUNTIF($AN$2:AN30,$AF$4:$AF$100)=0),$AF$4:$AF$100),"")</f>
        <v/>
      </c>
      <c r="AO31" s="319">
        <v>200</v>
      </c>
      <c r="XFD31" s="527" t="s">
        <v>873</v>
      </c>
    </row>
    <row r="32" spans="1:41 16381:16384">
      <c r="A32" s="172"/>
      <c r="B32" s="172"/>
      <c r="C32" s="185"/>
      <c r="D32" s="185"/>
      <c r="E32" s="185"/>
      <c r="F32" s="185"/>
      <c r="G32" s="185"/>
      <c r="H32" s="185"/>
      <c r="I32" s="521"/>
      <c r="J32" s="191" t="str">
        <f t="shared" si="1"/>
        <v>0</v>
      </c>
      <c r="K32" s="191" t="str">
        <f t="shared" si="1"/>
        <v>0</v>
      </c>
      <c r="L32" s="191" t="str">
        <f t="shared" si="9"/>
        <v>0</v>
      </c>
      <c r="M32" s="191" t="str">
        <f t="shared" si="10"/>
        <v>0</v>
      </c>
      <c r="N32" s="191" t="str">
        <f t="shared" si="11"/>
        <v>0</v>
      </c>
      <c r="O32" s="191" t="str">
        <f t="shared" si="12"/>
        <v>0</v>
      </c>
      <c r="P32" s="191" t="str">
        <f t="shared" si="13"/>
        <v>0</v>
      </c>
      <c r="Q32" s="191" t="str">
        <f t="shared" si="2"/>
        <v>0</v>
      </c>
      <c r="X32" s="257"/>
      <c r="Y32" s="257"/>
      <c r="Z32" s="257"/>
      <c r="AA32" s="257"/>
      <c r="AB32" s="257"/>
      <c r="AC32" s="257"/>
      <c r="AD32" s="528" t="str">
        <f>'syn rec_edit'!AN33</f>
        <v>1448067</v>
      </c>
      <c r="AE32" s="525" t="str">
        <f>IFERROR(LOOKUP(2,1/(COUNTIF($AE$3:AE31,$AD$4:$AD$579)=0),$AD$4:$AD$579),"")</f>
        <v/>
      </c>
      <c r="AF32" s="494" t="str">
        <f t="shared" si="3"/>
        <v/>
      </c>
      <c r="AG32" s="483" t="str">
        <f t="shared" si="4"/>
        <v/>
      </c>
      <c r="AH32" s="482" t="str">
        <f>IFERROR(LOOKUP(2,1/(COUNTIF($AH$2:AH31,$AG$4:$AG$100)=0),$AG$4:$AG$100),"")</f>
        <v/>
      </c>
      <c r="AI32" s="483" t="str">
        <f>IFERROR(LOOKUP(2,1/(COUNTIF($AI$2:AI31,$AJ$4:$AJ$100)=0),$AJ$4:$AJ$100),"")</f>
        <v/>
      </c>
      <c r="AJ32" s="482" t="str">
        <f t="shared" si="5"/>
        <v/>
      </c>
      <c r="AK32" s="484">
        <f t="shared" si="6"/>
        <v>0</v>
      </c>
      <c r="AL32" s="484">
        <f t="shared" si="7"/>
        <v>0</v>
      </c>
      <c r="AM32" s="484">
        <f t="shared" si="8"/>
        <v>0</v>
      </c>
      <c r="AN32" s="482" t="str">
        <f>IFERROR(LOOKUP(2,1/(COUNTIF($AN$2:AN31,$AF$4:$AF$100)=0),$AF$4:$AF$100),"")</f>
        <v/>
      </c>
      <c r="AO32" s="319">
        <v>256</v>
      </c>
      <c r="XFD32" s="527" t="s">
        <v>873</v>
      </c>
    </row>
    <row r="33" spans="1:41 16384:16384">
      <c r="A33" s="172"/>
      <c r="B33" s="172"/>
      <c r="C33" s="185"/>
      <c r="D33" s="185"/>
      <c r="E33" s="185"/>
      <c r="F33" s="185"/>
      <c r="G33" s="185"/>
      <c r="H33" s="185"/>
      <c r="I33" s="521"/>
      <c r="J33" s="191" t="str">
        <f t="shared" si="1"/>
        <v>0</v>
      </c>
      <c r="K33" s="191" t="str">
        <f t="shared" si="1"/>
        <v>0</v>
      </c>
      <c r="L33" s="191" t="str">
        <f t="shared" si="9"/>
        <v>0</v>
      </c>
      <c r="M33" s="191" t="str">
        <f t="shared" si="10"/>
        <v>0</v>
      </c>
      <c r="N33" s="191" t="str">
        <f t="shared" si="11"/>
        <v>0</v>
      </c>
      <c r="O33" s="191" t="str">
        <f t="shared" si="12"/>
        <v>0</v>
      </c>
      <c r="P33" s="191" t="str">
        <f t="shared" si="13"/>
        <v>0</v>
      </c>
      <c r="Q33" s="191" t="str">
        <f t="shared" si="2"/>
        <v>0</v>
      </c>
      <c r="X33" s="257"/>
      <c r="Y33" s="257"/>
      <c r="Z33" s="257"/>
      <c r="AA33" s="257"/>
      <c r="AB33" s="257"/>
      <c r="AC33" s="257"/>
      <c r="AD33" s="528" t="str">
        <f>'syn rec_edit'!AN34</f>
        <v>1448067</v>
      </c>
      <c r="AE33" s="525" t="str">
        <f>IFERROR(LOOKUP(2,1/(COUNTIF($AE$3:AE32,$AD$4:$AD$579)=0),$AD$4:$AD$579),"")</f>
        <v/>
      </c>
      <c r="AF33" s="494" t="str">
        <f t="shared" si="3"/>
        <v/>
      </c>
      <c r="AG33" s="483" t="str">
        <f t="shared" si="4"/>
        <v/>
      </c>
      <c r="AH33" s="482" t="str">
        <f>IFERROR(LOOKUP(2,1/(COUNTIF($AH$2:AH32,$AG$4:$AG$100)=0),$AG$4:$AG$100),"")</f>
        <v/>
      </c>
      <c r="AI33" s="483" t="str">
        <f>IFERROR(LOOKUP(2,1/(COUNTIF($AI$2:AI32,$AJ$4:$AJ$100)=0),$AJ$4:$AJ$100),"")</f>
        <v/>
      </c>
      <c r="AJ33" s="482" t="str">
        <f t="shared" si="5"/>
        <v/>
      </c>
      <c r="AK33" s="484">
        <f t="shared" si="6"/>
        <v>0</v>
      </c>
      <c r="AL33" s="484">
        <f t="shared" si="7"/>
        <v>0</v>
      </c>
      <c r="AM33" s="484">
        <f t="shared" si="8"/>
        <v>0</v>
      </c>
      <c r="AN33" s="482" t="str">
        <f>IFERROR(LOOKUP(2,1/(COUNTIF($AN$2:AN32,$AF$4:$AF$100)=0),$AF$4:$AF$100),"")</f>
        <v/>
      </c>
      <c r="AO33" s="63">
        <v>200</v>
      </c>
      <c r="XFD33" s="527" t="s">
        <v>873</v>
      </c>
    </row>
    <row r="34" spans="1:41 16384:16384">
      <c r="A34" s="172"/>
      <c r="B34" s="172"/>
      <c r="C34" s="185"/>
      <c r="D34" s="185"/>
      <c r="E34" s="185"/>
      <c r="F34" s="185"/>
      <c r="G34" s="185"/>
      <c r="H34" s="185"/>
      <c r="I34" s="521"/>
      <c r="J34" s="191" t="str">
        <f t="shared" si="1"/>
        <v>0</v>
      </c>
      <c r="K34" s="191" t="str">
        <f t="shared" si="1"/>
        <v>0</v>
      </c>
      <c r="L34" s="191" t="str">
        <f t="shared" si="9"/>
        <v>0</v>
      </c>
      <c r="M34" s="191" t="str">
        <f t="shared" si="10"/>
        <v>0</v>
      </c>
      <c r="N34" s="191" t="str">
        <f t="shared" si="11"/>
        <v>0</v>
      </c>
      <c r="O34" s="191" t="str">
        <f t="shared" si="12"/>
        <v>0</v>
      </c>
      <c r="P34" s="191" t="str">
        <f t="shared" si="13"/>
        <v>0</v>
      </c>
      <c r="Q34" s="191" t="str">
        <f t="shared" si="2"/>
        <v>0</v>
      </c>
      <c r="X34" s="257"/>
      <c r="Y34" s="257"/>
      <c r="Z34" s="257"/>
      <c r="AA34" s="257"/>
      <c r="AB34" s="257"/>
      <c r="AC34" s="257"/>
      <c r="AD34" s="528" t="str">
        <f>'syn rec_edit'!AN35</f>
        <v>1448067</v>
      </c>
      <c r="AE34" s="525" t="str">
        <f>IFERROR(LOOKUP(2,1/(COUNTIF($AE$3:AE33,$AD$4:$AD$579)=0),$AD$4:$AD$579),"")</f>
        <v/>
      </c>
      <c r="AF34" s="494" t="str">
        <f t="shared" si="3"/>
        <v/>
      </c>
      <c r="AG34" s="483" t="str">
        <f t="shared" si="4"/>
        <v/>
      </c>
      <c r="AH34" s="482" t="str">
        <f>IFERROR(LOOKUP(2,1/(COUNTIF($AH$2:AH33,$AG$4:$AG$100)=0),$AG$4:$AG$100),"")</f>
        <v/>
      </c>
      <c r="AI34" s="483" t="str">
        <f>IFERROR(LOOKUP(2,1/(COUNTIF($AI$2:AI33,$AJ$4:$AJ$100)=0),$AJ$4:$AJ$100),"")</f>
        <v/>
      </c>
      <c r="AJ34" s="482" t="str">
        <f t="shared" si="5"/>
        <v/>
      </c>
      <c r="AK34" s="484">
        <f t="shared" si="6"/>
        <v>0</v>
      </c>
      <c r="AL34" s="484">
        <f t="shared" si="7"/>
        <v>0</v>
      </c>
      <c r="AM34" s="484">
        <f t="shared" si="8"/>
        <v>0</v>
      </c>
      <c r="AN34" s="482" t="str">
        <f>IFERROR(LOOKUP(2,1/(COUNTIF($AN$2:AN33,$AF$4:$AF$100)=0),$AF$4:$AF$100),"")</f>
        <v/>
      </c>
      <c r="AO34" s="63">
        <v>256</v>
      </c>
      <c r="XFD34" s="527" t="s">
        <v>873</v>
      </c>
    </row>
    <row r="35" spans="1:41 16384:16384">
      <c r="A35" s="172"/>
      <c r="B35" s="172"/>
      <c r="C35" s="185"/>
      <c r="D35" s="185"/>
      <c r="E35" s="185"/>
      <c r="F35" s="185"/>
      <c r="G35" s="185"/>
      <c r="H35" s="185"/>
      <c r="I35" s="521"/>
      <c r="J35" s="191" t="str">
        <f t="shared" si="1"/>
        <v>0</v>
      </c>
      <c r="K35" s="191" t="str">
        <f t="shared" si="1"/>
        <v>0</v>
      </c>
      <c r="L35" s="191" t="str">
        <f t="shared" si="9"/>
        <v>0</v>
      </c>
      <c r="M35" s="191" t="str">
        <f t="shared" si="10"/>
        <v>0</v>
      </c>
      <c r="N35" s="191" t="str">
        <f t="shared" si="11"/>
        <v>0</v>
      </c>
      <c r="O35" s="191" t="str">
        <f t="shared" si="12"/>
        <v>0</v>
      </c>
      <c r="P35" s="191" t="str">
        <f t="shared" si="13"/>
        <v>0</v>
      </c>
      <c r="Q35" s="191" t="str">
        <f t="shared" si="2"/>
        <v>0</v>
      </c>
      <c r="X35" s="257"/>
      <c r="Y35" s="257"/>
      <c r="Z35" s="257"/>
      <c r="AA35" s="257"/>
      <c r="AB35" s="257"/>
      <c r="AC35" s="257"/>
      <c r="AD35" s="528" t="str">
        <f>'syn rec_edit'!AN36</f>
        <v>1448067</v>
      </c>
      <c r="AE35" s="525" t="str">
        <f>IFERROR(LOOKUP(2,1/(COUNTIF($AE$3:AE34,$AD$4:$AD$579)=0),$AD$4:$AD$579),"")</f>
        <v/>
      </c>
      <c r="AF35" s="494" t="str">
        <f t="shared" si="3"/>
        <v/>
      </c>
      <c r="AG35" s="483" t="str">
        <f t="shared" si="4"/>
        <v/>
      </c>
      <c r="AH35" s="482" t="str">
        <f>IFERROR(LOOKUP(2,1/(COUNTIF($AH$2:AH34,$AG$4:$AG$100)=0),$AG$4:$AG$100),"")</f>
        <v/>
      </c>
      <c r="AI35" s="483" t="str">
        <f>IFERROR(LOOKUP(2,1/(COUNTIF($AI$2:AI34,$AJ$4:$AJ$100)=0),$AJ$4:$AJ$100),"")</f>
        <v/>
      </c>
      <c r="AJ35" s="482" t="str">
        <f t="shared" si="5"/>
        <v/>
      </c>
      <c r="AK35" s="484">
        <f t="shared" si="6"/>
        <v>0</v>
      </c>
      <c r="AL35" s="484">
        <f t="shared" si="7"/>
        <v>0</v>
      </c>
      <c r="AM35" s="484">
        <f t="shared" si="8"/>
        <v>0</v>
      </c>
      <c r="AN35" s="482" t="str">
        <f>IFERROR(LOOKUP(2,1/(COUNTIF($AN$2:AN34,$AF$4:$AF$100)=0),$AF$4:$AF$100),"")</f>
        <v/>
      </c>
      <c r="AO35" s="63">
        <v>200</v>
      </c>
      <c r="XFD35" s="527" t="s">
        <v>873</v>
      </c>
    </row>
    <row r="36" spans="1:41 16384:16384">
      <c r="A36" s="172"/>
      <c r="B36" s="172"/>
      <c r="C36" s="185"/>
      <c r="D36" s="185"/>
      <c r="E36" s="185"/>
      <c r="F36" s="185"/>
      <c r="G36" s="185"/>
      <c r="H36" s="185"/>
      <c r="I36" s="521"/>
      <c r="J36" s="191" t="str">
        <f t="shared" si="1"/>
        <v>0</v>
      </c>
      <c r="K36" s="191" t="str">
        <f t="shared" si="1"/>
        <v>0</v>
      </c>
      <c r="L36" s="191" t="str">
        <f t="shared" si="9"/>
        <v>0</v>
      </c>
      <c r="M36" s="191" t="str">
        <f t="shared" si="10"/>
        <v>0</v>
      </c>
      <c r="N36" s="191" t="str">
        <f t="shared" si="11"/>
        <v>0</v>
      </c>
      <c r="O36" s="191" t="str">
        <f t="shared" si="12"/>
        <v>0</v>
      </c>
      <c r="P36" s="191" t="str">
        <f t="shared" si="13"/>
        <v>0</v>
      </c>
      <c r="Q36" s="191" t="str">
        <f t="shared" si="2"/>
        <v>0</v>
      </c>
      <c r="X36" s="257"/>
      <c r="Y36" s="257"/>
      <c r="Z36" s="257"/>
      <c r="AA36" s="257"/>
      <c r="AB36" s="257"/>
      <c r="AC36" s="257"/>
      <c r="AD36" s="528" t="str">
        <f>'syn rec_edit'!AN37</f>
        <v>1448067</v>
      </c>
      <c r="AE36" s="525" t="str">
        <f>IFERROR(LOOKUP(2,1/(COUNTIF($AE$3:AE35,$AD$4:$AD$579)=0),$AD$4:$AD$579),"")</f>
        <v/>
      </c>
      <c r="AF36" s="494" t="str">
        <f t="shared" si="3"/>
        <v/>
      </c>
      <c r="AG36" s="483" t="str">
        <f t="shared" si="4"/>
        <v/>
      </c>
      <c r="AH36" s="482" t="str">
        <f>IFERROR(LOOKUP(2,1/(COUNTIF($AH$2:AH35,$AG$4:$AG$100)=0),$AG$4:$AG$100),"")</f>
        <v/>
      </c>
      <c r="AI36" s="483" t="str">
        <f>IFERROR(LOOKUP(2,1/(COUNTIF($AI$2:AI35,$AJ$4:$AJ$100)=0),$AJ$4:$AJ$100),"")</f>
        <v/>
      </c>
      <c r="AJ36" s="482" t="str">
        <f t="shared" si="5"/>
        <v/>
      </c>
      <c r="AK36" s="484">
        <f t="shared" si="6"/>
        <v>0</v>
      </c>
      <c r="AL36" s="484">
        <f t="shared" si="7"/>
        <v>0</v>
      </c>
      <c r="AM36" s="484">
        <f t="shared" si="8"/>
        <v>0</v>
      </c>
      <c r="AN36" s="482" t="str">
        <f>IFERROR(LOOKUP(2,1/(COUNTIF($AN$2:AN35,$AF$4:$AF$100)=0),$AF$4:$AF$100),"")</f>
        <v/>
      </c>
      <c r="AO36" s="63">
        <v>256</v>
      </c>
      <c r="XFD36" s="527" t="s">
        <v>873</v>
      </c>
    </row>
    <row r="37" spans="1:41 16384:16384">
      <c r="A37" s="172"/>
      <c r="B37" s="172"/>
      <c r="C37" s="185"/>
      <c r="D37" s="185"/>
      <c r="E37" s="185"/>
      <c r="F37" s="185"/>
      <c r="G37" s="185"/>
      <c r="H37" s="185"/>
      <c r="I37" s="521"/>
      <c r="J37" s="191" t="str">
        <f t="shared" si="1"/>
        <v>0</v>
      </c>
      <c r="K37" s="191" t="str">
        <f t="shared" si="1"/>
        <v>0</v>
      </c>
      <c r="L37" s="191" t="str">
        <f t="shared" si="9"/>
        <v>0</v>
      </c>
      <c r="M37" s="191" t="str">
        <f t="shared" si="10"/>
        <v>0</v>
      </c>
      <c r="N37" s="191" t="str">
        <f t="shared" si="11"/>
        <v>0</v>
      </c>
      <c r="O37" s="191" t="str">
        <f t="shared" si="12"/>
        <v>0</v>
      </c>
      <c r="P37" s="191" t="str">
        <f t="shared" si="13"/>
        <v>0</v>
      </c>
      <c r="Q37" s="191" t="str">
        <f t="shared" si="2"/>
        <v>0</v>
      </c>
      <c r="X37" s="257"/>
      <c r="Y37" s="257"/>
      <c r="Z37" s="257"/>
      <c r="AA37" s="257"/>
      <c r="AB37" s="257"/>
      <c r="AC37" s="257"/>
      <c r="AD37" s="528" t="str">
        <f>'syn rec_edit'!AN38</f>
        <v>1448067</v>
      </c>
      <c r="AE37" s="525" t="str">
        <f>IFERROR(LOOKUP(2,1/(COUNTIF($AE$3:AE36,$AD$4:$AD$579)=0),$AD$4:$AD$579),"")</f>
        <v/>
      </c>
      <c r="AF37" s="494" t="str">
        <f t="shared" si="3"/>
        <v/>
      </c>
      <c r="AG37" s="483" t="str">
        <f t="shared" si="4"/>
        <v/>
      </c>
      <c r="AH37" s="482" t="str">
        <f>IFERROR(LOOKUP(2,1/(COUNTIF($AH$2:AH36,$AG$4:$AG$100)=0),$AG$4:$AG$100),"")</f>
        <v/>
      </c>
      <c r="AI37" s="483" t="str">
        <f>IFERROR(LOOKUP(2,1/(COUNTIF($AI$2:AI36,$AJ$4:$AJ$100)=0),$AJ$4:$AJ$100),"")</f>
        <v/>
      </c>
      <c r="AJ37" s="482" t="str">
        <f t="shared" si="5"/>
        <v/>
      </c>
      <c r="AK37" s="484">
        <f t="shared" si="6"/>
        <v>0</v>
      </c>
      <c r="AL37" s="484">
        <f t="shared" si="7"/>
        <v>0</v>
      </c>
      <c r="AM37" s="484">
        <f t="shared" si="8"/>
        <v>0</v>
      </c>
      <c r="AN37" s="482" t="str">
        <f>IFERROR(LOOKUP(2,1/(COUNTIF($AN$2:AN36,$AF$4:$AF$100)=0),$AF$4:$AF$100),"")</f>
        <v/>
      </c>
      <c r="AO37" s="63">
        <v>200</v>
      </c>
      <c r="XFD37" s="527" t="s">
        <v>873</v>
      </c>
    </row>
    <row r="38" spans="1:41 16384:16384">
      <c r="A38" s="172"/>
      <c r="B38" s="172"/>
      <c r="C38" s="185"/>
      <c r="D38" s="185"/>
      <c r="E38" s="185"/>
      <c r="F38" s="185"/>
      <c r="G38" s="185"/>
      <c r="H38" s="185"/>
      <c r="I38" s="521"/>
      <c r="J38" s="191" t="str">
        <f t="shared" si="1"/>
        <v>0</v>
      </c>
      <c r="K38" s="191" t="str">
        <f t="shared" si="1"/>
        <v>0</v>
      </c>
      <c r="L38" s="191" t="str">
        <f t="shared" si="9"/>
        <v>0</v>
      </c>
      <c r="M38" s="191" t="str">
        <f t="shared" si="10"/>
        <v>0</v>
      </c>
      <c r="N38" s="191" t="str">
        <f t="shared" si="11"/>
        <v>0</v>
      </c>
      <c r="O38" s="191" t="str">
        <f t="shared" si="12"/>
        <v>0</v>
      </c>
      <c r="P38" s="191" t="str">
        <f t="shared" si="13"/>
        <v>0</v>
      </c>
      <c r="Q38" s="191" t="str">
        <f t="shared" si="2"/>
        <v>0</v>
      </c>
      <c r="X38" s="257"/>
      <c r="Y38" s="257"/>
      <c r="Z38" s="257"/>
      <c r="AA38" s="257"/>
      <c r="AB38" s="257"/>
      <c r="AC38" s="257"/>
      <c r="AD38" s="528" t="str">
        <f>'syn rec_edit'!AN39</f>
        <v>1448067</v>
      </c>
      <c r="AE38" s="525" t="str">
        <f>IFERROR(LOOKUP(2,1/(COUNTIF($AE$3:AE37,$AD$4:$AD$579)=0),$AD$4:$AD$579),"")</f>
        <v/>
      </c>
      <c r="AF38" s="494" t="str">
        <f t="shared" si="3"/>
        <v/>
      </c>
      <c r="AG38" s="483" t="str">
        <f t="shared" si="4"/>
        <v/>
      </c>
      <c r="AH38" s="482" t="str">
        <f>IFERROR(LOOKUP(2,1/(COUNTIF($AH$2:AH37,$AG$4:$AG$100)=0),$AG$4:$AG$100),"")</f>
        <v/>
      </c>
      <c r="AI38" s="483" t="str">
        <f>IFERROR(LOOKUP(2,1/(COUNTIF($AI$2:AI37,$AJ$4:$AJ$100)=0),$AJ$4:$AJ$100),"")</f>
        <v/>
      </c>
      <c r="AJ38" s="482" t="str">
        <f t="shared" si="5"/>
        <v/>
      </c>
      <c r="AK38" s="484">
        <f t="shared" si="6"/>
        <v>0</v>
      </c>
      <c r="AL38" s="484">
        <f t="shared" si="7"/>
        <v>0</v>
      </c>
      <c r="AM38" s="484">
        <f t="shared" si="8"/>
        <v>0</v>
      </c>
      <c r="AN38" s="482" t="str">
        <f>IFERROR(LOOKUP(2,1/(COUNTIF($AN$2:AN37,$AF$4:$AF$100)=0),$AF$4:$AF$100),"")</f>
        <v/>
      </c>
      <c r="AO38" s="63">
        <v>256</v>
      </c>
      <c r="XFD38" s="527" t="s">
        <v>873</v>
      </c>
    </row>
    <row r="39" spans="1:41 16384:16384">
      <c r="A39" s="172"/>
      <c r="B39" s="172"/>
      <c r="C39" s="185"/>
      <c r="D39" s="185"/>
      <c r="E39" s="185"/>
      <c r="F39" s="185"/>
      <c r="G39" s="185"/>
      <c r="H39" s="185"/>
      <c r="I39" s="521"/>
      <c r="J39" s="191" t="str">
        <f t="shared" si="1"/>
        <v>0</v>
      </c>
      <c r="K39" s="191" t="str">
        <f t="shared" si="1"/>
        <v>0</v>
      </c>
      <c r="L39" s="191" t="str">
        <f t="shared" si="9"/>
        <v>0</v>
      </c>
      <c r="M39" s="191" t="str">
        <f t="shared" si="10"/>
        <v>0</v>
      </c>
      <c r="N39" s="191" t="str">
        <f t="shared" si="11"/>
        <v>0</v>
      </c>
      <c r="O39" s="191" t="str">
        <f t="shared" si="12"/>
        <v>0</v>
      </c>
      <c r="P39" s="191" t="str">
        <f t="shared" si="13"/>
        <v>0</v>
      </c>
      <c r="Q39" s="191" t="str">
        <f t="shared" si="2"/>
        <v>0</v>
      </c>
      <c r="X39" s="257"/>
      <c r="Y39" s="257"/>
      <c r="Z39" s="257"/>
      <c r="AA39" s="257"/>
      <c r="AB39" s="257"/>
      <c r="AC39" s="257"/>
      <c r="AD39" s="528" t="str">
        <f>'syn rec_edit'!AN40</f>
        <v>1448067</v>
      </c>
      <c r="AE39" s="525" t="str">
        <f>IFERROR(LOOKUP(2,1/(COUNTIF($AE$3:AE38,$AD$4:$AD$579)=0),$AD$4:$AD$579),"")</f>
        <v/>
      </c>
      <c r="AF39" s="494" t="str">
        <f t="shared" si="3"/>
        <v/>
      </c>
      <c r="AG39" s="483" t="str">
        <f t="shared" si="4"/>
        <v/>
      </c>
      <c r="AH39" s="482" t="str">
        <f>IFERROR(LOOKUP(2,1/(COUNTIF($AH$2:AH38,$AG$4:$AG$100)=0),$AG$4:$AG$100),"")</f>
        <v/>
      </c>
      <c r="AI39" s="483" t="str">
        <f>IFERROR(LOOKUP(2,1/(COUNTIF($AI$2:AI38,$AJ$4:$AJ$100)=0),$AJ$4:$AJ$100),"")</f>
        <v/>
      </c>
      <c r="AJ39" s="482" t="str">
        <f t="shared" si="5"/>
        <v/>
      </c>
      <c r="AK39" s="484">
        <f t="shared" si="6"/>
        <v>0</v>
      </c>
      <c r="AL39" s="484">
        <f t="shared" si="7"/>
        <v>0</v>
      </c>
      <c r="AM39" s="484">
        <f t="shared" si="8"/>
        <v>0</v>
      </c>
      <c r="AN39" s="482" t="str">
        <f>IFERROR(LOOKUP(2,1/(COUNTIF($AN$2:AN38,$AF$4:$AF$100)=0),$AF$4:$AF$100),"")</f>
        <v/>
      </c>
      <c r="AO39" s="63">
        <v>200</v>
      </c>
      <c r="XFD39" s="527" t="s">
        <v>873</v>
      </c>
    </row>
    <row r="40" spans="1:41 16384:16384">
      <c r="A40" s="172"/>
      <c r="B40" s="172"/>
      <c r="C40" s="185"/>
      <c r="D40" s="185"/>
      <c r="E40" s="185"/>
      <c r="F40" s="185"/>
      <c r="G40" s="185"/>
      <c r="H40" s="185"/>
      <c r="I40" s="521"/>
      <c r="J40" s="191" t="str">
        <f t="shared" si="1"/>
        <v>0</v>
      </c>
      <c r="K40" s="191" t="str">
        <f t="shared" si="1"/>
        <v>0</v>
      </c>
      <c r="L40" s="191" t="str">
        <f t="shared" si="9"/>
        <v>0</v>
      </c>
      <c r="M40" s="191" t="str">
        <f t="shared" si="10"/>
        <v>0</v>
      </c>
      <c r="N40" s="191" t="str">
        <f t="shared" si="11"/>
        <v>0</v>
      </c>
      <c r="O40" s="191" t="str">
        <f t="shared" si="12"/>
        <v>0</v>
      </c>
      <c r="P40" s="191" t="str">
        <f t="shared" si="13"/>
        <v>0</v>
      </c>
      <c r="Q40" s="191" t="str">
        <f t="shared" si="2"/>
        <v>0</v>
      </c>
      <c r="X40" s="257"/>
      <c r="Y40" s="257"/>
      <c r="Z40" s="257"/>
      <c r="AA40" s="257"/>
      <c r="AB40" s="257"/>
      <c r="AC40" s="257"/>
      <c r="AD40" s="528" t="str">
        <f>'syn rec_edit'!AN41</f>
        <v>1448049</v>
      </c>
      <c r="AE40" s="525" t="str">
        <f>IFERROR(LOOKUP(2,1/(COUNTIF($AE$3:AE39,$AD$4:$AD$579)=0),$AD$4:$AD$579),"")</f>
        <v/>
      </c>
      <c r="AF40" s="494" t="str">
        <f t="shared" si="3"/>
        <v/>
      </c>
      <c r="AG40" s="483" t="str">
        <f t="shared" si="4"/>
        <v/>
      </c>
      <c r="AH40" s="482" t="str">
        <f>IFERROR(LOOKUP(2,1/(COUNTIF($AH$2:AH39,$AG$4:$AG$100)=0),$AG$4:$AG$100),"")</f>
        <v/>
      </c>
      <c r="AI40" s="483" t="str">
        <f>IFERROR(LOOKUP(2,1/(COUNTIF($AI$2:AI39,$AJ$4:$AJ$100)=0),$AJ$4:$AJ$100),"")</f>
        <v/>
      </c>
      <c r="AJ40" s="482" t="str">
        <f t="shared" si="5"/>
        <v/>
      </c>
      <c r="AK40" s="484">
        <f t="shared" si="6"/>
        <v>0</v>
      </c>
      <c r="AL40" s="484">
        <f t="shared" si="7"/>
        <v>0</v>
      </c>
      <c r="AM40" s="484">
        <f t="shared" si="8"/>
        <v>0</v>
      </c>
      <c r="AN40" s="482" t="str">
        <f>IFERROR(LOOKUP(2,1/(COUNTIF($AN$2:AN39,$AF$4:$AF$100)=0),$AF$4:$AF$100),"")</f>
        <v/>
      </c>
      <c r="AO40" s="63">
        <v>256</v>
      </c>
      <c r="XFD40" s="527" t="s">
        <v>873</v>
      </c>
    </row>
    <row r="41" spans="1:41 16384:16384">
      <c r="A41" s="172"/>
      <c r="B41" s="172"/>
      <c r="C41" s="185"/>
      <c r="D41" s="185"/>
      <c r="E41" s="185"/>
      <c r="F41" s="185"/>
      <c r="G41" s="185"/>
      <c r="H41" s="185"/>
      <c r="I41" s="521"/>
      <c r="J41" s="191" t="str">
        <f t="shared" si="1"/>
        <v>0</v>
      </c>
      <c r="K41" s="191" t="str">
        <f t="shared" si="1"/>
        <v>0</v>
      </c>
      <c r="L41" s="191" t="str">
        <f t="shared" si="9"/>
        <v>0</v>
      </c>
      <c r="M41" s="191" t="str">
        <f t="shared" si="10"/>
        <v>0</v>
      </c>
      <c r="N41" s="191" t="str">
        <f t="shared" si="11"/>
        <v>0</v>
      </c>
      <c r="O41" s="191" t="str">
        <f t="shared" si="12"/>
        <v>0</v>
      </c>
      <c r="P41" s="191" t="str">
        <f t="shared" si="13"/>
        <v>0</v>
      </c>
      <c r="Q41" s="191" t="str">
        <f t="shared" si="2"/>
        <v>0</v>
      </c>
      <c r="X41" s="257"/>
      <c r="Y41" s="257"/>
      <c r="Z41" s="257"/>
      <c r="AA41" s="257"/>
      <c r="AB41" s="257"/>
      <c r="AC41" s="257"/>
      <c r="AD41" s="528" t="str">
        <f>'syn rec_edit'!AN42</f>
        <v>1448049</v>
      </c>
      <c r="AE41" s="525" t="str">
        <f>IFERROR(LOOKUP(2,1/(COUNTIF($AE$3:AE40,$AD$4:$AD$579)=0),$AD$4:$AD$579),"")</f>
        <v/>
      </c>
      <c r="AF41" s="494" t="str">
        <f t="shared" si="3"/>
        <v/>
      </c>
      <c r="AG41" s="483" t="str">
        <f t="shared" si="4"/>
        <v/>
      </c>
      <c r="AH41" s="482" t="str">
        <f>IFERROR(LOOKUP(2,1/(COUNTIF($AH$2:AH40,$AG$4:$AG$100)=0),$AG$4:$AG$100),"")</f>
        <v/>
      </c>
      <c r="AI41" s="483" t="str">
        <f>IFERROR(LOOKUP(2,1/(COUNTIF($AI$2:AI40,$AJ$4:$AJ$100)=0),$AJ$4:$AJ$100),"")</f>
        <v/>
      </c>
      <c r="AJ41" s="482" t="str">
        <f t="shared" si="5"/>
        <v/>
      </c>
      <c r="AK41" s="484">
        <f t="shared" si="6"/>
        <v>0</v>
      </c>
      <c r="AL41" s="484">
        <f t="shared" si="7"/>
        <v>0</v>
      </c>
      <c r="AM41" s="484">
        <f t="shared" si="8"/>
        <v>0</v>
      </c>
      <c r="AN41" s="482" t="str">
        <f>IFERROR(LOOKUP(2,1/(COUNTIF($AN$2:AN40,$AF$4:$AF$100)=0),$AF$4:$AF$100),"")</f>
        <v/>
      </c>
      <c r="AO41" s="63">
        <v>200</v>
      </c>
      <c r="XFD41" s="527" t="s">
        <v>873</v>
      </c>
    </row>
    <row r="42" spans="1:41 16384:16384">
      <c r="A42" s="172"/>
      <c r="B42" s="172"/>
      <c r="C42" s="185"/>
      <c r="D42" s="185"/>
      <c r="E42" s="185"/>
      <c r="F42" s="185"/>
      <c r="G42" s="185"/>
      <c r="H42" s="185"/>
      <c r="I42" s="521"/>
      <c r="J42" s="191" t="str">
        <f t="shared" si="1"/>
        <v>0</v>
      </c>
      <c r="K42" s="191" t="str">
        <f t="shared" si="1"/>
        <v>0</v>
      </c>
      <c r="L42" s="191" t="str">
        <f t="shared" si="9"/>
        <v>0</v>
      </c>
      <c r="M42" s="191" t="str">
        <f t="shared" si="10"/>
        <v>0</v>
      </c>
      <c r="N42" s="191" t="str">
        <f t="shared" si="11"/>
        <v>0</v>
      </c>
      <c r="O42" s="191" t="str">
        <f t="shared" si="12"/>
        <v>0</v>
      </c>
      <c r="P42" s="191" t="str">
        <f t="shared" si="13"/>
        <v>0</v>
      </c>
      <c r="Q42" s="191" t="str">
        <f t="shared" si="2"/>
        <v>0</v>
      </c>
      <c r="X42" s="257"/>
      <c r="Y42" s="257"/>
      <c r="Z42" s="257"/>
      <c r="AA42" s="257"/>
      <c r="AB42" s="257"/>
      <c r="AC42" s="257"/>
      <c r="AD42" s="528" t="str">
        <f>'syn rec_edit'!AN43</f>
        <v>1448049</v>
      </c>
      <c r="AE42" s="525" t="str">
        <f>IFERROR(LOOKUP(2,1/(COUNTIF($AE$3:AE41,$AD$4:$AD$579)=0),$AD$4:$AD$579),"")</f>
        <v/>
      </c>
      <c r="AF42" s="494" t="str">
        <f t="shared" si="3"/>
        <v/>
      </c>
      <c r="AG42" s="483" t="str">
        <f t="shared" si="4"/>
        <v/>
      </c>
      <c r="AH42" s="482" t="str">
        <f>IFERROR(LOOKUP(2,1/(COUNTIF($AH$2:AH41,$AG$4:$AG$100)=0),$AG$4:$AG$100),"")</f>
        <v/>
      </c>
      <c r="AI42" s="483" t="str">
        <f>IFERROR(LOOKUP(2,1/(COUNTIF($AI$2:AI41,$AJ$4:$AJ$100)=0),$AJ$4:$AJ$100),"")</f>
        <v/>
      </c>
      <c r="AJ42" s="482" t="str">
        <f t="shared" si="5"/>
        <v/>
      </c>
      <c r="AK42" s="484">
        <f t="shared" si="6"/>
        <v>0</v>
      </c>
      <c r="AL42" s="484">
        <f t="shared" si="7"/>
        <v>0</v>
      </c>
      <c r="AM42" s="484">
        <f t="shared" si="8"/>
        <v>0</v>
      </c>
      <c r="AN42" s="482" t="str">
        <f>IFERROR(LOOKUP(2,1/(COUNTIF($AN$2:AN41,$AF$4:$AF$100)=0),$AF$4:$AF$100),"")</f>
        <v/>
      </c>
      <c r="AO42" s="63">
        <v>256</v>
      </c>
      <c r="XFD42" s="527" t="s">
        <v>873</v>
      </c>
    </row>
    <row r="43" spans="1:41 16384:16384">
      <c r="A43" s="172"/>
      <c r="B43" s="172"/>
      <c r="C43" s="185"/>
      <c r="D43" s="185"/>
      <c r="E43" s="185"/>
      <c r="F43" s="185"/>
      <c r="G43" s="185"/>
      <c r="H43" s="185"/>
      <c r="I43" s="521"/>
      <c r="J43" s="191" t="str">
        <f t="shared" si="1"/>
        <v>0</v>
      </c>
      <c r="K43" s="191" t="str">
        <f t="shared" si="1"/>
        <v>0</v>
      </c>
      <c r="L43" s="191" t="str">
        <f t="shared" si="9"/>
        <v>0</v>
      </c>
      <c r="M43" s="191" t="str">
        <f t="shared" si="10"/>
        <v>0</v>
      </c>
      <c r="N43" s="191" t="str">
        <f t="shared" si="11"/>
        <v>0</v>
      </c>
      <c r="O43" s="191" t="str">
        <f t="shared" si="12"/>
        <v>0</v>
      </c>
      <c r="P43" s="191" t="str">
        <f t="shared" si="13"/>
        <v>0</v>
      </c>
      <c r="Q43" s="191" t="str">
        <f t="shared" si="2"/>
        <v>0</v>
      </c>
      <c r="X43" s="257"/>
      <c r="Y43" s="257"/>
      <c r="Z43" s="257"/>
      <c r="AA43" s="257"/>
      <c r="AB43" s="257"/>
      <c r="AC43" s="257"/>
      <c r="AD43" s="528" t="str">
        <f>'syn rec_edit'!AN44</f>
        <v>1448049</v>
      </c>
      <c r="AE43" s="525" t="str">
        <f>IFERROR(LOOKUP(2,1/(COUNTIF($AE$3:AE42,$AD$4:$AD$579)=0),$AD$4:$AD$579),"")</f>
        <v/>
      </c>
      <c r="AF43" s="494" t="str">
        <f t="shared" si="3"/>
        <v/>
      </c>
      <c r="AG43" s="483" t="str">
        <f t="shared" si="4"/>
        <v/>
      </c>
      <c r="AH43" s="482" t="str">
        <f>IFERROR(LOOKUP(2,1/(COUNTIF($AH$2:AH42,$AG$4:$AG$100)=0),$AG$4:$AG$100),"")</f>
        <v/>
      </c>
      <c r="AI43" s="483" t="str">
        <f>IFERROR(LOOKUP(2,1/(COUNTIF($AI$2:AI42,$AJ$4:$AJ$100)=0),$AJ$4:$AJ$100),"")</f>
        <v/>
      </c>
      <c r="AJ43" s="482" t="str">
        <f t="shared" si="5"/>
        <v/>
      </c>
      <c r="AK43" s="484">
        <f t="shared" si="6"/>
        <v>0</v>
      </c>
      <c r="AL43" s="484">
        <f t="shared" si="7"/>
        <v>0</v>
      </c>
      <c r="AM43" s="484">
        <f t="shared" si="8"/>
        <v>0</v>
      </c>
      <c r="AN43" s="482" t="str">
        <f>IFERROR(LOOKUP(2,1/(COUNTIF($AN$2:AN42,$AF$4:$AF$100)=0),$AF$4:$AF$100),"")</f>
        <v/>
      </c>
      <c r="AO43" s="63">
        <v>200</v>
      </c>
      <c r="XFD43" s="527" t="s">
        <v>873</v>
      </c>
    </row>
    <row r="44" spans="1:41 16384:16384">
      <c r="A44" s="172"/>
      <c r="B44" s="172"/>
      <c r="C44" s="185"/>
      <c r="D44" s="185"/>
      <c r="E44" s="185"/>
      <c r="F44" s="185"/>
      <c r="G44" s="185"/>
      <c r="H44" s="185"/>
      <c r="I44" s="521"/>
      <c r="J44" s="191" t="str">
        <f t="shared" si="1"/>
        <v>0</v>
      </c>
      <c r="K44" s="191" t="str">
        <f t="shared" si="1"/>
        <v>0</v>
      </c>
      <c r="L44" s="191" t="str">
        <f t="shared" si="9"/>
        <v>0</v>
      </c>
      <c r="M44" s="191" t="str">
        <f t="shared" si="10"/>
        <v>0</v>
      </c>
      <c r="N44" s="191" t="str">
        <f t="shared" si="11"/>
        <v>0</v>
      </c>
      <c r="O44" s="191" t="str">
        <f t="shared" si="12"/>
        <v>0</v>
      </c>
      <c r="P44" s="191" t="str">
        <f t="shared" si="13"/>
        <v>0</v>
      </c>
      <c r="Q44" s="191" t="str">
        <f t="shared" si="2"/>
        <v>0</v>
      </c>
      <c r="X44" s="257"/>
      <c r="Y44" s="257"/>
      <c r="Z44" s="257"/>
      <c r="AA44" s="257"/>
      <c r="AB44" s="257"/>
      <c r="AC44" s="257"/>
      <c r="AD44" s="528" t="str">
        <f>'syn rec_edit'!AN45</f>
        <v>1448049</v>
      </c>
      <c r="AE44" s="525" t="str">
        <f>IFERROR(LOOKUP(2,1/(COUNTIF($AE$3:AE43,$AD$4:$AD$579)=0),$AD$4:$AD$579),"")</f>
        <v/>
      </c>
      <c r="AF44" s="494" t="str">
        <f t="shared" si="3"/>
        <v/>
      </c>
      <c r="AG44" s="483" t="str">
        <f t="shared" si="4"/>
        <v/>
      </c>
      <c r="AH44" s="482" t="str">
        <f>IFERROR(LOOKUP(2,1/(COUNTIF($AH$2:AH43,$AG$4:$AG$100)=0),$AG$4:$AG$100),"")</f>
        <v/>
      </c>
      <c r="AI44" s="483" t="str">
        <f>IFERROR(LOOKUP(2,1/(COUNTIF($AI$2:AI43,$AJ$4:$AJ$100)=0),$AJ$4:$AJ$100),"")</f>
        <v/>
      </c>
      <c r="AJ44" s="482" t="str">
        <f t="shared" si="5"/>
        <v/>
      </c>
      <c r="AK44" s="484">
        <f t="shared" si="6"/>
        <v>0</v>
      </c>
      <c r="AL44" s="484">
        <f t="shared" si="7"/>
        <v>0</v>
      </c>
      <c r="AM44" s="484">
        <f t="shared" si="8"/>
        <v>0</v>
      </c>
      <c r="AN44" s="482" t="str">
        <f>IFERROR(LOOKUP(2,1/(COUNTIF($AN$2:AN43,$AF$4:$AF$100)=0),$AF$4:$AF$100),"")</f>
        <v/>
      </c>
      <c r="AO44" s="63">
        <v>256</v>
      </c>
      <c r="XFD44" s="527" t="s">
        <v>873</v>
      </c>
    </row>
    <row r="45" spans="1:41 16384:16384">
      <c r="A45" s="172"/>
      <c r="B45" s="172"/>
      <c r="C45" s="185"/>
      <c r="D45" s="185"/>
      <c r="E45" s="185"/>
      <c r="F45" s="185"/>
      <c r="G45" s="185"/>
      <c r="H45" s="185"/>
      <c r="I45" s="521"/>
      <c r="J45" s="191" t="str">
        <f t="shared" si="1"/>
        <v>0</v>
      </c>
      <c r="K45" s="191" t="str">
        <f t="shared" si="1"/>
        <v>0</v>
      </c>
      <c r="L45" s="191" t="str">
        <f t="shared" si="9"/>
        <v>0</v>
      </c>
      <c r="M45" s="191" t="str">
        <f t="shared" si="10"/>
        <v>0</v>
      </c>
      <c r="N45" s="191" t="str">
        <f t="shared" si="11"/>
        <v>0</v>
      </c>
      <c r="O45" s="191" t="str">
        <f t="shared" si="12"/>
        <v>0</v>
      </c>
      <c r="P45" s="191" t="str">
        <f t="shared" si="13"/>
        <v>0</v>
      </c>
      <c r="Q45" s="191" t="str">
        <f t="shared" si="2"/>
        <v>0</v>
      </c>
      <c r="X45" s="257"/>
      <c r="Y45" s="257"/>
      <c r="Z45" s="257"/>
      <c r="AA45" s="257"/>
      <c r="AB45" s="257"/>
      <c r="AC45" s="257"/>
      <c r="AD45" s="528" t="str">
        <f>'syn rec_edit'!AN46</f>
        <v>1448049</v>
      </c>
      <c r="AE45" s="525" t="str">
        <f>IFERROR(LOOKUP(2,1/(COUNTIF($AE$3:AE44,$AD$4:$AD$579)=0),$AD$4:$AD$579),"")</f>
        <v/>
      </c>
      <c r="AF45" s="494" t="str">
        <f t="shared" si="3"/>
        <v/>
      </c>
      <c r="AG45" s="483" t="str">
        <f t="shared" si="4"/>
        <v/>
      </c>
      <c r="AH45" s="482" t="str">
        <f>IFERROR(LOOKUP(2,1/(COUNTIF($AH$2:AH44,$AG$4:$AG$100)=0),$AG$4:$AG$100),"")</f>
        <v/>
      </c>
      <c r="AI45" s="483" t="str">
        <f>IFERROR(LOOKUP(2,1/(COUNTIF($AI$2:AI44,$AJ$4:$AJ$100)=0),$AJ$4:$AJ$100),"")</f>
        <v/>
      </c>
      <c r="AJ45" s="482" t="str">
        <f t="shared" si="5"/>
        <v/>
      </c>
      <c r="AK45" s="484">
        <f t="shared" si="6"/>
        <v>0</v>
      </c>
      <c r="AL45" s="484">
        <f t="shared" si="7"/>
        <v>0</v>
      </c>
      <c r="AM45" s="484">
        <f t="shared" si="8"/>
        <v>0</v>
      </c>
      <c r="AN45" s="482" t="str">
        <f>IFERROR(LOOKUP(2,1/(COUNTIF($AN$2:AN44,$AF$4:$AF$100)=0),$AF$4:$AF$100),"")</f>
        <v/>
      </c>
      <c r="AO45" s="63">
        <v>200</v>
      </c>
      <c r="XFD45" s="527" t="s">
        <v>873</v>
      </c>
    </row>
    <row r="46" spans="1:41 16384:16384">
      <c r="A46" s="172"/>
      <c r="B46" s="172"/>
      <c r="C46" s="185"/>
      <c r="D46" s="185"/>
      <c r="E46" s="185"/>
      <c r="F46" s="185"/>
      <c r="G46" s="185"/>
      <c r="H46" s="185"/>
      <c r="I46" s="521"/>
      <c r="J46" s="191" t="str">
        <f t="shared" si="1"/>
        <v>0</v>
      </c>
      <c r="K46" s="191" t="str">
        <f t="shared" si="1"/>
        <v>0</v>
      </c>
      <c r="L46" s="191" t="str">
        <f t="shared" si="9"/>
        <v>0</v>
      </c>
      <c r="M46" s="191" t="str">
        <f t="shared" si="10"/>
        <v>0</v>
      </c>
      <c r="N46" s="191" t="str">
        <f t="shared" si="11"/>
        <v>0</v>
      </c>
      <c r="O46" s="191" t="str">
        <f t="shared" si="12"/>
        <v>0</v>
      </c>
      <c r="P46" s="191" t="str">
        <f t="shared" si="13"/>
        <v>0</v>
      </c>
      <c r="Q46" s="191" t="str">
        <f t="shared" si="2"/>
        <v>0</v>
      </c>
      <c r="X46" s="257"/>
      <c r="Y46" s="257"/>
      <c r="Z46" s="257"/>
      <c r="AA46" s="257"/>
      <c r="AB46" s="257"/>
      <c r="AC46" s="257"/>
      <c r="AD46" s="528" t="str">
        <f>'syn rec_edit'!AN47</f>
        <v>1448049</v>
      </c>
      <c r="AE46" s="525" t="str">
        <f>IFERROR(LOOKUP(2,1/(COUNTIF($AE$3:AE45,$AD$4:$AD$579)=0),$AD$4:$AD$579),"")</f>
        <v/>
      </c>
      <c r="AF46" s="494" t="str">
        <f t="shared" si="3"/>
        <v/>
      </c>
      <c r="AG46" s="483" t="str">
        <f t="shared" si="4"/>
        <v/>
      </c>
      <c r="AH46" s="482" t="str">
        <f>IFERROR(LOOKUP(2,1/(COUNTIF($AH$2:AH45,$AG$4:$AG$100)=0),$AG$4:$AG$100),"")</f>
        <v/>
      </c>
      <c r="AI46" s="483" t="str">
        <f>IFERROR(LOOKUP(2,1/(COUNTIF($AI$2:AI45,$AJ$4:$AJ$100)=0),$AJ$4:$AJ$100),"")</f>
        <v/>
      </c>
      <c r="AJ46" s="482" t="str">
        <f t="shared" si="5"/>
        <v/>
      </c>
      <c r="AK46" s="484">
        <f t="shared" si="6"/>
        <v>0</v>
      </c>
      <c r="AL46" s="484">
        <f t="shared" si="7"/>
        <v>0</v>
      </c>
      <c r="AM46" s="484">
        <f t="shared" si="8"/>
        <v>0</v>
      </c>
      <c r="AN46" s="482" t="str">
        <f>IFERROR(LOOKUP(2,1/(COUNTIF($AN$2:AN45,$AF$4:$AF$100)=0),$AF$4:$AF$100),"")</f>
        <v/>
      </c>
      <c r="AO46" s="63">
        <v>256</v>
      </c>
      <c r="XFD46" s="527" t="s">
        <v>873</v>
      </c>
    </row>
    <row r="47" spans="1:41 16384:16384">
      <c r="A47" s="172"/>
      <c r="B47" s="172"/>
      <c r="C47" s="185"/>
      <c r="D47" s="185"/>
      <c r="E47" s="185"/>
      <c r="F47" s="185"/>
      <c r="G47" s="185"/>
      <c r="H47" s="185"/>
      <c r="I47" s="521"/>
      <c r="J47" s="191" t="str">
        <f t="shared" si="1"/>
        <v>0</v>
      </c>
      <c r="K47" s="191" t="str">
        <f t="shared" si="1"/>
        <v>0</v>
      </c>
      <c r="L47" s="191" t="str">
        <f t="shared" si="9"/>
        <v>0</v>
      </c>
      <c r="M47" s="191" t="str">
        <f t="shared" si="10"/>
        <v>0</v>
      </c>
      <c r="N47" s="191" t="str">
        <f t="shared" si="11"/>
        <v>0</v>
      </c>
      <c r="O47" s="191" t="str">
        <f t="shared" si="12"/>
        <v>0</v>
      </c>
      <c r="P47" s="191" t="str">
        <f t="shared" si="13"/>
        <v>0</v>
      </c>
      <c r="Q47" s="191" t="str">
        <f t="shared" si="2"/>
        <v>0</v>
      </c>
      <c r="X47" s="257"/>
      <c r="Y47" s="257"/>
      <c r="Z47" s="257"/>
      <c r="AA47" s="257"/>
      <c r="AB47" s="257"/>
      <c r="AC47" s="257"/>
      <c r="AD47" s="528" t="str">
        <f>'syn rec_edit'!AN48</f>
        <v>1448049</v>
      </c>
      <c r="AE47" s="525" t="str">
        <f>IFERROR(LOOKUP(2,1/(COUNTIF($AE$3:AE46,$AD$4:$AD$579)=0),$AD$4:$AD$579),"")</f>
        <v/>
      </c>
      <c r="AF47" s="494" t="str">
        <f t="shared" si="3"/>
        <v/>
      </c>
      <c r="AG47" s="483" t="str">
        <f t="shared" si="4"/>
        <v/>
      </c>
      <c r="AH47" s="482" t="str">
        <f>IFERROR(LOOKUP(2,1/(COUNTIF($AH$2:AH46,$AG$4:$AG$100)=0),$AG$4:$AG$100),"")</f>
        <v/>
      </c>
      <c r="AI47" s="483" t="str">
        <f>IFERROR(LOOKUP(2,1/(COUNTIF($AI$2:AI46,$AJ$4:$AJ$100)=0),$AJ$4:$AJ$100),"")</f>
        <v/>
      </c>
      <c r="AJ47" s="482" t="str">
        <f t="shared" si="5"/>
        <v/>
      </c>
      <c r="AK47" s="484">
        <f t="shared" si="6"/>
        <v>0</v>
      </c>
      <c r="AL47" s="484">
        <f t="shared" si="7"/>
        <v>0</v>
      </c>
      <c r="AM47" s="484">
        <f t="shared" si="8"/>
        <v>0</v>
      </c>
      <c r="AN47" s="482" t="str">
        <f>IFERROR(LOOKUP(2,1/(COUNTIF($AN$2:AN46,$AF$4:$AF$100)=0),$AF$4:$AF$100),"")</f>
        <v/>
      </c>
      <c r="AO47" s="63">
        <v>200</v>
      </c>
      <c r="XFD47" s="527" t="s">
        <v>873</v>
      </c>
    </row>
    <row r="48" spans="1:41 16384:16384">
      <c r="A48" s="172"/>
      <c r="B48" s="172"/>
      <c r="C48" s="185"/>
      <c r="D48" s="185"/>
      <c r="E48" s="185"/>
      <c r="F48" s="185"/>
      <c r="G48" s="185"/>
      <c r="H48" s="185"/>
      <c r="I48" s="521"/>
      <c r="J48" s="191" t="str">
        <f t="shared" si="1"/>
        <v>0</v>
      </c>
      <c r="K48" s="191" t="str">
        <f t="shared" si="1"/>
        <v>0</v>
      </c>
      <c r="L48" s="191" t="str">
        <f t="shared" si="9"/>
        <v>0</v>
      </c>
      <c r="M48" s="191" t="str">
        <f t="shared" si="10"/>
        <v>0</v>
      </c>
      <c r="N48" s="191" t="str">
        <f t="shared" si="11"/>
        <v>0</v>
      </c>
      <c r="O48" s="191" t="str">
        <f t="shared" si="12"/>
        <v>0</v>
      </c>
      <c r="P48" s="191" t="str">
        <f t="shared" si="13"/>
        <v>0</v>
      </c>
      <c r="Q48" s="191" t="str">
        <f t="shared" si="2"/>
        <v>0</v>
      </c>
      <c r="X48" s="257"/>
      <c r="Y48" s="257"/>
      <c r="Z48" s="257"/>
      <c r="AA48" s="257"/>
      <c r="AB48" s="257"/>
      <c r="AC48" s="257"/>
      <c r="AD48" s="528" t="str">
        <f>'syn rec_edit'!AN49</f>
        <v>1448049</v>
      </c>
      <c r="AE48" s="525" t="str">
        <f>IFERROR(LOOKUP(2,1/(COUNTIF($AE$3:AE47,$AD$4:$AD$579)=0),$AD$4:$AD$579),"")</f>
        <v/>
      </c>
      <c r="AF48" s="494" t="str">
        <f t="shared" si="3"/>
        <v/>
      </c>
      <c r="AG48" s="483" t="str">
        <f t="shared" si="4"/>
        <v/>
      </c>
      <c r="AH48" s="482" t="str">
        <f>IFERROR(LOOKUP(2,1/(COUNTIF($AH$2:AH47,$AG$4:$AG$100)=0),$AG$4:$AG$100),"")</f>
        <v/>
      </c>
      <c r="AI48" s="483" t="str">
        <f>IFERROR(LOOKUP(2,1/(COUNTIF($AI$2:AI47,$AJ$4:$AJ$100)=0),$AJ$4:$AJ$100),"")</f>
        <v/>
      </c>
      <c r="AJ48" s="482" t="str">
        <f t="shared" si="5"/>
        <v/>
      </c>
      <c r="AK48" s="484">
        <f t="shared" si="6"/>
        <v>0</v>
      </c>
      <c r="AL48" s="484">
        <f t="shared" si="7"/>
        <v>0</v>
      </c>
      <c r="AM48" s="484">
        <f t="shared" si="8"/>
        <v>0</v>
      </c>
      <c r="AN48" s="482" t="str">
        <f>IFERROR(LOOKUP(2,1/(COUNTIF($AN$2:AN47,$AF$4:$AF$100)=0),$AF$4:$AF$100),"")</f>
        <v/>
      </c>
      <c r="AO48" s="63">
        <v>256</v>
      </c>
      <c r="XFD48" s="527" t="s">
        <v>873</v>
      </c>
    </row>
    <row r="49" spans="1:41 16384:16384">
      <c r="A49" s="172"/>
      <c r="B49" s="172"/>
      <c r="C49" s="185"/>
      <c r="D49" s="185"/>
      <c r="E49" s="185"/>
      <c r="F49" s="185"/>
      <c r="G49" s="185"/>
      <c r="H49" s="185"/>
      <c r="I49" s="521"/>
      <c r="J49" s="191" t="str">
        <f t="shared" si="1"/>
        <v>0</v>
      </c>
      <c r="K49" s="191" t="str">
        <f t="shared" si="1"/>
        <v>0</v>
      </c>
      <c r="L49" s="191" t="str">
        <f t="shared" si="9"/>
        <v>0</v>
      </c>
      <c r="M49" s="191" t="str">
        <f t="shared" si="10"/>
        <v>0</v>
      </c>
      <c r="N49" s="191" t="str">
        <f t="shared" si="11"/>
        <v>0</v>
      </c>
      <c r="O49" s="191" t="str">
        <f t="shared" si="12"/>
        <v>0</v>
      </c>
      <c r="P49" s="191" t="str">
        <f t="shared" si="13"/>
        <v>0</v>
      </c>
      <c r="Q49" s="191" t="str">
        <f t="shared" si="2"/>
        <v>0</v>
      </c>
      <c r="X49" s="257"/>
      <c r="Y49" s="257"/>
      <c r="Z49" s="257"/>
      <c r="AA49" s="257"/>
      <c r="AB49" s="257"/>
      <c r="AC49" s="257"/>
      <c r="AD49" s="528" t="str">
        <f>'syn rec_edit'!AN50</f>
        <v>1448049</v>
      </c>
      <c r="AE49" s="525" t="str">
        <f>IFERROR(LOOKUP(2,1/(COUNTIF($AE$3:AE48,$AD$4:$AD$579)=0),$AD$4:$AD$579),"")</f>
        <v/>
      </c>
      <c r="AF49" s="494" t="str">
        <f t="shared" si="3"/>
        <v/>
      </c>
      <c r="AG49" s="483" t="str">
        <f t="shared" si="4"/>
        <v/>
      </c>
      <c r="AH49" s="482" t="str">
        <f>IFERROR(LOOKUP(2,1/(COUNTIF($AH$2:AH48,$AG$4:$AG$100)=0),$AG$4:$AG$100),"")</f>
        <v/>
      </c>
      <c r="AI49" s="483" t="str">
        <f>IFERROR(LOOKUP(2,1/(COUNTIF($AI$2:AI48,$AJ$4:$AJ$100)=0),$AJ$4:$AJ$100),"")</f>
        <v/>
      </c>
      <c r="AJ49" s="482" t="str">
        <f t="shared" si="5"/>
        <v/>
      </c>
      <c r="AK49" s="484">
        <f t="shared" si="6"/>
        <v>0</v>
      </c>
      <c r="AL49" s="484">
        <f t="shared" si="7"/>
        <v>0</v>
      </c>
      <c r="AM49" s="484">
        <f t="shared" si="8"/>
        <v>0</v>
      </c>
      <c r="AN49" s="482" t="str">
        <f>IFERROR(LOOKUP(2,1/(COUNTIF($AN$2:AN48,$AF$4:$AF$100)=0),$AF$4:$AF$100),"")</f>
        <v/>
      </c>
      <c r="AO49" s="63">
        <v>200</v>
      </c>
      <c r="XFD49" s="527" t="s">
        <v>873</v>
      </c>
    </row>
    <row r="50" spans="1:41 16384:16384">
      <c r="A50" s="172"/>
      <c r="B50" s="172"/>
      <c r="C50" s="185"/>
      <c r="D50" s="185"/>
      <c r="E50" s="185"/>
      <c r="F50" s="185"/>
      <c r="G50" s="185"/>
      <c r="H50" s="185"/>
      <c r="I50" s="521"/>
      <c r="J50" s="191" t="str">
        <f t="shared" si="1"/>
        <v>0</v>
      </c>
      <c r="K50" s="191" t="str">
        <f t="shared" si="1"/>
        <v>0</v>
      </c>
      <c r="L50" s="191" t="str">
        <f t="shared" si="9"/>
        <v>0</v>
      </c>
      <c r="M50" s="191" t="str">
        <f t="shared" si="10"/>
        <v>0</v>
      </c>
      <c r="N50" s="191" t="str">
        <f t="shared" si="11"/>
        <v>0</v>
      </c>
      <c r="O50" s="191" t="str">
        <f t="shared" si="12"/>
        <v>0</v>
      </c>
      <c r="P50" s="191" t="str">
        <f t="shared" si="13"/>
        <v>0</v>
      </c>
      <c r="Q50" s="191" t="str">
        <f t="shared" si="2"/>
        <v>0</v>
      </c>
      <c r="X50" s="257"/>
      <c r="Y50" s="257"/>
      <c r="Z50" s="257"/>
      <c r="AA50" s="257"/>
      <c r="AB50" s="257"/>
      <c r="AC50" s="257"/>
      <c r="AD50" s="528" t="str">
        <f>'syn rec_edit'!AN51</f>
        <v>1448049</v>
      </c>
      <c r="AE50" s="525" t="str">
        <f>IFERROR(LOOKUP(2,1/(COUNTIF($AE$3:AE49,$AD$4:$AD$579)=0),$AD$4:$AD$579),"")</f>
        <v/>
      </c>
      <c r="AF50" s="494" t="str">
        <f t="shared" si="3"/>
        <v/>
      </c>
      <c r="AG50" s="483" t="str">
        <f t="shared" si="4"/>
        <v/>
      </c>
      <c r="AH50" s="482" t="str">
        <f>IFERROR(LOOKUP(2,1/(COUNTIF($AH$2:AH49,$AG$4:$AG$100)=0),$AG$4:$AG$100),"")</f>
        <v/>
      </c>
      <c r="AI50" s="483" t="str">
        <f>IFERROR(LOOKUP(2,1/(COUNTIF($AI$2:AI49,$AJ$4:$AJ$100)=0),$AJ$4:$AJ$100),"")</f>
        <v/>
      </c>
      <c r="AJ50" s="482" t="str">
        <f t="shared" si="5"/>
        <v/>
      </c>
      <c r="AK50" s="484">
        <f t="shared" si="6"/>
        <v>0</v>
      </c>
      <c r="AL50" s="484">
        <f t="shared" si="7"/>
        <v>0</v>
      </c>
      <c r="AM50" s="484">
        <f t="shared" si="8"/>
        <v>0</v>
      </c>
      <c r="AN50" s="482" t="str">
        <f>IFERROR(LOOKUP(2,1/(COUNTIF($AN$2:AN49,$AF$4:$AF$100)=0),$AF$4:$AF$100),"")</f>
        <v/>
      </c>
      <c r="AO50" s="63">
        <v>256</v>
      </c>
      <c r="XFD50" s="527" t="s">
        <v>873</v>
      </c>
    </row>
    <row r="51" spans="1:41 16384:16384">
      <c r="A51" s="172"/>
      <c r="B51" s="172"/>
      <c r="C51" s="185"/>
      <c r="D51" s="185"/>
      <c r="E51" s="185"/>
      <c r="F51" s="185"/>
      <c r="G51" s="185"/>
      <c r="H51" s="185"/>
      <c r="I51" s="521"/>
      <c r="J51" s="191" t="str">
        <f t="shared" si="1"/>
        <v>0</v>
      </c>
      <c r="K51" s="191" t="str">
        <f t="shared" si="1"/>
        <v>0</v>
      </c>
      <c r="L51" s="191" t="str">
        <f t="shared" si="9"/>
        <v>0</v>
      </c>
      <c r="M51" s="191" t="str">
        <f t="shared" si="10"/>
        <v>0</v>
      </c>
      <c r="N51" s="191" t="str">
        <f t="shared" si="11"/>
        <v>0</v>
      </c>
      <c r="O51" s="191" t="str">
        <f t="shared" si="12"/>
        <v>0</v>
      </c>
      <c r="P51" s="191" t="str">
        <f t="shared" si="13"/>
        <v>0</v>
      </c>
      <c r="Q51" s="191" t="str">
        <f t="shared" si="2"/>
        <v>0</v>
      </c>
      <c r="X51" s="257"/>
      <c r="Y51" s="257"/>
      <c r="Z51" s="257"/>
      <c r="AA51" s="257"/>
      <c r="AB51" s="257"/>
      <c r="AC51" s="257"/>
      <c r="AD51" s="528" t="str">
        <f>'syn rec_edit'!AN52</f>
        <v>1448049</v>
      </c>
      <c r="AE51" s="525" t="str">
        <f>IFERROR(LOOKUP(2,1/(COUNTIF($AE$3:AE50,$AD$4:$AD$579)=0),$AD$4:$AD$579),"")</f>
        <v/>
      </c>
      <c r="AF51" s="494" t="str">
        <f t="shared" si="3"/>
        <v/>
      </c>
      <c r="AG51" s="483" t="str">
        <f t="shared" si="4"/>
        <v/>
      </c>
      <c r="AH51" s="482" t="str">
        <f>IFERROR(LOOKUP(2,1/(COUNTIF($AH$2:AH50,$AG$4:$AG$100)=0),$AG$4:$AG$100),"")</f>
        <v/>
      </c>
      <c r="AI51" s="483" t="str">
        <f>IFERROR(LOOKUP(2,1/(COUNTIF($AI$2:AI50,$AJ$4:$AJ$100)=0),$AJ$4:$AJ$100),"")</f>
        <v/>
      </c>
      <c r="AJ51" s="482" t="str">
        <f t="shared" si="5"/>
        <v/>
      </c>
      <c r="AK51" s="484">
        <f t="shared" si="6"/>
        <v>0</v>
      </c>
      <c r="AL51" s="484">
        <f t="shared" si="7"/>
        <v>0</v>
      </c>
      <c r="AM51" s="484">
        <f t="shared" si="8"/>
        <v>0</v>
      </c>
      <c r="AN51" s="482" t="str">
        <f>IFERROR(LOOKUP(2,1/(COUNTIF($AN$2:AN50,$AF$4:$AF$100)=0),$AF$4:$AF$100),"")</f>
        <v/>
      </c>
      <c r="AO51" s="63">
        <v>200</v>
      </c>
      <c r="XFD51" s="527" t="s">
        <v>873</v>
      </c>
    </row>
    <row r="52" spans="1:41 16384:16384">
      <c r="A52" s="172"/>
      <c r="B52" s="172"/>
      <c r="C52" s="185"/>
      <c r="D52" s="185"/>
      <c r="E52" s="185"/>
      <c r="F52" s="185"/>
      <c r="G52" s="185"/>
      <c r="H52" s="185"/>
      <c r="I52" s="521"/>
      <c r="J52" s="191" t="str">
        <f t="shared" si="1"/>
        <v>0</v>
      </c>
      <c r="K52" s="191" t="str">
        <f t="shared" si="1"/>
        <v>0</v>
      </c>
      <c r="L52" s="191" t="str">
        <f t="shared" si="9"/>
        <v>0</v>
      </c>
      <c r="M52" s="191" t="str">
        <f t="shared" si="10"/>
        <v>0</v>
      </c>
      <c r="N52" s="191" t="str">
        <f t="shared" si="11"/>
        <v>0</v>
      </c>
      <c r="O52" s="191" t="str">
        <f t="shared" si="12"/>
        <v>0</v>
      </c>
      <c r="P52" s="191" t="str">
        <f t="shared" si="13"/>
        <v>0</v>
      </c>
      <c r="Q52" s="191" t="str">
        <f t="shared" si="2"/>
        <v>0</v>
      </c>
      <c r="X52" s="257"/>
      <c r="Y52" s="257"/>
      <c r="Z52" s="257"/>
      <c r="AA52" s="257"/>
      <c r="AB52" s="257"/>
      <c r="AC52" s="257"/>
      <c r="AD52" s="528" t="str">
        <f>'syn rec_edit'!AN53</f>
        <v/>
      </c>
      <c r="AE52" s="525" t="str">
        <f>IFERROR(LOOKUP(2,1/(COUNTIF($AE$3:AE51,$AD$4:$AD$579)=0),$AD$4:$AD$579),"")</f>
        <v/>
      </c>
      <c r="AF52" s="494" t="str">
        <f t="shared" si="3"/>
        <v/>
      </c>
      <c r="AG52" s="483" t="str">
        <f t="shared" si="4"/>
        <v/>
      </c>
      <c r="AH52" s="482" t="str">
        <f>IFERROR(LOOKUP(2,1/(COUNTIF($AH$2:AH51,$AG$4:$AG$100)=0),$AG$4:$AG$100),"")</f>
        <v/>
      </c>
      <c r="AI52" s="483" t="str">
        <f>IFERROR(LOOKUP(2,1/(COUNTIF($AI$2:AI51,$AJ$4:$AJ$100)=0),$AJ$4:$AJ$100),"")</f>
        <v/>
      </c>
      <c r="AJ52" s="482" t="str">
        <f t="shared" si="5"/>
        <v/>
      </c>
      <c r="AK52" s="484">
        <f t="shared" si="6"/>
        <v>0</v>
      </c>
      <c r="AL52" s="484">
        <f t="shared" si="7"/>
        <v>0</v>
      </c>
      <c r="AM52" s="484">
        <f t="shared" si="8"/>
        <v>0</v>
      </c>
      <c r="AN52" s="482" t="str">
        <f>IFERROR(LOOKUP(2,1/(COUNTIF($AN$2:AN51,$AF$4:$AF$100)=0),$AF$4:$AF$100),"")</f>
        <v/>
      </c>
      <c r="AO52" s="63">
        <v>256</v>
      </c>
      <c r="XFD52" s="527" t="s">
        <v>873</v>
      </c>
    </row>
    <row r="53" spans="1:41 16384:16384">
      <c r="A53" s="172"/>
      <c r="B53" s="172"/>
      <c r="C53" s="185"/>
      <c r="D53" s="185"/>
      <c r="E53" s="185"/>
      <c r="F53" s="185"/>
      <c r="G53" s="185"/>
      <c r="H53" s="185"/>
      <c r="I53" s="521"/>
      <c r="J53" s="191" t="str">
        <f t="shared" si="1"/>
        <v>0</v>
      </c>
      <c r="K53" s="191" t="str">
        <f t="shared" si="1"/>
        <v>0</v>
      </c>
      <c r="L53" s="191" t="str">
        <f t="shared" si="9"/>
        <v>0</v>
      </c>
      <c r="M53" s="191" t="str">
        <f t="shared" si="10"/>
        <v>0</v>
      </c>
      <c r="N53" s="191" t="str">
        <f t="shared" si="11"/>
        <v>0</v>
      </c>
      <c r="O53" s="191" t="str">
        <f t="shared" si="12"/>
        <v>0</v>
      </c>
      <c r="P53" s="191" t="str">
        <f t="shared" si="13"/>
        <v>0</v>
      </c>
      <c r="Q53" s="191" t="str">
        <f t="shared" si="2"/>
        <v>0</v>
      </c>
      <c r="X53" s="257"/>
      <c r="Y53" s="257"/>
      <c r="Z53" s="257"/>
      <c r="AA53" s="257"/>
      <c r="AB53" s="257"/>
      <c r="AC53" s="257"/>
      <c r="AD53" s="528" t="str">
        <f>'syn rec_edit'!AN54</f>
        <v/>
      </c>
      <c r="AE53" s="525" t="str">
        <f>IFERROR(LOOKUP(2,1/(COUNTIF($AE$3:AE52,$AD$4:$AD$579)=0),$AD$4:$AD$579),"")</f>
        <v/>
      </c>
      <c r="AF53" s="494" t="str">
        <f t="shared" si="3"/>
        <v/>
      </c>
      <c r="AG53" s="483" t="str">
        <f t="shared" si="4"/>
        <v/>
      </c>
      <c r="AH53" s="482" t="str">
        <f>IFERROR(LOOKUP(2,1/(COUNTIF($AH$2:AH52,$AG$4:$AG$100)=0),$AG$4:$AG$100),"")</f>
        <v/>
      </c>
      <c r="AI53" s="483" t="str">
        <f>IFERROR(LOOKUP(2,1/(COUNTIF($AI$2:AI52,$AJ$4:$AJ$100)=0),$AJ$4:$AJ$100),"")</f>
        <v/>
      </c>
      <c r="AJ53" s="482" t="str">
        <f t="shared" si="5"/>
        <v/>
      </c>
      <c r="AK53" s="484">
        <f t="shared" si="6"/>
        <v>0</v>
      </c>
      <c r="AL53" s="484">
        <f t="shared" si="7"/>
        <v>0</v>
      </c>
      <c r="AM53" s="484">
        <f t="shared" si="8"/>
        <v>0</v>
      </c>
      <c r="AN53" s="482" t="str">
        <f>IFERROR(LOOKUP(2,1/(COUNTIF($AN$2:AN52,$AF$4:$AF$100)=0),$AF$4:$AF$100),"")</f>
        <v/>
      </c>
      <c r="AO53" s="63">
        <v>200</v>
      </c>
      <c r="XFD53" s="527" t="s">
        <v>873</v>
      </c>
    </row>
    <row r="54" spans="1:41 16384:16384">
      <c r="A54" s="172"/>
      <c r="B54" s="172"/>
      <c r="C54" s="185"/>
      <c r="D54" s="185"/>
      <c r="E54" s="185"/>
      <c r="F54" s="185"/>
      <c r="G54" s="185"/>
      <c r="H54" s="185"/>
      <c r="I54" s="521"/>
      <c r="J54" s="191" t="str">
        <f t="shared" si="1"/>
        <v>0</v>
      </c>
      <c r="K54" s="191" t="str">
        <f t="shared" si="1"/>
        <v>0</v>
      </c>
      <c r="L54" s="191" t="str">
        <f t="shared" si="9"/>
        <v>0</v>
      </c>
      <c r="M54" s="191" t="str">
        <f t="shared" si="10"/>
        <v>0</v>
      </c>
      <c r="N54" s="191" t="str">
        <f t="shared" si="11"/>
        <v>0</v>
      </c>
      <c r="O54" s="191" t="str">
        <f t="shared" si="12"/>
        <v>0</v>
      </c>
      <c r="P54" s="191" t="str">
        <f t="shared" si="13"/>
        <v>0</v>
      </c>
      <c r="Q54" s="191" t="str">
        <f t="shared" si="2"/>
        <v>0</v>
      </c>
      <c r="X54" s="257"/>
      <c r="Y54" s="257"/>
      <c r="Z54" s="257"/>
      <c r="AA54" s="257"/>
      <c r="AB54" s="257"/>
      <c r="AC54" s="257"/>
      <c r="AD54" s="528" t="str">
        <f>'syn rec_edit'!AN55</f>
        <v/>
      </c>
      <c r="AE54" s="525" t="str">
        <f>IFERROR(LOOKUP(2,1/(COUNTIF($AE$3:AE53,$AD$4:$AD$579)=0),$AD$4:$AD$579),"")</f>
        <v/>
      </c>
      <c r="AF54" s="494" t="str">
        <f t="shared" si="3"/>
        <v/>
      </c>
      <c r="AG54" s="483" t="str">
        <f t="shared" si="4"/>
        <v/>
      </c>
      <c r="AH54" s="482" t="str">
        <f>IFERROR(LOOKUP(2,1/(COUNTIF($AH$2:AH53,$AG$4:$AG$100)=0),$AG$4:$AG$100),"")</f>
        <v/>
      </c>
      <c r="AI54" s="483" t="str">
        <f>IFERROR(LOOKUP(2,1/(COUNTIF($AI$2:AI53,$AJ$4:$AJ$100)=0),$AJ$4:$AJ$100),"")</f>
        <v/>
      </c>
      <c r="AJ54" s="482" t="str">
        <f t="shared" si="5"/>
        <v/>
      </c>
      <c r="AK54" s="484">
        <f t="shared" si="6"/>
        <v>0</v>
      </c>
      <c r="AL54" s="484">
        <f t="shared" si="7"/>
        <v>0</v>
      </c>
      <c r="AM54" s="484">
        <f t="shared" si="8"/>
        <v>0</v>
      </c>
      <c r="AN54" s="482" t="str">
        <f>IFERROR(LOOKUP(2,1/(COUNTIF($AN$2:AN53,$AF$4:$AF$100)=0),$AF$4:$AF$100),"")</f>
        <v/>
      </c>
      <c r="AO54" s="63">
        <v>256</v>
      </c>
      <c r="XFD54" s="527" t="s">
        <v>873</v>
      </c>
    </row>
    <row r="55" spans="1:41 16384:16384">
      <c r="A55" s="172"/>
      <c r="B55" s="172"/>
      <c r="C55" s="185"/>
      <c r="D55" s="185"/>
      <c r="E55" s="185"/>
      <c r="F55" s="185"/>
      <c r="G55" s="185"/>
      <c r="H55" s="185"/>
      <c r="I55" s="521"/>
      <c r="J55" s="191" t="str">
        <f t="shared" si="1"/>
        <v>0</v>
      </c>
      <c r="K55" s="191" t="str">
        <f t="shared" si="1"/>
        <v>0</v>
      </c>
      <c r="L55" s="191" t="str">
        <f t="shared" si="9"/>
        <v>0</v>
      </c>
      <c r="M55" s="191" t="str">
        <f t="shared" si="10"/>
        <v>0</v>
      </c>
      <c r="N55" s="191" t="str">
        <f t="shared" si="11"/>
        <v>0</v>
      </c>
      <c r="O55" s="191" t="str">
        <f t="shared" si="12"/>
        <v>0</v>
      </c>
      <c r="P55" s="191" t="str">
        <f t="shared" si="13"/>
        <v>0</v>
      </c>
      <c r="Q55" s="191" t="str">
        <f t="shared" si="2"/>
        <v>0</v>
      </c>
      <c r="X55" s="257"/>
      <c r="Y55" s="257"/>
      <c r="Z55" s="257"/>
      <c r="AA55" s="257"/>
      <c r="AB55" s="257"/>
      <c r="AC55" s="257"/>
      <c r="AD55" s="528" t="str">
        <f>'syn rec_edit'!AN56</f>
        <v/>
      </c>
      <c r="AE55" s="525" t="str">
        <f>IFERROR(LOOKUP(2,1/(COUNTIF($AE$3:AE54,$AD$4:$AD$579)=0),$AD$4:$AD$579),"")</f>
        <v/>
      </c>
      <c r="AF55" s="494" t="str">
        <f t="shared" si="3"/>
        <v/>
      </c>
      <c r="AG55" s="483" t="str">
        <f t="shared" si="4"/>
        <v/>
      </c>
      <c r="AH55" s="482" t="str">
        <f>IFERROR(LOOKUP(2,1/(COUNTIF($AH$2:AH54,$AG$4:$AG$100)=0),$AG$4:$AG$100),"")</f>
        <v/>
      </c>
      <c r="AI55" s="483" t="str">
        <f>IFERROR(LOOKUP(2,1/(COUNTIF($AI$2:AI54,$AJ$4:$AJ$100)=0),$AJ$4:$AJ$100),"")</f>
        <v/>
      </c>
      <c r="AJ55" s="482" t="str">
        <f t="shared" si="5"/>
        <v/>
      </c>
      <c r="AK55" s="484">
        <f t="shared" si="6"/>
        <v>0</v>
      </c>
      <c r="AL55" s="484">
        <f t="shared" si="7"/>
        <v>0</v>
      </c>
      <c r="AM55" s="484">
        <f t="shared" si="8"/>
        <v>0</v>
      </c>
      <c r="AN55" s="482" t="str">
        <f>IFERROR(LOOKUP(2,1/(COUNTIF($AN$2:AN54,$AF$4:$AF$100)=0),$AF$4:$AF$100),"")</f>
        <v/>
      </c>
      <c r="AO55" s="63">
        <v>200</v>
      </c>
      <c r="XFD55" s="527" t="s">
        <v>873</v>
      </c>
    </row>
    <row r="56" spans="1:41 16384:16384">
      <c r="A56" s="172"/>
      <c r="B56" s="172"/>
      <c r="C56" s="185"/>
      <c r="D56" s="185"/>
      <c r="E56" s="185"/>
      <c r="F56" s="185"/>
      <c r="G56" s="185"/>
      <c r="H56" s="185"/>
      <c r="I56" s="521"/>
      <c r="J56" s="191" t="str">
        <f t="shared" si="1"/>
        <v>0</v>
      </c>
      <c r="K56" s="191" t="str">
        <f t="shared" si="1"/>
        <v>0</v>
      </c>
      <c r="L56" s="191" t="str">
        <f t="shared" si="9"/>
        <v>0</v>
      </c>
      <c r="M56" s="191" t="str">
        <f t="shared" si="10"/>
        <v>0</v>
      </c>
      <c r="N56" s="191" t="str">
        <f t="shared" si="11"/>
        <v>0</v>
      </c>
      <c r="O56" s="191" t="str">
        <f t="shared" si="12"/>
        <v>0</v>
      </c>
      <c r="P56" s="191" t="str">
        <f t="shared" si="13"/>
        <v>0</v>
      </c>
      <c r="Q56" s="191" t="str">
        <f t="shared" si="2"/>
        <v>0</v>
      </c>
      <c r="X56" s="257"/>
      <c r="Y56" s="257"/>
      <c r="Z56" s="257"/>
      <c r="AA56" s="257"/>
      <c r="AB56" s="257"/>
      <c r="AC56" s="257"/>
      <c r="AD56" s="528" t="str">
        <f>'syn rec_edit'!AN57</f>
        <v/>
      </c>
      <c r="AE56" s="525" t="str">
        <f>IFERROR(LOOKUP(2,1/(COUNTIF($AE$3:AE55,$AD$4:$AD$579)=0),$AD$4:$AD$579),"")</f>
        <v/>
      </c>
      <c r="AF56" s="494" t="str">
        <f t="shared" si="3"/>
        <v/>
      </c>
      <c r="AG56" s="483" t="str">
        <f t="shared" si="4"/>
        <v/>
      </c>
      <c r="AH56" s="482" t="str">
        <f>IFERROR(LOOKUP(2,1/(COUNTIF($AH$2:AH55,$AG$4:$AG$100)=0),$AG$4:$AG$100),"")</f>
        <v/>
      </c>
      <c r="AI56" s="483" t="str">
        <f>IFERROR(LOOKUP(2,1/(COUNTIF($AI$2:AI55,$AJ$4:$AJ$100)=0),$AJ$4:$AJ$100),"")</f>
        <v/>
      </c>
      <c r="AJ56" s="482" t="str">
        <f t="shared" si="5"/>
        <v/>
      </c>
      <c r="AK56" s="484">
        <f t="shared" si="6"/>
        <v>0</v>
      </c>
      <c r="AL56" s="484">
        <f t="shared" si="7"/>
        <v>0</v>
      </c>
      <c r="AM56" s="484">
        <f t="shared" si="8"/>
        <v>0</v>
      </c>
      <c r="AN56" s="482" t="str">
        <f>IFERROR(LOOKUP(2,1/(COUNTIF($AN$2:AN55,$AF$4:$AF$100)=0),$AF$4:$AF$100),"")</f>
        <v/>
      </c>
      <c r="AO56" s="319">
        <v>256</v>
      </c>
      <c r="XFD56" s="527" t="s">
        <v>873</v>
      </c>
    </row>
    <row r="57" spans="1:41 16384:16384">
      <c r="A57" s="172"/>
      <c r="B57" s="172"/>
      <c r="C57" s="185"/>
      <c r="D57" s="185"/>
      <c r="E57" s="185"/>
      <c r="F57" s="185"/>
      <c r="G57" s="185"/>
      <c r="H57" s="185"/>
      <c r="I57" s="521"/>
      <c r="J57" s="191" t="str">
        <f t="shared" si="1"/>
        <v>0</v>
      </c>
      <c r="K57" s="191" t="str">
        <f t="shared" si="1"/>
        <v>0</v>
      </c>
      <c r="L57" s="191" t="str">
        <f t="shared" si="9"/>
        <v>0</v>
      </c>
      <c r="M57" s="191" t="str">
        <f t="shared" si="10"/>
        <v>0</v>
      </c>
      <c r="N57" s="191" t="str">
        <f t="shared" si="11"/>
        <v>0</v>
      </c>
      <c r="O57" s="191" t="str">
        <f t="shared" si="12"/>
        <v>0</v>
      </c>
      <c r="P57" s="191" t="str">
        <f t="shared" si="13"/>
        <v>0</v>
      </c>
      <c r="Q57" s="191" t="str">
        <f t="shared" si="2"/>
        <v>0</v>
      </c>
      <c r="X57" s="257"/>
      <c r="Y57" s="257"/>
      <c r="Z57" s="257"/>
      <c r="AA57" s="257"/>
      <c r="AB57" s="257"/>
      <c r="AC57" s="257"/>
      <c r="AD57" s="528" t="str">
        <f>'syn rec_edit'!AN58</f>
        <v/>
      </c>
      <c r="AE57" s="525" t="str">
        <f>IFERROR(LOOKUP(2,1/(COUNTIF($AE$3:AE56,$AD$4:$AD$579)=0),$AD$4:$AD$579),"")</f>
        <v/>
      </c>
      <c r="AF57" s="494" t="str">
        <f t="shared" si="3"/>
        <v/>
      </c>
      <c r="AG57" s="483" t="str">
        <f t="shared" si="4"/>
        <v/>
      </c>
      <c r="AH57" s="482" t="str">
        <f>IFERROR(LOOKUP(2,1/(COUNTIF($AH$2:AH56,$AG$4:$AG$100)=0),$AG$4:$AG$100),"")</f>
        <v/>
      </c>
      <c r="AI57" s="483" t="str">
        <f>IFERROR(LOOKUP(2,1/(COUNTIF($AI$2:AI56,$AJ$4:$AJ$100)=0),$AJ$4:$AJ$100),"")</f>
        <v/>
      </c>
      <c r="AJ57" s="482" t="str">
        <f t="shared" si="5"/>
        <v/>
      </c>
      <c r="AK57" s="484">
        <f t="shared" si="6"/>
        <v>0</v>
      </c>
      <c r="AL57" s="484">
        <f t="shared" si="7"/>
        <v>0</v>
      </c>
      <c r="AM57" s="484">
        <f t="shared" si="8"/>
        <v>0</v>
      </c>
      <c r="AN57" s="482" t="str">
        <f>IFERROR(LOOKUP(2,1/(COUNTIF($AN$2:AN56,$AF$4:$AF$100)=0),$AF$4:$AF$100),"")</f>
        <v/>
      </c>
      <c r="AO57" s="319">
        <v>200</v>
      </c>
      <c r="XFD57" s="527" t="s">
        <v>873</v>
      </c>
    </row>
    <row r="58" spans="1:41 16384:16384">
      <c r="A58" s="172"/>
      <c r="B58" s="172"/>
      <c r="C58" s="185"/>
      <c r="D58" s="185"/>
      <c r="E58" s="185"/>
      <c r="F58" s="185"/>
      <c r="G58" s="185"/>
      <c r="H58" s="185"/>
      <c r="I58" s="521"/>
      <c r="J58" s="191" t="str">
        <f t="shared" si="1"/>
        <v>0</v>
      </c>
      <c r="K58" s="191" t="str">
        <f t="shared" si="1"/>
        <v>0</v>
      </c>
      <c r="L58" s="191" t="str">
        <f t="shared" si="9"/>
        <v>0</v>
      </c>
      <c r="M58" s="191" t="str">
        <f t="shared" si="10"/>
        <v>0</v>
      </c>
      <c r="N58" s="191" t="str">
        <f t="shared" si="11"/>
        <v>0</v>
      </c>
      <c r="O58" s="191" t="str">
        <f t="shared" si="12"/>
        <v>0</v>
      </c>
      <c r="P58" s="191" t="str">
        <f t="shared" si="13"/>
        <v>0</v>
      </c>
      <c r="Q58" s="191" t="str">
        <f t="shared" si="2"/>
        <v>0</v>
      </c>
      <c r="X58" s="257"/>
      <c r="Y58" s="257"/>
      <c r="Z58" s="257"/>
      <c r="AA58" s="257"/>
      <c r="AB58" s="257"/>
      <c r="AC58" s="257"/>
      <c r="AD58" s="528" t="str">
        <f>'syn rec_edit'!AN59</f>
        <v/>
      </c>
      <c r="AE58" s="525" t="str">
        <f>IFERROR(LOOKUP(2,1/(COUNTIF($AE$3:AE57,$AD$4:$AD$579)=0),$AD$4:$AD$579),"")</f>
        <v/>
      </c>
      <c r="AF58" s="494" t="str">
        <f t="shared" si="3"/>
        <v/>
      </c>
      <c r="AG58" s="483" t="str">
        <f t="shared" si="4"/>
        <v/>
      </c>
      <c r="AH58" s="482" t="str">
        <f>IFERROR(LOOKUP(2,1/(COUNTIF($AH$2:AH57,$AG$4:$AG$100)=0),$AG$4:$AG$100),"")</f>
        <v/>
      </c>
      <c r="AI58" s="483" t="str">
        <f>IFERROR(LOOKUP(2,1/(COUNTIF($AI$2:AI57,$AJ$4:$AJ$100)=0),$AJ$4:$AJ$100),"")</f>
        <v/>
      </c>
      <c r="AJ58" s="482" t="str">
        <f t="shared" si="5"/>
        <v/>
      </c>
      <c r="AK58" s="484">
        <f t="shared" si="6"/>
        <v>0</v>
      </c>
      <c r="AL58" s="484">
        <f t="shared" si="7"/>
        <v>0</v>
      </c>
      <c r="AM58" s="484">
        <f t="shared" si="8"/>
        <v>0</v>
      </c>
      <c r="AN58" s="482" t="str">
        <f>IFERROR(LOOKUP(2,1/(COUNTIF($AN$2:AN57,$AF$4:$AF$100)=0),$AF$4:$AF$100),"")</f>
        <v/>
      </c>
      <c r="AO58" s="319">
        <v>256</v>
      </c>
      <c r="XFD58" s="527" t="s">
        <v>873</v>
      </c>
    </row>
    <row r="59" spans="1:41 16384:16384">
      <c r="A59" s="172"/>
      <c r="B59" s="172"/>
      <c r="C59" s="185"/>
      <c r="D59" s="185"/>
      <c r="E59" s="185"/>
      <c r="F59" s="185"/>
      <c r="G59" s="185"/>
      <c r="H59" s="185"/>
      <c r="I59" s="521"/>
      <c r="J59" s="191" t="str">
        <f t="shared" si="1"/>
        <v>0</v>
      </c>
      <c r="K59" s="191" t="str">
        <f t="shared" si="1"/>
        <v>0</v>
      </c>
      <c r="L59" s="191" t="str">
        <f t="shared" si="9"/>
        <v>0</v>
      </c>
      <c r="M59" s="191" t="str">
        <f t="shared" si="10"/>
        <v>0</v>
      </c>
      <c r="N59" s="191" t="str">
        <f t="shared" si="11"/>
        <v>0</v>
      </c>
      <c r="O59" s="191" t="str">
        <f t="shared" si="12"/>
        <v>0</v>
      </c>
      <c r="P59" s="191" t="str">
        <f t="shared" si="13"/>
        <v>0</v>
      </c>
      <c r="Q59" s="191" t="str">
        <f t="shared" si="2"/>
        <v>0</v>
      </c>
      <c r="X59" s="257"/>
      <c r="Y59" s="257"/>
      <c r="Z59" s="257"/>
      <c r="AA59" s="257"/>
      <c r="AB59" s="257"/>
      <c r="AC59" s="257"/>
      <c r="AD59" s="528" t="str">
        <f>'syn rec_edit'!AN60</f>
        <v/>
      </c>
      <c r="AE59" s="525" t="str">
        <f>IFERROR(LOOKUP(2,1/(COUNTIF($AE$3:AE58,$AD$4:$AD$579)=0),$AD$4:$AD$579),"")</f>
        <v/>
      </c>
      <c r="AF59" s="494" t="str">
        <f t="shared" si="3"/>
        <v/>
      </c>
      <c r="AG59" s="483" t="str">
        <f t="shared" si="4"/>
        <v/>
      </c>
      <c r="AH59" s="482" t="str">
        <f>IFERROR(LOOKUP(2,1/(COUNTIF($AH$2:AH58,$AG$4:$AG$100)=0),$AG$4:$AG$100),"")</f>
        <v/>
      </c>
      <c r="AI59" s="483" t="str">
        <f>IFERROR(LOOKUP(2,1/(COUNTIF($AI$2:AI58,$AJ$4:$AJ$100)=0),$AJ$4:$AJ$100),"")</f>
        <v/>
      </c>
      <c r="AJ59" s="482" t="str">
        <f t="shared" si="5"/>
        <v/>
      </c>
      <c r="AK59" s="484">
        <f t="shared" si="6"/>
        <v>0</v>
      </c>
      <c r="AL59" s="484">
        <f t="shared" si="7"/>
        <v>0</v>
      </c>
      <c r="AM59" s="484">
        <f t="shared" si="8"/>
        <v>0</v>
      </c>
      <c r="AN59" s="482" t="str">
        <f>IFERROR(LOOKUP(2,1/(COUNTIF($AN$2:AN58,$AF$4:$AF$100)=0),$AF$4:$AF$100),"")</f>
        <v/>
      </c>
      <c r="AO59" s="63">
        <v>200</v>
      </c>
      <c r="XFD59" s="527" t="s">
        <v>873</v>
      </c>
    </row>
    <row r="60" spans="1:41 16384:16384">
      <c r="A60" s="172"/>
      <c r="B60" s="172"/>
      <c r="C60" s="185"/>
      <c r="D60" s="185"/>
      <c r="E60" s="185"/>
      <c r="F60" s="185"/>
      <c r="G60" s="185"/>
      <c r="H60" s="185"/>
      <c r="I60" s="521"/>
      <c r="J60" s="191" t="str">
        <f t="shared" si="1"/>
        <v>0</v>
      </c>
      <c r="K60" s="191" t="str">
        <f t="shared" si="1"/>
        <v>0</v>
      </c>
      <c r="L60" s="191" t="str">
        <f t="shared" si="9"/>
        <v>0</v>
      </c>
      <c r="M60" s="191" t="str">
        <f t="shared" si="10"/>
        <v>0</v>
      </c>
      <c r="N60" s="191" t="str">
        <f t="shared" si="11"/>
        <v>0</v>
      </c>
      <c r="O60" s="191" t="str">
        <f t="shared" si="12"/>
        <v>0</v>
      </c>
      <c r="P60" s="191" t="str">
        <f t="shared" si="13"/>
        <v>0</v>
      </c>
      <c r="Q60" s="191" t="str">
        <f t="shared" si="2"/>
        <v>0</v>
      </c>
      <c r="X60" s="257"/>
      <c r="Y60" s="257"/>
      <c r="Z60" s="257"/>
      <c r="AA60" s="257"/>
      <c r="AB60" s="257"/>
      <c r="AC60" s="257"/>
      <c r="AD60" s="528" t="str">
        <f>'syn rec_edit'!AN61</f>
        <v/>
      </c>
      <c r="AE60" s="525" t="str">
        <f>IFERROR(LOOKUP(2,1/(COUNTIF($AE$3:AE59,$AD$4:$AD$579)=0),$AD$4:$AD$579),"")</f>
        <v/>
      </c>
      <c r="AF60" s="494" t="str">
        <f t="shared" si="3"/>
        <v/>
      </c>
      <c r="AG60" s="483" t="str">
        <f t="shared" si="4"/>
        <v/>
      </c>
      <c r="AH60" s="482" t="str">
        <f>IFERROR(LOOKUP(2,1/(COUNTIF($AH$2:AH59,$AG$4:$AG$100)=0),$AG$4:$AG$100),"")</f>
        <v/>
      </c>
      <c r="AI60" s="483" t="str">
        <f>IFERROR(LOOKUP(2,1/(COUNTIF($AI$2:AI59,$AJ$4:$AJ$100)=0),$AJ$4:$AJ$100),"")</f>
        <v/>
      </c>
      <c r="AJ60" s="482" t="str">
        <f t="shared" si="5"/>
        <v/>
      </c>
      <c r="AK60" s="484">
        <f t="shared" si="6"/>
        <v>0</v>
      </c>
      <c r="AL60" s="484">
        <f t="shared" si="7"/>
        <v>0</v>
      </c>
      <c r="AM60" s="484">
        <f t="shared" si="8"/>
        <v>0</v>
      </c>
      <c r="AN60" s="482" t="str">
        <f>IFERROR(LOOKUP(2,1/(COUNTIF($AN$2:AN59,$AF$4:$AF$100)=0),$AF$4:$AF$100),"")</f>
        <v/>
      </c>
      <c r="AO60" s="63">
        <v>256</v>
      </c>
      <c r="XFD60" s="527" t="s">
        <v>873</v>
      </c>
    </row>
    <row r="61" spans="1:41 16384:16384">
      <c r="A61" s="172"/>
      <c r="B61" s="172"/>
      <c r="C61" s="185"/>
      <c r="D61" s="185"/>
      <c r="E61" s="185"/>
      <c r="F61" s="185"/>
      <c r="G61" s="185"/>
      <c r="H61" s="185"/>
      <c r="I61" s="521"/>
      <c r="J61" s="191" t="str">
        <f t="shared" si="1"/>
        <v>0</v>
      </c>
      <c r="K61" s="191" t="str">
        <f t="shared" si="1"/>
        <v>0</v>
      </c>
      <c r="L61" s="191" t="str">
        <f t="shared" si="9"/>
        <v>0</v>
      </c>
      <c r="M61" s="191" t="str">
        <f t="shared" si="10"/>
        <v>0</v>
      </c>
      <c r="N61" s="191" t="str">
        <f t="shared" si="11"/>
        <v>0</v>
      </c>
      <c r="O61" s="191" t="str">
        <f t="shared" si="12"/>
        <v>0</v>
      </c>
      <c r="P61" s="191" t="str">
        <f t="shared" si="13"/>
        <v>0</v>
      </c>
      <c r="Q61" s="191" t="str">
        <f t="shared" si="2"/>
        <v>0</v>
      </c>
      <c r="X61" s="257"/>
      <c r="Y61" s="257"/>
      <c r="Z61" s="257"/>
      <c r="AA61" s="257"/>
      <c r="AB61" s="257"/>
      <c r="AC61" s="257"/>
      <c r="AD61" s="528" t="str">
        <f>'syn rec_edit'!AN62</f>
        <v/>
      </c>
      <c r="AE61" s="525" t="str">
        <f>IFERROR(LOOKUP(2,1/(COUNTIF($AE$3:AE60,$AD$4:$AD$579)=0),$AD$4:$AD$579),"")</f>
        <v/>
      </c>
      <c r="AF61" s="494" t="str">
        <f t="shared" si="3"/>
        <v/>
      </c>
      <c r="AG61" s="483" t="str">
        <f t="shared" si="4"/>
        <v/>
      </c>
      <c r="AH61" s="482" t="str">
        <f>IFERROR(LOOKUP(2,1/(COUNTIF($AH$2:AH60,$AG$4:$AG$100)=0),$AG$4:$AG$100),"")</f>
        <v/>
      </c>
      <c r="AI61" s="483" t="str">
        <f>IFERROR(LOOKUP(2,1/(COUNTIF($AI$2:AI60,$AJ$4:$AJ$100)=0),$AJ$4:$AJ$100),"")</f>
        <v/>
      </c>
      <c r="AJ61" s="482" t="str">
        <f t="shared" si="5"/>
        <v/>
      </c>
      <c r="AK61" s="484">
        <f t="shared" si="6"/>
        <v>0</v>
      </c>
      <c r="AL61" s="484">
        <f t="shared" si="7"/>
        <v>0</v>
      </c>
      <c r="AM61" s="484">
        <f t="shared" si="8"/>
        <v>0</v>
      </c>
      <c r="AN61" s="482" t="str">
        <f>IFERROR(LOOKUP(2,1/(COUNTIF($AN$2:AN60,$AF$4:$AF$100)=0),$AF$4:$AF$100),"")</f>
        <v/>
      </c>
      <c r="AO61" s="63">
        <v>200</v>
      </c>
      <c r="XFD61" s="527" t="s">
        <v>873</v>
      </c>
    </row>
    <row r="62" spans="1:41 16384:16384">
      <c r="A62" s="172"/>
      <c r="B62" s="172"/>
      <c r="C62" s="185"/>
      <c r="D62" s="185"/>
      <c r="E62" s="185"/>
      <c r="F62" s="185"/>
      <c r="G62" s="185"/>
      <c r="H62" s="185"/>
      <c r="I62" s="521"/>
      <c r="J62" s="191" t="str">
        <f t="shared" si="1"/>
        <v>0</v>
      </c>
      <c r="K62" s="191" t="str">
        <f t="shared" si="1"/>
        <v>0</v>
      </c>
      <c r="L62" s="191" t="str">
        <f t="shared" si="9"/>
        <v>0</v>
      </c>
      <c r="M62" s="191" t="str">
        <f t="shared" si="10"/>
        <v>0</v>
      </c>
      <c r="N62" s="191" t="str">
        <f t="shared" si="11"/>
        <v>0</v>
      </c>
      <c r="O62" s="191" t="str">
        <f t="shared" si="12"/>
        <v>0</v>
      </c>
      <c r="P62" s="191" t="str">
        <f t="shared" si="13"/>
        <v>0</v>
      </c>
      <c r="Q62" s="191" t="str">
        <f t="shared" si="2"/>
        <v>0</v>
      </c>
      <c r="X62" s="257"/>
      <c r="Y62" s="257"/>
      <c r="Z62" s="257"/>
      <c r="AA62" s="257"/>
      <c r="AB62" s="257"/>
      <c r="AC62" s="257"/>
      <c r="AD62" s="528" t="str">
        <f>'syn rec_edit'!AN63</f>
        <v/>
      </c>
      <c r="AE62" s="525" t="str">
        <f>IFERROR(LOOKUP(2,1/(COUNTIF($AE$3:AE61,$AD$4:$AD$579)=0),$AD$4:$AD$579),"")</f>
        <v/>
      </c>
      <c r="AF62" s="494" t="str">
        <f t="shared" si="3"/>
        <v/>
      </c>
      <c r="AG62" s="483" t="str">
        <f t="shared" si="4"/>
        <v/>
      </c>
      <c r="AH62" s="482" t="str">
        <f>IFERROR(LOOKUP(2,1/(COUNTIF($AH$2:AH61,$AG$4:$AG$100)=0),$AG$4:$AG$100),"")</f>
        <v/>
      </c>
      <c r="AI62" s="483" t="str">
        <f>IFERROR(LOOKUP(2,1/(COUNTIF($AI$2:AI61,$AJ$4:$AJ$100)=0),$AJ$4:$AJ$100),"")</f>
        <v/>
      </c>
      <c r="AJ62" s="482" t="str">
        <f t="shared" si="5"/>
        <v/>
      </c>
      <c r="AK62" s="484">
        <f t="shared" si="6"/>
        <v>0</v>
      </c>
      <c r="AL62" s="484">
        <f t="shared" si="7"/>
        <v>0</v>
      </c>
      <c r="AM62" s="484">
        <f t="shared" si="8"/>
        <v>0</v>
      </c>
      <c r="AN62" s="482" t="str">
        <f>IFERROR(LOOKUP(2,1/(COUNTIF($AN$2:AN61,$AF$4:$AF$100)=0),$AF$4:$AF$100),"")</f>
        <v/>
      </c>
      <c r="AO62" s="63">
        <v>256</v>
      </c>
      <c r="XFD62" s="527" t="s">
        <v>873</v>
      </c>
    </row>
    <row r="63" spans="1:41 16384:16384">
      <c r="A63" s="172"/>
      <c r="B63" s="172"/>
      <c r="C63" s="185"/>
      <c r="D63" s="185"/>
      <c r="E63" s="185"/>
      <c r="F63" s="185"/>
      <c r="G63" s="185"/>
      <c r="H63" s="185"/>
      <c r="I63" s="521"/>
      <c r="J63" s="191" t="str">
        <f t="shared" si="1"/>
        <v>0</v>
      </c>
      <c r="K63" s="191" t="str">
        <f t="shared" si="1"/>
        <v>0</v>
      </c>
      <c r="L63" s="191" t="str">
        <f t="shared" si="9"/>
        <v>0</v>
      </c>
      <c r="M63" s="191" t="str">
        <f t="shared" si="10"/>
        <v>0</v>
      </c>
      <c r="N63" s="191" t="str">
        <f t="shared" si="11"/>
        <v>0</v>
      </c>
      <c r="O63" s="191" t="str">
        <f t="shared" si="12"/>
        <v>0</v>
      </c>
      <c r="P63" s="191" t="str">
        <f t="shared" si="13"/>
        <v>0</v>
      </c>
      <c r="Q63" s="191" t="str">
        <f t="shared" si="2"/>
        <v>0</v>
      </c>
      <c r="X63" s="257"/>
      <c r="Y63" s="257"/>
      <c r="Z63" s="257"/>
      <c r="AA63" s="257"/>
      <c r="AB63" s="257"/>
      <c r="AC63" s="257"/>
      <c r="AD63" s="528" t="str">
        <f>'syn rec_edit'!AN64</f>
        <v/>
      </c>
      <c r="AE63" s="525" t="str">
        <f>IFERROR(LOOKUP(2,1/(COUNTIF($AE$3:AE62,$AD$4:$AD$579)=0),$AD$4:$AD$579),"")</f>
        <v/>
      </c>
      <c r="AF63" s="494" t="str">
        <f t="shared" si="3"/>
        <v/>
      </c>
      <c r="AG63" s="483" t="str">
        <f t="shared" si="4"/>
        <v/>
      </c>
      <c r="AH63" s="482" t="str">
        <f>IFERROR(LOOKUP(2,1/(COUNTIF($AH$2:AH62,$AG$4:$AG$100)=0),$AG$4:$AG$100),"")</f>
        <v/>
      </c>
      <c r="AI63" s="483" t="str">
        <f>IFERROR(LOOKUP(2,1/(COUNTIF($AI$2:AI62,$AJ$4:$AJ$100)=0),$AJ$4:$AJ$100),"")</f>
        <v/>
      </c>
      <c r="AJ63" s="482" t="str">
        <f t="shared" si="5"/>
        <v/>
      </c>
      <c r="AK63" s="484">
        <f t="shared" si="6"/>
        <v>0</v>
      </c>
      <c r="AL63" s="484">
        <f t="shared" si="7"/>
        <v>0</v>
      </c>
      <c r="AM63" s="484">
        <f t="shared" si="8"/>
        <v>0</v>
      </c>
      <c r="AN63" s="482" t="str">
        <f>IFERROR(LOOKUP(2,1/(COUNTIF($AN$2:AN62,$AF$4:$AF$100)=0),$AF$4:$AF$100),"")</f>
        <v/>
      </c>
      <c r="AO63" s="63">
        <v>200</v>
      </c>
      <c r="XFD63" s="527" t="s">
        <v>873</v>
      </c>
    </row>
    <row r="64" spans="1:41 16384:16384">
      <c r="A64" s="172"/>
      <c r="B64" s="172"/>
      <c r="C64" s="185"/>
      <c r="D64" s="185"/>
      <c r="E64" s="185"/>
      <c r="F64" s="185"/>
      <c r="G64" s="185"/>
      <c r="H64" s="185"/>
      <c r="I64" s="521"/>
      <c r="J64" s="191" t="str">
        <f t="shared" si="1"/>
        <v>0</v>
      </c>
      <c r="K64" s="191" t="str">
        <f t="shared" si="1"/>
        <v>0</v>
      </c>
      <c r="L64" s="191" t="str">
        <f t="shared" si="9"/>
        <v>0</v>
      </c>
      <c r="M64" s="191" t="str">
        <f t="shared" si="10"/>
        <v>0</v>
      </c>
      <c r="N64" s="191" t="str">
        <f t="shared" si="11"/>
        <v>0</v>
      </c>
      <c r="O64" s="191" t="str">
        <f t="shared" si="12"/>
        <v>0</v>
      </c>
      <c r="P64" s="191" t="str">
        <f t="shared" si="13"/>
        <v>0</v>
      </c>
      <c r="Q64" s="191" t="str">
        <f t="shared" si="2"/>
        <v>0</v>
      </c>
      <c r="X64" s="257"/>
      <c r="Y64" s="257"/>
      <c r="Z64" s="257"/>
      <c r="AA64" s="257"/>
      <c r="AB64" s="257"/>
      <c r="AC64" s="257"/>
      <c r="AD64" s="528" t="str">
        <f>'syn rec_edit'!AN65</f>
        <v/>
      </c>
      <c r="AE64" s="525" t="str">
        <f>IFERROR(LOOKUP(2,1/(COUNTIF($AE$3:AE63,$AD$4:$AD$579)=0),$AD$4:$AD$579),"")</f>
        <v/>
      </c>
      <c r="AF64" s="494" t="str">
        <f t="shared" si="3"/>
        <v/>
      </c>
      <c r="AG64" s="483" t="str">
        <f t="shared" si="4"/>
        <v/>
      </c>
      <c r="AH64" s="482" t="str">
        <f>IFERROR(LOOKUP(2,1/(COUNTIF($AH$2:AH63,$AG$4:$AG$100)=0),$AG$4:$AG$100),"")</f>
        <v/>
      </c>
      <c r="AI64" s="483" t="str">
        <f>IFERROR(LOOKUP(2,1/(COUNTIF($AI$2:AI63,$AJ$4:$AJ$100)=0),$AJ$4:$AJ$100),"")</f>
        <v/>
      </c>
      <c r="AJ64" s="482" t="str">
        <f t="shared" si="5"/>
        <v/>
      </c>
      <c r="AK64" s="484">
        <f t="shared" si="6"/>
        <v>0</v>
      </c>
      <c r="AL64" s="484">
        <f t="shared" si="7"/>
        <v>0</v>
      </c>
      <c r="AM64" s="484">
        <f t="shared" si="8"/>
        <v>0</v>
      </c>
      <c r="AN64" s="482" t="str">
        <f>IFERROR(LOOKUP(2,1/(COUNTIF($AN$2:AN63,$AF$4:$AF$100)=0),$AF$4:$AF$100),"")</f>
        <v/>
      </c>
      <c r="AO64" s="63">
        <v>256</v>
      </c>
      <c r="XFD64" s="527" t="s">
        <v>873</v>
      </c>
    </row>
    <row r="65" spans="1:41 16384:16384">
      <c r="A65" s="172"/>
      <c r="B65" s="172"/>
      <c r="C65" s="185"/>
      <c r="D65" s="185"/>
      <c r="E65" s="185"/>
      <c r="F65" s="185"/>
      <c r="G65" s="185"/>
      <c r="H65" s="185"/>
      <c r="I65" s="521"/>
      <c r="J65" s="191" t="str">
        <f t="shared" si="1"/>
        <v>0</v>
      </c>
      <c r="K65" s="191" t="str">
        <f t="shared" si="1"/>
        <v>0</v>
      </c>
      <c r="L65" s="191" t="str">
        <f t="shared" si="9"/>
        <v>0</v>
      </c>
      <c r="M65" s="191" t="str">
        <f t="shared" si="10"/>
        <v>0</v>
      </c>
      <c r="N65" s="191" t="str">
        <f t="shared" si="11"/>
        <v>0</v>
      </c>
      <c r="O65" s="191" t="str">
        <f t="shared" si="12"/>
        <v>0</v>
      </c>
      <c r="P65" s="191" t="str">
        <f t="shared" si="13"/>
        <v>0</v>
      </c>
      <c r="Q65" s="191" t="str">
        <f t="shared" si="2"/>
        <v>0</v>
      </c>
      <c r="X65" s="257"/>
      <c r="Y65" s="257"/>
      <c r="Z65" s="257"/>
      <c r="AA65" s="257"/>
      <c r="AB65" s="257"/>
      <c r="AC65" s="257"/>
      <c r="AD65" s="528" t="str">
        <f>'syn rec_edit'!AN66</f>
        <v/>
      </c>
      <c r="AE65" s="525" t="str">
        <f>IFERROR(LOOKUP(2,1/(COUNTIF($AE$3:AE64,$AD$4:$AD$579)=0),$AD$4:$AD$579),"")</f>
        <v/>
      </c>
      <c r="AF65" s="494" t="str">
        <f t="shared" si="3"/>
        <v/>
      </c>
      <c r="AG65" s="483" t="str">
        <f t="shared" si="4"/>
        <v/>
      </c>
      <c r="AH65" s="482" t="str">
        <f>IFERROR(LOOKUP(2,1/(COUNTIF($AH$2:AH64,$AG$4:$AG$100)=0),$AG$4:$AG$100),"")</f>
        <v/>
      </c>
      <c r="AI65" s="483" t="str">
        <f>IFERROR(LOOKUP(2,1/(COUNTIF($AI$2:AI64,$AJ$4:$AJ$100)=0),$AJ$4:$AJ$100),"")</f>
        <v/>
      </c>
      <c r="AJ65" s="482" t="str">
        <f t="shared" si="5"/>
        <v/>
      </c>
      <c r="AK65" s="484">
        <f t="shared" si="6"/>
        <v>0</v>
      </c>
      <c r="AL65" s="484">
        <f t="shared" si="7"/>
        <v>0</v>
      </c>
      <c r="AM65" s="484">
        <f t="shared" si="8"/>
        <v>0</v>
      </c>
      <c r="AN65" s="482" t="str">
        <f>IFERROR(LOOKUP(2,1/(COUNTIF($AN$2:AN64,$AF$4:$AF$100)=0),$AF$4:$AF$100),"")</f>
        <v/>
      </c>
      <c r="AO65" s="63">
        <v>200</v>
      </c>
      <c r="XFD65" s="527" t="s">
        <v>873</v>
      </c>
    </row>
    <row r="66" spans="1:41 16384:16384">
      <c r="A66" s="172"/>
      <c r="B66" s="172"/>
      <c r="C66" s="185"/>
      <c r="D66" s="185"/>
      <c r="E66" s="185"/>
      <c r="F66" s="185"/>
      <c r="G66" s="185"/>
      <c r="H66" s="185"/>
      <c r="I66" s="521"/>
      <c r="J66" s="191" t="str">
        <f t="shared" si="1"/>
        <v>0</v>
      </c>
      <c r="K66" s="191" t="str">
        <f t="shared" si="1"/>
        <v>0</v>
      </c>
      <c r="L66" s="191" t="str">
        <f t="shared" si="9"/>
        <v>0</v>
      </c>
      <c r="M66" s="191" t="str">
        <f t="shared" si="10"/>
        <v>0</v>
      </c>
      <c r="N66" s="191" t="str">
        <f t="shared" si="11"/>
        <v>0</v>
      </c>
      <c r="O66" s="191" t="str">
        <f t="shared" si="12"/>
        <v>0</v>
      </c>
      <c r="P66" s="191" t="str">
        <f t="shared" si="13"/>
        <v>0</v>
      </c>
      <c r="Q66" s="191" t="str">
        <f t="shared" si="2"/>
        <v>0</v>
      </c>
      <c r="X66" s="257"/>
      <c r="Y66" s="257"/>
      <c r="Z66" s="257"/>
      <c r="AA66" s="257"/>
      <c r="AB66" s="257"/>
      <c r="AC66" s="257"/>
      <c r="AD66" s="528" t="str">
        <f>'syn rec_edit'!AN67</f>
        <v/>
      </c>
      <c r="AE66" s="525" t="str">
        <f>IFERROR(LOOKUP(2,1/(COUNTIF($AE$3:AE65,$AD$4:$AD$579)=0),$AD$4:$AD$579),"")</f>
        <v/>
      </c>
      <c r="AF66" s="494" t="str">
        <f t="shared" si="3"/>
        <v/>
      </c>
      <c r="AG66" s="483" t="str">
        <f t="shared" si="4"/>
        <v/>
      </c>
      <c r="AH66" s="482" t="str">
        <f>IFERROR(LOOKUP(2,1/(COUNTIF($AH$2:AH65,$AG$4:$AG$100)=0),$AG$4:$AG$100),"")</f>
        <v/>
      </c>
      <c r="AI66" s="483" t="str">
        <f>IFERROR(LOOKUP(2,1/(COUNTIF($AI$2:AI65,$AJ$4:$AJ$100)=0),$AJ$4:$AJ$100),"")</f>
        <v/>
      </c>
      <c r="AJ66" s="482" t="str">
        <f t="shared" si="5"/>
        <v/>
      </c>
      <c r="AK66" s="484">
        <f t="shared" si="6"/>
        <v>0</v>
      </c>
      <c r="AL66" s="484">
        <f t="shared" si="7"/>
        <v>0</v>
      </c>
      <c r="AM66" s="484">
        <f t="shared" si="8"/>
        <v>0</v>
      </c>
      <c r="AN66" s="482" t="str">
        <f>IFERROR(LOOKUP(2,1/(COUNTIF($AN$2:AN65,$AF$4:$AF$100)=0),$AF$4:$AF$100),"")</f>
        <v/>
      </c>
      <c r="AO66" s="63">
        <v>256</v>
      </c>
      <c r="XFD66" s="527" t="s">
        <v>873</v>
      </c>
    </row>
    <row r="67" spans="1:41 16384:16384">
      <c r="A67" s="172"/>
      <c r="B67" s="172"/>
      <c r="C67" s="185"/>
      <c r="D67" s="185"/>
      <c r="E67" s="185"/>
      <c r="F67" s="185"/>
      <c r="G67" s="185"/>
      <c r="H67" s="185"/>
      <c r="I67" s="521"/>
      <c r="J67" s="191" t="str">
        <f t="shared" ref="J67:K100" si="14">TEXT(A67,"0")</f>
        <v>0</v>
      </c>
      <c r="K67" s="191" t="str">
        <f t="shared" si="14"/>
        <v>0</v>
      </c>
      <c r="L67" s="191" t="str">
        <f t="shared" si="9"/>
        <v>0</v>
      </c>
      <c r="M67" s="191" t="str">
        <f t="shared" si="10"/>
        <v>0</v>
      </c>
      <c r="N67" s="191" t="str">
        <f t="shared" si="11"/>
        <v>0</v>
      </c>
      <c r="O67" s="191" t="str">
        <f t="shared" si="12"/>
        <v>0</v>
      </c>
      <c r="P67" s="191" t="str">
        <f t="shared" si="13"/>
        <v>0</v>
      </c>
      <c r="Q67" s="191" t="str">
        <f t="shared" ref="Q67:Q100" si="15">TEXT(I67,"0")</f>
        <v>0</v>
      </c>
      <c r="X67" s="257"/>
      <c r="Y67" s="257"/>
      <c r="Z67" s="257"/>
      <c r="AA67" s="257"/>
      <c r="AB67" s="257"/>
      <c r="AC67" s="257"/>
      <c r="AD67" s="528" t="str">
        <f>'syn rec_edit'!AN68</f>
        <v/>
      </c>
      <c r="AE67" s="525" t="str">
        <f>IFERROR(LOOKUP(2,1/(COUNTIF($AE$3:AE66,$AD$4:$AD$579)=0),$AD$4:$AD$579),"")</f>
        <v/>
      </c>
      <c r="AF67" s="494" t="str">
        <f t="shared" si="3"/>
        <v/>
      </c>
      <c r="AG67" s="483" t="str">
        <f t="shared" si="4"/>
        <v/>
      </c>
      <c r="AH67" s="482" t="str">
        <f>IFERROR(LOOKUP(2,1/(COUNTIF($AH$2:AH66,$AG$4:$AG$100)=0),$AG$4:$AG$100),"")</f>
        <v/>
      </c>
      <c r="AI67" s="483" t="str">
        <f>IFERROR(LOOKUP(2,1/(COUNTIF($AI$2:AI66,$AJ$4:$AJ$100)=0),$AJ$4:$AJ$100),"")</f>
        <v/>
      </c>
      <c r="AJ67" s="482" t="str">
        <f t="shared" si="5"/>
        <v/>
      </c>
      <c r="AK67" s="484">
        <f t="shared" si="6"/>
        <v>0</v>
      </c>
      <c r="AL67" s="484">
        <f t="shared" si="7"/>
        <v>0</v>
      </c>
      <c r="AM67" s="484">
        <f t="shared" si="8"/>
        <v>0</v>
      </c>
      <c r="AN67" s="482" t="str">
        <f>IFERROR(LOOKUP(2,1/(COUNTIF($AN$2:AN66,$AF$4:$AF$100)=0),$AF$4:$AF$100),"")</f>
        <v/>
      </c>
      <c r="AO67" s="63">
        <v>200</v>
      </c>
      <c r="XFD67" s="527" t="s">
        <v>873</v>
      </c>
    </row>
    <row r="68" spans="1:41 16384:16384">
      <c r="A68" s="172"/>
      <c r="B68" s="172"/>
      <c r="C68" s="185"/>
      <c r="D68" s="185"/>
      <c r="E68" s="185"/>
      <c r="F68" s="185"/>
      <c r="G68" s="185"/>
      <c r="H68" s="185"/>
      <c r="I68" s="521"/>
      <c r="J68" s="191" t="str">
        <f t="shared" si="14"/>
        <v>0</v>
      </c>
      <c r="K68" s="191" t="str">
        <f t="shared" si="14"/>
        <v>0</v>
      </c>
      <c r="L68" s="191" t="str">
        <f t="shared" si="9"/>
        <v>0</v>
      </c>
      <c r="M68" s="191" t="str">
        <f t="shared" si="10"/>
        <v>0</v>
      </c>
      <c r="N68" s="191" t="str">
        <f t="shared" si="11"/>
        <v>0</v>
      </c>
      <c r="O68" s="191" t="str">
        <f t="shared" si="12"/>
        <v>0</v>
      </c>
      <c r="P68" s="191" t="str">
        <f t="shared" si="13"/>
        <v>0</v>
      </c>
      <c r="Q68" s="191" t="str">
        <f t="shared" si="15"/>
        <v>0</v>
      </c>
      <c r="X68" s="257"/>
      <c r="Y68" s="257"/>
      <c r="Z68" s="257"/>
      <c r="AA68" s="257"/>
      <c r="AB68" s="257"/>
      <c r="AC68" s="257"/>
      <c r="AD68" s="528" t="str">
        <f>'syn rec_edit'!AN69</f>
        <v/>
      </c>
      <c r="AE68" s="525" t="str">
        <f>IFERROR(LOOKUP(2,1/(COUNTIF($AE$3:AE67,$AD$4:$AD$579)=0),$AD$4:$AD$579),"")</f>
        <v/>
      </c>
      <c r="AF68" s="494" t="str">
        <f t="shared" si="3"/>
        <v/>
      </c>
      <c r="AG68" s="483" t="str">
        <f t="shared" si="4"/>
        <v/>
      </c>
      <c r="AH68" s="482" t="str">
        <f>IFERROR(LOOKUP(2,1/(COUNTIF($AH$2:AH67,$AG$4:$AG$100)=0),$AG$4:$AG$100),"")</f>
        <v/>
      </c>
      <c r="AI68" s="483" t="str">
        <f>IFERROR(LOOKUP(2,1/(COUNTIF($AI$2:AI67,$AJ$4:$AJ$100)=0),$AJ$4:$AJ$100),"")</f>
        <v/>
      </c>
      <c r="AJ68" s="482" t="str">
        <f t="shared" si="5"/>
        <v/>
      </c>
      <c r="AK68" s="484">
        <f t="shared" si="6"/>
        <v>0</v>
      </c>
      <c r="AL68" s="484">
        <f t="shared" si="7"/>
        <v>0</v>
      </c>
      <c r="AM68" s="484">
        <f t="shared" si="8"/>
        <v>0</v>
      </c>
      <c r="AN68" s="482" t="str">
        <f>IFERROR(LOOKUP(2,1/(COUNTIF($AN$2:AN67,$AF$4:$AF$100)=0),$AF$4:$AF$100),"")</f>
        <v/>
      </c>
      <c r="AO68" s="63">
        <v>256</v>
      </c>
      <c r="XFD68" s="527" t="s">
        <v>873</v>
      </c>
    </row>
    <row r="69" spans="1:41 16384:16384">
      <c r="A69" s="172"/>
      <c r="B69" s="172"/>
      <c r="C69" s="185"/>
      <c r="D69" s="185"/>
      <c r="E69" s="185"/>
      <c r="F69" s="185"/>
      <c r="G69" s="185"/>
      <c r="H69" s="185"/>
      <c r="I69" s="521"/>
      <c r="J69" s="191" t="str">
        <f t="shared" si="14"/>
        <v>0</v>
      </c>
      <c r="K69" s="191" t="str">
        <f t="shared" si="14"/>
        <v>0</v>
      </c>
      <c r="L69" s="191" t="str">
        <f t="shared" si="9"/>
        <v>0</v>
      </c>
      <c r="M69" s="191" t="str">
        <f t="shared" si="10"/>
        <v>0</v>
      </c>
      <c r="N69" s="191" t="str">
        <f t="shared" si="11"/>
        <v>0</v>
      </c>
      <c r="O69" s="191" t="str">
        <f t="shared" si="12"/>
        <v>0</v>
      </c>
      <c r="P69" s="191" t="str">
        <f t="shared" si="13"/>
        <v>0</v>
      </c>
      <c r="Q69" s="191" t="str">
        <f t="shared" si="15"/>
        <v>0</v>
      </c>
      <c r="X69" s="257"/>
      <c r="Y69" s="257"/>
      <c r="Z69" s="257"/>
      <c r="AA69" s="257"/>
      <c r="AB69" s="257"/>
      <c r="AC69" s="257"/>
      <c r="AD69" s="528" t="str">
        <f>'syn rec_edit'!AN70</f>
        <v/>
      </c>
      <c r="AE69" s="525" t="str">
        <f>IFERROR(LOOKUP(2,1/(COUNTIF($AE$3:AE68,$AD$4:$AD$579)=0),$AD$4:$AD$579),"")</f>
        <v/>
      </c>
      <c r="AF69" s="494" t="str">
        <f t="shared" ref="AF69:AF132" si="16">IF(COUNTIF($C$2:$C$100,AE69)&gt;0,"",AE69)</f>
        <v/>
      </c>
      <c r="AG69" s="483" t="str">
        <f t="shared" ref="AG69:AG132" si="17">IF(COUNTIF($E$2:$E$100,AF69)&gt;0,"",AF69)</f>
        <v/>
      </c>
      <c r="AH69" s="482" t="str">
        <f>IFERROR(LOOKUP(2,1/(COUNTIF($AH$2:AH68,$AG$4:$AG$100)=0),$AG$4:$AG$100),"")</f>
        <v/>
      </c>
      <c r="AI69" s="483" t="str">
        <f>IFERROR(LOOKUP(2,1/(COUNTIF($AI$2:AI68,$AJ$4:$AJ$100)=0),$AJ$4:$AJ$100),"")</f>
        <v/>
      </c>
      <c r="AJ69" s="482" t="str">
        <f t="shared" ref="AJ69:AJ132" si="18">IF(COUNTIF($H$2:$H$100,AH69)&gt;0,"",AH69)</f>
        <v/>
      </c>
      <c r="AK69" s="484">
        <f t="shared" ref="AK69:AK132" si="19">IF(AJ69&lt;&gt;"",1,0)</f>
        <v>0</v>
      </c>
      <c r="AL69" s="484">
        <f t="shared" ref="AL69:AL132" si="20">IF(AE69&lt;&gt;"",1,0)</f>
        <v>0</v>
      </c>
      <c r="AM69" s="484">
        <f t="shared" ref="AM69:AM132" si="21">IF(AF69&lt;&gt;"",1,0)</f>
        <v>0</v>
      </c>
      <c r="AN69" s="482" t="str">
        <f>IFERROR(LOOKUP(2,1/(COUNTIF($AN$2:AN68,$AF$4:$AF$100)=0),$AF$4:$AF$100),"")</f>
        <v/>
      </c>
      <c r="AO69" s="63">
        <v>200</v>
      </c>
      <c r="XFD69" s="527" t="s">
        <v>873</v>
      </c>
    </row>
    <row r="70" spans="1:41 16384:16384">
      <c r="A70" s="172"/>
      <c r="B70" s="172"/>
      <c r="C70" s="185"/>
      <c r="D70" s="185"/>
      <c r="E70" s="185"/>
      <c r="F70" s="185"/>
      <c r="G70" s="185"/>
      <c r="H70" s="185"/>
      <c r="I70" s="521"/>
      <c r="J70" s="191" t="str">
        <f t="shared" si="14"/>
        <v>0</v>
      </c>
      <c r="K70" s="191" t="str">
        <f t="shared" si="14"/>
        <v>0</v>
      </c>
      <c r="L70" s="191" t="str">
        <f t="shared" si="9"/>
        <v>0</v>
      </c>
      <c r="M70" s="191" t="str">
        <f t="shared" si="10"/>
        <v>0</v>
      </c>
      <c r="N70" s="191" t="str">
        <f t="shared" si="11"/>
        <v>0</v>
      </c>
      <c r="O70" s="191" t="str">
        <f t="shared" si="12"/>
        <v>0</v>
      </c>
      <c r="P70" s="191" t="str">
        <f t="shared" si="13"/>
        <v>0</v>
      </c>
      <c r="Q70" s="191" t="str">
        <f t="shared" si="15"/>
        <v>0</v>
      </c>
      <c r="X70" s="257"/>
      <c r="Y70" s="257"/>
      <c r="Z70" s="257"/>
      <c r="AA70" s="257"/>
      <c r="AB70" s="257"/>
      <c r="AC70" s="257"/>
      <c r="AD70" s="528" t="str">
        <f>'syn rec_edit'!AN71</f>
        <v/>
      </c>
      <c r="AE70" s="525" t="str">
        <f>IFERROR(LOOKUP(2,1/(COUNTIF($AE$3:AE69,$AD$4:$AD$579)=0),$AD$4:$AD$579),"")</f>
        <v/>
      </c>
      <c r="AF70" s="494" t="str">
        <f t="shared" si="16"/>
        <v/>
      </c>
      <c r="AG70" s="483" t="str">
        <f t="shared" si="17"/>
        <v/>
      </c>
      <c r="AH70" s="482" t="str">
        <f>IFERROR(LOOKUP(2,1/(COUNTIF($AH$2:AH69,$AG$4:$AG$100)=0),$AG$4:$AG$100),"")</f>
        <v/>
      </c>
      <c r="AI70" s="483" t="str">
        <f>IFERROR(LOOKUP(2,1/(COUNTIF($AI$2:AI69,$AJ$4:$AJ$100)=0),$AJ$4:$AJ$100),"")</f>
        <v/>
      </c>
      <c r="AJ70" s="482" t="str">
        <f t="shared" si="18"/>
        <v/>
      </c>
      <c r="AK70" s="484">
        <f t="shared" si="19"/>
        <v>0</v>
      </c>
      <c r="AL70" s="484">
        <f t="shared" si="20"/>
        <v>0</v>
      </c>
      <c r="AM70" s="484">
        <f t="shared" si="21"/>
        <v>0</v>
      </c>
      <c r="AN70" s="482" t="str">
        <f>IFERROR(LOOKUP(2,1/(COUNTIF($AN$2:AN69,$AF$4:$AF$100)=0),$AF$4:$AF$100),"")</f>
        <v/>
      </c>
      <c r="AO70" s="63">
        <v>256</v>
      </c>
      <c r="XFD70" s="527" t="s">
        <v>873</v>
      </c>
    </row>
    <row r="71" spans="1:41 16384:16384">
      <c r="A71" s="172"/>
      <c r="B71" s="172"/>
      <c r="C71" s="185"/>
      <c r="D71" s="185"/>
      <c r="E71" s="185"/>
      <c r="F71" s="185"/>
      <c r="G71" s="185"/>
      <c r="H71" s="185"/>
      <c r="I71" s="521"/>
      <c r="J71" s="191" t="str">
        <f t="shared" si="14"/>
        <v>0</v>
      </c>
      <c r="K71" s="191" t="str">
        <f t="shared" si="14"/>
        <v>0</v>
      </c>
      <c r="L71" s="191" t="str">
        <f t="shared" si="9"/>
        <v>0</v>
      </c>
      <c r="M71" s="191" t="str">
        <f t="shared" si="10"/>
        <v>0</v>
      </c>
      <c r="N71" s="191" t="str">
        <f t="shared" si="11"/>
        <v>0</v>
      </c>
      <c r="O71" s="191" t="str">
        <f t="shared" si="12"/>
        <v>0</v>
      </c>
      <c r="P71" s="191" t="str">
        <f t="shared" si="13"/>
        <v>0</v>
      </c>
      <c r="Q71" s="191" t="str">
        <f t="shared" si="15"/>
        <v>0</v>
      </c>
      <c r="X71" s="257"/>
      <c r="Y71" s="257"/>
      <c r="Z71" s="257"/>
      <c r="AA71" s="257"/>
      <c r="AB71" s="257"/>
      <c r="AC71" s="257"/>
      <c r="AD71" s="528" t="str">
        <f>'syn rec_edit'!AN72</f>
        <v/>
      </c>
      <c r="AE71" s="525" t="str">
        <f>IFERROR(LOOKUP(2,1/(COUNTIF($AE$3:AE70,$AD$4:$AD$579)=0),$AD$4:$AD$579),"")</f>
        <v/>
      </c>
      <c r="AF71" s="494" t="str">
        <f t="shared" si="16"/>
        <v/>
      </c>
      <c r="AG71" s="483" t="str">
        <f t="shared" si="17"/>
        <v/>
      </c>
      <c r="AH71" s="482" t="str">
        <f>IFERROR(LOOKUP(2,1/(COUNTIF($AH$2:AH70,$AG$4:$AG$100)=0),$AG$4:$AG$100),"")</f>
        <v/>
      </c>
      <c r="AI71" s="483" t="str">
        <f>IFERROR(LOOKUP(2,1/(COUNTIF($AI$2:AI70,$AJ$4:$AJ$100)=0),$AJ$4:$AJ$100),"")</f>
        <v/>
      </c>
      <c r="AJ71" s="482" t="str">
        <f t="shared" si="18"/>
        <v/>
      </c>
      <c r="AK71" s="484">
        <f t="shared" si="19"/>
        <v>0</v>
      </c>
      <c r="AL71" s="484">
        <f t="shared" si="20"/>
        <v>0</v>
      </c>
      <c r="AM71" s="484">
        <f t="shared" si="21"/>
        <v>0</v>
      </c>
      <c r="AN71" s="482" t="str">
        <f>IFERROR(LOOKUP(2,1/(COUNTIF($AN$2:AN70,$AF$4:$AF$100)=0),$AF$4:$AF$100),"")</f>
        <v/>
      </c>
      <c r="AO71" s="63">
        <v>200</v>
      </c>
      <c r="XFD71" s="527" t="s">
        <v>873</v>
      </c>
    </row>
    <row r="72" spans="1:41 16384:16384">
      <c r="A72" s="172"/>
      <c r="B72" s="172"/>
      <c r="C72" s="185"/>
      <c r="D72" s="185"/>
      <c r="E72" s="185"/>
      <c r="F72" s="185"/>
      <c r="G72" s="185"/>
      <c r="H72" s="185"/>
      <c r="I72" s="521"/>
      <c r="J72" s="191" t="str">
        <f t="shared" si="14"/>
        <v>0</v>
      </c>
      <c r="K72" s="191" t="str">
        <f t="shared" si="14"/>
        <v>0</v>
      </c>
      <c r="L72" s="191" t="str">
        <f t="shared" si="9"/>
        <v>0</v>
      </c>
      <c r="M72" s="191" t="str">
        <f t="shared" si="10"/>
        <v>0</v>
      </c>
      <c r="N72" s="191" t="str">
        <f t="shared" si="11"/>
        <v>0</v>
      </c>
      <c r="O72" s="191" t="str">
        <f t="shared" si="12"/>
        <v>0</v>
      </c>
      <c r="P72" s="191" t="str">
        <f t="shared" si="13"/>
        <v>0</v>
      </c>
      <c r="Q72" s="191" t="str">
        <f t="shared" si="15"/>
        <v>0</v>
      </c>
      <c r="X72" s="257"/>
      <c r="Y72" s="257"/>
      <c r="Z72" s="257"/>
      <c r="AA72" s="257"/>
      <c r="AB72" s="257"/>
      <c r="AC72" s="257"/>
      <c r="AD72" s="528" t="str">
        <f>'syn rec_edit'!AN73</f>
        <v/>
      </c>
      <c r="AE72" s="525" t="str">
        <f>IFERROR(LOOKUP(2,1/(COUNTIF($AE$3:AE71,$AD$4:$AD$579)=0),$AD$4:$AD$579),"")</f>
        <v/>
      </c>
      <c r="AF72" s="494" t="str">
        <f t="shared" si="16"/>
        <v/>
      </c>
      <c r="AG72" s="483" t="str">
        <f t="shared" si="17"/>
        <v/>
      </c>
      <c r="AH72" s="482" t="str">
        <f>IFERROR(LOOKUP(2,1/(COUNTIF($AH$2:AH71,$AG$4:$AG$100)=0),$AG$4:$AG$100),"")</f>
        <v/>
      </c>
      <c r="AI72" s="483" t="str">
        <f>IFERROR(LOOKUP(2,1/(COUNTIF($AI$2:AI71,$AJ$4:$AJ$100)=0),$AJ$4:$AJ$100),"")</f>
        <v/>
      </c>
      <c r="AJ72" s="482" t="str">
        <f t="shared" si="18"/>
        <v/>
      </c>
      <c r="AK72" s="484">
        <f t="shared" si="19"/>
        <v>0</v>
      </c>
      <c r="AL72" s="484">
        <f t="shared" si="20"/>
        <v>0</v>
      </c>
      <c r="AM72" s="484">
        <f t="shared" si="21"/>
        <v>0</v>
      </c>
      <c r="AN72" s="482" t="str">
        <f>IFERROR(LOOKUP(2,1/(COUNTIF($AN$2:AN71,$AF$4:$AF$100)=0),$AF$4:$AF$100),"")</f>
        <v/>
      </c>
      <c r="AO72" s="63">
        <v>256</v>
      </c>
      <c r="XFD72" s="527" t="s">
        <v>873</v>
      </c>
    </row>
    <row r="73" spans="1:41 16384:16384">
      <c r="A73" s="172"/>
      <c r="B73" s="172"/>
      <c r="C73" s="185"/>
      <c r="D73" s="185"/>
      <c r="E73" s="185"/>
      <c r="F73" s="185"/>
      <c r="G73" s="185"/>
      <c r="H73" s="185"/>
      <c r="I73" s="521"/>
      <c r="J73" s="191" t="str">
        <f t="shared" si="14"/>
        <v>0</v>
      </c>
      <c r="K73" s="191" t="str">
        <f t="shared" si="14"/>
        <v>0</v>
      </c>
      <c r="L73" s="191" t="str">
        <f t="shared" si="9"/>
        <v>0</v>
      </c>
      <c r="M73" s="191" t="str">
        <f t="shared" si="10"/>
        <v>0</v>
      </c>
      <c r="N73" s="191" t="str">
        <f t="shared" si="11"/>
        <v>0</v>
      </c>
      <c r="O73" s="191" t="str">
        <f t="shared" si="12"/>
        <v>0</v>
      </c>
      <c r="P73" s="191" t="str">
        <f t="shared" si="13"/>
        <v>0</v>
      </c>
      <c r="Q73" s="191" t="str">
        <f t="shared" si="15"/>
        <v>0</v>
      </c>
      <c r="X73" s="257"/>
      <c r="Y73" s="257"/>
      <c r="Z73" s="257"/>
      <c r="AA73" s="257"/>
      <c r="AB73" s="257"/>
      <c r="AC73" s="257"/>
      <c r="AD73" s="528" t="str">
        <f>'syn rec_edit'!AN74</f>
        <v/>
      </c>
      <c r="AE73" s="525" t="str">
        <f>IFERROR(LOOKUP(2,1/(COUNTIF($AE$3:AE72,$AD$4:$AD$579)=0),$AD$4:$AD$579),"")</f>
        <v/>
      </c>
      <c r="AF73" s="494" t="str">
        <f t="shared" si="16"/>
        <v/>
      </c>
      <c r="AG73" s="483" t="str">
        <f t="shared" si="17"/>
        <v/>
      </c>
      <c r="AH73" s="482" t="str">
        <f>IFERROR(LOOKUP(2,1/(COUNTIF($AH$2:AH72,$AG$4:$AG$100)=0),$AG$4:$AG$100),"")</f>
        <v/>
      </c>
      <c r="AI73" s="483" t="str">
        <f>IFERROR(LOOKUP(2,1/(COUNTIF($AI$2:AI72,$AJ$4:$AJ$100)=0),$AJ$4:$AJ$100),"")</f>
        <v/>
      </c>
      <c r="AJ73" s="482" t="str">
        <f t="shared" si="18"/>
        <v/>
      </c>
      <c r="AK73" s="484">
        <f t="shared" si="19"/>
        <v>0</v>
      </c>
      <c r="AL73" s="484">
        <f t="shared" si="20"/>
        <v>0</v>
      </c>
      <c r="AM73" s="484">
        <f t="shared" si="21"/>
        <v>0</v>
      </c>
      <c r="AN73" s="482" t="str">
        <f>IFERROR(LOOKUP(2,1/(COUNTIF($AN$2:AN72,$AF$4:$AF$100)=0),$AF$4:$AF$100),"")</f>
        <v/>
      </c>
      <c r="AO73" s="63">
        <v>200</v>
      </c>
      <c r="XFD73" s="527" t="s">
        <v>873</v>
      </c>
    </row>
    <row r="74" spans="1:41 16384:16384">
      <c r="A74" s="172"/>
      <c r="B74" s="172"/>
      <c r="C74" s="185"/>
      <c r="D74" s="185"/>
      <c r="E74" s="185"/>
      <c r="F74" s="185"/>
      <c r="G74" s="185"/>
      <c r="H74" s="185"/>
      <c r="I74" s="521"/>
      <c r="J74" s="191" t="str">
        <f t="shared" si="14"/>
        <v>0</v>
      </c>
      <c r="K74" s="191" t="str">
        <f t="shared" si="14"/>
        <v>0</v>
      </c>
      <c r="L74" s="191" t="str">
        <f t="shared" si="9"/>
        <v>0</v>
      </c>
      <c r="M74" s="191" t="str">
        <f t="shared" si="10"/>
        <v>0</v>
      </c>
      <c r="N74" s="191" t="str">
        <f t="shared" si="11"/>
        <v>0</v>
      </c>
      <c r="O74" s="191" t="str">
        <f t="shared" si="12"/>
        <v>0</v>
      </c>
      <c r="P74" s="191" t="str">
        <f t="shared" si="13"/>
        <v>0</v>
      </c>
      <c r="Q74" s="191" t="str">
        <f t="shared" si="15"/>
        <v>0</v>
      </c>
      <c r="X74" s="257"/>
      <c r="Y74" s="257"/>
      <c r="Z74" s="257"/>
      <c r="AA74" s="257"/>
      <c r="AB74" s="257"/>
      <c r="AC74" s="257"/>
      <c r="AD74" s="528" t="str">
        <f>'syn rec_edit'!AN75</f>
        <v/>
      </c>
      <c r="AE74" s="525" t="str">
        <f>IFERROR(LOOKUP(2,1/(COUNTIF($AE$3:AE73,$AD$4:$AD$579)=0),$AD$4:$AD$579),"")</f>
        <v/>
      </c>
      <c r="AF74" s="494" t="str">
        <f t="shared" si="16"/>
        <v/>
      </c>
      <c r="AG74" s="483" t="str">
        <f t="shared" si="17"/>
        <v/>
      </c>
      <c r="AH74" s="482" t="str">
        <f>IFERROR(LOOKUP(2,1/(COUNTIF($AH$2:AH73,$AG$4:$AG$100)=0),$AG$4:$AG$100),"")</f>
        <v/>
      </c>
      <c r="AI74" s="483" t="str">
        <f>IFERROR(LOOKUP(2,1/(COUNTIF($AI$2:AI73,$AJ$4:$AJ$100)=0),$AJ$4:$AJ$100),"")</f>
        <v/>
      </c>
      <c r="AJ74" s="482" t="str">
        <f t="shared" si="18"/>
        <v/>
      </c>
      <c r="AK74" s="484">
        <f t="shared" si="19"/>
        <v>0</v>
      </c>
      <c r="AL74" s="484">
        <f t="shared" si="20"/>
        <v>0</v>
      </c>
      <c r="AM74" s="484">
        <f t="shared" si="21"/>
        <v>0</v>
      </c>
      <c r="AN74" s="482" t="str">
        <f>IFERROR(LOOKUP(2,1/(COUNTIF($AN$2:AN73,$AF$4:$AF$100)=0),$AF$4:$AF$100),"")</f>
        <v/>
      </c>
      <c r="AO74" s="63">
        <v>256</v>
      </c>
      <c r="XFD74" s="527" t="s">
        <v>873</v>
      </c>
    </row>
    <row r="75" spans="1:41 16384:16384">
      <c r="A75" s="172"/>
      <c r="B75" s="172"/>
      <c r="C75" s="185"/>
      <c r="D75" s="185"/>
      <c r="E75" s="185"/>
      <c r="F75" s="185"/>
      <c r="G75" s="185"/>
      <c r="H75" s="185"/>
      <c r="I75" s="521"/>
      <c r="J75" s="191" t="str">
        <f t="shared" si="14"/>
        <v>0</v>
      </c>
      <c r="K75" s="191" t="str">
        <f t="shared" si="14"/>
        <v>0</v>
      </c>
      <c r="L75" s="191" t="str">
        <f t="shared" si="9"/>
        <v>0</v>
      </c>
      <c r="M75" s="191" t="str">
        <f t="shared" si="10"/>
        <v>0</v>
      </c>
      <c r="N75" s="191" t="str">
        <f t="shared" si="11"/>
        <v>0</v>
      </c>
      <c r="O75" s="191" t="str">
        <f t="shared" si="12"/>
        <v>0</v>
      </c>
      <c r="P75" s="191" t="str">
        <f t="shared" si="13"/>
        <v>0</v>
      </c>
      <c r="Q75" s="191" t="str">
        <f t="shared" si="15"/>
        <v>0</v>
      </c>
      <c r="X75" s="257"/>
      <c r="Y75" s="257"/>
      <c r="Z75" s="257"/>
      <c r="AA75" s="257"/>
      <c r="AB75" s="257"/>
      <c r="AC75" s="257"/>
      <c r="AD75" s="528" t="str">
        <f>'syn rec_edit'!AN76</f>
        <v/>
      </c>
      <c r="AE75" s="525" t="str">
        <f>IFERROR(LOOKUP(2,1/(COUNTIF($AE$3:AE74,$AD$4:$AD$579)=0),$AD$4:$AD$579),"")</f>
        <v/>
      </c>
      <c r="AF75" s="494" t="str">
        <f t="shared" si="16"/>
        <v/>
      </c>
      <c r="AG75" s="483" t="str">
        <f t="shared" si="17"/>
        <v/>
      </c>
      <c r="AH75" s="482" t="str">
        <f>IFERROR(LOOKUP(2,1/(COUNTIF($AH$2:AH74,$AG$4:$AG$100)=0),$AG$4:$AG$100),"")</f>
        <v/>
      </c>
      <c r="AI75" s="483" t="str">
        <f>IFERROR(LOOKUP(2,1/(COUNTIF($AI$2:AI74,$AJ$4:$AJ$100)=0),$AJ$4:$AJ$100),"")</f>
        <v/>
      </c>
      <c r="AJ75" s="482" t="str">
        <f t="shared" si="18"/>
        <v/>
      </c>
      <c r="AK75" s="484">
        <f t="shared" si="19"/>
        <v>0</v>
      </c>
      <c r="AL75" s="484">
        <f t="shared" si="20"/>
        <v>0</v>
      </c>
      <c r="AM75" s="484">
        <f t="shared" si="21"/>
        <v>0</v>
      </c>
      <c r="AN75" s="482" t="str">
        <f>IFERROR(LOOKUP(2,1/(COUNTIF($AN$2:AN74,$AF$4:$AF$100)=0),$AF$4:$AF$100),"")</f>
        <v/>
      </c>
      <c r="AO75" s="63">
        <v>200</v>
      </c>
      <c r="XFD75" s="527" t="s">
        <v>873</v>
      </c>
    </row>
    <row r="76" spans="1:41 16384:16384">
      <c r="A76" s="172"/>
      <c r="B76" s="172"/>
      <c r="C76" s="185"/>
      <c r="D76" s="185"/>
      <c r="E76" s="185"/>
      <c r="F76" s="185"/>
      <c r="G76" s="185"/>
      <c r="H76" s="185"/>
      <c r="I76" s="521"/>
      <c r="J76" s="191" t="str">
        <f t="shared" si="14"/>
        <v>0</v>
      </c>
      <c r="K76" s="191" t="str">
        <f t="shared" si="14"/>
        <v>0</v>
      </c>
      <c r="L76" s="191" t="str">
        <f t="shared" si="9"/>
        <v>0</v>
      </c>
      <c r="M76" s="191" t="str">
        <f t="shared" si="10"/>
        <v>0</v>
      </c>
      <c r="N76" s="191" t="str">
        <f t="shared" si="11"/>
        <v>0</v>
      </c>
      <c r="O76" s="191" t="str">
        <f t="shared" si="12"/>
        <v>0</v>
      </c>
      <c r="P76" s="191" t="str">
        <f t="shared" si="13"/>
        <v>0</v>
      </c>
      <c r="Q76" s="191" t="str">
        <f t="shared" si="15"/>
        <v>0</v>
      </c>
      <c r="X76" s="257"/>
      <c r="Y76" s="257"/>
      <c r="Z76" s="257"/>
      <c r="AA76" s="257"/>
      <c r="AB76" s="257"/>
      <c r="AC76" s="257"/>
      <c r="AD76" s="528" t="str">
        <f>'syn rec_edit'!AN77</f>
        <v/>
      </c>
      <c r="AE76" s="525" t="str">
        <f>IFERROR(LOOKUP(2,1/(COUNTIF($AE$3:AE75,$AD$4:$AD$579)=0),$AD$4:$AD$579),"")</f>
        <v/>
      </c>
      <c r="AF76" s="494" t="str">
        <f t="shared" si="16"/>
        <v/>
      </c>
      <c r="AG76" s="483" t="str">
        <f t="shared" si="17"/>
        <v/>
      </c>
      <c r="AH76" s="482" t="str">
        <f>IFERROR(LOOKUP(2,1/(COUNTIF($AH$2:AH75,$AG$4:$AG$100)=0),$AG$4:$AG$100),"")</f>
        <v/>
      </c>
      <c r="AI76" s="483" t="str">
        <f>IFERROR(LOOKUP(2,1/(COUNTIF($AI$2:AI75,$AJ$4:$AJ$100)=0),$AJ$4:$AJ$100),"")</f>
        <v/>
      </c>
      <c r="AJ76" s="482" t="str">
        <f t="shared" si="18"/>
        <v/>
      </c>
      <c r="AK76" s="484">
        <f t="shared" si="19"/>
        <v>0</v>
      </c>
      <c r="AL76" s="484">
        <f t="shared" si="20"/>
        <v>0</v>
      </c>
      <c r="AM76" s="484">
        <f t="shared" si="21"/>
        <v>0</v>
      </c>
      <c r="AN76" s="482" t="str">
        <f>IFERROR(LOOKUP(2,1/(COUNTIF($AN$2:AN75,$AF$4:$AF$100)=0),$AF$4:$AF$100),"")</f>
        <v/>
      </c>
      <c r="AO76" s="63">
        <v>256</v>
      </c>
      <c r="XFD76" s="527" t="s">
        <v>873</v>
      </c>
    </row>
    <row r="77" spans="1:41 16384:16384">
      <c r="A77" s="172"/>
      <c r="B77" s="172"/>
      <c r="C77" s="185"/>
      <c r="D77" s="185"/>
      <c r="E77" s="185"/>
      <c r="F77" s="185"/>
      <c r="G77" s="185"/>
      <c r="H77" s="185"/>
      <c r="I77" s="521"/>
      <c r="J77" s="191" t="str">
        <f t="shared" si="14"/>
        <v>0</v>
      </c>
      <c r="K77" s="191" t="str">
        <f t="shared" si="14"/>
        <v>0</v>
      </c>
      <c r="L77" s="191" t="str">
        <f t="shared" si="9"/>
        <v>0</v>
      </c>
      <c r="M77" s="191" t="str">
        <f t="shared" si="10"/>
        <v>0</v>
      </c>
      <c r="N77" s="191" t="str">
        <f t="shared" si="11"/>
        <v>0</v>
      </c>
      <c r="O77" s="191" t="str">
        <f t="shared" si="12"/>
        <v>0</v>
      </c>
      <c r="P77" s="191" t="str">
        <f t="shared" si="13"/>
        <v>0</v>
      </c>
      <c r="Q77" s="191" t="str">
        <f t="shared" si="15"/>
        <v>0</v>
      </c>
      <c r="X77" s="257"/>
      <c r="Y77" s="257"/>
      <c r="Z77" s="257"/>
      <c r="AA77" s="257"/>
      <c r="AB77" s="257"/>
      <c r="AC77" s="257"/>
      <c r="AD77" s="528" t="str">
        <f>'syn rec_edit'!AN78</f>
        <v/>
      </c>
      <c r="AE77" s="525" t="str">
        <f>IFERROR(LOOKUP(2,1/(COUNTIF($AE$3:AE76,$AD$4:$AD$579)=0),$AD$4:$AD$579),"")</f>
        <v/>
      </c>
      <c r="AF77" s="494" t="str">
        <f t="shared" si="16"/>
        <v/>
      </c>
      <c r="AG77" s="483" t="str">
        <f t="shared" si="17"/>
        <v/>
      </c>
      <c r="AH77" s="482" t="str">
        <f>IFERROR(LOOKUP(2,1/(COUNTIF($AH$2:AH76,$AG$4:$AG$100)=0),$AG$4:$AG$100),"")</f>
        <v/>
      </c>
      <c r="AI77" s="483" t="str">
        <f>IFERROR(LOOKUP(2,1/(COUNTIF($AI$2:AI76,$AJ$4:$AJ$100)=0),$AJ$4:$AJ$100),"")</f>
        <v/>
      </c>
      <c r="AJ77" s="482" t="str">
        <f t="shared" si="18"/>
        <v/>
      </c>
      <c r="AK77" s="484">
        <f t="shared" si="19"/>
        <v>0</v>
      </c>
      <c r="AL77" s="484">
        <f t="shared" si="20"/>
        <v>0</v>
      </c>
      <c r="AM77" s="484">
        <f t="shared" si="21"/>
        <v>0</v>
      </c>
      <c r="AN77" s="482" t="str">
        <f>IFERROR(LOOKUP(2,1/(COUNTIF($AN$2:AN76,$AF$4:$AF$100)=0),$AF$4:$AF$100),"")</f>
        <v/>
      </c>
      <c r="AO77" s="63">
        <v>200</v>
      </c>
      <c r="XFD77" s="527" t="s">
        <v>873</v>
      </c>
    </row>
    <row r="78" spans="1:41 16384:16384">
      <c r="A78" s="172"/>
      <c r="B78" s="172"/>
      <c r="C78" s="185"/>
      <c r="D78" s="185"/>
      <c r="E78" s="185"/>
      <c r="F78" s="185"/>
      <c r="G78" s="185"/>
      <c r="H78" s="185"/>
      <c r="I78" s="521"/>
      <c r="J78" s="191" t="str">
        <f t="shared" si="14"/>
        <v>0</v>
      </c>
      <c r="K78" s="191" t="str">
        <f t="shared" si="14"/>
        <v>0</v>
      </c>
      <c r="L78" s="191" t="str">
        <f t="shared" si="9"/>
        <v>0</v>
      </c>
      <c r="M78" s="191" t="str">
        <f t="shared" si="10"/>
        <v>0</v>
      </c>
      <c r="N78" s="191" t="str">
        <f t="shared" si="11"/>
        <v>0</v>
      </c>
      <c r="O78" s="191" t="str">
        <f t="shared" si="12"/>
        <v>0</v>
      </c>
      <c r="P78" s="191" t="str">
        <f t="shared" si="13"/>
        <v>0</v>
      </c>
      <c r="Q78" s="191" t="str">
        <f t="shared" si="15"/>
        <v>0</v>
      </c>
      <c r="X78" s="257"/>
      <c r="Y78" s="257"/>
      <c r="Z78" s="257"/>
      <c r="AA78" s="257"/>
      <c r="AB78" s="257"/>
      <c r="AC78" s="257"/>
      <c r="AD78" s="528" t="str">
        <f>'syn rec_edit'!AN79</f>
        <v/>
      </c>
      <c r="AE78" s="525" t="str">
        <f>IFERROR(LOOKUP(2,1/(COUNTIF($AE$3:AE77,$AD$4:$AD$579)=0),$AD$4:$AD$579),"")</f>
        <v/>
      </c>
      <c r="AF78" s="494" t="str">
        <f t="shared" si="16"/>
        <v/>
      </c>
      <c r="AG78" s="483" t="str">
        <f t="shared" si="17"/>
        <v/>
      </c>
      <c r="AH78" s="482" t="str">
        <f>IFERROR(LOOKUP(2,1/(COUNTIF($AH$2:AH77,$AG$4:$AG$100)=0),$AG$4:$AG$100),"")</f>
        <v/>
      </c>
      <c r="AI78" s="483" t="str">
        <f>IFERROR(LOOKUP(2,1/(COUNTIF($AI$2:AI77,$AJ$4:$AJ$100)=0),$AJ$4:$AJ$100),"")</f>
        <v/>
      </c>
      <c r="AJ78" s="482" t="str">
        <f t="shared" si="18"/>
        <v/>
      </c>
      <c r="AK78" s="484">
        <f t="shared" si="19"/>
        <v>0</v>
      </c>
      <c r="AL78" s="484">
        <f t="shared" si="20"/>
        <v>0</v>
      </c>
      <c r="AM78" s="484">
        <f t="shared" si="21"/>
        <v>0</v>
      </c>
      <c r="AN78" s="482" t="str">
        <f>IFERROR(LOOKUP(2,1/(COUNTIF($AN$2:AN77,$AF$4:$AF$100)=0),$AF$4:$AF$100),"")</f>
        <v/>
      </c>
      <c r="AO78" s="63">
        <v>256</v>
      </c>
      <c r="XFD78" s="527" t="s">
        <v>873</v>
      </c>
    </row>
    <row r="79" spans="1:41 16384:16384">
      <c r="A79" s="172"/>
      <c r="B79" s="172"/>
      <c r="C79" s="185"/>
      <c r="D79" s="185"/>
      <c r="E79" s="185"/>
      <c r="F79" s="185"/>
      <c r="G79" s="185"/>
      <c r="H79" s="185"/>
      <c r="I79" s="521"/>
      <c r="J79" s="191" t="str">
        <f t="shared" si="14"/>
        <v>0</v>
      </c>
      <c r="K79" s="191" t="str">
        <f t="shared" si="14"/>
        <v>0</v>
      </c>
      <c r="L79" s="191" t="str">
        <f t="shared" si="9"/>
        <v>0</v>
      </c>
      <c r="M79" s="191" t="str">
        <f t="shared" si="10"/>
        <v>0</v>
      </c>
      <c r="N79" s="191" t="str">
        <f t="shared" si="11"/>
        <v>0</v>
      </c>
      <c r="O79" s="191" t="str">
        <f t="shared" si="12"/>
        <v>0</v>
      </c>
      <c r="P79" s="191" t="str">
        <f t="shared" si="13"/>
        <v>0</v>
      </c>
      <c r="Q79" s="191" t="str">
        <f t="shared" si="15"/>
        <v>0</v>
      </c>
      <c r="X79" s="257"/>
      <c r="Y79" s="257"/>
      <c r="Z79" s="257"/>
      <c r="AA79" s="257"/>
      <c r="AB79" s="257"/>
      <c r="AC79" s="257"/>
      <c r="AD79" s="528" t="str">
        <f>'syn rec_edit'!AN80</f>
        <v/>
      </c>
      <c r="AE79" s="525" t="str">
        <f>IFERROR(LOOKUP(2,1/(COUNTIF($AE$3:AE78,$AD$4:$AD$579)=0),$AD$4:$AD$579),"")</f>
        <v/>
      </c>
      <c r="AF79" s="494" t="str">
        <f t="shared" si="16"/>
        <v/>
      </c>
      <c r="AG79" s="483" t="str">
        <f t="shared" si="17"/>
        <v/>
      </c>
      <c r="AH79" s="482" t="str">
        <f>IFERROR(LOOKUP(2,1/(COUNTIF($AH$2:AH78,$AG$4:$AG$100)=0),$AG$4:$AG$100),"")</f>
        <v/>
      </c>
      <c r="AI79" s="483" t="str">
        <f>IFERROR(LOOKUP(2,1/(COUNTIF($AI$2:AI78,$AJ$4:$AJ$100)=0),$AJ$4:$AJ$100),"")</f>
        <v/>
      </c>
      <c r="AJ79" s="482" t="str">
        <f t="shared" si="18"/>
        <v/>
      </c>
      <c r="AK79" s="484">
        <f t="shared" si="19"/>
        <v>0</v>
      </c>
      <c r="AL79" s="484">
        <f t="shared" si="20"/>
        <v>0</v>
      </c>
      <c r="AM79" s="484">
        <f t="shared" si="21"/>
        <v>0</v>
      </c>
      <c r="AN79" s="482" t="str">
        <f>IFERROR(LOOKUP(2,1/(COUNTIF($AN$2:AN78,$AF$4:$AF$100)=0),$AF$4:$AF$100),"")</f>
        <v/>
      </c>
      <c r="AO79" s="63">
        <v>200</v>
      </c>
      <c r="XFD79" s="527" t="s">
        <v>873</v>
      </c>
    </row>
    <row r="80" spans="1:41 16384:16384">
      <c r="A80" s="172"/>
      <c r="B80" s="172"/>
      <c r="C80" s="185"/>
      <c r="D80" s="185"/>
      <c r="E80" s="185"/>
      <c r="F80" s="185"/>
      <c r="G80" s="185"/>
      <c r="H80" s="185"/>
      <c r="I80" s="521"/>
      <c r="J80" s="191" t="str">
        <f t="shared" si="14"/>
        <v>0</v>
      </c>
      <c r="K80" s="191" t="str">
        <f t="shared" si="14"/>
        <v>0</v>
      </c>
      <c r="L80" s="191" t="str">
        <f t="shared" si="9"/>
        <v>0</v>
      </c>
      <c r="M80" s="191" t="str">
        <f t="shared" si="10"/>
        <v>0</v>
      </c>
      <c r="N80" s="191" t="str">
        <f t="shared" si="11"/>
        <v>0</v>
      </c>
      <c r="O80" s="191" t="str">
        <f t="shared" si="12"/>
        <v>0</v>
      </c>
      <c r="P80" s="191" t="str">
        <f t="shared" si="13"/>
        <v>0</v>
      </c>
      <c r="Q80" s="191" t="str">
        <f t="shared" si="15"/>
        <v>0</v>
      </c>
      <c r="X80" s="257"/>
      <c r="Y80" s="257"/>
      <c r="Z80" s="257"/>
      <c r="AA80" s="257"/>
      <c r="AB80" s="257"/>
      <c r="AC80" s="257"/>
      <c r="AD80" s="528" t="str">
        <f>'syn rec_edit'!AN81</f>
        <v/>
      </c>
      <c r="AE80" s="525" t="str">
        <f>IFERROR(LOOKUP(2,1/(COUNTIF($AE$3:AE79,$AD$4:$AD$579)=0),$AD$4:$AD$579),"")</f>
        <v/>
      </c>
      <c r="AF80" s="494" t="str">
        <f t="shared" si="16"/>
        <v/>
      </c>
      <c r="AG80" s="483" t="str">
        <f t="shared" si="17"/>
        <v/>
      </c>
      <c r="AH80" s="482" t="str">
        <f>IFERROR(LOOKUP(2,1/(COUNTIF($AH$2:AH79,$AG$4:$AG$100)=0),$AG$4:$AG$100),"")</f>
        <v/>
      </c>
      <c r="AI80" s="483" t="str">
        <f>IFERROR(LOOKUP(2,1/(COUNTIF($AI$2:AI79,$AJ$4:$AJ$100)=0),$AJ$4:$AJ$100),"")</f>
        <v/>
      </c>
      <c r="AJ80" s="482" t="str">
        <f t="shared" si="18"/>
        <v/>
      </c>
      <c r="AK80" s="484">
        <f t="shared" si="19"/>
        <v>0</v>
      </c>
      <c r="AL80" s="484">
        <f t="shared" si="20"/>
        <v>0</v>
      </c>
      <c r="AM80" s="484">
        <f t="shared" si="21"/>
        <v>0</v>
      </c>
      <c r="AN80" s="482" t="str">
        <f>IFERROR(LOOKUP(2,1/(COUNTIF($AN$2:AN79,$AF$4:$AF$100)=0),$AF$4:$AF$100),"")</f>
        <v/>
      </c>
      <c r="AO80" s="63">
        <v>256</v>
      </c>
      <c r="XFD80" s="527" t="s">
        <v>873</v>
      </c>
    </row>
    <row r="81" spans="1:41 16384:16384">
      <c r="A81" s="172"/>
      <c r="B81" s="172"/>
      <c r="C81" s="185"/>
      <c r="D81" s="185"/>
      <c r="E81" s="185"/>
      <c r="F81" s="185"/>
      <c r="G81" s="185"/>
      <c r="H81" s="185"/>
      <c r="I81" s="521"/>
      <c r="J81" s="191" t="str">
        <f t="shared" si="14"/>
        <v>0</v>
      </c>
      <c r="K81" s="191" t="str">
        <f t="shared" si="14"/>
        <v>0</v>
      </c>
      <c r="L81" s="191" t="str">
        <f t="shared" si="9"/>
        <v>0</v>
      </c>
      <c r="M81" s="191" t="str">
        <f t="shared" si="10"/>
        <v>0</v>
      </c>
      <c r="N81" s="191" t="str">
        <f t="shared" si="11"/>
        <v>0</v>
      </c>
      <c r="O81" s="191" t="str">
        <f t="shared" si="12"/>
        <v>0</v>
      </c>
      <c r="P81" s="191" t="str">
        <f t="shared" si="13"/>
        <v>0</v>
      </c>
      <c r="Q81" s="191" t="str">
        <f t="shared" si="15"/>
        <v>0</v>
      </c>
      <c r="X81" s="257"/>
      <c r="Y81" s="257"/>
      <c r="Z81" s="257"/>
      <c r="AA81" s="257"/>
      <c r="AB81" s="257"/>
      <c r="AC81" s="257"/>
      <c r="AD81" s="528" t="str">
        <f>'syn rec_edit'!AN82</f>
        <v/>
      </c>
      <c r="AE81" s="525" t="str">
        <f>IFERROR(LOOKUP(2,1/(COUNTIF($AE$3:AE80,$AD$4:$AD$579)=0),$AD$4:$AD$579),"")</f>
        <v/>
      </c>
      <c r="AF81" s="494" t="str">
        <f t="shared" si="16"/>
        <v/>
      </c>
      <c r="AG81" s="483" t="str">
        <f t="shared" si="17"/>
        <v/>
      </c>
      <c r="AH81" s="482" t="str">
        <f>IFERROR(LOOKUP(2,1/(COUNTIF($AH$2:AH80,$AG$4:$AG$100)=0),$AG$4:$AG$100),"")</f>
        <v/>
      </c>
      <c r="AI81" s="483" t="str">
        <f>IFERROR(LOOKUP(2,1/(COUNTIF($AI$2:AI80,$AJ$4:$AJ$100)=0),$AJ$4:$AJ$100),"")</f>
        <v/>
      </c>
      <c r="AJ81" s="482" t="str">
        <f t="shared" si="18"/>
        <v/>
      </c>
      <c r="AK81" s="484">
        <f t="shared" si="19"/>
        <v>0</v>
      </c>
      <c r="AL81" s="484">
        <f t="shared" si="20"/>
        <v>0</v>
      </c>
      <c r="AM81" s="484">
        <f t="shared" si="21"/>
        <v>0</v>
      </c>
      <c r="AN81" s="482" t="str">
        <f>IFERROR(LOOKUP(2,1/(COUNTIF($AN$2:AN80,$AF$4:$AF$100)=0),$AF$4:$AF$100),"")</f>
        <v/>
      </c>
      <c r="AO81" s="63">
        <v>200</v>
      </c>
      <c r="XFD81" s="527" t="s">
        <v>873</v>
      </c>
    </row>
    <row r="82" spans="1:41 16384:16384">
      <c r="A82" s="172"/>
      <c r="B82" s="172"/>
      <c r="C82" s="185"/>
      <c r="D82" s="185"/>
      <c r="E82" s="185"/>
      <c r="F82" s="185"/>
      <c r="G82" s="185"/>
      <c r="H82" s="185"/>
      <c r="I82" s="521"/>
      <c r="J82" s="191" t="str">
        <f t="shared" si="14"/>
        <v>0</v>
      </c>
      <c r="K82" s="191" t="str">
        <f t="shared" si="14"/>
        <v>0</v>
      </c>
      <c r="L82" s="191" t="str">
        <f t="shared" ref="L82:L100" si="22">TEXT(C82,"0")</f>
        <v>0</v>
      </c>
      <c r="M82" s="191" t="str">
        <f t="shared" ref="M82:M100" si="23">TEXT(D82,"0")</f>
        <v>0</v>
      </c>
      <c r="N82" s="191" t="str">
        <f t="shared" ref="N82:N100" si="24">TEXT(E82,"0")</f>
        <v>0</v>
      </c>
      <c r="O82" s="191" t="str">
        <f t="shared" ref="O82:O100" si="25">TEXT(F82,"0")</f>
        <v>0</v>
      </c>
      <c r="P82" s="191" t="str">
        <f t="shared" ref="P82:P100" si="26">TEXT(G82,"0")</f>
        <v>0</v>
      </c>
      <c r="Q82" s="191" t="str">
        <f t="shared" si="15"/>
        <v>0</v>
      </c>
      <c r="X82" s="257"/>
      <c r="Y82" s="257"/>
      <c r="Z82" s="257"/>
      <c r="AA82" s="257"/>
      <c r="AB82" s="257"/>
      <c r="AC82" s="257"/>
      <c r="AD82" s="528" t="str">
        <f>'syn rec_edit'!AN83</f>
        <v/>
      </c>
      <c r="AE82" s="525" t="str">
        <f>IFERROR(LOOKUP(2,1/(COUNTIF($AE$3:AE81,$AD$4:$AD$579)=0),$AD$4:$AD$579),"")</f>
        <v/>
      </c>
      <c r="AF82" s="494" t="str">
        <f t="shared" si="16"/>
        <v/>
      </c>
      <c r="AG82" s="483" t="str">
        <f t="shared" si="17"/>
        <v/>
      </c>
      <c r="AH82" s="482" t="str">
        <f>IFERROR(LOOKUP(2,1/(COUNTIF($AH$2:AH81,$AG$4:$AG$100)=0),$AG$4:$AG$100),"")</f>
        <v/>
      </c>
      <c r="AI82" s="483" t="str">
        <f>IFERROR(LOOKUP(2,1/(COUNTIF($AI$2:AI81,$AJ$4:$AJ$100)=0),$AJ$4:$AJ$100),"")</f>
        <v/>
      </c>
      <c r="AJ82" s="482" t="str">
        <f t="shared" si="18"/>
        <v/>
      </c>
      <c r="AK82" s="484">
        <f t="shared" si="19"/>
        <v>0</v>
      </c>
      <c r="AL82" s="484">
        <f t="shared" si="20"/>
        <v>0</v>
      </c>
      <c r="AM82" s="484">
        <f t="shared" si="21"/>
        <v>0</v>
      </c>
      <c r="AN82" s="482" t="str">
        <f>IFERROR(LOOKUP(2,1/(COUNTIF($AN$2:AN81,$AF$4:$AF$100)=0),$AF$4:$AF$100),"")</f>
        <v/>
      </c>
      <c r="AO82" s="319">
        <v>256</v>
      </c>
      <c r="XFD82" s="527" t="s">
        <v>873</v>
      </c>
    </row>
    <row r="83" spans="1:41 16384:16384">
      <c r="A83" s="172"/>
      <c r="B83" s="172"/>
      <c r="C83" s="185"/>
      <c r="D83" s="185"/>
      <c r="E83" s="185"/>
      <c r="F83" s="185"/>
      <c r="G83" s="185"/>
      <c r="H83" s="185"/>
      <c r="I83" s="521"/>
      <c r="J83" s="191" t="str">
        <f t="shared" si="14"/>
        <v>0</v>
      </c>
      <c r="K83" s="191" t="str">
        <f t="shared" si="14"/>
        <v>0</v>
      </c>
      <c r="L83" s="191" t="str">
        <f t="shared" si="22"/>
        <v>0</v>
      </c>
      <c r="M83" s="191" t="str">
        <f t="shared" si="23"/>
        <v>0</v>
      </c>
      <c r="N83" s="191" t="str">
        <f t="shared" si="24"/>
        <v>0</v>
      </c>
      <c r="O83" s="191" t="str">
        <f t="shared" si="25"/>
        <v>0</v>
      </c>
      <c r="P83" s="191" t="str">
        <f t="shared" si="26"/>
        <v>0</v>
      </c>
      <c r="Q83" s="191" t="str">
        <f t="shared" si="15"/>
        <v>0</v>
      </c>
      <c r="X83" s="257"/>
      <c r="Y83" s="257"/>
      <c r="Z83" s="257"/>
      <c r="AA83" s="257"/>
      <c r="AB83" s="257"/>
      <c r="AC83" s="257"/>
      <c r="AD83" s="528" t="str">
        <f>'syn rec_edit'!AN84</f>
        <v/>
      </c>
      <c r="AE83" s="525" t="str">
        <f>IFERROR(LOOKUP(2,1/(COUNTIF($AE$3:AE82,$AD$4:$AD$579)=0),$AD$4:$AD$579),"")</f>
        <v/>
      </c>
      <c r="AF83" s="494" t="str">
        <f t="shared" si="16"/>
        <v/>
      </c>
      <c r="AG83" s="483" t="str">
        <f t="shared" si="17"/>
        <v/>
      </c>
      <c r="AH83" s="482" t="str">
        <f>IFERROR(LOOKUP(2,1/(COUNTIF($AH$2:AH82,$AG$4:$AG$100)=0),$AG$4:$AG$100),"")</f>
        <v/>
      </c>
      <c r="AI83" s="483" t="str">
        <f>IFERROR(LOOKUP(2,1/(COUNTIF($AI$2:AI82,$AJ$4:$AJ$100)=0),$AJ$4:$AJ$100),"")</f>
        <v/>
      </c>
      <c r="AJ83" s="482" t="str">
        <f t="shared" si="18"/>
        <v/>
      </c>
      <c r="AK83" s="484">
        <f t="shared" si="19"/>
        <v>0</v>
      </c>
      <c r="AL83" s="484">
        <f t="shared" si="20"/>
        <v>0</v>
      </c>
      <c r="AM83" s="484">
        <f t="shared" si="21"/>
        <v>0</v>
      </c>
      <c r="AN83" s="482" t="str">
        <f>IFERROR(LOOKUP(2,1/(COUNTIF($AN$2:AN82,$AF$4:$AF$100)=0),$AF$4:$AF$100),"")</f>
        <v/>
      </c>
      <c r="AO83" s="63">
        <v>200</v>
      </c>
      <c r="XFD83" s="527" t="s">
        <v>873</v>
      </c>
    </row>
    <row r="84" spans="1:41 16384:16384">
      <c r="A84" s="172"/>
      <c r="B84" s="172"/>
      <c r="C84" s="185"/>
      <c r="D84" s="185"/>
      <c r="E84" s="185"/>
      <c r="F84" s="185"/>
      <c r="G84" s="185"/>
      <c r="H84" s="185"/>
      <c r="I84" s="521"/>
      <c r="J84" s="191" t="str">
        <f t="shared" si="14"/>
        <v>0</v>
      </c>
      <c r="K84" s="191" t="str">
        <f t="shared" si="14"/>
        <v>0</v>
      </c>
      <c r="L84" s="191" t="str">
        <f t="shared" si="22"/>
        <v>0</v>
      </c>
      <c r="M84" s="191" t="str">
        <f t="shared" si="23"/>
        <v>0</v>
      </c>
      <c r="N84" s="191" t="str">
        <f t="shared" si="24"/>
        <v>0</v>
      </c>
      <c r="O84" s="191" t="str">
        <f t="shared" si="25"/>
        <v>0</v>
      </c>
      <c r="P84" s="191" t="str">
        <f t="shared" si="26"/>
        <v>0</v>
      </c>
      <c r="Q84" s="191" t="str">
        <f t="shared" si="15"/>
        <v>0</v>
      </c>
      <c r="X84" s="257"/>
      <c r="Y84" s="257"/>
      <c r="Z84" s="257"/>
      <c r="AA84" s="257"/>
      <c r="AB84" s="257"/>
      <c r="AC84" s="257"/>
      <c r="AD84" s="528" t="str">
        <f>'syn rec_edit'!AN85</f>
        <v/>
      </c>
      <c r="AE84" s="525" t="str">
        <f>IFERROR(LOOKUP(2,1/(COUNTIF($AE$3:AE83,$AD$4:$AD$579)=0),$AD$4:$AD$579),"")</f>
        <v/>
      </c>
      <c r="AF84" s="494" t="str">
        <f t="shared" si="16"/>
        <v/>
      </c>
      <c r="AG84" s="483" t="str">
        <f t="shared" si="17"/>
        <v/>
      </c>
      <c r="AH84" s="482" t="str">
        <f>IFERROR(LOOKUP(2,1/(COUNTIF($AH$2:AH83,$AG$4:$AG$100)=0),$AG$4:$AG$100),"")</f>
        <v/>
      </c>
      <c r="AI84" s="483" t="str">
        <f>IFERROR(LOOKUP(2,1/(COUNTIF($AI$2:AI83,$AJ$4:$AJ$100)=0),$AJ$4:$AJ$100),"")</f>
        <v/>
      </c>
      <c r="AJ84" s="482" t="str">
        <f t="shared" si="18"/>
        <v/>
      </c>
      <c r="AK84" s="484">
        <f t="shared" si="19"/>
        <v>0</v>
      </c>
      <c r="AL84" s="484">
        <f t="shared" si="20"/>
        <v>0</v>
      </c>
      <c r="AM84" s="484">
        <f t="shared" si="21"/>
        <v>0</v>
      </c>
      <c r="AN84" s="482" t="str">
        <f>IFERROR(LOOKUP(2,1/(COUNTIF($AN$2:AN83,$AF$4:$AF$100)=0),$AF$4:$AF$100),"")</f>
        <v/>
      </c>
      <c r="AO84" s="63">
        <v>256</v>
      </c>
      <c r="XFD84" s="527" t="s">
        <v>873</v>
      </c>
    </row>
    <row r="85" spans="1:41 16384:16384">
      <c r="A85" s="172"/>
      <c r="B85" s="172"/>
      <c r="C85" s="185"/>
      <c r="D85" s="185"/>
      <c r="E85" s="185"/>
      <c r="F85" s="185"/>
      <c r="G85" s="185"/>
      <c r="H85" s="185"/>
      <c r="I85" s="521"/>
      <c r="J85" s="191" t="str">
        <f t="shared" si="14"/>
        <v>0</v>
      </c>
      <c r="K85" s="191" t="str">
        <f t="shared" si="14"/>
        <v>0</v>
      </c>
      <c r="L85" s="191" t="str">
        <f t="shared" si="22"/>
        <v>0</v>
      </c>
      <c r="M85" s="191" t="str">
        <f t="shared" si="23"/>
        <v>0</v>
      </c>
      <c r="N85" s="191" t="str">
        <f t="shared" si="24"/>
        <v>0</v>
      </c>
      <c r="O85" s="191" t="str">
        <f t="shared" si="25"/>
        <v>0</v>
      </c>
      <c r="P85" s="191" t="str">
        <f t="shared" si="26"/>
        <v>0</v>
      </c>
      <c r="Q85" s="191" t="str">
        <f t="shared" si="15"/>
        <v>0</v>
      </c>
      <c r="X85" s="257"/>
      <c r="Y85" s="257"/>
      <c r="Z85" s="257"/>
      <c r="AA85" s="257"/>
      <c r="AB85" s="257"/>
      <c r="AC85" s="257"/>
      <c r="AD85" s="528" t="str">
        <f>'syn rec_edit'!AN86</f>
        <v/>
      </c>
      <c r="AE85" s="525" t="str">
        <f>IFERROR(LOOKUP(2,1/(COUNTIF($AE$3:AE84,$AD$4:$AD$579)=0),$AD$4:$AD$579),"")</f>
        <v/>
      </c>
      <c r="AF85" s="494" t="str">
        <f t="shared" si="16"/>
        <v/>
      </c>
      <c r="AG85" s="483" t="str">
        <f t="shared" si="17"/>
        <v/>
      </c>
      <c r="AH85" s="482" t="str">
        <f>IFERROR(LOOKUP(2,1/(COUNTIF($AH$2:AH84,$AG$4:$AG$100)=0),$AG$4:$AG$100),"")</f>
        <v/>
      </c>
      <c r="AI85" s="483" t="str">
        <f>IFERROR(LOOKUP(2,1/(COUNTIF($AI$2:AI84,$AJ$4:$AJ$100)=0),$AJ$4:$AJ$100),"")</f>
        <v/>
      </c>
      <c r="AJ85" s="482" t="str">
        <f t="shared" si="18"/>
        <v/>
      </c>
      <c r="AK85" s="484">
        <f t="shared" si="19"/>
        <v>0</v>
      </c>
      <c r="AL85" s="484">
        <f t="shared" si="20"/>
        <v>0</v>
      </c>
      <c r="AM85" s="484">
        <f t="shared" si="21"/>
        <v>0</v>
      </c>
      <c r="AN85" s="482" t="str">
        <f>IFERROR(LOOKUP(2,1/(COUNTIF($AN$2:AN84,$AF$4:$AF$100)=0),$AF$4:$AF$100),"")</f>
        <v/>
      </c>
      <c r="AO85" s="63">
        <v>200</v>
      </c>
      <c r="XFD85" s="527" t="s">
        <v>873</v>
      </c>
    </row>
    <row r="86" spans="1:41 16384:16384">
      <c r="A86" s="172"/>
      <c r="B86" s="172"/>
      <c r="C86" s="185"/>
      <c r="D86" s="185"/>
      <c r="E86" s="185"/>
      <c r="F86" s="185"/>
      <c r="G86" s="185"/>
      <c r="H86" s="185"/>
      <c r="I86" s="521"/>
      <c r="J86" s="191" t="str">
        <f t="shared" si="14"/>
        <v>0</v>
      </c>
      <c r="K86" s="191" t="str">
        <f t="shared" si="14"/>
        <v>0</v>
      </c>
      <c r="L86" s="191" t="str">
        <f t="shared" si="22"/>
        <v>0</v>
      </c>
      <c r="M86" s="191" t="str">
        <f t="shared" si="23"/>
        <v>0</v>
      </c>
      <c r="N86" s="191" t="str">
        <f t="shared" si="24"/>
        <v>0</v>
      </c>
      <c r="O86" s="191" t="str">
        <f t="shared" si="25"/>
        <v>0</v>
      </c>
      <c r="P86" s="191" t="str">
        <f t="shared" si="26"/>
        <v>0</v>
      </c>
      <c r="Q86" s="191" t="str">
        <f t="shared" si="15"/>
        <v>0</v>
      </c>
      <c r="X86" s="257"/>
      <c r="Y86" s="257"/>
      <c r="Z86" s="257"/>
      <c r="AA86" s="257"/>
      <c r="AB86" s="257"/>
      <c r="AC86" s="257"/>
      <c r="AD86" s="528" t="str">
        <f>'syn rec_edit'!AN87</f>
        <v/>
      </c>
      <c r="AE86" s="525" t="str">
        <f>IFERROR(LOOKUP(2,1/(COUNTIF($AE$3:AE85,$AD$4:$AD$579)=0),$AD$4:$AD$579),"")</f>
        <v/>
      </c>
      <c r="AF86" s="494" t="str">
        <f t="shared" si="16"/>
        <v/>
      </c>
      <c r="AG86" s="483" t="str">
        <f t="shared" si="17"/>
        <v/>
      </c>
      <c r="AH86" s="482" t="str">
        <f>IFERROR(LOOKUP(2,1/(COUNTIF($AH$2:AH85,$AG$4:$AG$100)=0),$AG$4:$AG$100),"")</f>
        <v/>
      </c>
      <c r="AI86" s="483" t="str">
        <f>IFERROR(LOOKUP(2,1/(COUNTIF($AI$2:AI85,$AJ$4:$AJ$100)=0),$AJ$4:$AJ$100),"")</f>
        <v/>
      </c>
      <c r="AJ86" s="482" t="str">
        <f t="shared" si="18"/>
        <v/>
      </c>
      <c r="AK86" s="484">
        <f t="shared" si="19"/>
        <v>0</v>
      </c>
      <c r="AL86" s="484">
        <f t="shared" si="20"/>
        <v>0</v>
      </c>
      <c r="AM86" s="484">
        <f t="shared" si="21"/>
        <v>0</v>
      </c>
      <c r="AN86" s="482" t="str">
        <f>IFERROR(LOOKUP(2,1/(COUNTIF($AN$2:AN85,$AF$4:$AF$100)=0),$AF$4:$AF$100),"")</f>
        <v/>
      </c>
      <c r="AO86" s="63">
        <v>256</v>
      </c>
      <c r="XFD86" s="527" t="s">
        <v>873</v>
      </c>
    </row>
    <row r="87" spans="1:41 16384:16384">
      <c r="A87" s="172"/>
      <c r="B87" s="172"/>
      <c r="C87" s="185"/>
      <c r="D87" s="185"/>
      <c r="E87" s="185"/>
      <c r="F87" s="185"/>
      <c r="G87" s="185"/>
      <c r="H87" s="185"/>
      <c r="I87" s="521"/>
      <c r="J87" s="191" t="str">
        <f t="shared" si="14"/>
        <v>0</v>
      </c>
      <c r="K87" s="191" t="str">
        <f t="shared" si="14"/>
        <v>0</v>
      </c>
      <c r="L87" s="191" t="str">
        <f t="shared" si="22"/>
        <v>0</v>
      </c>
      <c r="M87" s="191" t="str">
        <f t="shared" si="23"/>
        <v>0</v>
      </c>
      <c r="N87" s="191" t="str">
        <f t="shared" si="24"/>
        <v>0</v>
      </c>
      <c r="O87" s="191" t="str">
        <f t="shared" si="25"/>
        <v>0</v>
      </c>
      <c r="P87" s="191" t="str">
        <f t="shared" si="26"/>
        <v>0</v>
      </c>
      <c r="Q87" s="191" t="str">
        <f t="shared" si="15"/>
        <v>0</v>
      </c>
      <c r="X87" s="257"/>
      <c r="Y87" s="257"/>
      <c r="Z87" s="257"/>
      <c r="AA87" s="257"/>
      <c r="AB87" s="257"/>
      <c r="AC87" s="257"/>
      <c r="AD87" s="528" t="str">
        <f>'syn rec_edit'!AN88</f>
        <v/>
      </c>
      <c r="AE87" s="525" t="str">
        <f>IFERROR(LOOKUP(2,1/(COUNTIF($AE$3:AE86,$AD$4:$AD$579)=0),$AD$4:$AD$579),"")</f>
        <v/>
      </c>
      <c r="AF87" s="494" t="str">
        <f t="shared" si="16"/>
        <v/>
      </c>
      <c r="AG87" s="483" t="str">
        <f t="shared" si="17"/>
        <v/>
      </c>
      <c r="AH87" s="482" t="str">
        <f>IFERROR(LOOKUP(2,1/(COUNTIF($AH$2:AH86,$AG$4:$AG$100)=0),$AG$4:$AG$100),"")</f>
        <v/>
      </c>
      <c r="AI87" s="483" t="str">
        <f>IFERROR(LOOKUP(2,1/(COUNTIF($AI$2:AI86,$AJ$4:$AJ$100)=0),$AJ$4:$AJ$100),"")</f>
        <v/>
      </c>
      <c r="AJ87" s="482" t="str">
        <f t="shared" si="18"/>
        <v/>
      </c>
      <c r="AK87" s="484">
        <f t="shared" si="19"/>
        <v>0</v>
      </c>
      <c r="AL87" s="484">
        <f t="shared" si="20"/>
        <v>0</v>
      </c>
      <c r="AM87" s="484">
        <f t="shared" si="21"/>
        <v>0</v>
      </c>
      <c r="AN87" s="482" t="str">
        <f>IFERROR(LOOKUP(2,1/(COUNTIF($AN$2:AN86,$AF$4:$AF$100)=0),$AF$4:$AF$100),"")</f>
        <v/>
      </c>
      <c r="AO87" s="63">
        <v>200</v>
      </c>
      <c r="XFD87" s="527" t="s">
        <v>873</v>
      </c>
    </row>
    <row r="88" spans="1:41 16384:16384">
      <c r="A88" s="172"/>
      <c r="B88" s="172"/>
      <c r="C88" s="185"/>
      <c r="D88" s="185"/>
      <c r="E88" s="185"/>
      <c r="F88" s="185"/>
      <c r="G88" s="185"/>
      <c r="H88" s="185"/>
      <c r="I88" s="521"/>
      <c r="J88" s="191" t="str">
        <f t="shared" si="14"/>
        <v>0</v>
      </c>
      <c r="K88" s="191" t="str">
        <f t="shared" si="14"/>
        <v>0</v>
      </c>
      <c r="L88" s="191" t="str">
        <f t="shared" si="22"/>
        <v>0</v>
      </c>
      <c r="M88" s="191" t="str">
        <f t="shared" si="23"/>
        <v>0</v>
      </c>
      <c r="N88" s="191" t="str">
        <f t="shared" si="24"/>
        <v>0</v>
      </c>
      <c r="O88" s="191" t="str">
        <f t="shared" si="25"/>
        <v>0</v>
      </c>
      <c r="P88" s="191" t="str">
        <f t="shared" si="26"/>
        <v>0</v>
      </c>
      <c r="Q88" s="191" t="str">
        <f t="shared" si="15"/>
        <v>0</v>
      </c>
      <c r="X88" s="257"/>
      <c r="Y88" s="257"/>
      <c r="Z88" s="257"/>
      <c r="AA88" s="257"/>
      <c r="AB88" s="257"/>
      <c r="AC88" s="257"/>
      <c r="AD88" s="528" t="str">
        <f>'syn rec_edit'!AN89</f>
        <v/>
      </c>
      <c r="AE88" s="525" t="str">
        <f>IFERROR(LOOKUP(2,1/(COUNTIF($AE$3:AE87,$AD$4:$AD$579)=0),$AD$4:$AD$579),"")</f>
        <v/>
      </c>
      <c r="AF88" s="494" t="str">
        <f t="shared" si="16"/>
        <v/>
      </c>
      <c r="AG88" s="483" t="str">
        <f t="shared" si="17"/>
        <v/>
      </c>
      <c r="AH88" s="482" t="str">
        <f>IFERROR(LOOKUP(2,1/(COUNTIF($AH$2:AH87,$AG$4:$AG$100)=0),$AG$4:$AG$100),"")</f>
        <v/>
      </c>
      <c r="AI88" s="483" t="str">
        <f>IFERROR(LOOKUP(2,1/(COUNTIF($AI$2:AI87,$AJ$4:$AJ$100)=0),$AJ$4:$AJ$100),"")</f>
        <v/>
      </c>
      <c r="AJ88" s="482" t="str">
        <f t="shared" si="18"/>
        <v/>
      </c>
      <c r="AK88" s="484">
        <f t="shared" si="19"/>
        <v>0</v>
      </c>
      <c r="AL88" s="484">
        <f t="shared" si="20"/>
        <v>0</v>
      </c>
      <c r="AM88" s="484">
        <f t="shared" si="21"/>
        <v>0</v>
      </c>
      <c r="AN88" s="482" t="str">
        <f>IFERROR(LOOKUP(2,1/(COUNTIF($AN$2:AN87,$AF$4:$AF$100)=0),$AF$4:$AF$100),"")</f>
        <v/>
      </c>
      <c r="AO88" s="63">
        <v>256</v>
      </c>
      <c r="XFD88" s="527" t="s">
        <v>873</v>
      </c>
    </row>
    <row r="89" spans="1:41 16384:16384">
      <c r="A89" s="172"/>
      <c r="B89" s="172"/>
      <c r="C89" s="185"/>
      <c r="D89" s="185"/>
      <c r="E89" s="185"/>
      <c r="F89" s="185"/>
      <c r="G89" s="185"/>
      <c r="H89" s="185"/>
      <c r="I89" s="521"/>
      <c r="J89" s="191" t="str">
        <f t="shared" si="14"/>
        <v>0</v>
      </c>
      <c r="K89" s="191" t="str">
        <f t="shared" si="14"/>
        <v>0</v>
      </c>
      <c r="L89" s="191" t="str">
        <f t="shared" si="22"/>
        <v>0</v>
      </c>
      <c r="M89" s="191" t="str">
        <f t="shared" si="23"/>
        <v>0</v>
      </c>
      <c r="N89" s="191" t="str">
        <f t="shared" si="24"/>
        <v>0</v>
      </c>
      <c r="O89" s="191" t="str">
        <f t="shared" si="25"/>
        <v>0</v>
      </c>
      <c r="P89" s="191" t="str">
        <f t="shared" si="26"/>
        <v>0</v>
      </c>
      <c r="Q89" s="191" t="str">
        <f t="shared" si="15"/>
        <v>0</v>
      </c>
      <c r="X89" s="257"/>
      <c r="Y89" s="257"/>
      <c r="Z89" s="257"/>
      <c r="AA89" s="257"/>
      <c r="AB89" s="257"/>
      <c r="AC89" s="257"/>
      <c r="AD89" s="528" t="str">
        <f>'syn rec_edit'!AN90</f>
        <v/>
      </c>
      <c r="AE89" s="525" t="str">
        <f>IFERROR(LOOKUP(2,1/(COUNTIF($AE$3:AE88,$AD$4:$AD$579)=0),$AD$4:$AD$579),"")</f>
        <v/>
      </c>
      <c r="AF89" s="494" t="str">
        <f t="shared" si="16"/>
        <v/>
      </c>
      <c r="AG89" s="483" t="str">
        <f t="shared" si="17"/>
        <v/>
      </c>
      <c r="AH89" s="482" t="str">
        <f>IFERROR(LOOKUP(2,1/(COUNTIF($AH$2:AH88,$AG$4:$AG$100)=0),$AG$4:$AG$100),"")</f>
        <v/>
      </c>
      <c r="AI89" s="483" t="str">
        <f>IFERROR(LOOKUP(2,1/(COUNTIF($AI$2:AI88,$AJ$4:$AJ$100)=0),$AJ$4:$AJ$100),"")</f>
        <v/>
      </c>
      <c r="AJ89" s="482" t="str">
        <f t="shared" si="18"/>
        <v/>
      </c>
      <c r="AK89" s="484">
        <f t="shared" si="19"/>
        <v>0</v>
      </c>
      <c r="AL89" s="484">
        <f t="shared" si="20"/>
        <v>0</v>
      </c>
      <c r="AM89" s="484">
        <f t="shared" si="21"/>
        <v>0</v>
      </c>
      <c r="AN89" s="482" t="str">
        <f>IFERROR(LOOKUP(2,1/(COUNTIF($AN$2:AN88,$AF$4:$AF$100)=0),$AF$4:$AF$100),"")</f>
        <v/>
      </c>
      <c r="AO89" s="63">
        <v>200</v>
      </c>
      <c r="XFD89" s="527" t="s">
        <v>873</v>
      </c>
    </row>
    <row r="90" spans="1:41 16384:16384">
      <c r="A90" s="172"/>
      <c r="B90" s="172"/>
      <c r="C90" s="185"/>
      <c r="D90" s="185"/>
      <c r="E90" s="185"/>
      <c r="F90" s="185"/>
      <c r="G90" s="185"/>
      <c r="H90" s="185"/>
      <c r="I90" s="521"/>
      <c r="J90" s="191" t="str">
        <f t="shared" si="14"/>
        <v>0</v>
      </c>
      <c r="K90" s="191" t="str">
        <f t="shared" si="14"/>
        <v>0</v>
      </c>
      <c r="L90" s="191" t="str">
        <f t="shared" si="22"/>
        <v>0</v>
      </c>
      <c r="M90" s="191" t="str">
        <f t="shared" si="23"/>
        <v>0</v>
      </c>
      <c r="N90" s="191" t="str">
        <f t="shared" si="24"/>
        <v>0</v>
      </c>
      <c r="O90" s="191" t="str">
        <f t="shared" si="25"/>
        <v>0</v>
      </c>
      <c r="P90" s="191" t="str">
        <f t="shared" si="26"/>
        <v>0</v>
      </c>
      <c r="Q90" s="191" t="str">
        <f t="shared" si="15"/>
        <v>0</v>
      </c>
      <c r="X90" s="257"/>
      <c r="Y90" s="257"/>
      <c r="Z90" s="257"/>
      <c r="AA90" s="257"/>
      <c r="AB90" s="257"/>
      <c r="AC90" s="257"/>
      <c r="AD90" s="528" t="str">
        <f>'syn rec_edit'!AN91</f>
        <v/>
      </c>
      <c r="AE90" s="525" t="str">
        <f>IFERROR(LOOKUP(2,1/(COUNTIF($AE$3:AE89,$AD$4:$AD$579)=0),$AD$4:$AD$579),"")</f>
        <v/>
      </c>
      <c r="AF90" s="494" t="str">
        <f t="shared" si="16"/>
        <v/>
      </c>
      <c r="AG90" s="483" t="str">
        <f t="shared" si="17"/>
        <v/>
      </c>
      <c r="AH90" s="482" t="str">
        <f>IFERROR(LOOKUP(2,1/(COUNTIF($AH$2:AH89,$AG$4:$AG$100)=0),$AG$4:$AG$100),"")</f>
        <v/>
      </c>
      <c r="AI90" s="483" t="str">
        <f>IFERROR(LOOKUP(2,1/(COUNTIF($AI$2:AI89,$AJ$4:$AJ$100)=0),$AJ$4:$AJ$100),"")</f>
        <v/>
      </c>
      <c r="AJ90" s="482" t="str">
        <f t="shared" si="18"/>
        <v/>
      </c>
      <c r="AK90" s="484">
        <f t="shared" si="19"/>
        <v>0</v>
      </c>
      <c r="AL90" s="484">
        <f t="shared" si="20"/>
        <v>0</v>
      </c>
      <c r="AM90" s="484">
        <f t="shared" si="21"/>
        <v>0</v>
      </c>
      <c r="AN90" s="482" t="str">
        <f>IFERROR(LOOKUP(2,1/(COUNTIF($AN$2:AN89,$AF$4:$AF$100)=0),$AF$4:$AF$100),"")</f>
        <v/>
      </c>
      <c r="AO90" s="63">
        <v>256</v>
      </c>
      <c r="XFD90" s="527" t="s">
        <v>873</v>
      </c>
    </row>
    <row r="91" spans="1:41 16384:16384">
      <c r="A91" s="172"/>
      <c r="B91" s="172"/>
      <c r="C91" s="185"/>
      <c r="D91" s="185"/>
      <c r="E91" s="185"/>
      <c r="F91" s="185"/>
      <c r="G91" s="185"/>
      <c r="H91" s="185"/>
      <c r="I91" s="521"/>
      <c r="J91" s="191" t="str">
        <f t="shared" si="14"/>
        <v>0</v>
      </c>
      <c r="K91" s="191" t="str">
        <f t="shared" si="14"/>
        <v>0</v>
      </c>
      <c r="L91" s="191" t="str">
        <f t="shared" si="22"/>
        <v>0</v>
      </c>
      <c r="M91" s="191" t="str">
        <f t="shared" si="23"/>
        <v>0</v>
      </c>
      <c r="N91" s="191" t="str">
        <f t="shared" si="24"/>
        <v>0</v>
      </c>
      <c r="O91" s="191" t="str">
        <f t="shared" si="25"/>
        <v>0</v>
      </c>
      <c r="P91" s="191" t="str">
        <f t="shared" si="26"/>
        <v>0</v>
      </c>
      <c r="Q91" s="191" t="str">
        <f t="shared" si="15"/>
        <v>0</v>
      </c>
      <c r="X91" s="257"/>
      <c r="Y91" s="257"/>
      <c r="Z91" s="257"/>
      <c r="AA91" s="257"/>
      <c r="AB91" s="257"/>
      <c r="AC91" s="257"/>
      <c r="AD91" s="528" t="str">
        <f>'syn rec_edit'!AN92</f>
        <v/>
      </c>
      <c r="AE91" s="525" t="str">
        <f>IFERROR(LOOKUP(2,1/(COUNTIF($AE$3:AE90,$AD$4:$AD$579)=0),$AD$4:$AD$579),"")</f>
        <v/>
      </c>
      <c r="AF91" s="494" t="str">
        <f t="shared" si="16"/>
        <v/>
      </c>
      <c r="AG91" s="483" t="str">
        <f t="shared" si="17"/>
        <v/>
      </c>
      <c r="AH91" s="482" t="str">
        <f>IFERROR(LOOKUP(2,1/(COUNTIF($AH$2:AH90,$AG$4:$AG$100)=0),$AG$4:$AG$100),"")</f>
        <v/>
      </c>
      <c r="AI91" s="483" t="str">
        <f>IFERROR(LOOKUP(2,1/(COUNTIF($AI$2:AI90,$AJ$4:$AJ$100)=0),$AJ$4:$AJ$100),"")</f>
        <v/>
      </c>
      <c r="AJ91" s="482" t="str">
        <f t="shared" si="18"/>
        <v/>
      </c>
      <c r="AK91" s="484">
        <f t="shared" si="19"/>
        <v>0</v>
      </c>
      <c r="AL91" s="484">
        <f t="shared" si="20"/>
        <v>0</v>
      </c>
      <c r="AM91" s="484">
        <f t="shared" si="21"/>
        <v>0</v>
      </c>
      <c r="AN91" s="482" t="str">
        <f>IFERROR(LOOKUP(2,1/(COUNTIF($AN$2:AN90,$AF$4:$AF$100)=0),$AF$4:$AF$100),"")</f>
        <v/>
      </c>
      <c r="AO91" s="63">
        <v>200</v>
      </c>
      <c r="XFD91" s="527" t="s">
        <v>873</v>
      </c>
    </row>
    <row r="92" spans="1:41 16384:16384">
      <c r="A92" s="172"/>
      <c r="B92" s="172"/>
      <c r="C92" s="185"/>
      <c r="D92" s="185"/>
      <c r="E92" s="185"/>
      <c r="F92" s="185"/>
      <c r="G92" s="185"/>
      <c r="H92" s="185"/>
      <c r="I92" s="521"/>
      <c r="J92" s="191" t="str">
        <f t="shared" si="14"/>
        <v>0</v>
      </c>
      <c r="K92" s="191" t="str">
        <f t="shared" si="14"/>
        <v>0</v>
      </c>
      <c r="L92" s="191" t="str">
        <f t="shared" si="22"/>
        <v>0</v>
      </c>
      <c r="M92" s="191" t="str">
        <f t="shared" si="23"/>
        <v>0</v>
      </c>
      <c r="N92" s="191" t="str">
        <f t="shared" si="24"/>
        <v>0</v>
      </c>
      <c r="O92" s="191" t="str">
        <f t="shared" si="25"/>
        <v>0</v>
      </c>
      <c r="P92" s="191" t="str">
        <f t="shared" si="26"/>
        <v>0</v>
      </c>
      <c r="Q92" s="191" t="str">
        <f t="shared" si="15"/>
        <v>0</v>
      </c>
      <c r="X92" s="257"/>
      <c r="Y92" s="257"/>
      <c r="Z92" s="257"/>
      <c r="AA92" s="257"/>
      <c r="AB92" s="257"/>
      <c r="AC92" s="257"/>
      <c r="AD92" s="528" t="str">
        <f>'syn rec_edit'!AN93</f>
        <v/>
      </c>
      <c r="AE92" s="525" t="str">
        <f>IFERROR(LOOKUP(2,1/(COUNTIF($AE$3:AE91,$AD$4:$AD$579)=0),$AD$4:$AD$579),"")</f>
        <v/>
      </c>
      <c r="AF92" s="494" t="str">
        <f t="shared" si="16"/>
        <v/>
      </c>
      <c r="AG92" s="483" t="str">
        <f t="shared" si="17"/>
        <v/>
      </c>
      <c r="AH92" s="482" t="str">
        <f>IFERROR(LOOKUP(2,1/(COUNTIF($AH$2:AH91,$AG$4:$AG$100)=0),$AG$4:$AG$100),"")</f>
        <v/>
      </c>
      <c r="AI92" s="483" t="str">
        <f>IFERROR(LOOKUP(2,1/(COUNTIF($AI$2:AI91,$AJ$4:$AJ$100)=0),$AJ$4:$AJ$100),"")</f>
        <v/>
      </c>
      <c r="AJ92" s="482" t="str">
        <f t="shared" si="18"/>
        <v/>
      </c>
      <c r="AK92" s="484">
        <f t="shared" si="19"/>
        <v>0</v>
      </c>
      <c r="AL92" s="484">
        <f t="shared" si="20"/>
        <v>0</v>
      </c>
      <c r="AM92" s="484">
        <f t="shared" si="21"/>
        <v>0</v>
      </c>
      <c r="AN92" s="482" t="str">
        <f>IFERROR(LOOKUP(2,1/(COUNTIF($AN$2:AN91,$AF$4:$AF$100)=0),$AF$4:$AF$100),"")</f>
        <v/>
      </c>
      <c r="AO92" s="63">
        <v>256</v>
      </c>
      <c r="XFD92" s="527" t="s">
        <v>873</v>
      </c>
    </row>
    <row r="93" spans="1:41 16384:16384">
      <c r="A93" s="172"/>
      <c r="B93" s="172"/>
      <c r="C93" s="185"/>
      <c r="D93" s="185"/>
      <c r="E93" s="185"/>
      <c r="F93" s="185"/>
      <c r="G93" s="185"/>
      <c r="H93" s="185"/>
      <c r="I93" s="521"/>
      <c r="J93" s="191" t="str">
        <f t="shared" si="14"/>
        <v>0</v>
      </c>
      <c r="K93" s="191" t="str">
        <f t="shared" si="14"/>
        <v>0</v>
      </c>
      <c r="L93" s="191" t="str">
        <f t="shared" si="22"/>
        <v>0</v>
      </c>
      <c r="M93" s="191" t="str">
        <f t="shared" si="23"/>
        <v>0</v>
      </c>
      <c r="N93" s="191" t="str">
        <f t="shared" si="24"/>
        <v>0</v>
      </c>
      <c r="O93" s="191" t="str">
        <f t="shared" si="25"/>
        <v>0</v>
      </c>
      <c r="P93" s="191" t="str">
        <f t="shared" si="26"/>
        <v>0</v>
      </c>
      <c r="Q93" s="191" t="str">
        <f t="shared" si="15"/>
        <v>0</v>
      </c>
      <c r="X93" s="257"/>
      <c r="Y93" s="257"/>
      <c r="Z93" s="257"/>
      <c r="AA93" s="257"/>
      <c r="AB93" s="257"/>
      <c r="AC93" s="257"/>
      <c r="AD93" s="528" t="str">
        <f>'syn rec_edit'!AN94</f>
        <v/>
      </c>
      <c r="AE93" s="525" t="str">
        <f>IFERROR(LOOKUP(2,1/(COUNTIF($AE$3:AE92,$AD$4:$AD$579)=0),$AD$4:$AD$579),"")</f>
        <v/>
      </c>
      <c r="AF93" s="494" t="str">
        <f t="shared" si="16"/>
        <v/>
      </c>
      <c r="AG93" s="483" t="str">
        <f t="shared" si="17"/>
        <v/>
      </c>
      <c r="AH93" s="482" t="str">
        <f>IFERROR(LOOKUP(2,1/(COUNTIF($AH$2:AH92,$AG$4:$AG$100)=0),$AG$4:$AG$100),"")</f>
        <v/>
      </c>
      <c r="AI93" s="483" t="str">
        <f>IFERROR(LOOKUP(2,1/(COUNTIF($AI$2:AI92,$AJ$4:$AJ$100)=0),$AJ$4:$AJ$100),"")</f>
        <v/>
      </c>
      <c r="AJ93" s="482" t="str">
        <f t="shared" si="18"/>
        <v/>
      </c>
      <c r="AK93" s="484">
        <f t="shared" si="19"/>
        <v>0</v>
      </c>
      <c r="AL93" s="484">
        <f t="shared" si="20"/>
        <v>0</v>
      </c>
      <c r="AM93" s="484">
        <f t="shared" si="21"/>
        <v>0</v>
      </c>
      <c r="AN93" s="482" t="str">
        <f>IFERROR(LOOKUP(2,1/(COUNTIF($AN$2:AN92,$AF$4:$AF$100)=0),$AF$4:$AF$100),"")</f>
        <v/>
      </c>
      <c r="AO93" s="63">
        <v>200</v>
      </c>
      <c r="XFD93" s="527" t="s">
        <v>873</v>
      </c>
    </row>
    <row r="94" spans="1:41 16384:16384">
      <c r="A94" s="172"/>
      <c r="B94" s="172"/>
      <c r="C94" s="185"/>
      <c r="D94" s="185"/>
      <c r="E94" s="185"/>
      <c r="F94" s="185"/>
      <c r="G94" s="185"/>
      <c r="H94" s="185"/>
      <c r="I94" s="521"/>
      <c r="J94" s="191" t="str">
        <f t="shared" si="14"/>
        <v>0</v>
      </c>
      <c r="K94" s="191" t="str">
        <f t="shared" si="14"/>
        <v>0</v>
      </c>
      <c r="L94" s="191" t="str">
        <f t="shared" si="22"/>
        <v>0</v>
      </c>
      <c r="M94" s="191" t="str">
        <f t="shared" si="23"/>
        <v>0</v>
      </c>
      <c r="N94" s="191" t="str">
        <f t="shared" si="24"/>
        <v>0</v>
      </c>
      <c r="O94" s="191" t="str">
        <f t="shared" si="25"/>
        <v>0</v>
      </c>
      <c r="P94" s="191" t="str">
        <f t="shared" si="26"/>
        <v>0</v>
      </c>
      <c r="Q94" s="191" t="str">
        <f t="shared" si="15"/>
        <v>0</v>
      </c>
      <c r="X94" s="257"/>
      <c r="Y94" s="257"/>
      <c r="Z94" s="257"/>
      <c r="AA94" s="257"/>
      <c r="AB94" s="257"/>
      <c r="AC94" s="257"/>
      <c r="AD94" s="528" t="str">
        <f>'syn rec_edit'!AN95</f>
        <v/>
      </c>
      <c r="AE94" s="525" t="str">
        <f>IFERROR(LOOKUP(2,1/(COUNTIF($AE$3:AE93,$AD$4:$AD$579)=0),$AD$4:$AD$579),"")</f>
        <v/>
      </c>
      <c r="AF94" s="494" t="str">
        <f t="shared" si="16"/>
        <v/>
      </c>
      <c r="AG94" s="483" t="str">
        <f t="shared" si="17"/>
        <v/>
      </c>
      <c r="AH94" s="482" t="str">
        <f>IFERROR(LOOKUP(2,1/(COUNTIF($AH$2:AH93,$AG$4:$AG$100)=0),$AG$4:$AG$100),"")</f>
        <v/>
      </c>
      <c r="AI94" s="483" t="str">
        <f>IFERROR(LOOKUP(2,1/(COUNTIF($AI$2:AI93,$AJ$4:$AJ$100)=0),$AJ$4:$AJ$100),"")</f>
        <v/>
      </c>
      <c r="AJ94" s="482" t="str">
        <f t="shared" si="18"/>
        <v/>
      </c>
      <c r="AK94" s="484">
        <f t="shared" si="19"/>
        <v>0</v>
      </c>
      <c r="AL94" s="484">
        <f t="shared" si="20"/>
        <v>0</v>
      </c>
      <c r="AM94" s="484">
        <f t="shared" si="21"/>
        <v>0</v>
      </c>
      <c r="AN94" s="482" t="str">
        <f>IFERROR(LOOKUP(2,1/(COUNTIF($AN$2:AN93,$AF$4:$AF$100)=0),$AF$4:$AF$100),"")</f>
        <v/>
      </c>
      <c r="AO94" s="63">
        <v>256</v>
      </c>
      <c r="XFD94" s="527" t="s">
        <v>873</v>
      </c>
    </row>
    <row r="95" spans="1:41 16384:16384">
      <c r="A95" s="172"/>
      <c r="B95" s="172"/>
      <c r="C95" s="185"/>
      <c r="D95" s="185"/>
      <c r="E95" s="185"/>
      <c r="F95" s="185"/>
      <c r="G95" s="185"/>
      <c r="H95" s="185"/>
      <c r="I95" s="521"/>
      <c r="J95" s="191" t="str">
        <f t="shared" si="14"/>
        <v>0</v>
      </c>
      <c r="K95" s="191" t="str">
        <f t="shared" si="14"/>
        <v>0</v>
      </c>
      <c r="L95" s="191" t="str">
        <f t="shared" si="22"/>
        <v>0</v>
      </c>
      <c r="M95" s="191" t="str">
        <f t="shared" si="23"/>
        <v>0</v>
      </c>
      <c r="N95" s="191" t="str">
        <f t="shared" si="24"/>
        <v>0</v>
      </c>
      <c r="O95" s="191" t="str">
        <f t="shared" si="25"/>
        <v>0</v>
      </c>
      <c r="P95" s="191" t="str">
        <f t="shared" si="26"/>
        <v>0</v>
      </c>
      <c r="Q95" s="191" t="str">
        <f t="shared" si="15"/>
        <v>0</v>
      </c>
      <c r="X95" s="257"/>
      <c r="Y95" s="257"/>
      <c r="Z95" s="257"/>
      <c r="AA95" s="257"/>
      <c r="AB95" s="257"/>
      <c r="AC95" s="257"/>
      <c r="AD95" s="528" t="str">
        <f>'syn rec_edit'!AN96</f>
        <v/>
      </c>
      <c r="AE95" s="525" t="str">
        <f>IFERROR(LOOKUP(2,1/(COUNTIF($AE$3:AE94,$AD$4:$AD$579)=0),$AD$4:$AD$579),"")</f>
        <v/>
      </c>
      <c r="AF95" s="494" t="str">
        <f t="shared" si="16"/>
        <v/>
      </c>
      <c r="AG95" s="483" t="str">
        <f t="shared" si="17"/>
        <v/>
      </c>
      <c r="AH95" s="482" t="str">
        <f>IFERROR(LOOKUP(2,1/(COUNTIF($AH$2:AH94,$AG$4:$AG$100)=0),$AG$4:$AG$100),"")</f>
        <v/>
      </c>
      <c r="AI95" s="483" t="str">
        <f>IFERROR(LOOKUP(2,1/(COUNTIF($AI$2:AI94,$AJ$4:$AJ$100)=0),$AJ$4:$AJ$100),"")</f>
        <v/>
      </c>
      <c r="AJ95" s="482" t="str">
        <f t="shared" si="18"/>
        <v/>
      </c>
      <c r="AK95" s="484">
        <f t="shared" si="19"/>
        <v>0</v>
      </c>
      <c r="AL95" s="484">
        <f t="shared" si="20"/>
        <v>0</v>
      </c>
      <c r="AM95" s="484">
        <f t="shared" si="21"/>
        <v>0</v>
      </c>
      <c r="AN95" s="482" t="str">
        <f>IFERROR(LOOKUP(2,1/(COUNTIF($AN$2:AN94,$AF$4:$AF$100)=0),$AF$4:$AF$100),"")</f>
        <v/>
      </c>
      <c r="AO95" s="63">
        <v>200</v>
      </c>
      <c r="XFD95" s="527" t="s">
        <v>873</v>
      </c>
    </row>
    <row r="96" spans="1:41 16384:16384">
      <c r="A96" s="172"/>
      <c r="B96" s="172"/>
      <c r="C96" s="185"/>
      <c r="D96" s="185"/>
      <c r="E96" s="185"/>
      <c r="F96" s="185"/>
      <c r="G96" s="185"/>
      <c r="H96" s="185"/>
      <c r="I96" s="521"/>
      <c r="J96" s="191" t="str">
        <f t="shared" si="14"/>
        <v>0</v>
      </c>
      <c r="K96" s="191" t="str">
        <f t="shared" si="14"/>
        <v>0</v>
      </c>
      <c r="L96" s="191" t="str">
        <f t="shared" si="22"/>
        <v>0</v>
      </c>
      <c r="M96" s="191" t="str">
        <f t="shared" si="23"/>
        <v>0</v>
      </c>
      <c r="N96" s="191" t="str">
        <f t="shared" si="24"/>
        <v>0</v>
      </c>
      <c r="O96" s="191" t="str">
        <f t="shared" si="25"/>
        <v>0</v>
      </c>
      <c r="P96" s="191" t="str">
        <f t="shared" si="26"/>
        <v>0</v>
      </c>
      <c r="Q96" s="191" t="str">
        <f t="shared" si="15"/>
        <v>0</v>
      </c>
      <c r="X96" s="257"/>
      <c r="Y96" s="257"/>
      <c r="Z96" s="257"/>
      <c r="AA96" s="257"/>
      <c r="AB96" s="257"/>
      <c r="AC96" s="257"/>
      <c r="AD96" s="528" t="str">
        <f>'syn rec_edit'!AN97</f>
        <v/>
      </c>
      <c r="AE96" s="525" t="str">
        <f>IFERROR(LOOKUP(2,1/(COUNTIF($AE$3:AE95,$AD$4:$AD$579)=0),$AD$4:$AD$579),"")</f>
        <v/>
      </c>
      <c r="AF96" s="494" t="str">
        <f t="shared" si="16"/>
        <v/>
      </c>
      <c r="AG96" s="483" t="str">
        <f t="shared" si="17"/>
        <v/>
      </c>
      <c r="AH96" s="482" t="str">
        <f>IFERROR(LOOKUP(2,1/(COUNTIF($AH$2:AH95,$AG$4:$AG$100)=0),$AG$4:$AG$100),"")</f>
        <v/>
      </c>
      <c r="AI96" s="483" t="str">
        <f>IFERROR(LOOKUP(2,1/(COUNTIF($AI$2:AI95,$AJ$4:$AJ$100)=0),$AJ$4:$AJ$100),"")</f>
        <v/>
      </c>
      <c r="AJ96" s="482" t="str">
        <f t="shared" si="18"/>
        <v/>
      </c>
      <c r="AK96" s="484">
        <f t="shared" si="19"/>
        <v>0</v>
      </c>
      <c r="AL96" s="484">
        <f t="shared" si="20"/>
        <v>0</v>
      </c>
      <c r="AM96" s="484">
        <f t="shared" si="21"/>
        <v>0</v>
      </c>
      <c r="AN96" s="482" t="str">
        <f>IFERROR(LOOKUP(2,1/(COUNTIF($AN$2:AN95,$AF$4:$AF$100)=0),$AF$4:$AF$100),"")</f>
        <v/>
      </c>
      <c r="AO96" s="63">
        <v>256</v>
      </c>
      <c r="XFD96" s="527" t="s">
        <v>873</v>
      </c>
    </row>
    <row r="97" spans="1:41 16384:16384">
      <c r="A97" s="172"/>
      <c r="B97" s="172"/>
      <c r="C97" s="185"/>
      <c r="D97" s="185"/>
      <c r="E97" s="185"/>
      <c r="F97" s="185"/>
      <c r="G97" s="185"/>
      <c r="H97" s="185"/>
      <c r="I97" s="521"/>
      <c r="J97" s="191" t="str">
        <f t="shared" si="14"/>
        <v>0</v>
      </c>
      <c r="K97" s="191" t="str">
        <f t="shared" si="14"/>
        <v>0</v>
      </c>
      <c r="L97" s="191" t="str">
        <f t="shared" si="22"/>
        <v>0</v>
      </c>
      <c r="M97" s="191" t="str">
        <f t="shared" si="23"/>
        <v>0</v>
      </c>
      <c r="N97" s="191" t="str">
        <f t="shared" si="24"/>
        <v>0</v>
      </c>
      <c r="O97" s="191" t="str">
        <f t="shared" si="25"/>
        <v>0</v>
      </c>
      <c r="P97" s="191" t="str">
        <f t="shared" si="26"/>
        <v>0</v>
      </c>
      <c r="Q97" s="191" t="str">
        <f t="shared" si="15"/>
        <v>0</v>
      </c>
      <c r="X97" s="257"/>
      <c r="Y97" s="257"/>
      <c r="Z97" s="257"/>
      <c r="AA97" s="257"/>
      <c r="AB97" s="257"/>
      <c r="AC97" s="257"/>
      <c r="AD97" s="528" t="str">
        <f>'syn rec_edit'!AN98</f>
        <v/>
      </c>
      <c r="AE97" s="525" t="str">
        <f>IFERROR(LOOKUP(2,1/(COUNTIF($AE$3:AE96,$AD$4:$AD$579)=0),$AD$4:$AD$579),"")</f>
        <v/>
      </c>
      <c r="AF97" s="494" t="str">
        <f t="shared" si="16"/>
        <v/>
      </c>
      <c r="AG97" s="483" t="str">
        <f t="shared" si="17"/>
        <v/>
      </c>
      <c r="AH97" s="482" t="str">
        <f>IFERROR(LOOKUP(2,1/(COUNTIF($AH$2:AH96,$AG$4:$AG$100)=0),$AG$4:$AG$100),"")</f>
        <v/>
      </c>
      <c r="AI97" s="483" t="str">
        <f>IFERROR(LOOKUP(2,1/(COUNTIF($AI$2:AI96,$AJ$4:$AJ$100)=0),$AJ$4:$AJ$100),"")</f>
        <v/>
      </c>
      <c r="AJ97" s="482" t="str">
        <f t="shared" si="18"/>
        <v/>
      </c>
      <c r="AK97" s="484">
        <f t="shared" si="19"/>
        <v>0</v>
      </c>
      <c r="AL97" s="484">
        <f t="shared" si="20"/>
        <v>0</v>
      </c>
      <c r="AM97" s="484">
        <f t="shared" si="21"/>
        <v>0</v>
      </c>
      <c r="AN97" s="482" t="str">
        <f>IFERROR(LOOKUP(2,1/(COUNTIF($AN$2:AN96,$AF$4:$AF$100)=0),$AF$4:$AF$100),"")</f>
        <v/>
      </c>
      <c r="AO97" s="63">
        <v>200</v>
      </c>
      <c r="XFD97" s="527" t="s">
        <v>873</v>
      </c>
    </row>
    <row r="98" spans="1:41 16384:16384">
      <c r="A98" s="172"/>
      <c r="B98" s="172"/>
      <c r="C98" s="185"/>
      <c r="D98" s="185"/>
      <c r="E98" s="185"/>
      <c r="F98" s="185"/>
      <c r="G98" s="185"/>
      <c r="H98" s="185"/>
      <c r="I98" s="521"/>
      <c r="J98" s="191" t="str">
        <f t="shared" si="14"/>
        <v>0</v>
      </c>
      <c r="K98" s="191" t="str">
        <f t="shared" si="14"/>
        <v>0</v>
      </c>
      <c r="L98" s="191" t="str">
        <f t="shared" si="22"/>
        <v>0</v>
      </c>
      <c r="M98" s="191" t="str">
        <f t="shared" si="23"/>
        <v>0</v>
      </c>
      <c r="N98" s="191" t="str">
        <f t="shared" si="24"/>
        <v>0</v>
      </c>
      <c r="O98" s="191" t="str">
        <f t="shared" si="25"/>
        <v>0</v>
      </c>
      <c r="P98" s="191" t="str">
        <f t="shared" si="26"/>
        <v>0</v>
      </c>
      <c r="Q98" s="191" t="str">
        <f t="shared" si="15"/>
        <v>0</v>
      </c>
      <c r="X98" s="257"/>
      <c r="Y98" s="257"/>
      <c r="Z98" s="257"/>
      <c r="AA98" s="257"/>
      <c r="AB98" s="257"/>
      <c r="AC98" s="257"/>
      <c r="AD98" s="528" t="str">
        <f>'syn rec_edit'!AN99</f>
        <v/>
      </c>
      <c r="AE98" s="525" t="str">
        <f>IFERROR(LOOKUP(2,1/(COUNTIF($AE$3:AE97,$AD$4:$AD$579)=0),$AD$4:$AD$579),"")</f>
        <v/>
      </c>
      <c r="AF98" s="494" t="str">
        <f t="shared" si="16"/>
        <v/>
      </c>
      <c r="AG98" s="483" t="str">
        <f t="shared" si="17"/>
        <v/>
      </c>
      <c r="AH98" s="482" t="str">
        <f>IFERROR(LOOKUP(2,1/(COUNTIF($AH$2:AH97,$AG$4:$AG$100)=0),$AG$4:$AG$100),"")</f>
        <v/>
      </c>
      <c r="AI98" s="483" t="str">
        <f>IFERROR(LOOKUP(2,1/(COUNTIF($AI$2:AI97,$AJ$4:$AJ$100)=0),$AJ$4:$AJ$100),"")</f>
        <v/>
      </c>
      <c r="AJ98" s="482" t="str">
        <f t="shared" si="18"/>
        <v/>
      </c>
      <c r="AK98" s="484">
        <f t="shared" si="19"/>
        <v>0</v>
      </c>
      <c r="AL98" s="484">
        <f t="shared" si="20"/>
        <v>0</v>
      </c>
      <c r="AM98" s="484">
        <f t="shared" si="21"/>
        <v>0</v>
      </c>
      <c r="AN98" s="482" t="str">
        <f>IFERROR(LOOKUP(2,1/(COUNTIF($AN$2:AN97,$AF$4:$AF$100)=0),$AF$4:$AF$100),"")</f>
        <v/>
      </c>
      <c r="AO98" s="63">
        <v>256</v>
      </c>
      <c r="XFD98" s="527" t="s">
        <v>873</v>
      </c>
    </row>
    <row r="99" spans="1:41 16384:16384">
      <c r="A99" s="172"/>
      <c r="B99" s="172"/>
      <c r="C99" s="185"/>
      <c r="D99" s="185"/>
      <c r="E99" s="185"/>
      <c r="F99" s="185"/>
      <c r="G99" s="185"/>
      <c r="H99" s="185"/>
      <c r="I99" s="521"/>
      <c r="J99" s="191" t="str">
        <f t="shared" si="14"/>
        <v>0</v>
      </c>
      <c r="K99" s="191" t="str">
        <f t="shared" si="14"/>
        <v>0</v>
      </c>
      <c r="L99" s="191" t="str">
        <f t="shared" si="22"/>
        <v>0</v>
      </c>
      <c r="M99" s="191" t="str">
        <f t="shared" si="23"/>
        <v>0</v>
      </c>
      <c r="N99" s="191" t="str">
        <f t="shared" si="24"/>
        <v>0</v>
      </c>
      <c r="O99" s="191" t="str">
        <f t="shared" si="25"/>
        <v>0</v>
      </c>
      <c r="P99" s="191" t="str">
        <f t="shared" si="26"/>
        <v>0</v>
      </c>
      <c r="Q99" s="191" t="str">
        <f t="shared" si="15"/>
        <v>0</v>
      </c>
      <c r="X99" s="257"/>
      <c r="Y99" s="257"/>
      <c r="Z99" s="257"/>
      <c r="AA99" s="257"/>
      <c r="AB99" s="257"/>
      <c r="AC99" s="257"/>
      <c r="AD99" s="528" t="str">
        <f>'syn rec_edit'!AN100</f>
        <v/>
      </c>
      <c r="AE99" s="525" t="str">
        <f>IFERROR(LOOKUP(2,1/(COUNTIF($AE$3:AE98,$AD$4:$AD$579)=0),$AD$4:$AD$579),"")</f>
        <v/>
      </c>
      <c r="AF99" s="494" t="str">
        <f t="shared" si="16"/>
        <v/>
      </c>
      <c r="AG99" s="483" t="str">
        <f t="shared" si="17"/>
        <v/>
      </c>
      <c r="AH99" s="482" t="str">
        <f>IFERROR(LOOKUP(2,1/(COUNTIF($AH$2:AH98,$AG$4:$AG$100)=0),$AG$4:$AG$100),"")</f>
        <v/>
      </c>
      <c r="AI99" s="483" t="str">
        <f>IFERROR(LOOKUP(2,1/(COUNTIF($AI$2:AI98,$AJ$4:$AJ$100)=0),$AJ$4:$AJ$100),"")</f>
        <v/>
      </c>
      <c r="AJ99" s="482" t="str">
        <f t="shared" si="18"/>
        <v/>
      </c>
      <c r="AK99" s="484">
        <f t="shared" si="19"/>
        <v>0</v>
      </c>
      <c r="AL99" s="484">
        <f t="shared" si="20"/>
        <v>0</v>
      </c>
      <c r="AM99" s="484">
        <f t="shared" si="21"/>
        <v>0</v>
      </c>
      <c r="AN99" s="482" t="str">
        <f>IFERROR(LOOKUP(2,1/(COUNTIF($AN$2:AN98,$AF$4:$AF$100)=0),$AF$4:$AF$100),"")</f>
        <v/>
      </c>
      <c r="AO99" s="63">
        <v>200</v>
      </c>
      <c r="XFD99" s="527" t="s">
        <v>873</v>
      </c>
    </row>
    <row r="100" spans="1:41 16384:16384">
      <c r="A100" s="172"/>
      <c r="B100" s="172"/>
      <c r="C100" s="185"/>
      <c r="D100" s="185"/>
      <c r="E100" s="185"/>
      <c r="F100" s="185"/>
      <c r="G100" s="185"/>
      <c r="H100" s="185"/>
      <c r="I100" s="521"/>
      <c r="J100" s="191" t="str">
        <f t="shared" si="14"/>
        <v>0</v>
      </c>
      <c r="K100" s="191" t="str">
        <f t="shared" si="14"/>
        <v>0</v>
      </c>
      <c r="L100" s="191" t="str">
        <f t="shared" si="22"/>
        <v>0</v>
      </c>
      <c r="M100" s="191" t="str">
        <f t="shared" si="23"/>
        <v>0</v>
      </c>
      <c r="N100" s="191" t="str">
        <f t="shared" si="24"/>
        <v>0</v>
      </c>
      <c r="O100" s="191" t="str">
        <f t="shared" si="25"/>
        <v>0</v>
      </c>
      <c r="P100" s="191" t="str">
        <f t="shared" si="26"/>
        <v>0</v>
      </c>
      <c r="Q100" s="191" t="str">
        <f t="shared" si="15"/>
        <v>0</v>
      </c>
      <c r="X100" s="257"/>
      <c r="Y100" s="257"/>
      <c r="Z100" s="257"/>
      <c r="AA100" s="257"/>
      <c r="AB100" s="257"/>
      <c r="AC100" s="257"/>
      <c r="AD100" s="528" t="str">
        <f>'syn rec_edit'!AN101</f>
        <v>1448169</v>
      </c>
      <c r="AE100" s="525" t="str">
        <f>IFERROR(LOOKUP(2,1/(COUNTIF($AE$3:AE99,$AD$4:$AD$579)=0),$AD$4:$AD$579),"")</f>
        <v/>
      </c>
      <c r="AF100" s="494" t="str">
        <f t="shared" si="16"/>
        <v/>
      </c>
      <c r="AG100" s="483" t="str">
        <f t="shared" si="17"/>
        <v/>
      </c>
      <c r="AH100" s="482" t="str">
        <f>IFERROR(LOOKUP(2,1/(COUNTIF($AH$2:AH99,$AG$4:$AG$100)=0),$AG$4:$AG$100),"")</f>
        <v/>
      </c>
      <c r="AI100" s="483" t="str">
        <f>IFERROR(LOOKUP(2,1/(COUNTIF($AI$2:AI99,$AJ$4:$AJ$100)=0),$AJ$4:$AJ$100),"")</f>
        <v/>
      </c>
      <c r="AJ100" s="482" t="str">
        <f t="shared" si="18"/>
        <v/>
      </c>
      <c r="AK100" s="484">
        <f t="shared" si="19"/>
        <v>0</v>
      </c>
      <c r="AL100" s="484">
        <f t="shared" si="20"/>
        <v>0</v>
      </c>
      <c r="AM100" s="484">
        <f t="shared" si="21"/>
        <v>0</v>
      </c>
      <c r="AN100" s="482" t="str">
        <f>IFERROR(LOOKUP(2,1/(COUNTIF($AN$2:AN99,$AF$4:$AF$100)=0),$AF$4:$AF$100),"")</f>
        <v/>
      </c>
      <c r="AO100" s="63">
        <v>256</v>
      </c>
      <c r="XFD100" s="527" t="s">
        <v>873</v>
      </c>
    </row>
    <row r="101" spans="1:41 16384:16384" hidden="1">
      <c r="X101" s="257"/>
      <c r="Y101" s="257"/>
      <c r="Z101" s="257"/>
      <c r="AA101" s="257"/>
      <c r="AB101" s="257"/>
      <c r="AC101" s="257"/>
      <c r="AD101" s="528" t="str">
        <f>'syn rec_edit'!AN102</f>
        <v>1448169</v>
      </c>
      <c r="AE101" s="525" t="str">
        <f>IFERROR(LOOKUP(2,1/(COUNTIF($AE$3:AE100,$AD$4:$AD$579)=0),$AD$4:$AD$579),"")</f>
        <v/>
      </c>
      <c r="AF101" s="494" t="str">
        <f t="shared" si="16"/>
        <v/>
      </c>
      <c r="AG101" s="483" t="str">
        <f t="shared" si="17"/>
        <v/>
      </c>
      <c r="AH101" s="482" t="str">
        <f>IFERROR(LOOKUP(2,1/(COUNTIF($AH$2:AH100,$AG$4:$AG$100)=0),$AG$4:$AG$100),"")</f>
        <v/>
      </c>
      <c r="AI101" s="483" t="str">
        <f>IFERROR(LOOKUP(2,1/(COUNTIF($AI$2:AI100,$AJ$4:$AJ$100)=0),$AJ$4:$AJ$100),"")</f>
        <v/>
      </c>
      <c r="AJ101" s="482" t="str">
        <f t="shared" si="18"/>
        <v/>
      </c>
      <c r="AK101" s="484">
        <f t="shared" si="19"/>
        <v>0</v>
      </c>
      <c r="AL101" s="484">
        <f t="shared" si="20"/>
        <v>0</v>
      </c>
      <c r="AM101" s="484">
        <f t="shared" si="21"/>
        <v>0</v>
      </c>
      <c r="AN101" s="482" t="str">
        <f>IFERROR(LOOKUP(2,1/(COUNTIF($AN$2:AN100,$AF$4:$AF$100)=0),$AF$4:$AF$100),"")</f>
        <v/>
      </c>
      <c r="AO101" s="63">
        <v>200</v>
      </c>
      <c r="XFD101" s="527" t="s">
        <v>873</v>
      </c>
    </row>
    <row r="102" spans="1:41 16384:16384" hidden="1">
      <c r="X102" s="257"/>
      <c r="Y102" s="257"/>
      <c r="Z102" s="257"/>
      <c r="AA102" s="257"/>
      <c r="AB102" s="257"/>
      <c r="AC102" s="257"/>
      <c r="AD102" s="528" t="str">
        <f>'syn rec_edit'!AN103</f>
        <v>1448169</v>
      </c>
      <c r="AE102" s="525" t="str">
        <f>IFERROR(LOOKUP(2,1/(COUNTIF($AE$3:AE101,$AD$4:$AD$579)=0),$AD$4:$AD$579),"")</f>
        <v/>
      </c>
      <c r="AF102" s="494" t="str">
        <f t="shared" si="16"/>
        <v/>
      </c>
      <c r="AG102" s="483" t="str">
        <f t="shared" si="17"/>
        <v/>
      </c>
      <c r="AH102" s="482" t="str">
        <f>IFERROR(LOOKUP(2,1/(COUNTIF($AH$2:AH101,$AG$4:$AG$100)=0),$AG$4:$AG$100),"")</f>
        <v/>
      </c>
      <c r="AI102" s="483" t="str">
        <f>IFERROR(LOOKUP(2,1/(COUNTIF($AI$2:AI101,$AJ$4:$AJ$100)=0),$AJ$4:$AJ$100),"")</f>
        <v/>
      </c>
      <c r="AJ102" s="482" t="str">
        <f t="shared" si="18"/>
        <v/>
      </c>
      <c r="AK102" s="484">
        <f t="shared" si="19"/>
        <v>0</v>
      </c>
      <c r="AL102" s="484">
        <f t="shared" si="20"/>
        <v>0</v>
      </c>
      <c r="AM102" s="484">
        <f t="shared" si="21"/>
        <v>0</v>
      </c>
      <c r="AN102" s="482" t="str">
        <f>IFERROR(LOOKUP(2,1/(COUNTIF($AN$2:AN101,$AF$4:$AF$100)=0),$AF$4:$AF$100),"")</f>
        <v/>
      </c>
      <c r="AO102" s="63">
        <v>256</v>
      </c>
    </row>
    <row r="103" spans="1:41 16384:16384" hidden="1">
      <c r="X103" s="257"/>
      <c r="Y103" s="257"/>
      <c r="Z103" s="257"/>
      <c r="AA103" s="257"/>
      <c r="AB103" s="257"/>
      <c r="AC103" s="257"/>
      <c r="AD103" s="528" t="str">
        <f>'syn rec_edit'!AN104</f>
        <v>1448169</v>
      </c>
      <c r="AE103" s="525" t="str">
        <f>IFERROR(LOOKUP(2,1/(COUNTIF($AE$3:AE102,$AD$4:$AD$579)=0),$AD$4:$AD$579),"")</f>
        <v/>
      </c>
      <c r="AF103" s="494" t="str">
        <f t="shared" si="16"/>
        <v/>
      </c>
      <c r="AG103" s="483" t="str">
        <f t="shared" si="17"/>
        <v/>
      </c>
      <c r="AH103" s="482" t="str">
        <f>IFERROR(LOOKUP(2,1/(COUNTIF($AH$2:AH102,$AG$4:$AG$100)=0),$AG$4:$AG$100),"")</f>
        <v/>
      </c>
      <c r="AI103" s="483" t="str">
        <f>IFERROR(LOOKUP(2,1/(COUNTIF($AI$2:AI102,$AJ$4:$AJ$100)=0),$AJ$4:$AJ$100),"")</f>
        <v/>
      </c>
      <c r="AJ103" s="482" t="str">
        <f t="shared" si="18"/>
        <v/>
      </c>
      <c r="AK103" s="484">
        <f t="shared" si="19"/>
        <v>0</v>
      </c>
      <c r="AL103" s="484">
        <f t="shared" si="20"/>
        <v>0</v>
      </c>
      <c r="AM103" s="484">
        <f t="shared" si="21"/>
        <v>0</v>
      </c>
      <c r="AN103" s="482" t="str">
        <f>IFERROR(LOOKUP(2,1/(COUNTIF($AN$2:AN102,$AF$4:$AF$100)=0),$AF$4:$AF$100),"")</f>
        <v/>
      </c>
      <c r="AO103" s="63">
        <v>200</v>
      </c>
    </row>
    <row r="104" spans="1:41 16384:16384" hidden="1">
      <c r="X104" s="257"/>
      <c r="Y104" s="257"/>
      <c r="Z104" s="257"/>
      <c r="AA104" s="257"/>
      <c r="AB104" s="257"/>
      <c r="AC104" s="257"/>
      <c r="AD104" s="528" t="str">
        <f>'syn rec_edit'!AN105</f>
        <v>1448169</v>
      </c>
      <c r="AE104" s="525" t="str">
        <f>IFERROR(LOOKUP(2,1/(COUNTIF($AE$3:AE103,$AD$4:$AD$579)=0),$AD$4:$AD$579),"")</f>
        <v/>
      </c>
      <c r="AF104" s="494" t="str">
        <f t="shared" si="16"/>
        <v/>
      </c>
      <c r="AG104" s="483" t="str">
        <f t="shared" si="17"/>
        <v/>
      </c>
      <c r="AH104" s="482" t="str">
        <f>IFERROR(LOOKUP(2,1/(COUNTIF($AH$2:AH103,$AG$4:$AG$100)=0),$AG$4:$AG$100),"")</f>
        <v/>
      </c>
      <c r="AI104" s="483" t="str">
        <f>IFERROR(LOOKUP(2,1/(COUNTIF($AI$2:AI103,$AJ$4:$AJ$100)=0),$AJ$4:$AJ$100),"")</f>
        <v/>
      </c>
      <c r="AJ104" s="482" t="str">
        <f t="shared" si="18"/>
        <v/>
      </c>
      <c r="AK104" s="484">
        <f t="shared" si="19"/>
        <v>0</v>
      </c>
      <c r="AL104" s="484">
        <f t="shared" si="20"/>
        <v>0</v>
      </c>
      <c r="AM104" s="484">
        <f t="shared" si="21"/>
        <v>0</v>
      </c>
      <c r="AN104" s="482" t="str">
        <f>IFERROR(LOOKUP(2,1/(COUNTIF($AN$2:AN103,$AF$4:$AF$100)=0),$AF$4:$AF$100),"")</f>
        <v/>
      </c>
      <c r="AO104" s="63">
        <v>256</v>
      </c>
    </row>
    <row r="105" spans="1:41 16384:16384" hidden="1">
      <c r="X105" s="257"/>
      <c r="Y105" s="257"/>
      <c r="Z105" s="257"/>
      <c r="AA105" s="257"/>
      <c r="AB105" s="257"/>
      <c r="AC105" s="257"/>
      <c r="AD105" s="528" t="str">
        <f>'syn rec_edit'!AN106</f>
        <v>1448169</v>
      </c>
      <c r="AE105" s="525" t="str">
        <f>IFERROR(LOOKUP(2,1/(COUNTIF($AE$3:AE104,$AD$4:$AD$579)=0),$AD$4:$AD$579),"")</f>
        <v/>
      </c>
      <c r="AF105" s="494" t="str">
        <f t="shared" si="16"/>
        <v/>
      </c>
      <c r="AG105" s="483" t="str">
        <f t="shared" si="17"/>
        <v/>
      </c>
      <c r="AH105" s="482" t="str">
        <f>IFERROR(LOOKUP(2,1/(COUNTIF($AH$2:AH104,$AG$4:$AG$100)=0),$AG$4:$AG$100),"")</f>
        <v/>
      </c>
      <c r="AI105" s="483" t="str">
        <f>IFERROR(LOOKUP(2,1/(COUNTIF($AI$2:AI104,$AJ$4:$AJ$100)=0),$AJ$4:$AJ$100),"")</f>
        <v/>
      </c>
      <c r="AJ105" s="482" t="str">
        <f t="shared" si="18"/>
        <v/>
      </c>
      <c r="AK105" s="484">
        <f t="shared" si="19"/>
        <v>0</v>
      </c>
      <c r="AL105" s="484">
        <f t="shared" si="20"/>
        <v>0</v>
      </c>
      <c r="AM105" s="484">
        <f t="shared" si="21"/>
        <v>0</v>
      </c>
      <c r="AN105" s="482" t="str">
        <f>IFERROR(LOOKUP(2,1/(COUNTIF($AN$2:AN104,$AF$4:$AF$100)=0),$AF$4:$AF$100),"")</f>
        <v/>
      </c>
      <c r="AO105" s="63">
        <v>200</v>
      </c>
    </row>
    <row r="106" spans="1:41 16384:16384" hidden="1">
      <c r="X106" s="257"/>
      <c r="Y106" s="257"/>
      <c r="Z106" s="257"/>
      <c r="AA106" s="257"/>
      <c r="AB106" s="257"/>
      <c r="AC106" s="257"/>
      <c r="AD106" s="528" t="str">
        <f>'syn rec_edit'!AN107</f>
        <v>1448081</v>
      </c>
      <c r="AE106" s="525" t="str">
        <f>IFERROR(LOOKUP(2,1/(COUNTIF($AE$3:AE105,$AD$4:$AD$579)=0),$AD$4:$AD$579),"")</f>
        <v/>
      </c>
      <c r="AF106" s="494" t="str">
        <f t="shared" si="16"/>
        <v/>
      </c>
      <c r="AG106" s="483" t="str">
        <f t="shared" si="17"/>
        <v/>
      </c>
      <c r="AH106" s="482" t="str">
        <f>IFERROR(LOOKUP(2,1/(COUNTIF($AH$2:AH105,$AG$4:$AG$100)=0),$AG$4:$AG$100),"")</f>
        <v/>
      </c>
      <c r="AI106" s="483" t="str">
        <f>IFERROR(LOOKUP(2,1/(COUNTIF($AI$2:AI105,$AJ$4:$AJ$100)=0),$AJ$4:$AJ$100),"")</f>
        <v/>
      </c>
      <c r="AJ106" s="482" t="str">
        <f t="shared" si="18"/>
        <v/>
      </c>
      <c r="AK106" s="484">
        <f t="shared" si="19"/>
        <v>0</v>
      </c>
      <c r="AL106" s="484">
        <f t="shared" si="20"/>
        <v>0</v>
      </c>
      <c r="AM106" s="484">
        <f t="shared" si="21"/>
        <v>0</v>
      </c>
      <c r="AN106" s="482" t="str">
        <f>IFERROR(LOOKUP(2,1/(COUNTIF($AN$2:AN105,$AF$4:$AF$100)=0),$AF$4:$AF$100),"")</f>
        <v/>
      </c>
    </row>
    <row r="107" spans="1:41 16384:16384" hidden="1">
      <c r="X107" s="257"/>
      <c r="Y107" s="257"/>
      <c r="Z107" s="257"/>
      <c r="AA107" s="257"/>
      <c r="AB107" s="257"/>
      <c r="AC107" s="257"/>
      <c r="AD107" s="528" t="str">
        <f>'syn rec_edit'!AN108</f>
        <v>1448081</v>
      </c>
      <c r="AE107" s="525" t="str">
        <f>IFERROR(LOOKUP(2,1/(COUNTIF($AE$3:AE106,$AD$4:$AD$579)=0),$AD$4:$AD$579),"")</f>
        <v/>
      </c>
      <c r="AF107" s="494" t="str">
        <f t="shared" si="16"/>
        <v/>
      </c>
      <c r="AG107" s="483" t="str">
        <f t="shared" si="17"/>
        <v/>
      </c>
      <c r="AH107" s="482" t="str">
        <f>IFERROR(LOOKUP(2,1/(COUNTIF($AH$2:AH106,$AG$4:$AG$100)=0),$AG$4:$AG$100),"")</f>
        <v/>
      </c>
      <c r="AI107" s="483" t="str">
        <f>IFERROR(LOOKUP(2,1/(COUNTIF($AI$2:AI106,$AJ$4:$AJ$100)=0),$AJ$4:$AJ$100),"")</f>
        <v/>
      </c>
      <c r="AJ107" s="482" t="str">
        <f t="shared" si="18"/>
        <v/>
      </c>
      <c r="AK107" s="484">
        <f t="shared" si="19"/>
        <v>0</v>
      </c>
      <c r="AL107" s="484">
        <f t="shared" si="20"/>
        <v>0</v>
      </c>
      <c r="AM107" s="484">
        <f t="shared" si="21"/>
        <v>0</v>
      </c>
      <c r="AN107" s="482" t="str">
        <f>IFERROR(LOOKUP(2,1/(COUNTIF($AN$2:AN106,$AF$4:$AF$100)=0),$AF$4:$AF$100),"")</f>
        <v/>
      </c>
    </row>
    <row r="108" spans="1:41 16384:16384" hidden="1">
      <c r="X108" s="257"/>
      <c r="Y108" s="257"/>
      <c r="Z108" s="257"/>
      <c r="AA108" s="257"/>
      <c r="AB108" s="257"/>
      <c r="AC108" s="257"/>
      <c r="AD108" s="528" t="str">
        <f>'syn rec_edit'!AN109</f>
        <v>1448081</v>
      </c>
      <c r="AE108" s="525" t="str">
        <f>IFERROR(LOOKUP(2,1/(COUNTIF($AE$3:AE107,$AD$4:$AD$579)=0),$AD$4:$AD$579),"")</f>
        <v/>
      </c>
      <c r="AF108" s="494" t="str">
        <f t="shared" si="16"/>
        <v/>
      </c>
      <c r="AG108" s="483" t="str">
        <f t="shared" si="17"/>
        <v/>
      </c>
      <c r="AH108" s="482" t="str">
        <f>IFERROR(LOOKUP(2,1/(COUNTIF($AH$2:AH107,$AG$4:$AG$100)=0),$AG$4:$AG$100),"")</f>
        <v/>
      </c>
      <c r="AI108" s="483" t="str">
        <f>IFERROR(LOOKUP(2,1/(COUNTIF($AI$2:AI107,$AJ$4:$AJ$100)=0),$AJ$4:$AJ$100),"")</f>
        <v/>
      </c>
      <c r="AJ108" s="482" t="str">
        <f t="shared" si="18"/>
        <v/>
      </c>
      <c r="AK108" s="484">
        <f t="shared" si="19"/>
        <v>0</v>
      </c>
      <c r="AL108" s="484">
        <f t="shared" si="20"/>
        <v>0</v>
      </c>
      <c r="AM108" s="484">
        <f t="shared" si="21"/>
        <v>0</v>
      </c>
      <c r="AN108" s="482" t="str">
        <f>IFERROR(LOOKUP(2,1/(COUNTIF($AN$2:AN107,$AF$4:$AF$100)=0),$AF$4:$AF$100),"")</f>
        <v/>
      </c>
    </row>
    <row r="109" spans="1:41 16384:16384" hidden="1">
      <c r="X109" s="257"/>
      <c r="Y109" s="257"/>
      <c r="Z109" s="257"/>
      <c r="AA109" s="257"/>
      <c r="AB109" s="257"/>
      <c r="AC109" s="257"/>
      <c r="AD109" s="528" t="str">
        <f>'syn rec_edit'!AN110</f>
        <v>1448081</v>
      </c>
      <c r="AE109" s="525" t="str">
        <f>IFERROR(LOOKUP(2,1/(COUNTIF($AE$3:AE108,$AD$4:$AD$579)=0),$AD$4:$AD$579),"")</f>
        <v/>
      </c>
      <c r="AF109" s="494" t="str">
        <f t="shared" si="16"/>
        <v/>
      </c>
      <c r="AG109" s="483" t="str">
        <f t="shared" si="17"/>
        <v/>
      </c>
      <c r="AH109" s="482" t="str">
        <f>IFERROR(LOOKUP(2,1/(COUNTIF($AH$2:AH108,$AG$4:$AG$100)=0),$AG$4:$AG$100),"")</f>
        <v/>
      </c>
      <c r="AI109" s="483" t="str">
        <f>IFERROR(LOOKUP(2,1/(COUNTIF($AI$2:AI108,$AJ$4:$AJ$100)=0),$AJ$4:$AJ$100),"")</f>
        <v/>
      </c>
      <c r="AJ109" s="482" t="str">
        <f t="shared" si="18"/>
        <v/>
      </c>
      <c r="AK109" s="484">
        <f t="shared" si="19"/>
        <v>0</v>
      </c>
      <c r="AL109" s="484">
        <f t="shared" si="20"/>
        <v>0</v>
      </c>
      <c r="AM109" s="484">
        <f t="shared" si="21"/>
        <v>0</v>
      </c>
      <c r="AN109" s="482" t="str">
        <f>IFERROR(LOOKUP(2,1/(COUNTIF($AN$2:AN108,$AF$4:$AF$100)=0),$AF$4:$AF$100),"")</f>
        <v/>
      </c>
    </row>
    <row r="110" spans="1:41 16384:16384" hidden="1">
      <c r="X110" s="257"/>
      <c r="Y110" s="257"/>
      <c r="Z110" s="257"/>
      <c r="AA110" s="257"/>
      <c r="AB110" s="257"/>
      <c r="AC110" s="257"/>
      <c r="AD110" s="528" t="str">
        <f>'syn rec_edit'!AN111</f>
        <v>1448081</v>
      </c>
      <c r="AE110" s="525" t="str">
        <f>IFERROR(LOOKUP(2,1/(COUNTIF($AE$3:AE109,$AD$4:$AD$579)=0),$AD$4:$AD$579),"")</f>
        <v/>
      </c>
      <c r="AF110" s="494" t="str">
        <f t="shared" si="16"/>
        <v/>
      </c>
      <c r="AG110" s="483" t="str">
        <f t="shared" si="17"/>
        <v/>
      </c>
      <c r="AH110" s="482" t="str">
        <f>IFERROR(LOOKUP(2,1/(COUNTIF($AH$2:AH109,$AG$4:$AG$100)=0),$AG$4:$AG$100),"")</f>
        <v/>
      </c>
      <c r="AI110" s="483" t="str">
        <f>IFERROR(LOOKUP(2,1/(COUNTIF($AI$2:AI109,$AJ$4:$AJ$100)=0),$AJ$4:$AJ$100),"")</f>
        <v/>
      </c>
      <c r="AJ110" s="482" t="str">
        <f t="shared" si="18"/>
        <v/>
      </c>
      <c r="AK110" s="484">
        <f t="shared" si="19"/>
        <v>0</v>
      </c>
      <c r="AL110" s="484">
        <f t="shared" si="20"/>
        <v>0</v>
      </c>
      <c r="AM110" s="484">
        <f t="shared" si="21"/>
        <v>0</v>
      </c>
      <c r="AN110" s="482" t="str">
        <f>IFERROR(LOOKUP(2,1/(COUNTIF($AN$2:AN109,$AF$4:$AF$100)=0),$AF$4:$AF$100),"")</f>
        <v/>
      </c>
    </row>
    <row r="111" spans="1:41 16384:16384" hidden="1">
      <c r="X111" s="257"/>
      <c r="Y111" s="257"/>
      <c r="Z111" s="257"/>
      <c r="AA111" s="257"/>
      <c r="AB111" s="257"/>
      <c r="AC111" s="257"/>
      <c r="AD111" s="528" t="str">
        <f>'syn rec_edit'!AN112</f>
        <v>1448081</v>
      </c>
      <c r="AE111" s="525" t="str">
        <f>IFERROR(LOOKUP(2,1/(COUNTIF($AE$3:AE110,$AD$4:$AD$579)=0),$AD$4:$AD$579),"")</f>
        <v/>
      </c>
      <c r="AF111" s="494" t="str">
        <f t="shared" si="16"/>
        <v/>
      </c>
      <c r="AG111" s="483" t="str">
        <f t="shared" si="17"/>
        <v/>
      </c>
      <c r="AH111" s="482" t="str">
        <f>IFERROR(LOOKUP(2,1/(COUNTIF($AH$2:AH110,$AG$4:$AG$100)=0),$AG$4:$AG$100),"")</f>
        <v/>
      </c>
      <c r="AI111" s="483" t="str">
        <f>IFERROR(LOOKUP(2,1/(COUNTIF($AI$2:AI110,$AJ$4:$AJ$100)=0),$AJ$4:$AJ$100),"")</f>
        <v/>
      </c>
      <c r="AJ111" s="482" t="str">
        <f t="shared" si="18"/>
        <v/>
      </c>
      <c r="AK111" s="484">
        <f t="shared" si="19"/>
        <v>0</v>
      </c>
      <c r="AL111" s="484">
        <f t="shared" si="20"/>
        <v>0</v>
      </c>
      <c r="AM111" s="484">
        <f t="shared" si="21"/>
        <v>0</v>
      </c>
      <c r="AN111" s="482" t="str">
        <f>IFERROR(LOOKUP(2,1/(COUNTIF($AN$2:AN110,$AF$4:$AF$100)=0),$AF$4:$AF$100),"")</f>
        <v/>
      </c>
    </row>
    <row r="112" spans="1:41 16384:16384" hidden="1">
      <c r="X112" s="257"/>
      <c r="Y112" s="257"/>
      <c r="Z112" s="257"/>
      <c r="AA112" s="257"/>
      <c r="AB112" s="257"/>
      <c r="AC112" s="257"/>
      <c r="AD112" s="528" t="str">
        <f>'syn rec_edit'!AN113</f>
        <v>1448155</v>
      </c>
      <c r="AE112" s="525" t="str">
        <f>IFERROR(LOOKUP(2,1/(COUNTIF($AE$3:AE111,$AD$4:$AD$579)=0),$AD$4:$AD$579),"")</f>
        <v/>
      </c>
      <c r="AF112" s="494" t="str">
        <f t="shared" si="16"/>
        <v/>
      </c>
      <c r="AG112" s="483" t="str">
        <f t="shared" si="17"/>
        <v/>
      </c>
      <c r="AH112" s="482" t="str">
        <f>IFERROR(LOOKUP(2,1/(COUNTIF($AH$2:AH111,$AG$4:$AG$100)=0),$AG$4:$AG$100),"")</f>
        <v/>
      </c>
      <c r="AI112" s="483" t="str">
        <f>IFERROR(LOOKUP(2,1/(COUNTIF($AI$2:AI111,$AJ$4:$AJ$100)=0),$AJ$4:$AJ$100),"")</f>
        <v/>
      </c>
      <c r="AJ112" s="482" t="str">
        <f t="shared" si="18"/>
        <v/>
      </c>
      <c r="AK112" s="484">
        <f t="shared" si="19"/>
        <v>0</v>
      </c>
      <c r="AL112" s="484">
        <f t="shared" si="20"/>
        <v>0</v>
      </c>
      <c r="AM112" s="484">
        <f t="shared" si="21"/>
        <v>0</v>
      </c>
      <c r="AN112" s="482" t="str">
        <f>IFERROR(LOOKUP(2,1/(COUNTIF($AN$2:AN111,$AF$4:$AF$100)=0),$AF$4:$AF$100),"")</f>
        <v/>
      </c>
    </row>
    <row r="113" spans="24:40" hidden="1">
      <c r="X113" s="257"/>
      <c r="Y113" s="257"/>
      <c r="Z113" s="257"/>
      <c r="AA113" s="257"/>
      <c r="AB113" s="257"/>
      <c r="AC113" s="257"/>
      <c r="AD113" s="528" t="str">
        <f>'syn rec_edit'!AN114</f>
        <v>1447428</v>
      </c>
      <c r="AE113" s="525" t="str">
        <f>IFERROR(LOOKUP(2,1/(COUNTIF($AE$3:AE112,$AD$4:$AD$579)=0),$AD$4:$AD$579),"")</f>
        <v/>
      </c>
      <c r="AF113" s="494" t="str">
        <f t="shared" si="16"/>
        <v/>
      </c>
      <c r="AG113" s="483" t="str">
        <f t="shared" si="17"/>
        <v/>
      </c>
      <c r="AH113" s="482" t="str">
        <f>IFERROR(LOOKUP(2,1/(COUNTIF($AH$2:AH112,$AG$4:$AG$100)=0),$AG$4:$AG$100),"")</f>
        <v/>
      </c>
      <c r="AI113" s="483" t="str">
        <f>IFERROR(LOOKUP(2,1/(COUNTIF($AI$2:AI112,$AJ$4:$AJ$100)=0),$AJ$4:$AJ$100),"")</f>
        <v/>
      </c>
      <c r="AJ113" s="482" t="str">
        <f t="shared" si="18"/>
        <v/>
      </c>
      <c r="AK113" s="484">
        <f t="shared" si="19"/>
        <v>0</v>
      </c>
      <c r="AL113" s="484">
        <f t="shared" si="20"/>
        <v>0</v>
      </c>
      <c r="AM113" s="484">
        <f t="shared" si="21"/>
        <v>0</v>
      </c>
      <c r="AN113" s="482" t="str">
        <f>IFERROR(LOOKUP(2,1/(COUNTIF($AN$2:AN112,$AF$4:$AF$100)=0),$AF$4:$AF$100),"")</f>
        <v/>
      </c>
    </row>
    <row r="114" spans="24:40" hidden="1">
      <c r="X114" s="257"/>
      <c r="Y114" s="257"/>
      <c r="Z114" s="257"/>
      <c r="AA114" s="257"/>
      <c r="AB114" s="257"/>
      <c r="AC114" s="257"/>
      <c r="AD114" s="528" t="str">
        <f>'syn rec_edit'!AN115</f>
        <v>1447428</v>
      </c>
      <c r="AE114" s="525" t="str">
        <f>IFERROR(LOOKUP(2,1/(COUNTIF($AE$3:AE113,$AD$4:$AD$579)=0),$AD$4:$AD$579),"")</f>
        <v/>
      </c>
      <c r="AF114" s="494" t="str">
        <f t="shared" si="16"/>
        <v/>
      </c>
      <c r="AG114" s="483" t="str">
        <f t="shared" si="17"/>
        <v/>
      </c>
      <c r="AH114" s="482" t="str">
        <f>IFERROR(LOOKUP(2,1/(COUNTIF($AH$2:AH113,$AG$4:$AG$100)=0),$AG$4:$AG$100),"")</f>
        <v/>
      </c>
      <c r="AI114" s="483" t="str">
        <f>IFERROR(LOOKUP(2,1/(COUNTIF($AI$2:AI113,$AJ$4:$AJ$100)=0),$AJ$4:$AJ$100),"")</f>
        <v/>
      </c>
      <c r="AJ114" s="482" t="str">
        <f t="shared" si="18"/>
        <v/>
      </c>
      <c r="AK114" s="484">
        <f t="shared" si="19"/>
        <v>0</v>
      </c>
      <c r="AL114" s="484">
        <f t="shared" si="20"/>
        <v>0</v>
      </c>
      <c r="AM114" s="484">
        <f t="shared" si="21"/>
        <v>0</v>
      </c>
      <c r="AN114" s="482" t="str">
        <f>IFERROR(LOOKUP(2,1/(COUNTIF($AN$2:AN113,$AF$4:$AF$100)=0),$AF$4:$AF$100),"")</f>
        <v/>
      </c>
    </row>
    <row r="115" spans="24:40" hidden="1">
      <c r="X115" s="257"/>
      <c r="Y115" s="257"/>
      <c r="Z115" s="257"/>
      <c r="AA115" s="257"/>
      <c r="AB115" s="257"/>
      <c r="AC115" s="257"/>
      <c r="AD115" s="528" t="str">
        <f>'syn rec_edit'!AN116</f>
        <v>1447428</v>
      </c>
      <c r="AE115" s="525" t="str">
        <f>IFERROR(LOOKUP(2,1/(COUNTIF($AE$3:AE114,$AD$4:$AD$579)=0),$AD$4:$AD$579),"")</f>
        <v/>
      </c>
      <c r="AF115" s="494" t="str">
        <f t="shared" si="16"/>
        <v/>
      </c>
      <c r="AG115" s="483" t="str">
        <f t="shared" si="17"/>
        <v/>
      </c>
      <c r="AH115" s="482" t="str">
        <f>IFERROR(LOOKUP(2,1/(COUNTIF($AH$2:AH114,$AG$4:$AG$100)=0),$AG$4:$AG$100),"")</f>
        <v/>
      </c>
      <c r="AI115" s="483" t="str">
        <f>IFERROR(LOOKUP(2,1/(COUNTIF($AI$2:AI114,$AJ$4:$AJ$100)=0),$AJ$4:$AJ$100),"")</f>
        <v/>
      </c>
      <c r="AJ115" s="482" t="str">
        <f t="shared" si="18"/>
        <v/>
      </c>
      <c r="AK115" s="484">
        <f t="shared" si="19"/>
        <v>0</v>
      </c>
      <c r="AL115" s="484">
        <f t="shared" si="20"/>
        <v>0</v>
      </c>
      <c r="AM115" s="484">
        <f t="shared" si="21"/>
        <v>0</v>
      </c>
      <c r="AN115" s="482" t="str">
        <f>IFERROR(LOOKUP(2,1/(COUNTIF($AN$2:AN114,$AF$4:$AF$100)=0),$AF$4:$AF$100),"")</f>
        <v/>
      </c>
    </row>
    <row r="116" spans="24:40" hidden="1">
      <c r="X116" s="257"/>
      <c r="Y116" s="257"/>
      <c r="Z116" s="257"/>
      <c r="AA116" s="257"/>
      <c r="AB116" s="257"/>
      <c r="AC116" s="257"/>
      <c r="AD116" s="528" t="str">
        <f>'syn rec_edit'!AN117</f>
        <v>1447428</v>
      </c>
      <c r="AE116" s="525" t="str">
        <f>IFERROR(LOOKUP(2,1/(COUNTIF($AE$3:AE115,$AD$4:$AD$579)=0),$AD$4:$AD$579),"")</f>
        <v/>
      </c>
      <c r="AF116" s="494" t="str">
        <f t="shared" si="16"/>
        <v/>
      </c>
      <c r="AG116" s="483" t="str">
        <f t="shared" si="17"/>
        <v/>
      </c>
      <c r="AH116" s="482" t="str">
        <f>IFERROR(LOOKUP(2,1/(COUNTIF($AH$2:AH115,$AG$4:$AG$100)=0),$AG$4:$AG$100),"")</f>
        <v/>
      </c>
      <c r="AI116" s="483" t="str">
        <f>IFERROR(LOOKUP(2,1/(COUNTIF($AI$2:AI115,$AJ$4:$AJ$100)=0),$AJ$4:$AJ$100),"")</f>
        <v/>
      </c>
      <c r="AJ116" s="482" t="str">
        <f t="shared" si="18"/>
        <v/>
      </c>
      <c r="AK116" s="484">
        <f t="shared" si="19"/>
        <v>0</v>
      </c>
      <c r="AL116" s="484">
        <f t="shared" si="20"/>
        <v>0</v>
      </c>
      <c r="AM116" s="484">
        <f t="shared" si="21"/>
        <v>0</v>
      </c>
      <c r="AN116" s="482" t="str">
        <f>IFERROR(LOOKUP(2,1/(COUNTIF($AN$2:AN115,$AF$4:$AF$100)=0),$AF$4:$AF$100),"")</f>
        <v/>
      </c>
    </row>
    <row r="117" spans="24:40" hidden="1">
      <c r="X117" s="257"/>
      <c r="Y117" s="257"/>
      <c r="Z117" s="257"/>
      <c r="AA117" s="257"/>
      <c r="AB117" s="257"/>
      <c r="AC117" s="257"/>
      <c r="AD117" s="528" t="str">
        <f>'syn rec_edit'!AN118</f>
        <v>1447428</v>
      </c>
      <c r="AE117" s="525" t="str">
        <f>IFERROR(LOOKUP(2,1/(COUNTIF($AE$3:AE116,$AD$4:$AD$579)=0),$AD$4:$AD$579),"")</f>
        <v/>
      </c>
      <c r="AF117" s="494" t="str">
        <f t="shared" si="16"/>
        <v/>
      </c>
      <c r="AG117" s="483" t="str">
        <f t="shared" si="17"/>
        <v/>
      </c>
      <c r="AH117" s="482" t="str">
        <f>IFERROR(LOOKUP(2,1/(COUNTIF($AH$2:AH116,$AG$4:$AG$100)=0),$AG$4:$AG$100),"")</f>
        <v/>
      </c>
      <c r="AI117" s="483" t="str">
        <f>IFERROR(LOOKUP(2,1/(COUNTIF($AI$2:AI116,$AJ$4:$AJ$100)=0),$AJ$4:$AJ$100),"")</f>
        <v/>
      </c>
      <c r="AJ117" s="482" t="str">
        <f t="shared" si="18"/>
        <v/>
      </c>
      <c r="AK117" s="484">
        <f t="shared" si="19"/>
        <v>0</v>
      </c>
      <c r="AL117" s="484">
        <f t="shared" si="20"/>
        <v>0</v>
      </c>
      <c r="AM117" s="484">
        <f t="shared" si="21"/>
        <v>0</v>
      </c>
      <c r="AN117" s="482" t="str">
        <f>IFERROR(LOOKUP(2,1/(COUNTIF($AN$2:AN116,$AF$4:$AF$100)=0),$AF$4:$AF$100),"")</f>
        <v/>
      </c>
    </row>
    <row r="118" spans="24:40" hidden="1">
      <c r="X118" s="257"/>
      <c r="Y118" s="257"/>
      <c r="Z118" s="257"/>
      <c r="AA118" s="257"/>
      <c r="AB118" s="257"/>
      <c r="AC118" s="257"/>
      <c r="AD118" s="528" t="str">
        <f>'syn rec_edit'!AN119</f>
        <v>1447428</v>
      </c>
      <c r="AE118" s="525" t="str">
        <f>IFERROR(LOOKUP(2,1/(COUNTIF($AE$3:AE117,$AD$4:$AD$579)=0),$AD$4:$AD$579),"")</f>
        <v/>
      </c>
      <c r="AF118" s="494" t="str">
        <f t="shared" si="16"/>
        <v/>
      </c>
      <c r="AG118" s="483" t="str">
        <f t="shared" si="17"/>
        <v/>
      </c>
      <c r="AH118" s="482" t="str">
        <f>IFERROR(LOOKUP(2,1/(COUNTIF($AH$2:AH117,$AG$4:$AG$100)=0),$AG$4:$AG$100),"")</f>
        <v/>
      </c>
      <c r="AI118" s="483" t="str">
        <f>IFERROR(LOOKUP(2,1/(COUNTIF($AI$2:AI117,$AJ$4:$AJ$100)=0),$AJ$4:$AJ$100),"")</f>
        <v/>
      </c>
      <c r="AJ118" s="482" t="str">
        <f t="shared" si="18"/>
        <v/>
      </c>
      <c r="AK118" s="484">
        <f t="shared" si="19"/>
        <v>0</v>
      </c>
      <c r="AL118" s="484">
        <f t="shared" si="20"/>
        <v>0</v>
      </c>
      <c r="AM118" s="484">
        <f t="shared" si="21"/>
        <v>0</v>
      </c>
      <c r="AN118" s="482" t="str">
        <f>IFERROR(LOOKUP(2,1/(COUNTIF($AN$2:AN117,$AF$4:$AF$100)=0),$AF$4:$AF$100),"")</f>
        <v/>
      </c>
    </row>
    <row r="119" spans="24:40" hidden="1">
      <c r="X119" s="257"/>
      <c r="Y119" s="257"/>
      <c r="Z119" s="257"/>
      <c r="AA119" s="257"/>
      <c r="AB119" s="257"/>
      <c r="AC119" s="257"/>
      <c r="AD119" s="528" t="str">
        <f>'syn rec_edit'!AN120</f>
        <v>1447428</v>
      </c>
      <c r="AE119" s="525" t="str">
        <f>IFERROR(LOOKUP(2,1/(COUNTIF($AE$3:AE118,$AD$4:$AD$579)=0),$AD$4:$AD$579),"")</f>
        <v/>
      </c>
      <c r="AF119" s="494" t="str">
        <f t="shared" si="16"/>
        <v/>
      </c>
      <c r="AG119" s="483" t="str">
        <f t="shared" si="17"/>
        <v/>
      </c>
      <c r="AH119" s="482" t="str">
        <f>IFERROR(LOOKUP(2,1/(COUNTIF($AH$2:AH118,$AG$4:$AG$100)=0),$AG$4:$AG$100),"")</f>
        <v/>
      </c>
      <c r="AI119" s="483" t="str">
        <f>IFERROR(LOOKUP(2,1/(COUNTIF($AI$2:AI118,$AJ$4:$AJ$100)=0),$AJ$4:$AJ$100),"")</f>
        <v/>
      </c>
      <c r="AJ119" s="482" t="str">
        <f t="shared" si="18"/>
        <v/>
      </c>
      <c r="AK119" s="484">
        <f t="shared" si="19"/>
        <v>0</v>
      </c>
      <c r="AL119" s="484">
        <f t="shared" si="20"/>
        <v>0</v>
      </c>
      <c r="AM119" s="484">
        <f t="shared" si="21"/>
        <v>0</v>
      </c>
      <c r="AN119" s="482" t="str">
        <f>IFERROR(LOOKUP(2,1/(COUNTIF($AN$2:AN118,$AF$4:$AF$100)=0),$AF$4:$AF$100),"")</f>
        <v/>
      </c>
    </row>
    <row r="120" spans="24:40" hidden="1">
      <c r="X120" s="257"/>
      <c r="Y120" s="257"/>
      <c r="Z120" s="257"/>
      <c r="AA120" s="257"/>
      <c r="AB120" s="257"/>
      <c r="AC120" s="257"/>
      <c r="AD120" s="528" t="str">
        <f>'syn rec_edit'!AN121</f>
        <v>1447428</v>
      </c>
      <c r="AE120" s="525" t="str">
        <f>IFERROR(LOOKUP(2,1/(COUNTIF($AE$3:AE119,$AD$4:$AD$579)=0),$AD$4:$AD$579),"")</f>
        <v/>
      </c>
      <c r="AF120" s="494" t="str">
        <f t="shared" si="16"/>
        <v/>
      </c>
      <c r="AG120" s="483" t="str">
        <f t="shared" si="17"/>
        <v/>
      </c>
      <c r="AH120" s="482" t="str">
        <f>IFERROR(LOOKUP(2,1/(COUNTIF($AH$2:AH119,$AG$4:$AG$100)=0),$AG$4:$AG$100),"")</f>
        <v/>
      </c>
      <c r="AI120" s="483" t="str">
        <f>IFERROR(LOOKUP(2,1/(COUNTIF($AI$2:AI119,$AJ$4:$AJ$100)=0),$AJ$4:$AJ$100),"")</f>
        <v/>
      </c>
      <c r="AJ120" s="482" t="str">
        <f t="shared" si="18"/>
        <v/>
      </c>
      <c r="AK120" s="484">
        <f t="shared" si="19"/>
        <v>0</v>
      </c>
      <c r="AL120" s="484">
        <f t="shared" si="20"/>
        <v>0</v>
      </c>
      <c r="AM120" s="484">
        <f t="shared" si="21"/>
        <v>0</v>
      </c>
      <c r="AN120" s="482" t="str">
        <f>IFERROR(LOOKUP(2,1/(COUNTIF($AN$2:AN119,$AF$4:$AF$100)=0),$AF$4:$AF$100),"")</f>
        <v/>
      </c>
    </row>
    <row r="121" spans="24:40" hidden="1">
      <c r="X121" s="257"/>
      <c r="Y121" s="257"/>
      <c r="Z121" s="257"/>
      <c r="AA121" s="257"/>
      <c r="AB121" s="257"/>
      <c r="AC121" s="257"/>
      <c r="AD121" s="528" t="str">
        <f>'syn rec_edit'!AN122</f>
        <v>1447428</v>
      </c>
      <c r="AE121" s="525" t="str">
        <f>IFERROR(LOOKUP(2,1/(COUNTIF($AE$3:AE120,$AD$4:$AD$579)=0),$AD$4:$AD$579),"")</f>
        <v/>
      </c>
      <c r="AF121" s="494" t="str">
        <f t="shared" si="16"/>
        <v/>
      </c>
      <c r="AG121" s="483" t="str">
        <f t="shared" si="17"/>
        <v/>
      </c>
      <c r="AH121" s="482" t="str">
        <f>IFERROR(LOOKUP(2,1/(COUNTIF($AH$2:AH120,$AG$4:$AG$100)=0),$AG$4:$AG$100),"")</f>
        <v/>
      </c>
      <c r="AI121" s="483" t="str">
        <f>IFERROR(LOOKUP(2,1/(COUNTIF($AI$2:AI120,$AJ$4:$AJ$100)=0),$AJ$4:$AJ$100),"")</f>
        <v/>
      </c>
      <c r="AJ121" s="482" t="str">
        <f t="shared" si="18"/>
        <v/>
      </c>
      <c r="AK121" s="484">
        <f t="shared" si="19"/>
        <v>0</v>
      </c>
      <c r="AL121" s="484">
        <f t="shared" si="20"/>
        <v>0</v>
      </c>
      <c r="AM121" s="484">
        <f t="shared" si="21"/>
        <v>0</v>
      </c>
      <c r="AN121" s="482" t="str">
        <f>IFERROR(LOOKUP(2,1/(COUNTIF($AN$2:AN120,$AF$4:$AF$100)=0),$AF$4:$AF$100),"")</f>
        <v/>
      </c>
    </row>
    <row r="122" spans="24:40" hidden="1">
      <c r="X122" s="257"/>
      <c r="Y122" s="257"/>
      <c r="Z122" s="257"/>
      <c r="AA122" s="257"/>
      <c r="AB122" s="257"/>
      <c r="AC122" s="257"/>
      <c r="AD122" s="528" t="str">
        <f>'syn rec_edit'!AN123</f>
        <v>1447428</v>
      </c>
      <c r="AE122" s="525" t="str">
        <f>IFERROR(LOOKUP(2,1/(COUNTIF($AE$3:AE121,$AD$4:$AD$579)=0),$AD$4:$AD$579),"")</f>
        <v/>
      </c>
      <c r="AF122" s="494" t="str">
        <f t="shared" si="16"/>
        <v/>
      </c>
      <c r="AG122" s="483" t="str">
        <f t="shared" si="17"/>
        <v/>
      </c>
      <c r="AH122" s="482" t="str">
        <f>IFERROR(LOOKUP(2,1/(COUNTIF($AH$2:AH121,$AG$4:$AG$100)=0),$AG$4:$AG$100),"")</f>
        <v/>
      </c>
      <c r="AI122" s="483" t="str">
        <f>IFERROR(LOOKUP(2,1/(COUNTIF($AI$2:AI121,$AJ$4:$AJ$100)=0),$AJ$4:$AJ$100),"")</f>
        <v/>
      </c>
      <c r="AJ122" s="482" t="str">
        <f t="shared" si="18"/>
        <v/>
      </c>
      <c r="AK122" s="484">
        <f t="shared" si="19"/>
        <v>0</v>
      </c>
      <c r="AL122" s="484">
        <f t="shared" si="20"/>
        <v>0</v>
      </c>
      <c r="AM122" s="484">
        <f t="shared" si="21"/>
        <v>0</v>
      </c>
      <c r="AN122" s="482" t="str">
        <f>IFERROR(LOOKUP(2,1/(COUNTIF($AN$2:AN121,$AF$4:$AF$100)=0),$AF$4:$AF$100),"")</f>
        <v/>
      </c>
    </row>
    <row r="123" spans="24:40" hidden="1">
      <c r="X123" s="257"/>
      <c r="Y123" s="257"/>
      <c r="Z123" s="257"/>
      <c r="AA123" s="257"/>
      <c r="AB123" s="257"/>
      <c r="AC123" s="257"/>
      <c r="AD123" s="528" t="str">
        <f>'syn rec_edit'!AN124</f>
        <v>1447430</v>
      </c>
      <c r="AE123" s="525" t="str">
        <f>IFERROR(LOOKUP(2,1/(COUNTIF($AE$3:AE122,$AD$4:$AD$579)=0),$AD$4:$AD$579),"")</f>
        <v/>
      </c>
      <c r="AF123" s="494" t="str">
        <f t="shared" si="16"/>
        <v/>
      </c>
      <c r="AG123" s="483" t="str">
        <f t="shared" si="17"/>
        <v/>
      </c>
      <c r="AH123" s="482" t="str">
        <f>IFERROR(LOOKUP(2,1/(COUNTIF($AH$2:AH122,$AG$4:$AG$100)=0),$AG$4:$AG$100),"")</f>
        <v/>
      </c>
      <c r="AI123" s="483" t="str">
        <f>IFERROR(LOOKUP(2,1/(COUNTIF($AI$2:AI122,$AJ$4:$AJ$100)=0),$AJ$4:$AJ$100),"")</f>
        <v/>
      </c>
      <c r="AJ123" s="482" t="str">
        <f t="shared" si="18"/>
        <v/>
      </c>
      <c r="AK123" s="484">
        <f t="shared" si="19"/>
        <v>0</v>
      </c>
      <c r="AL123" s="484">
        <f t="shared" si="20"/>
        <v>0</v>
      </c>
      <c r="AM123" s="484">
        <f t="shared" si="21"/>
        <v>0</v>
      </c>
      <c r="AN123" s="482" t="str">
        <f>IFERROR(LOOKUP(2,1/(COUNTIF($AN$2:AN122,$AF$4:$AF$100)=0),$AF$4:$AF$100),"")</f>
        <v/>
      </c>
    </row>
    <row r="124" spans="24:40" hidden="1">
      <c r="X124" s="257"/>
      <c r="Y124" s="257"/>
      <c r="Z124" s="257"/>
      <c r="AA124" s="257"/>
      <c r="AB124" s="257"/>
      <c r="AC124" s="257"/>
      <c r="AD124" s="528" t="str">
        <f>'syn rec_edit'!AN125</f>
        <v>1447430</v>
      </c>
      <c r="AE124" s="525" t="str">
        <f>IFERROR(LOOKUP(2,1/(COUNTIF($AE$3:AE123,$AD$4:$AD$579)=0),$AD$4:$AD$579),"")</f>
        <v/>
      </c>
      <c r="AF124" s="494" t="str">
        <f t="shared" si="16"/>
        <v/>
      </c>
      <c r="AG124" s="483" t="str">
        <f t="shared" si="17"/>
        <v/>
      </c>
      <c r="AH124" s="482" t="str">
        <f>IFERROR(LOOKUP(2,1/(COUNTIF($AH$2:AH123,$AG$4:$AG$100)=0),$AG$4:$AG$100),"")</f>
        <v/>
      </c>
      <c r="AI124" s="483" t="str">
        <f>IFERROR(LOOKUP(2,1/(COUNTIF($AI$2:AI123,$AJ$4:$AJ$100)=0),$AJ$4:$AJ$100),"")</f>
        <v/>
      </c>
      <c r="AJ124" s="482" t="str">
        <f t="shared" si="18"/>
        <v/>
      </c>
      <c r="AK124" s="484">
        <f t="shared" si="19"/>
        <v>0</v>
      </c>
      <c r="AL124" s="484">
        <f t="shared" si="20"/>
        <v>0</v>
      </c>
      <c r="AM124" s="484">
        <f t="shared" si="21"/>
        <v>0</v>
      </c>
      <c r="AN124" s="482" t="str">
        <f>IFERROR(LOOKUP(2,1/(COUNTIF($AN$2:AN123,$AF$4:$AF$100)=0),$AF$4:$AF$100),"")</f>
        <v/>
      </c>
    </row>
    <row r="125" spans="24:40" hidden="1">
      <c r="X125" s="257"/>
      <c r="Y125" s="257"/>
      <c r="Z125" s="257"/>
      <c r="AA125" s="257"/>
      <c r="AB125" s="257"/>
      <c r="AC125" s="257"/>
      <c r="AD125" s="528" t="str">
        <f>'syn rec_edit'!AN126</f>
        <v>1447430</v>
      </c>
      <c r="AE125" s="525" t="str">
        <f>IFERROR(LOOKUP(2,1/(COUNTIF($AE$3:AE124,$AD$4:$AD$579)=0),$AD$4:$AD$579),"")</f>
        <v/>
      </c>
      <c r="AF125" s="494" t="str">
        <f t="shared" si="16"/>
        <v/>
      </c>
      <c r="AG125" s="483" t="str">
        <f t="shared" si="17"/>
        <v/>
      </c>
      <c r="AH125" s="482" t="str">
        <f>IFERROR(LOOKUP(2,1/(COUNTIF($AH$2:AH124,$AG$4:$AG$100)=0),$AG$4:$AG$100),"")</f>
        <v/>
      </c>
      <c r="AI125" s="483" t="str">
        <f>IFERROR(LOOKUP(2,1/(COUNTIF($AI$2:AI124,$AJ$4:$AJ$100)=0),$AJ$4:$AJ$100),"")</f>
        <v/>
      </c>
      <c r="AJ125" s="482" t="str">
        <f t="shared" si="18"/>
        <v/>
      </c>
      <c r="AK125" s="484">
        <f t="shared" si="19"/>
        <v>0</v>
      </c>
      <c r="AL125" s="484">
        <f t="shared" si="20"/>
        <v>0</v>
      </c>
      <c r="AM125" s="484">
        <f t="shared" si="21"/>
        <v>0</v>
      </c>
      <c r="AN125" s="482" t="str">
        <f>IFERROR(LOOKUP(2,1/(COUNTIF($AN$2:AN124,$AF$4:$AF$100)=0),$AF$4:$AF$100),"")</f>
        <v/>
      </c>
    </row>
    <row r="126" spans="24:40" hidden="1">
      <c r="X126" s="257"/>
      <c r="Y126" s="257"/>
      <c r="Z126" s="257"/>
      <c r="AA126" s="257"/>
      <c r="AB126" s="257"/>
      <c r="AC126" s="257"/>
      <c r="AD126" s="528" t="str">
        <f>'syn rec_edit'!AN127</f>
        <v>1447430</v>
      </c>
      <c r="AE126" s="525" t="str">
        <f>IFERROR(LOOKUP(2,1/(COUNTIF($AE$3:AE125,$AD$4:$AD$579)=0),$AD$4:$AD$579),"")</f>
        <v/>
      </c>
      <c r="AF126" s="494" t="str">
        <f t="shared" si="16"/>
        <v/>
      </c>
      <c r="AG126" s="483" t="str">
        <f t="shared" si="17"/>
        <v/>
      </c>
      <c r="AH126" s="482" t="str">
        <f>IFERROR(LOOKUP(2,1/(COUNTIF($AH$2:AH125,$AG$4:$AG$100)=0),$AG$4:$AG$100),"")</f>
        <v/>
      </c>
      <c r="AI126" s="483" t="str">
        <f>IFERROR(LOOKUP(2,1/(COUNTIF($AI$2:AI125,$AJ$4:$AJ$100)=0),$AJ$4:$AJ$100),"")</f>
        <v/>
      </c>
      <c r="AJ126" s="482" t="str">
        <f t="shared" si="18"/>
        <v/>
      </c>
      <c r="AK126" s="484">
        <f t="shared" si="19"/>
        <v>0</v>
      </c>
      <c r="AL126" s="484">
        <f t="shared" si="20"/>
        <v>0</v>
      </c>
      <c r="AM126" s="484">
        <f t="shared" si="21"/>
        <v>0</v>
      </c>
      <c r="AN126" s="482" t="str">
        <f>IFERROR(LOOKUP(2,1/(COUNTIF($AN$2:AN125,$AF$4:$AF$100)=0),$AF$4:$AF$100),"")</f>
        <v/>
      </c>
    </row>
    <row r="127" spans="24:40" hidden="1">
      <c r="X127" s="257"/>
      <c r="Y127" s="257"/>
      <c r="Z127" s="257"/>
      <c r="AA127" s="257"/>
      <c r="AB127" s="257"/>
      <c r="AC127" s="257"/>
      <c r="AD127" s="528" t="str">
        <f>'syn rec_edit'!AN128</f>
        <v>1447430</v>
      </c>
      <c r="AE127" s="525" t="str">
        <f>IFERROR(LOOKUP(2,1/(COUNTIF($AE$3:AE126,$AD$4:$AD$579)=0),$AD$4:$AD$579),"")</f>
        <v/>
      </c>
      <c r="AF127" s="494" t="str">
        <f t="shared" si="16"/>
        <v/>
      </c>
      <c r="AG127" s="483" t="str">
        <f t="shared" si="17"/>
        <v/>
      </c>
      <c r="AH127" s="482" t="str">
        <f>IFERROR(LOOKUP(2,1/(COUNTIF($AH$2:AH126,$AG$4:$AG$100)=0),$AG$4:$AG$100),"")</f>
        <v/>
      </c>
      <c r="AI127" s="483" t="str">
        <f>IFERROR(LOOKUP(2,1/(COUNTIF($AI$2:AI126,$AJ$4:$AJ$100)=0),$AJ$4:$AJ$100),"")</f>
        <v/>
      </c>
      <c r="AJ127" s="482" t="str">
        <f t="shared" si="18"/>
        <v/>
      </c>
      <c r="AK127" s="484">
        <f t="shared" si="19"/>
        <v>0</v>
      </c>
      <c r="AL127" s="484">
        <f t="shared" si="20"/>
        <v>0</v>
      </c>
      <c r="AM127" s="484">
        <f t="shared" si="21"/>
        <v>0</v>
      </c>
      <c r="AN127" s="482" t="str">
        <f>IFERROR(LOOKUP(2,1/(COUNTIF($AN$2:AN126,$AF$4:$AF$100)=0),$AF$4:$AF$100),"")</f>
        <v/>
      </c>
    </row>
    <row r="128" spans="24:40" hidden="1">
      <c r="X128" s="257"/>
      <c r="Y128" s="257"/>
      <c r="Z128" s="257"/>
      <c r="AA128" s="257"/>
      <c r="AB128" s="257"/>
      <c r="AC128" s="257"/>
      <c r="AD128" s="528" t="str">
        <f>'syn rec_edit'!AN129</f>
        <v>1447430</v>
      </c>
      <c r="AE128" s="525" t="str">
        <f>IFERROR(LOOKUP(2,1/(COUNTIF($AE$3:AE127,$AD$4:$AD$579)=0),$AD$4:$AD$579),"")</f>
        <v/>
      </c>
      <c r="AF128" s="494" t="str">
        <f t="shared" si="16"/>
        <v/>
      </c>
      <c r="AG128" s="483" t="str">
        <f t="shared" si="17"/>
        <v/>
      </c>
      <c r="AH128" s="482" t="str">
        <f>IFERROR(LOOKUP(2,1/(COUNTIF($AH$2:AH127,$AG$4:$AG$100)=0),$AG$4:$AG$100),"")</f>
        <v/>
      </c>
      <c r="AI128" s="483" t="str">
        <f>IFERROR(LOOKUP(2,1/(COUNTIF($AI$2:AI127,$AJ$4:$AJ$100)=0),$AJ$4:$AJ$100),"")</f>
        <v/>
      </c>
      <c r="AJ128" s="482" t="str">
        <f t="shared" si="18"/>
        <v/>
      </c>
      <c r="AK128" s="484">
        <f t="shared" si="19"/>
        <v>0</v>
      </c>
      <c r="AL128" s="484">
        <f t="shared" si="20"/>
        <v>0</v>
      </c>
      <c r="AM128" s="484">
        <f t="shared" si="21"/>
        <v>0</v>
      </c>
      <c r="AN128" s="482" t="str">
        <f>IFERROR(LOOKUP(2,1/(COUNTIF($AN$2:AN127,$AF$4:$AF$100)=0),$AF$4:$AF$100),"")</f>
        <v/>
      </c>
    </row>
    <row r="129" spans="24:40" hidden="1">
      <c r="X129" s="257"/>
      <c r="Y129" s="257"/>
      <c r="Z129" s="257"/>
      <c r="AA129" s="257"/>
      <c r="AB129" s="257"/>
      <c r="AC129" s="257"/>
      <c r="AD129" s="528" t="str">
        <f>'syn rec_edit'!AN130</f>
        <v>1447430</v>
      </c>
      <c r="AE129" s="525" t="str">
        <f>IFERROR(LOOKUP(2,1/(COUNTIF($AE$3:AE128,$AD$4:$AD$579)=0),$AD$4:$AD$579),"")</f>
        <v/>
      </c>
      <c r="AF129" s="494" t="str">
        <f t="shared" si="16"/>
        <v/>
      </c>
      <c r="AG129" s="483" t="str">
        <f t="shared" si="17"/>
        <v/>
      </c>
      <c r="AH129" s="482" t="str">
        <f>IFERROR(LOOKUP(2,1/(COUNTIF($AH$2:AH128,$AG$4:$AG$100)=0),$AG$4:$AG$100),"")</f>
        <v/>
      </c>
      <c r="AI129" s="483" t="str">
        <f>IFERROR(LOOKUP(2,1/(COUNTIF($AI$2:AI128,$AJ$4:$AJ$100)=0),$AJ$4:$AJ$100),"")</f>
        <v/>
      </c>
      <c r="AJ129" s="482" t="str">
        <f t="shared" si="18"/>
        <v/>
      </c>
      <c r="AK129" s="484">
        <f t="shared" si="19"/>
        <v>0</v>
      </c>
      <c r="AL129" s="484">
        <f t="shared" si="20"/>
        <v>0</v>
      </c>
      <c r="AM129" s="484">
        <f t="shared" si="21"/>
        <v>0</v>
      </c>
      <c r="AN129" s="482" t="str">
        <f>IFERROR(LOOKUP(2,1/(COUNTIF($AN$2:AN128,$AF$4:$AF$100)=0),$AF$4:$AF$100),"")</f>
        <v/>
      </c>
    </row>
    <row r="130" spans="24:40" hidden="1">
      <c r="X130" s="257"/>
      <c r="Y130" s="257"/>
      <c r="Z130" s="257"/>
      <c r="AA130" s="257"/>
      <c r="AB130" s="257"/>
      <c r="AC130" s="257"/>
      <c r="AD130" s="528" t="str">
        <f>'syn rec_edit'!AN131</f>
        <v>1447430</v>
      </c>
      <c r="AE130" s="525" t="str">
        <f>IFERROR(LOOKUP(2,1/(COUNTIF($AE$3:AE129,$AD$4:$AD$579)=0),$AD$4:$AD$579),"")</f>
        <v/>
      </c>
      <c r="AF130" s="494" t="str">
        <f t="shared" si="16"/>
        <v/>
      </c>
      <c r="AG130" s="483" t="str">
        <f t="shared" si="17"/>
        <v/>
      </c>
      <c r="AH130" s="482" t="str">
        <f>IFERROR(LOOKUP(2,1/(COUNTIF($AH$2:AH129,$AG$4:$AG$100)=0),$AG$4:$AG$100),"")</f>
        <v/>
      </c>
      <c r="AI130" s="483" t="str">
        <f>IFERROR(LOOKUP(2,1/(COUNTIF($AI$2:AI129,$AJ$4:$AJ$100)=0),$AJ$4:$AJ$100),"")</f>
        <v/>
      </c>
      <c r="AJ130" s="482" t="str">
        <f t="shared" si="18"/>
        <v/>
      </c>
      <c r="AK130" s="484">
        <f t="shared" si="19"/>
        <v>0</v>
      </c>
      <c r="AL130" s="484">
        <f t="shared" si="20"/>
        <v>0</v>
      </c>
      <c r="AM130" s="484">
        <f t="shared" si="21"/>
        <v>0</v>
      </c>
      <c r="AN130" s="482" t="str">
        <f>IFERROR(LOOKUP(2,1/(COUNTIF($AN$2:AN129,$AF$4:$AF$100)=0),$AF$4:$AF$100),"")</f>
        <v/>
      </c>
    </row>
    <row r="131" spans="24:40" hidden="1">
      <c r="X131" s="257"/>
      <c r="Y131" s="257"/>
      <c r="Z131" s="257"/>
      <c r="AA131" s="257"/>
      <c r="AB131" s="257"/>
      <c r="AC131" s="257"/>
      <c r="AD131" s="528" t="str">
        <f>'syn rec_edit'!AN132</f>
        <v>1447430</v>
      </c>
      <c r="AE131" s="525" t="str">
        <f>IFERROR(LOOKUP(2,1/(COUNTIF($AE$3:AE130,$AD$4:$AD$579)=0),$AD$4:$AD$579),"")</f>
        <v/>
      </c>
      <c r="AF131" s="494" t="str">
        <f t="shared" si="16"/>
        <v/>
      </c>
      <c r="AG131" s="483" t="str">
        <f t="shared" si="17"/>
        <v/>
      </c>
      <c r="AH131" s="482" t="str">
        <f>IFERROR(LOOKUP(2,1/(COUNTIF($AH$2:AH130,$AG$4:$AG$100)=0),$AG$4:$AG$100),"")</f>
        <v/>
      </c>
      <c r="AI131" s="483" t="str">
        <f>IFERROR(LOOKUP(2,1/(COUNTIF($AI$2:AI130,$AJ$4:$AJ$100)=0),$AJ$4:$AJ$100),"")</f>
        <v/>
      </c>
      <c r="AJ131" s="482" t="str">
        <f t="shared" si="18"/>
        <v/>
      </c>
      <c r="AK131" s="484">
        <f t="shared" si="19"/>
        <v>0</v>
      </c>
      <c r="AL131" s="484">
        <f t="shared" si="20"/>
        <v>0</v>
      </c>
      <c r="AM131" s="484">
        <f t="shared" si="21"/>
        <v>0</v>
      </c>
      <c r="AN131" s="482" t="str">
        <f>IFERROR(LOOKUP(2,1/(COUNTIF($AN$2:AN130,$AF$4:$AF$100)=0),$AF$4:$AF$100),"")</f>
        <v/>
      </c>
    </row>
    <row r="132" spans="24:40" hidden="1">
      <c r="X132" s="257"/>
      <c r="Y132" s="257"/>
      <c r="Z132" s="257"/>
      <c r="AA132" s="257"/>
      <c r="AB132" s="257"/>
      <c r="AC132" s="257"/>
      <c r="AD132" s="528" t="str">
        <f>'syn rec_edit'!AN133</f>
        <v>1447430</v>
      </c>
      <c r="AE132" s="525" t="str">
        <f>IFERROR(LOOKUP(2,1/(COUNTIF($AE$3:AE131,$AD$4:$AD$579)=0),$AD$4:$AD$579),"")</f>
        <v/>
      </c>
      <c r="AF132" s="494" t="str">
        <f t="shared" si="16"/>
        <v/>
      </c>
      <c r="AG132" s="483" t="str">
        <f t="shared" si="17"/>
        <v/>
      </c>
      <c r="AH132" s="482" t="str">
        <f>IFERROR(LOOKUP(2,1/(COUNTIF($AH$2:AH131,$AG$4:$AG$100)=0),$AG$4:$AG$100),"")</f>
        <v/>
      </c>
      <c r="AI132" s="483" t="str">
        <f>IFERROR(LOOKUP(2,1/(COUNTIF($AI$2:AI131,$AJ$4:$AJ$100)=0),$AJ$4:$AJ$100),"")</f>
        <v/>
      </c>
      <c r="AJ132" s="482" t="str">
        <f t="shared" si="18"/>
        <v/>
      </c>
      <c r="AK132" s="484">
        <f t="shared" si="19"/>
        <v>0</v>
      </c>
      <c r="AL132" s="484">
        <f t="shared" si="20"/>
        <v>0</v>
      </c>
      <c r="AM132" s="484">
        <f t="shared" si="21"/>
        <v>0</v>
      </c>
      <c r="AN132" s="482" t="str">
        <f>IFERROR(LOOKUP(2,1/(COUNTIF($AN$2:AN131,$AF$4:$AF$100)=0),$AF$4:$AF$100),"")</f>
        <v/>
      </c>
    </row>
    <row r="133" spans="24:40" hidden="1">
      <c r="X133" s="257"/>
      <c r="Y133" s="257"/>
      <c r="Z133" s="257"/>
      <c r="AA133" s="257"/>
      <c r="AB133" s="257"/>
      <c r="AC133" s="257"/>
      <c r="AD133" s="528" t="str">
        <f>'syn rec_edit'!AN134</f>
        <v>1447430</v>
      </c>
      <c r="AE133" s="525" t="str">
        <f>IFERROR(LOOKUP(2,1/(COUNTIF($AE$3:AE132,$AD$4:$AD$579)=0),$AD$4:$AD$579),"")</f>
        <v/>
      </c>
      <c r="AF133" s="494" t="str">
        <f t="shared" ref="AF133:AF196" si="27">IF(COUNTIF($C$2:$C$100,AE133)&gt;0,"",AE133)</f>
        <v/>
      </c>
      <c r="AG133" s="483" t="str">
        <f t="shared" ref="AG133:AG196" si="28">IF(COUNTIF($E$2:$E$100,AF133)&gt;0,"",AF133)</f>
        <v/>
      </c>
      <c r="AH133" s="482" t="str">
        <f>IFERROR(LOOKUP(2,1/(COUNTIF($AH$2:AH132,$AG$4:$AG$100)=0),$AG$4:$AG$100),"")</f>
        <v/>
      </c>
      <c r="AI133" s="483" t="str">
        <f>IFERROR(LOOKUP(2,1/(COUNTIF($AI$2:AI132,$AJ$4:$AJ$100)=0),$AJ$4:$AJ$100),"")</f>
        <v/>
      </c>
      <c r="AJ133" s="482" t="str">
        <f t="shared" ref="AJ133:AJ196" si="29">IF(COUNTIF($H$2:$H$100,AH133)&gt;0,"",AH133)</f>
        <v/>
      </c>
      <c r="AK133" s="484">
        <f t="shared" ref="AK133:AK196" si="30">IF(AJ133&lt;&gt;"",1,0)</f>
        <v>0</v>
      </c>
      <c r="AL133" s="484">
        <f t="shared" ref="AL133:AL196" si="31">IF(AE133&lt;&gt;"",1,0)</f>
        <v>0</v>
      </c>
      <c r="AM133" s="484">
        <f t="shared" ref="AM133:AM196" si="32">IF(AF133&lt;&gt;"",1,0)</f>
        <v>0</v>
      </c>
      <c r="AN133" s="482" t="str">
        <f>IFERROR(LOOKUP(2,1/(COUNTIF($AN$2:AN132,$AF$4:$AF$100)=0),$AF$4:$AF$100),"")</f>
        <v/>
      </c>
    </row>
    <row r="134" spans="24:40" hidden="1">
      <c r="X134" s="257"/>
      <c r="Y134" s="257"/>
      <c r="Z134" s="257"/>
      <c r="AA134" s="257"/>
      <c r="AB134" s="257"/>
      <c r="AC134" s="257"/>
      <c r="AD134" s="528" t="str">
        <f>'syn rec_edit'!AN135</f>
        <v>1447430</v>
      </c>
      <c r="AE134" s="525" t="str">
        <f>IFERROR(LOOKUP(2,1/(COUNTIF($AE$3:AE133,$AD$4:$AD$579)=0),$AD$4:$AD$579),"")</f>
        <v/>
      </c>
      <c r="AF134" s="494" t="str">
        <f t="shared" si="27"/>
        <v/>
      </c>
      <c r="AG134" s="483" t="str">
        <f t="shared" si="28"/>
        <v/>
      </c>
      <c r="AH134" s="482" t="str">
        <f>IFERROR(LOOKUP(2,1/(COUNTIF($AH$2:AH133,$AG$4:$AG$100)=0),$AG$4:$AG$100),"")</f>
        <v/>
      </c>
      <c r="AI134" s="483" t="str">
        <f>IFERROR(LOOKUP(2,1/(COUNTIF($AI$2:AI133,$AJ$4:$AJ$100)=0),$AJ$4:$AJ$100),"")</f>
        <v/>
      </c>
      <c r="AJ134" s="482" t="str">
        <f t="shared" si="29"/>
        <v/>
      </c>
      <c r="AK134" s="484">
        <f t="shared" si="30"/>
        <v>0</v>
      </c>
      <c r="AL134" s="484">
        <f t="shared" si="31"/>
        <v>0</v>
      </c>
      <c r="AM134" s="484">
        <f t="shared" si="32"/>
        <v>0</v>
      </c>
      <c r="AN134" s="482" t="str">
        <f>IFERROR(LOOKUP(2,1/(COUNTIF($AN$2:AN133,$AF$4:$AF$100)=0),$AF$4:$AF$100),"")</f>
        <v/>
      </c>
    </row>
    <row r="135" spans="24:40" hidden="1">
      <c r="X135" s="257"/>
      <c r="Y135" s="257"/>
      <c r="Z135" s="257"/>
      <c r="AA135" s="257"/>
      <c r="AB135" s="257"/>
      <c r="AC135" s="257"/>
      <c r="AD135" s="528" t="str">
        <f>'syn rec_edit'!AN136</f>
        <v>1447430</v>
      </c>
      <c r="AE135" s="525" t="str">
        <f>IFERROR(LOOKUP(2,1/(COUNTIF($AE$3:AE134,$AD$4:$AD$579)=0),$AD$4:$AD$579),"")</f>
        <v/>
      </c>
      <c r="AF135" s="494" t="str">
        <f t="shared" si="27"/>
        <v/>
      </c>
      <c r="AG135" s="483" t="str">
        <f t="shared" si="28"/>
        <v/>
      </c>
      <c r="AH135" s="482" t="str">
        <f>IFERROR(LOOKUP(2,1/(COUNTIF($AH$2:AH134,$AG$4:$AG$100)=0),$AG$4:$AG$100),"")</f>
        <v/>
      </c>
      <c r="AI135" s="483" t="str">
        <f>IFERROR(LOOKUP(2,1/(COUNTIF($AI$2:AI134,$AJ$4:$AJ$100)=0),$AJ$4:$AJ$100),"")</f>
        <v/>
      </c>
      <c r="AJ135" s="482" t="str">
        <f t="shared" si="29"/>
        <v/>
      </c>
      <c r="AK135" s="484">
        <f t="shared" si="30"/>
        <v>0</v>
      </c>
      <c r="AL135" s="484">
        <f t="shared" si="31"/>
        <v>0</v>
      </c>
      <c r="AM135" s="484">
        <f t="shared" si="32"/>
        <v>0</v>
      </c>
      <c r="AN135" s="482" t="str">
        <f>IFERROR(LOOKUP(2,1/(COUNTIF($AN$2:AN134,$AF$4:$AF$100)=0),$AF$4:$AF$100),"")</f>
        <v/>
      </c>
    </row>
    <row r="136" spans="24:40" hidden="1">
      <c r="X136" s="257"/>
      <c r="Y136" s="257"/>
      <c r="Z136" s="257"/>
      <c r="AA136" s="257"/>
      <c r="AB136" s="257"/>
      <c r="AC136" s="257"/>
      <c r="AD136" s="528" t="str">
        <f>'syn rec_edit'!AN137</f>
        <v>1447430</v>
      </c>
      <c r="AE136" s="525" t="str">
        <f>IFERROR(LOOKUP(2,1/(COUNTIF($AE$3:AE135,$AD$4:$AD$579)=0),$AD$4:$AD$579),"")</f>
        <v/>
      </c>
      <c r="AF136" s="494" t="str">
        <f t="shared" si="27"/>
        <v/>
      </c>
      <c r="AG136" s="483" t="str">
        <f t="shared" si="28"/>
        <v/>
      </c>
      <c r="AH136" s="482" t="str">
        <f>IFERROR(LOOKUP(2,1/(COUNTIF($AH$2:AH135,$AG$4:$AG$100)=0),$AG$4:$AG$100),"")</f>
        <v/>
      </c>
      <c r="AI136" s="483" t="str">
        <f>IFERROR(LOOKUP(2,1/(COUNTIF($AI$2:AI135,$AJ$4:$AJ$100)=0),$AJ$4:$AJ$100),"")</f>
        <v/>
      </c>
      <c r="AJ136" s="482" t="str">
        <f t="shared" si="29"/>
        <v/>
      </c>
      <c r="AK136" s="484">
        <f t="shared" si="30"/>
        <v>0</v>
      </c>
      <c r="AL136" s="484">
        <f t="shared" si="31"/>
        <v>0</v>
      </c>
      <c r="AM136" s="484">
        <f t="shared" si="32"/>
        <v>0</v>
      </c>
      <c r="AN136" s="482" t="str">
        <f>IFERROR(LOOKUP(2,1/(COUNTIF($AN$2:AN135,$AF$4:$AF$100)=0),$AF$4:$AF$100),"")</f>
        <v/>
      </c>
    </row>
    <row r="137" spans="24:40" hidden="1">
      <c r="X137" s="257"/>
      <c r="Y137" s="257"/>
      <c r="Z137" s="257"/>
      <c r="AA137" s="257"/>
      <c r="AB137" s="257"/>
      <c r="AC137" s="257"/>
      <c r="AD137" s="528" t="str">
        <f>'syn rec_edit'!AN138</f>
        <v>1447430</v>
      </c>
      <c r="AE137" s="525" t="str">
        <f>IFERROR(LOOKUP(2,1/(COUNTIF($AE$3:AE136,$AD$4:$AD$579)=0),$AD$4:$AD$579),"")</f>
        <v/>
      </c>
      <c r="AF137" s="494" t="str">
        <f t="shared" si="27"/>
        <v/>
      </c>
      <c r="AG137" s="483" t="str">
        <f t="shared" si="28"/>
        <v/>
      </c>
      <c r="AH137" s="482" t="str">
        <f>IFERROR(LOOKUP(2,1/(COUNTIF($AH$2:AH136,$AG$4:$AG$100)=0),$AG$4:$AG$100),"")</f>
        <v/>
      </c>
      <c r="AI137" s="483" t="str">
        <f>IFERROR(LOOKUP(2,1/(COUNTIF($AI$2:AI136,$AJ$4:$AJ$100)=0),$AJ$4:$AJ$100),"")</f>
        <v/>
      </c>
      <c r="AJ137" s="482" t="str">
        <f t="shared" si="29"/>
        <v/>
      </c>
      <c r="AK137" s="484">
        <f t="shared" si="30"/>
        <v>0</v>
      </c>
      <c r="AL137" s="484">
        <f t="shared" si="31"/>
        <v>0</v>
      </c>
      <c r="AM137" s="484">
        <f t="shared" si="32"/>
        <v>0</v>
      </c>
      <c r="AN137" s="482" t="str">
        <f>IFERROR(LOOKUP(2,1/(COUNTIF($AN$2:AN136,$AF$4:$AF$100)=0),$AF$4:$AF$100),"")</f>
        <v/>
      </c>
    </row>
    <row r="138" spans="24:40" hidden="1">
      <c r="X138" s="257"/>
      <c r="Y138" s="257"/>
      <c r="Z138" s="257"/>
      <c r="AA138" s="257"/>
      <c r="AB138" s="257"/>
      <c r="AC138" s="257"/>
      <c r="AD138" s="528" t="str">
        <f>'syn rec_edit'!AN139</f>
        <v>1447430</v>
      </c>
      <c r="AE138" s="525" t="str">
        <f>IFERROR(LOOKUP(2,1/(COUNTIF($AE$3:AE137,$AD$4:$AD$579)=0),$AD$4:$AD$579),"")</f>
        <v/>
      </c>
      <c r="AF138" s="494" t="str">
        <f t="shared" si="27"/>
        <v/>
      </c>
      <c r="AG138" s="483" t="str">
        <f t="shared" si="28"/>
        <v/>
      </c>
      <c r="AH138" s="482" t="str">
        <f>IFERROR(LOOKUP(2,1/(COUNTIF($AH$2:AH137,$AG$4:$AG$100)=0),$AG$4:$AG$100),"")</f>
        <v/>
      </c>
      <c r="AI138" s="483" t="str">
        <f>IFERROR(LOOKUP(2,1/(COUNTIF($AI$2:AI137,$AJ$4:$AJ$100)=0),$AJ$4:$AJ$100),"")</f>
        <v/>
      </c>
      <c r="AJ138" s="482" t="str">
        <f t="shared" si="29"/>
        <v/>
      </c>
      <c r="AK138" s="484">
        <f t="shared" si="30"/>
        <v>0</v>
      </c>
      <c r="AL138" s="484">
        <f t="shared" si="31"/>
        <v>0</v>
      </c>
      <c r="AM138" s="484">
        <f t="shared" si="32"/>
        <v>0</v>
      </c>
      <c r="AN138" s="482" t="str">
        <f>IFERROR(LOOKUP(2,1/(COUNTIF($AN$2:AN137,$AF$4:$AF$100)=0),$AF$4:$AF$100),"")</f>
        <v/>
      </c>
    </row>
    <row r="139" spans="24:40" hidden="1">
      <c r="X139" s="257"/>
      <c r="Y139" s="257"/>
      <c r="Z139" s="257"/>
      <c r="AA139" s="257"/>
      <c r="AB139" s="257"/>
      <c r="AC139" s="257"/>
      <c r="AD139" s="528" t="str">
        <f>'syn rec_edit'!AN140</f>
        <v>1447430</v>
      </c>
      <c r="AE139" s="525" t="str">
        <f>IFERROR(LOOKUP(2,1/(COUNTIF($AE$3:AE138,$AD$4:$AD$579)=0),$AD$4:$AD$579),"")</f>
        <v/>
      </c>
      <c r="AF139" s="494" t="str">
        <f t="shared" si="27"/>
        <v/>
      </c>
      <c r="AG139" s="483" t="str">
        <f t="shared" si="28"/>
        <v/>
      </c>
      <c r="AH139" s="482" t="str">
        <f>IFERROR(LOOKUP(2,1/(COUNTIF($AH$2:AH138,$AG$4:$AG$100)=0),$AG$4:$AG$100),"")</f>
        <v/>
      </c>
      <c r="AI139" s="483" t="str">
        <f>IFERROR(LOOKUP(2,1/(COUNTIF($AI$2:AI138,$AJ$4:$AJ$100)=0),$AJ$4:$AJ$100),"")</f>
        <v/>
      </c>
      <c r="AJ139" s="482" t="str">
        <f t="shared" si="29"/>
        <v/>
      </c>
      <c r="AK139" s="484">
        <f t="shared" si="30"/>
        <v>0</v>
      </c>
      <c r="AL139" s="484">
        <f t="shared" si="31"/>
        <v>0</v>
      </c>
      <c r="AM139" s="484">
        <f t="shared" si="32"/>
        <v>0</v>
      </c>
      <c r="AN139" s="482" t="str">
        <f>IFERROR(LOOKUP(2,1/(COUNTIF($AN$2:AN138,$AF$4:$AF$100)=0),$AF$4:$AF$100),"")</f>
        <v/>
      </c>
    </row>
    <row r="140" spans="24:40" hidden="1">
      <c r="X140" s="257"/>
      <c r="Y140" s="257"/>
      <c r="Z140" s="257"/>
      <c r="AA140" s="257"/>
      <c r="AB140" s="257"/>
      <c r="AC140" s="257"/>
      <c r="AD140" s="528" t="str">
        <f>'syn rec_edit'!AN141</f>
        <v>1447430</v>
      </c>
      <c r="AE140" s="525" t="str">
        <f>IFERROR(LOOKUP(2,1/(COUNTIF($AE$3:AE139,$AD$4:$AD$579)=0),$AD$4:$AD$579),"")</f>
        <v/>
      </c>
      <c r="AF140" s="494" t="str">
        <f t="shared" si="27"/>
        <v/>
      </c>
      <c r="AG140" s="483" t="str">
        <f t="shared" si="28"/>
        <v/>
      </c>
      <c r="AH140" s="482" t="str">
        <f>IFERROR(LOOKUP(2,1/(COUNTIF($AH$2:AH139,$AG$4:$AG$100)=0),$AG$4:$AG$100),"")</f>
        <v/>
      </c>
      <c r="AI140" s="483" t="str">
        <f>IFERROR(LOOKUP(2,1/(COUNTIF($AI$2:AI139,$AJ$4:$AJ$100)=0),$AJ$4:$AJ$100),"")</f>
        <v/>
      </c>
      <c r="AJ140" s="482" t="str">
        <f t="shared" si="29"/>
        <v/>
      </c>
      <c r="AK140" s="484">
        <f t="shared" si="30"/>
        <v>0</v>
      </c>
      <c r="AL140" s="484">
        <f t="shared" si="31"/>
        <v>0</v>
      </c>
      <c r="AM140" s="484">
        <f t="shared" si="32"/>
        <v>0</v>
      </c>
      <c r="AN140" s="482" t="str">
        <f>IFERROR(LOOKUP(2,1/(COUNTIF($AN$2:AN139,$AF$4:$AF$100)=0),$AF$4:$AF$100),"")</f>
        <v/>
      </c>
    </row>
    <row r="141" spans="24:40" hidden="1">
      <c r="X141" s="257"/>
      <c r="Y141" s="257"/>
      <c r="Z141" s="257"/>
      <c r="AA141" s="257"/>
      <c r="AB141" s="257"/>
      <c r="AC141" s="257"/>
      <c r="AD141" s="528" t="str">
        <f>'syn rec_edit'!AN142</f>
        <v>1447430</v>
      </c>
      <c r="AE141" s="525" t="str">
        <f>IFERROR(LOOKUP(2,1/(COUNTIF($AE$3:AE140,$AD$4:$AD$579)=0),$AD$4:$AD$579),"")</f>
        <v/>
      </c>
      <c r="AF141" s="494" t="str">
        <f t="shared" si="27"/>
        <v/>
      </c>
      <c r="AG141" s="483" t="str">
        <f t="shared" si="28"/>
        <v/>
      </c>
      <c r="AH141" s="482" t="str">
        <f>IFERROR(LOOKUP(2,1/(COUNTIF($AH$2:AH140,$AG$4:$AG$100)=0),$AG$4:$AG$100),"")</f>
        <v/>
      </c>
      <c r="AI141" s="483" t="str">
        <f>IFERROR(LOOKUP(2,1/(COUNTIF($AI$2:AI140,$AJ$4:$AJ$100)=0),$AJ$4:$AJ$100),"")</f>
        <v/>
      </c>
      <c r="AJ141" s="482" t="str">
        <f t="shared" si="29"/>
        <v/>
      </c>
      <c r="AK141" s="484">
        <f t="shared" si="30"/>
        <v>0</v>
      </c>
      <c r="AL141" s="484">
        <f t="shared" si="31"/>
        <v>0</v>
      </c>
      <c r="AM141" s="484">
        <f t="shared" si="32"/>
        <v>0</v>
      </c>
      <c r="AN141" s="482" t="str">
        <f>IFERROR(LOOKUP(2,1/(COUNTIF($AN$2:AN140,$AF$4:$AF$100)=0),$AF$4:$AF$100),"")</f>
        <v/>
      </c>
    </row>
    <row r="142" spans="24:40" hidden="1">
      <c r="X142" s="257"/>
      <c r="Y142" s="257"/>
      <c r="Z142" s="257"/>
      <c r="AA142" s="257"/>
      <c r="AB142" s="257"/>
      <c r="AC142" s="257"/>
      <c r="AD142" s="528" t="str">
        <f>'syn rec_edit'!AN143</f>
        <v>1447430</v>
      </c>
      <c r="AE142" s="525" t="str">
        <f>IFERROR(LOOKUP(2,1/(COUNTIF($AE$3:AE141,$AD$4:$AD$579)=0),$AD$4:$AD$579),"")</f>
        <v/>
      </c>
      <c r="AF142" s="494" t="str">
        <f t="shared" si="27"/>
        <v/>
      </c>
      <c r="AG142" s="483" t="str">
        <f t="shared" si="28"/>
        <v/>
      </c>
      <c r="AH142" s="482" t="str">
        <f>IFERROR(LOOKUP(2,1/(COUNTIF($AH$2:AH141,$AG$4:$AG$100)=0),$AG$4:$AG$100),"")</f>
        <v/>
      </c>
      <c r="AI142" s="483" t="str">
        <f>IFERROR(LOOKUP(2,1/(COUNTIF($AI$2:AI141,$AJ$4:$AJ$100)=0),$AJ$4:$AJ$100),"")</f>
        <v/>
      </c>
      <c r="AJ142" s="482" t="str">
        <f t="shared" si="29"/>
        <v/>
      </c>
      <c r="AK142" s="484">
        <f t="shared" si="30"/>
        <v>0</v>
      </c>
      <c r="AL142" s="484">
        <f t="shared" si="31"/>
        <v>0</v>
      </c>
      <c r="AM142" s="484">
        <f t="shared" si="32"/>
        <v>0</v>
      </c>
      <c r="AN142" s="482" t="str">
        <f>IFERROR(LOOKUP(2,1/(COUNTIF($AN$2:AN141,$AF$4:$AF$100)=0),$AF$4:$AF$100),"")</f>
        <v/>
      </c>
    </row>
    <row r="143" spans="24:40" hidden="1">
      <c r="X143" s="257"/>
      <c r="Y143" s="257"/>
      <c r="Z143" s="257"/>
      <c r="AA143" s="257"/>
      <c r="AB143" s="257"/>
      <c r="AC143" s="257"/>
      <c r="AD143" s="528" t="str">
        <f>'syn rec_edit'!AN144</f>
        <v>1447430</v>
      </c>
      <c r="AE143" s="525" t="str">
        <f>IFERROR(LOOKUP(2,1/(COUNTIF($AE$3:AE142,$AD$4:$AD$579)=0),$AD$4:$AD$579),"")</f>
        <v/>
      </c>
      <c r="AF143" s="494" t="str">
        <f t="shared" si="27"/>
        <v/>
      </c>
      <c r="AG143" s="483" t="str">
        <f t="shared" si="28"/>
        <v/>
      </c>
      <c r="AH143" s="482" t="str">
        <f>IFERROR(LOOKUP(2,1/(COUNTIF($AH$2:AH142,$AG$4:$AG$100)=0),$AG$4:$AG$100),"")</f>
        <v/>
      </c>
      <c r="AI143" s="483" t="str">
        <f>IFERROR(LOOKUP(2,1/(COUNTIF($AI$2:AI142,$AJ$4:$AJ$100)=0),$AJ$4:$AJ$100),"")</f>
        <v/>
      </c>
      <c r="AJ143" s="482" t="str">
        <f t="shared" si="29"/>
        <v/>
      </c>
      <c r="AK143" s="484">
        <f t="shared" si="30"/>
        <v>0</v>
      </c>
      <c r="AL143" s="484">
        <f t="shared" si="31"/>
        <v>0</v>
      </c>
      <c r="AM143" s="484">
        <f t="shared" si="32"/>
        <v>0</v>
      </c>
      <c r="AN143" s="482" t="str">
        <f>IFERROR(LOOKUP(2,1/(COUNTIF($AN$2:AN142,$AF$4:$AF$100)=0),$AF$4:$AF$100),"")</f>
        <v/>
      </c>
    </row>
    <row r="144" spans="24:40" hidden="1">
      <c r="X144" s="257"/>
      <c r="Y144" s="257"/>
      <c r="Z144" s="257"/>
      <c r="AA144" s="257"/>
      <c r="AB144" s="257"/>
      <c r="AC144" s="257"/>
      <c r="AD144" s="528" t="str">
        <f>'syn rec_edit'!AN145</f>
        <v>1447436</v>
      </c>
      <c r="AE144" s="525" t="str">
        <f>IFERROR(LOOKUP(2,1/(COUNTIF($AE$3:AE143,$AD$4:$AD$579)=0),$AD$4:$AD$579),"")</f>
        <v/>
      </c>
      <c r="AF144" s="494" t="str">
        <f t="shared" si="27"/>
        <v/>
      </c>
      <c r="AG144" s="483" t="str">
        <f t="shared" si="28"/>
        <v/>
      </c>
      <c r="AH144" s="482" t="str">
        <f>IFERROR(LOOKUP(2,1/(COUNTIF($AH$2:AH143,$AG$4:$AG$100)=0),$AG$4:$AG$100),"")</f>
        <v/>
      </c>
      <c r="AI144" s="483" t="str">
        <f>IFERROR(LOOKUP(2,1/(COUNTIF($AI$2:AI143,$AJ$4:$AJ$100)=0),$AJ$4:$AJ$100),"")</f>
        <v/>
      </c>
      <c r="AJ144" s="482" t="str">
        <f t="shared" si="29"/>
        <v/>
      </c>
      <c r="AK144" s="484">
        <f t="shared" si="30"/>
        <v>0</v>
      </c>
      <c r="AL144" s="484">
        <f t="shared" si="31"/>
        <v>0</v>
      </c>
      <c r="AM144" s="484">
        <f t="shared" si="32"/>
        <v>0</v>
      </c>
      <c r="AN144" s="482" t="str">
        <f>IFERROR(LOOKUP(2,1/(COUNTIF($AN$2:AN143,$AF$4:$AF$100)=0),$AF$4:$AF$100),"")</f>
        <v/>
      </c>
    </row>
    <row r="145" spans="24:40" hidden="1">
      <c r="X145" s="257"/>
      <c r="Y145" s="257"/>
      <c r="Z145" s="257"/>
      <c r="AA145" s="257"/>
      <c r="AB145" s="257"/>
      <c r="AC145" s="257"/>
      <c r="AD145" s="528" t="str">
        <f>'syn rec_edit'!AN146</f>
        <v>1447436</v>
      </c>
      <c r="AE145" s="525" t="str">
        <f>IFERROR(LOOKUP(2,1/(COUNTIF($AE$3:AE144,$AD$4:$AD$579)=0),$AD$4:$AD$579),"")</f>
        <v/>
      </c>
      <c r="AF145" s="494" t="str">
        <f t="shared" si="27"/>
        <v/>
      </c>
      <c r="AG145" s="483" t="str">
        <f t="shared" si="28"/>
        <v/>
      </c>
      <c r="AH145" s="482" t="str">
        <f>IFERROR(LOOKUP(2,1/(COUNTIF($AH$2:AH144,$AG$4:$AG$100)=0),$AG$4:$AG$100),"")</f>
        <v/>
      </c>
      <c r="AI145" s="483" t="str">
        <f>IFERROR(LOOKUP(2,1/(COUNTIF($AI$2:AI144,$AJ$4:$AJ$100)=0),$AJ$4:$AJ$100),"")</f>
        <v/>
      </c>
      <c r="AJ145" s="482" t="str">
        <f t="shared" si="29"/>
        <v/>
      </c>
      <c r="AK145" s="484">
        <f t="shared" si="30"/>
        <v>0</v>
      </c>
      <c r="AL145" s="484">
        <f t="shared" si="31"/>
        <v>0</v>
      </c>
      <c r="AM145" s="484">
        <f t="shared" si="32"/>
        <v>0</v>
      </c>
      <c r="AN145" s="482" t="str">
        <f>IFERROR(LOOKUP(2,1/(COUNTIF($AN$2:AN144,$AF$4:$AF$100)=0),$AF$4:$AF$100),"")</f>
        <v/>
      </c>
    </row>
    <row r="146" spans="24:40" hidden="1">
      <c r="X146" s="257"/>
      <c r="Y146" s="257"/>
      <c r="Z146" s="257"/>
      <c r="AA146" s="257"/>
      <c r="AB146" s="257"/>
      <c r="AC146" s="257"/>
      <c r="AD146" s="528" t="str">
        <f>'syn rec_edit'!AN147</f>
        <v>1447436</v>
      </c>
      <c r="AE146" s="525" t="str">
        <f>IFERROR(LOOKUP(2,1/(COUNTIF($AE$3:AE145,$AD$4:$AD$579)=0),$AD$4:$AD$579),"")</f>
        <v/>
      </c>
      <c r="AF146" s="494" t="str">
        <f t="shared" si="27"/>
        <v/>
      </c>
      <c r="AG146" s="483" t="str">
        <f t="shared" si="28"/>
        <v/>
      </c>
      <c r="AH146" s="482" t="str">
        <f>IFERROR(LOOKUP(2,1/(COUNTIF($AH$2:AH145,$AG$4:$AG$100)=0),$AG$4:$AG$100),"")</f>
        <v/>
      </c>
      <c r="AI146" s="483" t="str">
        <f>IFERROR(LOOKUP(2,1/(COUNTIF($AI$2:AI145,$AJ$4:$AJ$100)=0),$AJ$4:$AJ$100),"")</f>
        <v/>
      </c>
      <c r="AJ146" s="482" t="str">
        <f t="shared" si="29"/>
        <v/>
      </c>
      <c r="AK146" s="484">
        <f t="shared" si="30"/>
        <v>0</v>
      </c>
      <c r="AL146" s="484">
        <f t="shared" si="31"/>
        <v>0</v>
      </c>
      <c r="AM146" s="484">
        <f t="shared" si="32"/>
        <v>0</v>
      </c>
      <c r="AN146" s="482" t="str">
        <f>IFERROR(LOOKUP(2,1/(COUNTIF($AN$2:AN145,$AF$4:$AF$100)=0),$AF$4:$AF$100),"")</f>
        <v/>
      </c>
    </row>
    <row r="147" spans="24:40" hidden="1">
      <c r="X147" s="257"/>
      <c r="Y147" s="257"/>
      <c r="Z147" s="257"/>
      <c r="AA147" s="257"/>
      <c r="AB147" s="257"/>
      <c r="AC147" s="257"/>
      <c r="AD147" s="528" t="str">
        <f>'syn rec_edit'!AN148</f>
        <v>1447436</v>
      </c>
      <c r="AE147" s="525" t="str">
        <f>IFERROR(LOOKUP(2,1/(COUNTIF($AE$3:AE146,$AD$4:$AD$579)=0),$AD$4:$AD$579),"")</f>
        <v/>
      </c>
      <c r="AF147" s="494" t="str">
        <f t="shared" si="27"/>
        <v/>
      </c>
      <c r="AG147" s="483" t="str">
        <f t="shared" si="28"/>
        <v/>
      </c>
      <c r="AH147" s="482" t="str">
        <f>IFERROR(LOOKUP(2,1/(COUNTIF($AH$2:AH146,$AG$4:$AG$100)=0),$AG$4:$AG$100),"")</f>
        <v/>
      </c>
      <c r="AI147" s="483" t="str">
        <f>IFERROR(LOOKUP(2,1/(COUNTIF($AI$2:AI146,$AJ$4:$AJ$100)=0),$AJ$4:$AJ$100),"")</f>
        <v/>
      </c>
      <c r="AJ147" s="482" t="str">
        <f t="shared" si="29"/>
        <v/>
      </c>
      <c r="AK147" s="484">
        <f t="shared" si="30"/>
        <v>0</v>
      </c>
      <c r="AL147" s="484">
        <f t="shared" si="31"/>
        <v>0</v>
      </c>
      <c r="AM147" s="484">
        <f t="shared" si="32"/>
        <v>0</v>
      </c>
      <c r="AN147" s="482" t="str">
        <f>IFERROR(LOOKUP(2,1/(COUNTIF($AN$2:AN146,$AF$4:$AF$100)=0),$AF$4:$AF$100),"")</f>
        <v/>
      </c>
    </row>
    <row r="148" spans="24:40" hidden="1">
      <c r="X148" s="257"/>
      <c r="Y148" s="257"/>
      <c r="Z148" s="257"/>
      <c r="AA148" s="257"/>
      <c r="AB148" s="257"/>
      <c r="AC148" s="257"/>
      <c r="AD148" s="528" t="str">
        <f>'syn rec_edit'!AN149</f>
        <v>1447436</v>
      </c>
      <c r="AE148" s="525" t="str">
        <f>IFERROR(LOOKUP(2,1/(COUNTIF($AE$3:AE147,$AD$4:$AD$579)=0),$AD$4:$AD$579),"")</f>
        <v/>
      </c>
      <c r="AF148" s="494" t="str">
        <f t="shared" si="27"/>
        <v/>
      </c>
      <c r="AG148" s="483" t="str">
        <f t="shared" si="28"/>
        <v/>
      </c>
      <c r="AH148" s="482" t="str">
        <f>IFERROR(LOOKUP(2,1/(COUNTIF($AH$2:AH147,$AG$4:$AG$100)=0),$AG$4:$AG$100),"")</f>
        <v/>
      </c>
      <c r="AI148" s="483" t="str">
        <f>IFERROR(LOOKUP(2,1/(COUNTIF($AI$2:AI147,$AJ$4:$AJ$100)=0),$AJ$4:$AJ$100),"")</f>
        <v/>
      </c>
      <c r="AJ148" s="482" t="str">
        <f t="shared" si="29"/>
        <v/>
      </c>
      <c r="AK148" s="484">
        <f t="shared" si="30"/>
        <v>0</v>
      </c>
      <c r="AL148" s="484">
        <f t="shared" si="31"/>
        <v>0</v>
      </c>
      <c r="AM148" s="484">
        <f t="shared" si="32"/>
        <v>0</v>
      </c>
      <c r="AN148" s="482" t="str">
        <f>IFERROR(LOOKUP(2,1/(COUNTIF($AN$2:AN147,$AF$4:$AF$100)=0),$AF$4:$AF$100),"")</f>
        <v/>
      </c>
    </row>
    <row r="149" spans="24:40" hidden="1">
      <c r="X149" s="257"/>
      <c r="Y149" s="257"/>
      <c r="Z149" s="257"/>
      <c r="AA149" s="257"/>
      <c r="AB149" s="257"/>
      <c r="AC149" s="257"/>
      <c r="AD149" s="528" t="str">
        <f>'syn rec_edit'!AN150</f>
        <v>1447436</v>
      </c>
      <c r="AE149" s="525" t="str">
        <f>IFERROR(LOOKUP(2,1/(COUNTIF($AE$3:AE148,$AD$4:$AD$579)=0),$AD$4:$AD$579),"")</f>
        <v/>
      </c>
      <c r="AF149" s="494" t="str">
        <f t="shared" si="27"/>
        <v/>
      </c>
      <c r="AG149" s="483" t="str">
        <f t="shared" si="28"/>
        <v/>
      </c>
      <c r="AH149" s="482" t="str">
        <f>IFERROR(LOOKUP(2,1/(COUNTIF($AH$2:AH148,$AG$4:$AG$100)=0),$AG$4:$AG$100),"")</f>
        <v/>
      </c>
      <c r="AI149" s="483" t="str">
        <f>IFERROR(LOOKUP(2,1/(COUNTIF($AI$2:AI148,$AJ$4:$AJ$100)=0),$AJ$4:$AJ$100),"")</f>
        <v/>
      </c>
      <c r="AJ149" s="482" t="str">
        <f t="shared" si="29"/>
        <v/>
      </c>
      <c r="AK149" s="484">
        <f t="shared" si="30"/>
        <v>0</v>
      </c>
      <c r="AL149" s="484">
        <f t="shared" si="31"/>
        <v>0</v>
      </c>
      <c r="AM149" s="484">
        <f t="shared" si="32"/>
        <v>0</v>
      </c>
      <c r="AN149" s="482" t="str">
        <f>IFERROR(LOOKUP(2,1/(COUNTIF($AN$2:AN148,$AF$4:$AF$100)=0),$AF$4:$AF$100),"")</f>
        <v/>
      </c>
    </row>
    <row r="150" spans="24:40" hidden="1">
      <c r="X150" s="257"/>
      <c r="Y150" s="257"/>
      <c r="Z150" s="257"/>
      <c r="AA150" s="257"/>
      <c r="AB150" s="257"/>
      <c r="AC150" s="257"/>
      <c r="AD150" s="528" t="str">
        <f>'syn rec_edit'!AN151</f>
        <v>1447436</v>
      </c>
      <c r="AE150" s="525" t="str">
        <f>IFERROR(LOOKUP(2,1/(COUNTIF($AE$3:AE149,$AD$4:$AD$579)=0),$AD$4:$AD$579),"")</f>
        <v/>
      </c>
      <c r="AF150" s="494" t="str">
        <f t="shared" si="27"/>
        <v/>
      </c>
      <c r="AG150" s="483" t="str">
        <f t="shared" si="28"/>
        <v/>
      </c>
      <c r="AH150" s="482" t="str">
        <f>IFERROR(LOOKUP(2,1/(COUNTIF($AH$2:AH149,$AG$4:$AG$100)=0),$AG$4:$AG$100),"")</f>
        <v/>
      </c>
      <c r="AI150" s="483" t="str">
        <f>IFERROR(LOOKUP(2,1/(COUNTIF($AI$2:AI149,$AJ$4:$AJ$100)=0),$AJ$4:$AJ$100),"")</f>
        <v/>
      </c>
      <c r="AJ150" s="482" t="str">
        <f t="shared" si="29"/>
        <v/>
      </c>
      <c r="AK150" s="484">
        <f t="shared" si="30"/>
        <v>0</v>
      </c>
      <c r="AL150" s="484">
        <f t="shared" si="31"/>
        <v>0</v>
      </c>
      <c r="AM150" s="484">
        <f t="shared" si="32"/>
        <v>0</v>
      </c>
      <c r="AN150" s="482" t="str">
        <f>IFERROR(LOOKUP(2,1/(COUNTIF($AN$2:AN149,$AF$4:$AF$100)=0),$AF$4:$AF$100),"")</f>
        <v/>
      </c>
    </row>
    <row r="151" spans="24:40" hidden="1">
      <c r="X151" s="257"/>
      <c r="Y151" s="257"/>
      <c r="Z151" s="257"/>
      <c r="AA151" s="257"/>
      <c r="AB151" s="257"/>
      <c r="AC151" s="257"/>
      <c r="AD151" s="528" t="str">
        <f>'syn rec_edit'!AN152</f>
        <v>1447436</v>
      </c>
      <c r="AE151" s="525" t="str">
        <f>IFERROR(LOOKUP(2,1/(COUNTIF($AE$3:AE150,$AD$4:$AD$579)=0),$AD$4:$AD$579),"")</f>
        <v/>
      </c>
      <c r="AF151" s="494" t="str">
        <f t="shared" si="27"/>
        <v/>
      </c>
      <c r="AG151" s="483" t="str">
        <f t="shared" si="28"/>
        <v/>
      </c>
      <c r="AH151" s="482" t="str">
        <f>IFERROR(LOOKUP(2,1/(COUNTIF($AH$2:AH150,$AG$4:$AG$100)=0),$AG$4:$AG$100),"")</f>
        <v/>
      </c>
      <c r="AI151" s="483" t="str">
        <f>IFERROR(LOOKUP(2,1/(COUNTIF($AI$2:AI150,$AJ$4:$AJ$100)=0),$AJ$4:$AJ$100),"")</f>
        <v/>
      </c>
      <c r="AJ151" s="482" t="str">
        <f t="shared" si="29"/>
        <v/>
      </c>
      <c r="AK151" s="484">
        <f t="shared" si="30"/>
        <v>0</v>
      </c>
      <c r="AL151" s="484">
        <f t="shared" si="31"/>
        <v>0</v>
      </c>
      <c r="AM151" s="484">
        <f t="shared" si="32"/>
        <v>0</v>
      </c>
      <c r="AN151" s="482" t="str">
        <f>IFERROR(LOOKUP(2,1/(COUNTIF($AN$2:AN150,$AF$4:$AF$100)=0),$AF$4:$AF$100),"")</f>
        <v/>
      </c>
    </row>
    <row r="152" spans="24:40" hidden="1">
      <c r="X152" s="257"/>
      <c r="Y152" s="257"/>
      <c r="Z152" s="257"/>
      <c r="AA152" s="257"/>
      <c r="AB152" s="257"/>
      <c r="AC152" s="257"/>
      <c r="AD152" s="528" t="str">
        <f>'syn rec_edit'!AN153</f>
        <v>1447436</v>
      </c>
      <c r="AE152" s="525" t="str">
        <f>IFERROR(LOOKUP(2,1/(COUNTIF($AE$3:AE151,$AD$4:$AD$579)=0),$AD$4:$AD$579),"")</f>
        <v/>
      </c>
      <c r="AF152" s="494" t="str">
        <f t="shared" si="27"/>
        <v/>
      </c>
      <c r="AG152" s="483" t="str">
        <f t="shared" si="28"/>
        <v/>
      </c>
      <c r="AH152" s="482" t="str">
        <f>IFERROR(LOOKUP(2,1/(COUNTIF($AH$2:AH151,$AG$4:$AG$100)=0),$AG$4:$AG$100),"")</f>
        <v/>
      </c>
      <c r="AI152" s="483" t="str">
        <f>IFERROR(LOOKUP(2,1/(COUNTIF($AI$2:AI151,$AJ$4:$AJ$100)=0),$AJ$4:$AJ$100),"")</f>
        <v/>
      </c>
      <c r="AJ152" s="482" t="str">
        <f t="shared" si="29"/>
        <v/>
      </c>
      <c r="AK152" s="484">
        <f t="shared" si="30"/>
        <v>0</v>
      </c>
      <c r="AL152" s="484">
        <f t="shared" si="31"/>
        <v>0</v>
      </c>
      <c r="AM152" s="484">
        <f t="shared" si="32"/>
        <v>0</v>
      </c>
      <c r="AN152" s="482" t="str">
        <f>IFERROR(LOOKUP(2,1/(COUNTIF($AN$2:AN151,$AF$4:$AF$100)=0),$AF$4:$AF$100),"")</f>
        <v/>
      </c>
    </row>
    <row r="153" spans="24:40" hidden="1">
      <c r="X153" s="257"/>
      <c r="Y153" s="257"/>
      <c r="Z153" s="257"/>
      <c r="AA153" s="257"/>
      <c r="AB153" s="257"/>
      <c r="AC153" s="257"/>
      <c r="AD153" s="528" t="str">
        <f>'syn rec_edit'!AN154</f>
        <v>1447436</v>
      </c>
      <c r="AE153" s="525" t="str">
        <f>IFERROR(LOOKUP(2,1/(COUNTIF($AE$3:AE152,$AD$4:$AD$579)=0),$AD$4:$AD$579),"")</f>
        <v/>
      </c>
      <c r="AF153" s="494" t="str">
        <f t="shared" si="27"/>
        <v/>
      </c>
      <c r="AG153" s="483" t="str">
        <f t="shared" si="28"/>
        <v/>
      </c>
      <c r="AH153" s="482" t="str">
        <f>IFERROR(LOOKUP(2,1/(COUNTIF($AH$2:AH152,$AG$4:$AG$100)=0),$AG$4:$AG$100),"")</f>
        <v/>
      </c>
      <c r="AI153" s="483" t="str">
        <f>IFERROR(LOOKUP(2,1/(COUNTIF($AI$2:AI152,$AJ$4:$AJ$100)=0),$AJ$4:$AJ$100),"")</f>
        <v/>
      </c>
      <c r="AJ153" s="482" t="str">
        <f t="shared" si="29"/>
        <v/>
      </c>
      <c r="AK153" s="484">
        <f t="shared" si="30"/>
        <v>0</v>
      </c>
      <c r="AL153" s="484">
        <f t="shared" si="31"/>
        <v>0</v>
      </c>
      <c r="AM153" s="484">
        <f t="shared" si="32"/>
        <v>0</v>
      </c>
      <c r="AN153" s="482" t="str">
        <f>IFERROR(LOOKUP(2,1/(COUNTIF($AN$2:AN152,$AF$4:$AF$100)=0),$AF$4:$AF$100),"")</f>
        <v/>
      </c>
    </row>
    <row r="154" spans="24:40" hidden="1">
      <c r="X154" s="257"/>
      <c r="Y154" s="257"/>
      <c r="Z154" s="257"/>
      <c r="AA154" s="257"/>
      <c r="AB154" s="257"/>
      <c r="AC154" s="257"/>
      <c r="AD154" s="528" t="str">
        <f>'syn rec_edit'!AN155</f>
        <v>1447436</v>
      </c>
      <c r="AE154" s="525" t="str">
        <f>IFERROR(LOOKUP(2,1/(COUNTIF($AE$3:AE153,$AD$4:$AD$579)=0),$AD$4:$AD$579),"")</f>
        <v/>
      </c>
      <c r="AF154" s="494" t="str">
        <f t="shared" si="27"/>
        <v/>
      </c>
      <c r="AG154" s="483" t="str">
        <f t="shared" si="28"/>
        <v/>
      </c>
      <c r="AH154" s="482" t="str">
        <f>IFERROR(LOOKUP(2,1/(COUNTIF($AH$2:AH153,$AG$4:$AG$100)=0),$AG$4:$AG$100),"")</f>
        <v/>
      </c>
      <c r="AI154" s="483" t="str">
        <f>IFERROR(LOOKUP(2,1/(COUNTIF($AI$2:AI153,$AJ$4:$AJ$100)=0),$AJ$4:$AJ$100),"")</f>
        <v/>
      </c>
      <c r="AJ154" s="482" t="str">
        <f t="shared" si="29"/>
        <v/>
      </c>
      <c r="AK154" s="484">
        <f t="shared" si="30"/>
        <v>0</v>
      </c>
      <c r="AL154" s="484">
        <f t="shared" si="31"/>
        <v>0</v>
      </c>
      <c r="AM154" s="484">
        <f t="shared" si="32"/>
        <v>0</v>
      </c>
      <c r="AN154" s="482" t="str">
        <f>IFERROR(LOOKUP(2,1/(COUNTIF($AN$2:AN153,$AF$4:$AF$100)=0),$AF$4:$AF$100),"")</f>
        <v/>
      </c>
    </row>
    <row r="155" spans="24:40" hidden="1">
      <c r="X155" s="257"/>
      <c r="Y155" s="257"/>
      <c r="Z155" s="257"/>
      <c r="AA155" s="257"/>
      <c r="AB155" s="257"/>
      <c r="AC155" s="257"/>
      <c r="AD155" s="528" t="str">
        <f>'syn rec_edit'!AN156</f>
        <v>1447436</v>
      </c>
      <c r="AE155" s="525" t="str">
        <f>IFERROR(LOOKUP(2,1/(COUNTIF($AE$3:AE154,$AD$4:$AD$579)=0),$AD$4:$AD$579),"")</f>
        <v/>
      </c>
      <c r="AF155" s="494" t="str">
        <f t="shared" si="27"/>
        <v/>
      </c>
      <c r="AG155" s="483" t="str">
        <f t="shared" si="28"/>
        <v/>
      </c>
      <c r="AH155" s="482" t="str">
        <f>IFERROR(LOOKUP(2,1/(COUNTIF($AH$2:AH154,$AG$4:$AG$100)=0),$AG$4:$AG$100),"")</f>
        <v/>
      </c>
      <c r="AI155" s="483" t="str">
        <f>IFERROR(LOOKUP(2,1/(COUNTIF($AI$2:AI154,$AJ$4:$AJ$100)=0),$AJ$4:$AJ$100),"")</f>
        <v/>
      </c>
      <c r="AJ155" s="482" t="str">
        <f t="shared" si="29"/>
        <v/>
      </c>
      <c r="AK155" s="484">
        <f t="shared" si="30"/>
        <v>0</v>
      </c>
      <c r="AL155" s="484">
        <f t="shared" si="31"/>
        <v>0</v>
      </c>
      <c r="AM155" s="484">
        <f t="shared" si="32"/>
        <v>0</v>
      </c>
      <c r="AN155" s="482" t="str">
        <f>IFERROR(LOOKUP(2,1/(COUNTIF($AN$2:AN154,$AF$4:$AF$100)=0),$AF$4:$AF$100),"")</f>
        <v/>
      </c>
    </row>
    <row r="156" spans="24:40" hidden="1">
      <c r="X156" s="257"/>
      <c r="Y156" s="257"/>
      <c r="Z156" s="257"/>
      <c r="AA156" s="257"/>
      <c r="AB156" s="257"/>
      <c r="AC156" s="257"/>
      <c r="AD156" s="528" t="str">
        <f>'syn rec_edit'!AN157</f>
        <v>1447436</v>
      </c>
      <c r="AE156" s="525" t="str">
        <f>IFERROR(LOOKUP(2,1/(COUNTIF($AE$3:AE155,$AD$4:$AD$579)=0),$AD$4:$AD$579),"")</f>
        <v/>
      </c>
      <c r="AF156" s="494" t="str">
        <f t="shared" si="27"/>
        <v/>
      </c>
      <c r="AG156" s="483" t="str">
        <f t="shared" si="28"/>
        <v/>
      </c>
      <c r="AH156" s="482" t="str">
        <f>IFERROR(LOOKUP(2,1/(COUNTIF($AH$2:AH155,$AG$4:$AG$100)=0),$AG$4:$AG$100),"")</f>
        <v/>
      </c>
      <c r="AI156" s="483" t="str">
        <f>IFERROR(LOOKUP(2,1/(COUNTIF($AI$2:AI155,$AJ$4:$AJ$100)=0),$AJ$4:$AJ$100),"")</f>
        <v/>
      </c>
      <c r="AJ156" s="482" t="str">
        <f t="shared" si="29"/>
        <v/>
      </c>
      <c r="AK156" s="484">
        <f t="shared" si="30"/>
        <v>0</v>
      </c>
      <c r="AL156" s="484">
        <f t="shared" si="31"/>
        <v>0</v>
      </c>
      <c r="AM156" s="484">
        <f t="shared" si="32"/>
        <v>0</v>
      </c>
      <c r="AN156" s="482" t="str">
        <f>IFERROR(LOOKUP(2,1/(COUNTIF($AN$2:AN155,$AF$4:$AF$100)=0),$AF$4:$AF$100),"")</f>
        <v/>
      </c>
    </row>
    <row r="157" spans="24:40" hidden="1">
      <c r="X157" s="257"/>
      <c r="Y157" s="257"/>
      <c r="Z157" s="257"/>
      <c r="AA157" s="257"/>
      <c r="AB157" s="257"/>
      <c r="AC157" s="257"/>
      <c r="AD157" s="528" t="str">
        <f>'syn rec_edit'!AN158</f>
        <v>1447436</v>
      </c>
      <c r="AE157" s="525" t="str">
        <f>IFERROR(LOOKUP(2,1/(COUNTIF($AE$3:AE156,$AD$4:$AD$579)=0),$AD$4:$AD$579),"")</f>
        <v/>
      </c>
      <c r="AF157" s="494" t="str">
        <f t="shared" si="27"/>
        <v/>
      </c>
      <c r="AG157" s="483" t="str">
        <f t="shared" si="28"/>
        <v/>
      </c>
      <c r="AH157" s="482" t="str">
        <f>IFERROR(LOOKUP(2,1/(COUNTIF($AH$2:AH156,$AG$4:$AG$100)=0),$AG$4:$AG$100),"")</f>
        <v/>
      </c>
      <c r="AI157" s="483" t="str">
        <f>IFERROR(LOOKUP(2,1/(COUNTIF($AI$2:AI156,$AJ$4:$AJ$100)=0),$AJ$4:$AJ$100),"")</f>
        <v/>
      </c>
      <c r="AJ157" s="482" t="str">
        <f t="shared" si="29"/>
        <v/>
      </c>
      <c r="AK157" s="484">
        <f t="shared" si="30"/>
        <v>0</v>
      </c>
      <c r="AL157" s="484">
        <f t="shared" si="31"/>
        <v>0</v>
      </c>
      <c r="AM157" s="484">
        <f t="shared" si="32"/>
        <v>0</v>
      </c>
      <c r="AN157" s="482" t="str">
        <f>IFERROR(LOOKUP(2,1/(COUNTIF($AN$2:AN156,$AF$4:$AF$100)=0),$AF$4:$AF$100),"")</f>
        <v/>
      </c>
    </row>
    <row r="158" spans="24:40" hidden="1">
      <c r="X158" s="257"/>
      <c r="Y158" s="257"/>
      <c r="Z158" s="257"/>
      <c r="AA158" s="257"/>
      <c r="AB158" s="257"/>
      <c r="AC158" s="257"/>
      <c r="AD158" s="528" t="str">
        <f>'syn rec_edit'!AN159</f>
        <v>1447436</v>
      </c>
      <c r="AE158" s="525" t="str">
        <f>IFERROR(LOOKUP(2,1/(COUNTIF($AE$3:AE157,$AD$4:$AD$579)=0),$AD$4:$AD$579),"")</f>
        <v/>
      </c>
      <c r="AF158" s="494" t="str">
        <f t="shared" si="27"/>
        <v/>
      </c>
      <c r="AG158" s="483" t="str">
        <f t="shared" si="28"/>
        <v/>
      </c>
      <c r="AH158" s="482" t="str">
        <f>IFERROR(LOOKUP(2,1/(COUNTIF($AH$2:AH157,$AG$4:$AG$100)=0),$AG$4:$AG$100),"")</f>
        <v/>
      </c>
      <c r="AI158" s="483" t="str">
        <f>IFERROR(LOOKUP(2,1/(COUNTIF($AI$2:AI157,$AJ$4:$AJ$100)=0),$AJ$4:$AJ$100),"")</f>
        <v/>
      </c>
      <c r="AJ158" s="482" t="str">
        <f t="shared" si="29"/>
        <v/>
      </c>
      <c r="AK158" s="484">
        <f t="shared" si="30"/>
        <v>0</v>
      </c>
      <c r="AL158" s="484">
        <f t="shared" si="31"/>
        <v>0</v>
      </c>
      <c r="AM158" s="484">
        <f t="shared" si="32"/>
        <v>0</v>
      </c>
      <c r="AN158" s="482" t="str">
        <f>IFERROR(LOOKUP(2,1/(COUNTIF($AN$2:AN157,$AF$4:$AF$100)=0),$AF$4:$AF$100),"")</f>
        <v/>
      </c>
    </row>
    <row r="159" spans="24:40" hidden="1">
      <c r="X159" s="257"/>
      <c r="Y159" s="257"/>
      <c r="Z159" s="257"/>
      <c r="AA159" s="257"/>
      <c r="AB159" s="257"/>
      <c r="AC159" s="257"/>
      <c r="AD159" s="528" t="str">
        <f>'syn rec_edit'!AN160</f>
        <v>1447436</v>
      </c>
      <c r="AE159" s="525" t="str">
        <f>IFERROR(LOOKUP(2,1/(COUNTIF($AE$3:AE158,$AD$4:$AD$579)=0),$AD$4:$AD$579),"")</f>
        <v/>
      </c>
      <c r="AF159" s="494" t="str">
        <f t="shared" si="27"/>
        <v/>
      </c>
      <c r="AG159" s="483" t="str">
        <f t="shared" si="28"/>
        <v/>
      </c>
      <c r="AH159" s="482" t="str">
        <f>IFERROR(LOOKUP(2,1/(COUNTIF($AH$2:AH158,$AG$4:$AG$100)=0),$AG$4:$AG$100),"")</f>
        <v/>
      </c>
      <c r="AI159" s="483" t="str">
        <f>IFERROR(LOOKUP(2,1/(COUNTIF($AI$2:AI158,$AJ$4:$AJ$100)=0),$AJ$4:$AJ$100),"")</f>
        <v/>
      </c>
      <c r="AJ159" s="482" t="str">
        <f t="shared" si="29"/>
        <v/>
      </c>
      <c r="AK159" s="484">
        <f t="shared" si="30"/>
        <v>0</v>
      </c>
      <c r="AL159" s="484">
        <f t="shared" si="31"/>
        <v>0</v>
      </c>
      <c r="AM159" s="484">
        <f t="shared" si="32"/>
        <v>0</v>
      </c>
      <c r="AN159" s="482" t="str">
        <f>IFERROR(LOOKUP(2,1/(COUNTIF($AN$2:AN158,$AF$4:$AF$100)=0),$AF$4:$AF$100),"")</f>
        <v/>
      </c>
    </row>
    <row r="160" spans="24:40" hidden="1">
      <c r="X160" s="257"/>
      <c r="Y160" s="257"/>
      <c r="Z160" s="257"/>
      <c r="AA160" s="257"/>
      <c r="AB160" s="257"/>
      <c r="AC160" s="257"/>
      <c r="AD160" s="528" t="str">
        <f>'syn rec_edit'!AN161</f>
        <v>1447436</v>
      </c>
      <c r="AE160" s="525" t="str">
        <f>IFERROR(LOOKUP(2,1/(COUNTIF($AE$3:AE159,$AD$4:$AD$579)=0),$AD$4:$AD$579),"")</f>
        <v/>
      </c>
      <c r="AF160" s="494" t="str">
        <f t="shared" si="27"/>
        <v/>
      </c>
      <c r="AG160" s="483" t="str">
        <f t="shared" si="28"/>
        <v/>
      </c>
      <c r="AH160" s="482" t="str">
        <f>IFERROR(LOOKUP(2,1/(COUNTIF($AH$2:AH159,$AG$4:$AG$100)=0),$AG$4:$AG$100),"")</f>
        <v/>
      </c>
      <c r="AI160" s="483" t="str">
        <f>IFERROR(LOOKUP(2,1/(COUNTIF($AI$2:AI159,$AJ$4:$AJ$100)=0),$AJ$4:$AJ$100),"")</f>
        <v/>
      </c>
      <c r="AJ160" s="482" t="str">
        <f t="shared" si="29"/>
        <v/>
      </c>
      <c r="AK160" s="484">
        <f t="shared" si="30"/>
        <v>0</v>
      </c>
      <c r="AL160" s="484">
        <f t="shared" si="31"/>
        <v>0</v>
      </c>
      <c r="AM160" s="484">
        <f t="shared" si="32"/>
        <v>0</v>
      </c>
      <c r="AN160" s="482" t="str">
        <f>IFERROR(LOOKUP(2,1/(COUNTIF($AN$2:AN159,$AF$4:$AF$100)=0),$AF$4:$AF$100),"")</f>
        <v/>
      </c>
    </row>
    <row r="161" spans="24:40" hidden="1">
      <c r="X161" s="257"/>
      <c r="Y161" s="257"/>
      <c r="Z161" s="257"/>
      <c r="AA161" s="257"/>
      <c r="AB161" s="257"/>
      <c r="AC161" s="257"/>
      <c r="AD161" s="528" t="str">
        <f>'syn rec_edit'!AN162</f>
        <v>1447436</v>
      </c>
      <c r="AE161" s="525" t="str">
        <f>IFERROR(LOOKUP(2,1/(COUNTIF($AE$3:AE160,$AD$4:$AD$579)=0),$AD$4:$AD$579),"")</f>
        <v/>
      </c>
      <c r="AF161" s="494" t="str">
        <f t="shared" si="27"/>
        <v/>
      </c>
      <c r="AG161" s="483" t="str">
        <f t="shared" si="28"/>
        <v/>
      </c>
      <c r="AH161" s="482" t="str">
        <f>IFERROR(LOOKUP(2,1/(COUNTIF($AH$2:AH160,$AG$4:$AG$100)=0),$AG$4:$AG$100),"")</f>
        <v/>
      </c>
      <c r="AI161" s="483" t="str">
        <f>IFERROR(LOOKUP(2,1/(COUNTIF($AI$2:AI160,$AJ$4:$AJ$100)=0),$AJ$4:$AJ$100),"")</f>
        <v/>
      </c>
      <c r="AJ161" s="482" t="str">
        <f t="shared" si="29"/>
        <v/>
      </c>
      <c r="AK161" s="484">
        <f t="shared" si="30"/>
        <v>0</v>
      </c>
      <c r="AL161" s="484">
        <f t="shared" si="31"/>
        <v>0</v>
      </c>
      <c r="AM161" s="484">
        <f t="shared" si="32"/>
        <v>0</v>
      </c>
      <c r="AN161" s="482" t="str">
        <f>IFERROR(LOOKUP(2,1/(COUNTIF($AN$2:AN160,$AF$4:$AF$100)=0),$AF$4:$AF$100),"")</f>
        <v/>
      </c>
    </row>
    <row r="162" spans="24:40" hidden="1">
      <c r="X162" s="257"/>
      <c r="Y162" s="257"/>
      <c r="Z162" s="257"/>
      <c r="AA162" s="257"/>
      <c r="AB162" s="257"/>
      <c r="AC162" s="257"/>
      <c r="AD162" s="528" t="str">
        <f>'syn rec_edit'!AN163</f>
        <v>1447436</v>
      </c>
      <c r="AE162" s="525" t="str">
        <f>IFERROR(LOOKUP(2,1/(COUNTIF($AE$3:AE161,$AD$4:$AD$579)=0),$AD$4:$AD$579),"")</f>
        <v/>
      </c>
      <c r="AF162" s="494" t="str">
        <f t="shared" si="27"/>
        <v/>
      </c>
      <c r="AG162" s="483" t="str">
        <f t="shared" si="28"/>
        <v/>
      </c>
      <c r="AH162" s="482" t="str">
        <f>IFERROR(LOOKUP(2,1/(COUNTIF($AH$2:AH161,$AG$4:$AG$100)=0),$AG$4:$AG$100),"")</f>
        <v/>
      </c>
      <c r="AI162" s="483" t="str">
        <f>IFERROR(LOOKUP(2,1/(COUNTIF($AI$2:AI161,$AJ$4:$AJ$100)=0),$AJ$4:$AJ$100),"")</f>
        <v/>
      </c>
      <c r="AJ162" s="482" t="str">
        <f t="shared" si="29"/>
        <v/>
      </c>
      <c r="AK162" s="484">
        <f t="shared" si="30"/>
        <v>0</v>
      </c>
      <c r="AL162" s="484">
        <f t="shared" si="31"/>
        <v>0</v>
      </c>
      <c r="AM162" s="484">
        <f t="shared" si="32"/>
        <v>0</v>
      </c>
      <c r="AN162" s="482" t="str">
        <f>IFERROR(LOOKUP(2,1/(COUNTIF($AN$2:AN161,$AF$4:$AF$100)=0),$AF$4:$AF$100),"")</f>
        <v/>
      </c>
    </row>
    <row r="163" spans="24:40" hidden="1">
      <c r="X163" s="257"/>
      <c r="Y163" s="257"/>
      <c r="Z163" s="257"/>
      <c r="AA163" s="257"/>
      <c r="AB163" s="257"/>
      <c r="AC163" s="257"/>
      <c r="AD163" s="528" t="str">
        <f>'syn rec_edit'!AN164</f>
        <v>1447436</v>
      </c>
      <c r="AE163" s="525" t="str">
        <f>IFERROR(LOOKUP(2,1/(COUNTIF($AE$3:AE162,$AD$4:$AD$579)=0),$AD$4:$AD$579),"")</f>
        <v/>
      </c>
      <c r="AF163" s="494" t="str">
        <f t="shared" si="27"/>
        <v/>
      </c>
      <c r="AG163" s="483" t="str">
        <f t="shared" si="28"/>
        <v/>
      </c>
      <c r="AH163" s="482" t="str">
        <f>IFERROR(LOOKUP(2,1/(COUNTIF($AH$2:AH162,$AG$4:$AG$100)=0),$AG$4:$AG$100),"")</f>
        <v/>
      </c>
      <c r="AI163" s="483" t="str">
        <f>IFERROR(LOOKUP(2,1/(COUNTIF($AI$2:AI162,$AJ$4:$AJ$100)=0),$AJ$4:$AJ$100),"")</f>
        <v/>
      </c>
      <c r="AJ163" s="482" t="str">
        <f t="shared" si="29"/>
        <v/>
      </c>
      <c r="AK163" s="484">
        <f t="shared" si="30"/>
        <v>0</v>
      </c>
      <c r="AL163" s="484">
        <f t="shared" si="31"/>
        <v>0</v>
      </c>
      <c r="AM163" s="484">
        <f t="shared" si="32"/>
        <v>0</v>
      </c>
      <c r="AN163" s="482" t="str">
        <f>IFERROR(LOOKUP(2,1/(COUNTIF($AN$2:AN162,$AF$4:$AF$100)=0),$AF$4:$AF$100),"")</f>
        <v/>
      </c>
    </row>
    <row r="164" spans="24:40" hidden="1">
      <c r="X164" s="257"/>
      <c r="Y164" s="257"/>
      <c r="Z164" s="257"/>
      <c r="AA164" s="257"/>
      <c r="AB164" s="257"/>
      <c r="AC164" s="257"/>
      <c r="AD164" s="528" t="str">
        <f>'syn rec_edit'!AN165</f>
        <v>1447436</v>
      </c>
      <c r="AE164" s="525" t="str">
        <f>IFERROR(LOOKUP(2,1/(COUNTIF($AE$3:AE163,$AD$4:$AD$579)=0),$AD$4:$AD$579),"")</f>
        <v/>
      </c>
      <c r="AF164" s="494" t="str">
        <f t="shared" si="27"/>
        <v/>
      </c>
      <c r="AG164" s="483" t="str">
        <f t="shared" si="28"/>
        <v/>
      </c>
      <c r="AH164" s="482" t="str">
        <f>IFERROR(LOOKUP(2,1/(COUNTIF($AH$2:AH163,$AG$4:$AG$100)=0),$AG$4:$AG$100),"")</f>
        <v/>
      </c>
      <c r="AI164" s="483" t="str">
        <f>IFERROR(LOOKUP(2,1/(COUNTIF($AI$2:AI163,$AJ$4:$AJ$100)=0),$AJ$4:$AJ$100),"")</f>
        <v/>
      </c>
      <c r="AJ164" s="482" t="str">
        <f t="shared" si="29"/>
        <v/>
      </c>
      <c r="AK164" s="484">
        <f t="shared" si="30"/>
        <v>0</v>
      </c>
      <c r="AL164" s="484">
        <f t="shared" si="31"/>
        <v>0</v>
      </c>
      <c r="AM164" s="484">
        <f t="shared" si="32"/>
        <v>0</v>
      </c>
      <c r="AN164" s="482" t="str">
        <f>IFERROR(LOOKUP(2,1/(COUNTIF($AN$2:AN163,$AF$4:$AF$100)=0),$AF$4:$AF$100),"")</f>
        <v/>
      </c>
    </row>
    <row r="165" spans="24:40" hidden="1">
      <c r="X165" s="257"/>
      <c r="Y165" s="257"/>
      <c r="Z165" s="257"/>
      <c r="AA165" s="257"/>
      <c r="AB165" s="257"/>
      <c r="AC165" s="257"/>
      <c r="AD165" s="528" t="str">
        <f>'syn rec_edit'!AN166</f>
        <v>1447436</v>
      </c>
      <c r="AE165" s="525" t="str">
        <f>IFERROR(LOOKUP(2,1/(COUNTIF($AE$3:AE164,$AD$4:$AD$579)=0),$AD$4:$AD$579),"")</f>
        <v/>
      </c>
      <c r="AF165" s="494" t="str">
        <f t="shared" si="27"/>
        <v/>
      </c>
      <c r="AG165" s="483" t="str">
        <f t="shared" si="28"/>
        <v/>
      </c>
      <c r="AH165" s="482" t="str">
        <f>IFERROR(LOOKUP(2,1/(COUNTIF($AH$2:AH164,$AG$4:$AG$100)=0),$AG$4:$AG$100),"")</f>
        <v/>
      </c>
      <c r="AI165" s="483" t="str">
        <f>IFERROR(LOOKUP(2,1/(COUNTIF($AI$2:AI164,$AJ$4:$AJ$100)=0),$AJ$4:$AJ$100),"")</f>
        <v/>
      </c>
      <c r="AJ165" s="482" t="str">
        <f t="shared" si="29"/>
        <v/>
      </c>
      <c r="AK165" s="484">
        <f t="shared" si="30"/>
        <v>0</v>
      </c>
      <c r="AL165" s="484">
        <f t="shared" si="31"/>
        <v>0</v>
      </c>
      <c r="AM165" s="484">
        <f t="shared" si="32"/>
        <v>0</v>
      </c>
      <c r="AN165" s="482" t="str">
        <f>IFERROR(LOOKUP(2,1/(COUNTIF($AN$2:AN164,$AF$4:$AF$100)=0),$AF$4:$AF$100),"")</f>
        <v/>
      </c>
    </row>
    <row r="166" spans="24:40" hidden="1">
      <c r="X166" s="257"/>
      <c r="Y166" s="257"/>
      <c r="Z166" s="257"/>
      <c r="AA166" s="257"/>
      <c r="AB166" s="257"/>
      <c r="AC166" s="257"/>
      <c r="AD166" s="528" t="str">
        <f>'syn rec_edit'!AN167</f>
        <v>1447436</v>
      </c>
      <c r="AE166" s="525" t="str">
        <f>IFERROR(LOOKUP(2,1/(COUNTIF($AE$3:AE165,$AD$4:$AD$579)=0),$AD$4:$AD$579),"")</f>
        <v/>
      </c>
      <c r="AF166" s="494" t="str">
        <f t="shared" si="27"/>
        <v/>
      </c>
      <c r="AG166" s="483" t="str">
        <f t="shared" si="28"/>
        <v/>
      </c>
      <c r="AH166" s="482" t="str">
        <f>IFERROR(LOOKUP(2,1/(COUNTIF($AH$2:AH165,$AG$4:$AG$100)=0),$AG$4:$AG$100),"")</f>
        <v/>
      </c>
      <c r="AI166" s="483" t="str">
        <f>IFERROR(LOOKUP(2,1/(COUNTIF($AI$2:AI165,$AJ$4:$AJ$100)=0),$AJ$4:$AJ$100),"")</f>
        <v/>
      </c>
      <c r="AJ166" s="482" t="str">
        <f t="shared" si="29"/>
        <v/>
      </c>
      <c r="AK166" s="484">
        <f t="shared" si="30"/>
        <v>0</v>
      </c>
      <c r="AL166" s="484">
        <f t="shared" si="31"/>
        <v>0</v>
      </c>
      <c r="AM166" s="484">
        <f t="shared" si="32"/>
        <v>0</v>
      </c>
      <c r="AN166" s="482" t="str">
        <f>IFERROR(LOOKUP(2,1/(COUNTIF($AN$2:AN165,$AF$4:$AF$100)=0),$AF$4:$AF$100),"")</f>
        <v/>
      </c>
    </row>
    <row r="167" spans="24:40" hidden="1">
      <c r="X167" s="257"/>
      <c r="Y167" s="257"/>
      <c r="Z167" s="257"/>
      <c r="AA167" s="257"/>
      <c r="AB167" s="257"/>
      <c r="AC167" s="257"/>
      <c r="AD167" s="528" t="str">
        <f>'syn rec_edit'!AN168</f>
        <v>1447436</v>
      </c>
      <c r="AE167" s="525" t="str">
        <f>IFERROR(LOOKUP(2,1/(COUNTIF($AE$3:AE166,$AD$4:$AD$579)=0),$AD$4:$AD$579),"")</f>
        <v/>
      </c>
      <c r="AF167" s="494" t="str">
        <f t="shared" si="27"/>
        <v/>
      </c>
      <c r="AG167" s="483" t="str">
        <f t="shared" si="28"/>
        <v/>
      </c>
      <c r="AH167" s="482" t="str">
        <f>IFERROR(LOOKUP(2,1/(COUNTIF($AH$2:AH166,$AG$4:$AG$100)=0),$AG$4:$AG$100),"")</f>
        <v/>
      </c>
      <c r="AI167" s="483" t="str">
        <f>IFERROR(LOOKUP(2,1/(COUNTIF($AI$2:AI166,$AJ$4:$AJ$100)=0),$AJ$4:$AJ$100),"")</f>
        <v/>
      </c>
      <c r="AJ167" s="482" t="str">
        <f t="shared" si="29"/>
        <v/>
      </c>
      <c r="AK167" s="484">
        <f t="shared" si="30"/>
        <v>0</v>
      </c>
      <c r="AL167" s="484">
        <f t="shared" si="31"/>
        <v>0</v>
      </c>
      <c r="AM167" s="484">
        <f t="shared" si="32"/>
        <v>0</v>
      </c>
      <c r="AN167" s="482" t="str">
        <f>IFERROR(LOOKUP(2,1/(COUNTIF($AN$2:AN166,$AF$4:$AF$100)=0),$AF$4:$AF$100),"")</f>
        <v/>
      </c>
    </row>
    <row r="168" spans="24:40" hidden="1">
      <c r="X168" s="257"/>
      <c r="Y168" s="257"/>
      <c r="Z168" s="257"/>
      <c r="AA168" s="257"/>
      <c r="AB168" s="257"/>
      <c r="AC168" s="257"/>
      <c r="AD168" s="528" t="str">
        <f>'syn rec_edit'!AN169</f>
        <v>1447436</v>
      </c>
      <c r="AE168" s="525" t="str">
        <f>IFERROR(LOOKUP(2,1/(COUNTIF($AE$3:AE167,$AD$4:$AD$579)=0),$AD$4:$AD$579),"")</f>
        <v/>
      </c>
      <c r="AF168" s="494" t="str">
        <f t="shared" si="27"/>
        <v/>
      </c>
      <c r="AG168" s="483" t="str">
        <f t="shared" si="28"/>
        <v/>
      </c>
      <c r="AH168" s="482" t="str">
        <f>IFERROR(LOOKUP(2,1/(COUNTIF($AH$2:AH167,$AG$4:$AG$100)=0),$AG$4:$AG$100),"")</f>
        <v/>
      </c>
      <c r="AI168" s="483" t="str">
        <f>IFERROR(LOOKUP(2,1/(COUNTIF($AI$2:AI167,$AJ$4:$AJ$100)=0),$AJ$4:$AJ$100),"")</f>
        <v/>
      </c>
      <c r="AJ168" s="482" t="str">
        <f t="shared" si="29"/>
        <v/>
      </c>
      <c r="AK168" s="484">
        <f t="shared" si="30"/>
        <v>0</v>
      </c>
      <c r="AL168" s="484">
        <f t="shared" si="31"/>
        <v>0</v>
      </c>
      <c r="AM168" s="484">
        <f t="shared" si="32"/>
        <v>0</v>
      </c>
      <c r="AN168" s="482" t="str">
        <f>IFERROR(LOOKUP(2,1/(COUNTIF($AN$2:AN167,$AF$4:$AF$100)=0),$AF$4:$AF$100),"")</f>
        <v/>
      </c>
    </row>
    <row r="169" spans="24:40" hidden="1">
      <c r="X169" s="257"/>
      <c r="Y169" s="257"/>
      <c r="Z169" s="257"/>
      <c r="AA169" s="257"/>
      <c r="AB169" s="257"/>
      <c r="AC169" s="257"/>
      <c r="AD169" s="528" t="str">
        <f>'syn rec_edit'!AN170</f>
        <v>1447436</v>
      </c>
      <c r="AE169" s="525" t="str">
        <f>IFERROR(LOOKUP(2,1/(COUNTIF($AE$3:AE168,$AD$4:$AD$579)=0),$AD$4:$AD$579),"")</f>
        <v/>
      </c>
      <c r="AF169" s="494" t="str">
        <f t="shared" si="27"/>
        <v/>
      </c>
      <c r="AG169" s="483" t="str">
        <f t="shared" si="28"/>
        <v/>
      </c>
      <c r="AH169" s="482" t="str">
        <f>IFERROR(LOOKUP(2,1/(COUNTIF($AH$2:AH168,$AG$4:$AG$100)=0),$AG$4:$AG$100),"")</f>
        <v/>
      </c>
      <c r="AI169" s="483" t="str">
        <f>IFERROR(LOOKUP(2,1/(COUNTIF($AI$2:AI168,$AJ$4:$AJ$100)=0),$AJ$4:$AJ$100),"")</f>
        <v/>
      </c>
      <c r="AJ169" s="482" t="str">
        <f t="shared" si="29"/>
        <v/>
      </c>
      <c r="AK169" s="484">
        <f t="shared" si="30"/>
        <v>0</v>
      </c>
      <c r="AL169" s="484">
        <f t="shared" si="31"/>
        <v>0</v>
      </c>
      <c r="AM169" s="484">
        <f t="shared" si="32"/>
        <v>0</v>
      </c>
      <c r="AN169" s="482" t="str">
        <f>IFERROR(LOOKUP(2,1/(COUNTIF($AN$2:AN168,$AF$4:$AF$100)=0),$AF$4:$AF$100),"")</f>
        <v/>
      </c>
    </row>
    <row r="170" spans="24:40" hidden="1">
      <c r="X170" s="257"/>
      <c r="Y170" s="257"/>
      <c r="Z170" s="257"/>
      <c r="AA170" s="257"/>
      <c r="AB170" s="257"/>
      <c r="AC170" s="257"/>
      <c r="AD170" s="528" t="str">
        <f>'syn rec_edit'!AN171</f>
        <v/>
      </c>
      <c r="AE170" s="525" t="str">
        <f>IFERROR(LOOKUP(2,1/(COUNTIF($AE$3:AE169,$AD$4:$AD$579)=0),$AD$4:$AD$579),"")</f>
        <v/>
      </c>
      <c r="AF170" s="494" t="str">
        <f t="shared" si="27"/>
        <v/>
      </c>
      <c r="AG170" s="483" t="str">
        <f t="shared" si="28"/>
        <v/>
      </c>
      <c r="AH170" s="482" t="str">
        <f>IFERROR(LOOKUP(2,1/(COUNTIF($AH$2:AH169,$AG$4:$AG$100)=0),$AG$4:$AG$100),"")</f>
        <v/>
      </c>
      <c r="AI170" s="483" t="str">
        <f>IFERROR(LOOKUP(2,1/(COUNTIF($AI$2:AI169,$AJ$4:$AJ$100)=0),$AJ$4:$AJ$100),"")</f>
        <v/>
      </c>
      <c r="AJ170" s="482" t="str">
        <f t="shared" si="29"/>
        <v/>
      </c>
      <c r="AK170" s="484">
        <f t="shared" si="30"/>
        <v>0</v>
      </c>
      <c r="AL170" s="484">
        <f t="shared" si="31"/>
        <v>0</v>
      </c>
      <c r="AM170" s="484">
        <f t="shared" si="32"/>
        <v>0</v>
      </c>
      <c r="AN170" s="482" t="str">
        <f>IFERROR(LOOKUP(2,1/(COUNTIF($AN$2:AN169,$AF$4:$AF$100)=0),$AF$4:$AF$100),"")</f>
        <v/>
      </c>
    </row>
    <row r="171" spans="24:40" hidden="1">
      <c r="X171" s="257"/>
      <c r="Y171" s="257"/>
      <c r="Z171" s="257"/>
      <c r="AA171" s="257"/>
      <c r="AB171" s="257"/>
      <c r="AC171" s="257"/>
      <c r="AD171" s="528" t="str">
        <f>'syn rec_edit'!AN172</f>
        <v/>
      </c>
      <c r="AE171" s="525" t="str">
        <f>IFERROR(LOOKUP(2,1/(COUNTIF($AE$3:AE170,$AD$4:$AD$579)=0),$AD$4:$AD$579),"")</f>
        <v/>
      </c>
      <c r="AF171" s="494" t="str">
        <f t="shared" si="27"/>
        <v/>
      </c>
      <c r="AG171" s="483" t="str">
        <f t="shared" si="28"/>
        <v/>
      </c>
      <c r="AH171" s="482" t="str">
        <f>IFERROR(LOOKUP(2,1/(COUNTIF($AH$2:AH170,$AG$4:$AG$100)=0),$AG$4:$AG$100),"")</f>
        <v/>
      </c>
      <c r="AI171" s="483" t="str">
        <f>IFERROR(LOOKUP(2,1/(COUNTIF($AI$2:AI170,$AJ$4:$AJ$100)=0),$AJ$4:$AJ$100),"")</f>
        <v/>
      </c>
      <c r="AJ171" s="482" t="str">
        <f t="shared" si="29"/>
        <v/>
      </c>
      <c r="AK171" s="484">
        <f t="shared" si="30"/>
        <v>0</v>
      </c>
      <c r="AL171" s="484">
        <f t="shared" si="31"/>
        <v>0</v>
      </c>
      <c r="AM171" s="484">
        <f t="shared" si="32"/>
        <v>0</v>
      </c>
      <c r="AN171" s="482" t="str">
        <f>IFERROR(LOOKUP(2,1/(COUNTIF($AN$2:AN170,$AF$4:$AF$100)=0),$AF$4:$AF$100),"")</f>
        <v/>
      </c>
    </row>
    <row r="172" spans="24:40" hidden="1">
      <c r="X172" s="257"/>
      <c r="Y172" s="257"/>
      <c r="Z172" s="257"/>
      <c r="AA172" s="257"/>
      <c r="AB172" s="257"/>
      <c r="AC172" s="257"/>
      <c r="AD172" s="528" t="str">
        <f>'syn rec_edit'!AN173</f>
        <v/>
      </c>
      <c r="AE172" s="525" t="str">
        <f>IFERROR(LOOKUP(2,1/(COUNTIF($AE$3:AE171,$AD$4:$AD$579)=0),$AD$4:$AD$579),"")</f>
        <v/>
      </c>
      <c r="AF172" s="494" t="str">
        <f t="shared" si="27"/>
        <v/>
      </c>
      <c r="AG172" s="483" t="str">
        <f t="shared" si="28"/>
        <v/>
      </c>
      <c r="AH172" s="482" t="str">
        <f>IFERROR(LOOKUP(2,1/(COUNTIF($AH$2:AH171,$AG$4:$AG$100)=0),$AG$4:$AG$100),"")</f>
        <v/>
      </c>
      <c r="AI172" s="483" t="str">
        <f>IFERROR(LOOKUP(2,1/(COUNTIF($AI$2:AI171,$AJ$4:$AJ$100)=0),$AJ$4:$AJ$100),"")</f>
        <v/>
      </c>
      <c r="AJ172" s="482" t="str">
        <f t="shared" si="29"/>
        <v/>
      </c>
      <c r="AK172" s="484">
        <f t="shared" si="30"/>
        <v>0</v>
      </c>
      <c r="AL172" s="484">
        <f t="shared" si="31"/>
        <v>0</v>
      </c>
      <c r="AM172" s="484">
        <f t="shared" si="32"/>
        <v>0</v>
      </c>
      <c r="AN172" s="482" t="str">
        <f>IFERROR(LOOKUP(2,1/(COUNTIF($AN$2:AN171,$AF$4:$AF$100)=0),$AF$4:$AF$100),"")</f>
        <v/>
      </c>
    </row>
    <row r="173" spans="24:40" hidden="1">
      <c r="X173" s="257"/>
      <c r="Y173" s="257"/>
      <c r="Z173" s="257"/>
      <c r="AA173" s="257"/>
      <c r="AB173" s="257"/>
      <c r="AC173" s="257"/>
      <c r="AD173" s="528" t="str">
        <f>'syn rec_edit'!AN174</f>
        <v/>
      </c>
      <c r="AE173" s="525" t="str">
        <f>IFERROR(LOOKUP(2,1/(COUNTIF($AE$3:AE172,$AD$4:$AD$579)=0),$AD$4:$AD$579),"")</f>
        <v/>
      </c>
      <c r="AF173" s="494" t="str">
        <f t="shared" si="27"/>
        <v/>
      </c>
      <c r="AG173" s="483" t="str">
        <f t="shared" si="28"/>
        <v/>
      </c>
      <c r="AH173" s="482" t="str">
        <f>IFERROR(LOOKUP(2,1/(COUNTIF($AH$2:AH172,$AG$4:$AG$100)=0),$AG$4:$AG$100),"")</f>
        <v/>
      </c>
      <c r="AI173" s="483" t="str">
        <f>IFERROR(LOOKUP(2,1/(COUNTIF($AI$2:AI172,$AJ$4:$AJ$100)=0),$AJ$4:$AJ$100),"")</f>
        <v/>
      </c>
      <c r="AJ173" s="482" t="str">
        <f t="shared" si="29"/>
        <v/>
      </c>
      <c r="AK173" s="484">
        <f t="shared" si="30"/>
        <v>0</v>
      </c>
      <c r="AL173" s="484">
        <f t="shared" si="31"/>
        <v>0</v>
      </c>
      <c r="AM173" s="484">
        <f t="shared" si="32"/>
        <v>0</v>
      </c>
      <c r="AN173" s="482" t="str">
        <f>IFERROR(LOOKUP(2,1/(COUNTIF($AN$2:AN172,$AF$4:$AF$100)=0),$AF$4:$AF$100),"")</f>
        <v/>
      </c>
    </row>
    <row r="174" spans="24:40" hidden="1">
      <c r="X174" s="257"/>
      <c r="Y174" s="257"/>
      <c r="Z174" s="257"/>
      <c r="AA174" s="257"/>
      <c r="AB174" s="257"/>
      <c r="AC174" s="257"/>
      <c r="AD174" s="528" t="str">
        <f>'syn rec_edit'!AN175</f>
        <v/>
      </c>
      <c r="AE174" s="525" t="str">
        <f>IFERROR(LOOKUP(2,1/(COUNTIF($AE$3:AE173,$AD$4:$AD$579)=0),$AD$4:$AD$579),"")</f>
        <v/>
      </c>
      <c r="AF174" s="494" t="str">
        <f t="shared" si="27"/>
        <v/>
      </c>
      <c r="AG174" s="483" t="str">
        <f t="shared" si="28"/>
        <v/>
      </c>
      <c r="AH174" s="482" t="str">
        <f>IFERROR(LOOKUP(2,1/(COUNTIF($AH$2:AH173,$AG$4:$AG$100)=0),$AG$4:$AG$100),"")</f>
        <v/>
      </c>
      <c r="AI174" s="483" t="str">
        <f>IFERROR(LOOKUP(2,1/(COUNTIF($AI$2:AI173,$AJ$4:$AJ$100)=0),$AJ$4:$AJ$100),"")</f>
        <v/>
      </c>
      <c r="AJ174" s="482" t="str">
        <f t="shared" si="29"/>
        <v/>
      </c>
      <c r="AK174" s="484">
        <f t="shared" si="30"/>
        <v>0</v>
      </c>
      <c r="AL174" s="484">
        <f t="shared" si="31"/>
        <v>0</v>
      </c>
      <c r="AM174" s="484">
        <f t="shared" si="32"/>
        <v>0</v>
      </c>
      <c r="AN174" s="482" t="str">
        <f>IFERROR(LOOKUP(2,1/(COUNTIF($AN$2:AN173,$AF$4:$AF$100)=0),$AF$4:$AF$100),"")</f>
        <v/>
      </c>
    </row>
    <row r="175" spans="24:40" hidden="1">
      <c r="X175" s="257"/>
      <c r="Y175" s="257"/>
      <c r="Z175" s="257"/>
      <c r="AA175" s="257"/>
      <c r="AB175" s="257"/>
      <c r="AC175" s="257"/>
      <c r="AD175" s="528" t="str">
        <f>'syn rec_edit'!AN176</f>
        <v/>
      </c>
      <c r="AE175" s="525" t="str">
        <f>IFERROR(LOOKUP(2,1/(COUNTIF($AE$3:AE174,$AD$4:$AD$579)=0),$AD$4:$AD$579),"")</f>
        <v/>
      </c>
      <c r="AF175" s="494" t="str">
        <f t="shared" si="27"/>
        <v/>
      </c>
      <c r="AG175" s="483" t="str">
        <f t="shared" si="28"/>
        <v/>
      </c>
      <c r="AH175" s="482" t="str">
        <f>IFERROR(LOOKUP(2,1/(COUNTIF($AH$2:AH174,$AG$4:$AG$100)=0),$AG$4:$AG$100),"")</f>
        <v/>
      </c>
      <c r="AI175" s="483" t="str">
        <f>IFERROR(LOOKUP(2,1/(COUNTIF($AI$2:AI174,$AJ$4:$AJ$100)=0),$AJ$4:$AJ$100),"")</f>
        <v/>
      </c>
      <c r="AJ175" s="482" t="str">
        <f t="shared" si="29"/>
        <v/>
      </c>
      <c r="AK175" s="484">
        <f t="shared" si="30"/>
        <v>0</v>
      </c>
      <c r="AL175" s="484">
        <f t="shared" si="31"/>
        <v>0</v>
      </c>
      <c r="AM175" s="484">
        <f t="shared" si="32"/>
        <v>0</v>
      </c>
      <c r="AN175" s="482" t="str">
        <f>IFERROR(LOOKUP(2,1/(COUNTIF($AN$2:AN174,$AF$4:$AF$100)=0),$AF$4:$AF$100),"")</f>
        <v/>
      </c>
    </row>
    <row r="176" spans="24:40" hidden="1">
      <c r="X176" s="257"/>
      <c r="Y176" s="257"/>
      <c r="Z176" s="257"/>
      <c r="AA176" s="257"/>
      <c r="AB176" s="257"/>
      <c r="AC176" s="257"/>
      <c r="AD176" s="528" t="str">
        <f>'syn rec_edit'!AN177</f>
        <v/>
      </c>
      <c r="AE176" s="525" t="str">
        <f>IFERROR(LOOKUP(2,1/(COUNTIF($AE$3:AE175,$AD$4:$AD$579)=0),$AD$4:$AD$579),"")</f>
        <v/>
      </c>
      <c r="AF176" s="494" t="str">
        <f t="shared" si="27"/>
        <v/>
      </c>
      <c r="AG176" s="483" t="str">
        <f t="shared" si="28"/>
        <v/>
      </c>
      <c r="AH176" s="482" t="str">
        <f>IFERROR(LOOKUP(2,1/(COUNTIF($AH$2:AH175,$AG$4:$AG$100)=0),$AG$4:$AG$100),"")</f>
        <v/>
      </c>
      <c r="AI176" s="483" t="str">
        <f>IFERROR(LOOKUP(2,1/(COUNTIF($AI$2:AI175,$AJ$4:$AJ$100)=0),$AJ$4:$AJ$100),"")</f>
        <v/>
      </c>
      <c r="AJ176" s="482" t="str">
        <f t="shared" si="29"/>
        <v/>
      </c>
      <c r="AK176" s="484">
        <f t="shared" si="30"/>
        <v>0</v>
      </c>
      <c r="AL176" s="484">
        <f t="shared" si="31"/>
        <v>0</v>
      </c>
      <c r="AM176" s="484">
        <f t="shared" si="32"/>
        <v>0</v>
      </c>
      <c r="AN176" s="482" t="str">
        <f>IFERROR(LOOKUP(2,1/(COUNTIF($AN$2:AN175,$AF$4:$AF$100)=0),$AF$4:$AF$100),"")</f>
        <v/>
      </c>
    </row>
    <row r="177" spans="24:40" hidden="1">
      <c r="X177" s="257"/>
      <c r="Y177" s="257"/>
      <c r="Z177" s="257"/>
      <c r="AA177" s="257"/>
      <c r="AB177" s="257"/>
      <c r="AC177" s="257"/>
      <c r="AD177" s="528" t="str">
        <f>'syn rec_edit'!AN178</f>
        <v/>
      </c>
      <c r="AE177" s="525" t="str">
        <f>IFERROR(LOOKUP(2,1/(COUNTIF($AE$3:AE176,$AD$4:$AD$579)=0),$AD$4:$AD$579),"")</f>
        <v/>
      </c>
      <c r="AF177" s="494" t="str">
        <f t="shared" si="27"/>
        <v/>
      </c>
      <c r="AG177" s="483" t="str">
        <f t="shared" si="28"/>
        <v/>
      </c>
      <c r="AH177" s="482" t="str">
        <f>IFERROR(LOOKUP(2,1/(COUNTIF($AH$2:AH176,$AG$4:$AG$100)=0),$AG$4:$AG$100),"")</f>
        <v/>
      </c>
      <c r="AI177" s="483" t="str">
        <f>IFERROR(LOOKUP(2,1/(COUNTIF($AI$2:AI176,$AJ$4:$AJ$100)=0),$AJ$4:$AJ$100),"")</f>
        <v/>
      </c>
      <c r="AJ177" s="482" t="str">
        <f t="shared" si="29"/>
        <v/>
      </c>
      <c r="AK177" s="484">
        <f t="shared" si="30"/>
        <v>0</v>
      </c>
      <c r="AL177" s="484">
        <f t="shared" si="31"/>
        <v>0</v>
      </c>
      <c r="AM177" s="484">
        <f t="shared" si="32"/>
        <v>0</v>
      </c>
      <c r="AN177" s="482" t="str">
        <f>IFERROR(LOOKUP(2,1/(COUNTIF($AN$2:AN176,$AF$4:$AF$100)=0),$AF$4:$AF$100),"")</f>
        <v/>
      </c>
    </row>
    <row r="178" spans="24:40" hidden="1">
      <c r="X178" s="257"/>
      <c r="Y178" s="257"/>
      <c r="Z178" s="257"/>
      <c r="AA178" s="257"/>
      <c r="AB178" s="257"/>
      <c r="AC178" s="257"/>
      <c r="AD178" s="528" t="str">
        <f>'syn rec_edit'!AN179</f>
        <v/>
      </c>
      <c r="AE178" s="525" t="str">
        <f>IFERROR(LOOKUP(2,1/(COUNTIF($AE$3:AE177,$AD$4:$AD$579)=0),$AD$4:$AD$579),"")</f>
        <v/>
      </c>
      <c r="AF178" s="494" t="str">
        <f t="shared" si="27"/>
        <v/>
      </c>
      <c r="AG178" s="483" t="str">
        <f t="shared" si="28"/>
        <v/>
      </c>
      <c r="AH178" s="482" t="str">
        <f>IFERROR(LOOKUP(2,1/(COUNTIF($AH$2:AH177,$AG$4:$AG$100)=0),$AG$4:$AG$100),"")</f>
        <v/>
      </c>
      <c r="AI178" s="483" t="str">
        <f>IFERROR(LOOKUP(2,1/(COUNTIF($AI$2:AI177,$AJ$4:$AJ$100)=0),$AJ$4:$AJ$100),"")</f>
        <v/>
      </c>
      <c r="AJ178" s="482" t="str">
        <f t="shared" si="29"/>
        <v/>
      </c>
      <c r="AK178" s="484">
        <f t="shared" si="30"/>
        <v>0</v>
      </c>
      <c r="AL178" s="484">
        <f t="shared" si="31"/>
        <v>0</v>
      </c>
      <c r="AM178" s="484">
        <f t="shared" si="32"/>
        <v>0</v>
      </c>
      <c r="AN178" s="482" t="str">
        <f>IFERROR(LOOKUP(2,1/(COUNTIF($AN$2:AN177,$AF$4:$AF$100)=0),$AF$4:$AF$100),"")</f>
        <v/>
      </c>
    </row>
    <row r="179" spans="24:40" hidden="1">
      <c r="X179" s="257"/>
      <c r="Y179" s="257"/>
      <c r="Z179" s="257"/>
      <c r="AA179" s="257"/>
      <c r="AB179" s="257"/>
      <c r="AC179" s="257"/>
      <c r="AD179" s="528" t="str">
        <f>'syn rec_edit'!AN180</f>
        <v/>
      </c>
      <c r="AE179" s="525" t="str">
        <f>IFERROR(LOOKUP(2,1/(COUNTIF($AE$3:AE178,$AD$4:$AD$579)=0),$AD$4:$AD$579),"")</f>
        <v/>
      </c>
      <c r="AF179" s="494" t="str">
        <f t="shared" si="27"/>
        <v/>
      </c>
      <c r="AG179" s="483" t="str">
        <f t="shared" si="28"/>
        <v/>
      </c>
      <c r="AH179" s="482" t="str">
        <f>IFERROR(LOOKUP(2,1/(COUNTIF($AH$2:AH178,$AG$4:$AG$100)=0),$AG$4:$AG$100),"")</f>
        <v/>
      </c>
      <c r="AI179" s="483" t="str">
        <f>IFERROR(LOOKUP(2,1/(COUNTIF($AI$2:AI178,$AJ$4:$AJ$100)=0),$AJ$4:$AJ$100),"")</f>
        <v/>
      </c>
      <c r="AJ179" s="482" t="str">
        <f t="shared" si="29"/>
        <v/>
      </c>
      <c r="AK179" s="484">
        <f t="shared" si="30"/>
        <v>0</v>
      </c>
      <c r="AL179" s="484">
        <f t="shared" si="31"/>
        <v>0</v>
      </c>
      <c r="AM179" s="484">
        <f t="shared" si="32"/>
        <v>0</v>
      </c>
      <c r="AN179" s="482" t="str">
        <f>IFERROR(LOOKUP(2,1/(COUNTIF($AN$2:AN178,$AF$4:$AF$100)=0),$AF$4:$AF$100),"")</f>
        <v/>
      </c>
    </row>
    <row r="180" spans="24:40" hidden="1">
      <c r="X180" s="257"/>
      <c r="Y180" s="257"/>
      <c r="Z180" s="257"/>
      <c r="AA180" s="257"/>
      <c r="AB180" s="257"/>
      <c r="AC180" s="257"/>
      <c r="AD180" s="528" t="str">
        <f>'syn rec_edit'!AN181</f>
        <v/>
      </c>
      <c r="AE180" s="525" t="str">
        <f>IFERROR(LOOKUP(2,1/(COUNTIF($AE$3:AE179,$AD$4:$AD$579)=0),$AD$4:$AD$579),"")</f>
        <v/>
      </c>
      <c r="AF180" s="494" t="str">
        <f t="shared" si="27"/>
        <v/>
      </c>
      <c r="AG180" s="483" t="str">
        <f t="shared" si="28"/>
        <v/>
      </c>
      <c r="AH180" s="482" t="str">
        <f>IFERROR(LOOKUP(2,1/(COUNTIF($AH$2:AH179,$AG$4:$AG$100)=0),$AG$4:$AG$100),"")</f>
        <v/>
      </c>
      <c r="AI180" s="483" t="str">
        <f>IFERROR(LOOKUP(2,1/(COUNTIF($AI$2:AI179,$AJ$4:$AJ$100)=0),$AJ$4:$AJ$100),"")</f>
        <v/>
      </c>
      <c r="AJ180" s="482" t="str">
        <f t="shared" si="29"/>
        <v/>
      </c>
      <c r="AK180" s="484">
        <f t="shared" si="30"/>
        <v>0</v>
      </c>
      <c r="AL180" s="484">
        <f t="shared" si="31"/>
        <v>0</v>
      </c>
      <c r="AM180" s="484">
        <f t="shared" si="32"/>
        <v>0</v>
      </c>
      <c r="AN180" s="482" t="str">
        <f>IFERROR(LOOKUP(2,1/(COUNTIF($AN$2:AN179,$AF$4:$AF$100)=0),$AF$4:$AF$100),"")</f>
        <v/>
      </c>
    </row>
    <row r="181" spans="24:40" hidden="1">
      <c r="X181" s="257"/>
      <c r="Y181" s="257"/>
      <c r="Z181" s="257"/>
      <c r="AA181" s="257"/>
      <c r="AB181" s="257"/>
      <c r="AC181" s="257"/>
      <c r="AD181" s="528" t="str">
        <f>'syn rec_edit'!AN182</f>
        <v/>
      </c>
      <c r="AE181" s="525" t="str">
        <f>IFERROR(LOOKUP(2,1/(COUNTIF($AE$3:AE180,$AD$4:$AD$579)=0),$AD$4:$AD$579),"")</f>
        <v/>
      </c>
      <c r="AF181" s="494" t="str">
        <f t="shared" si="27"/>
        <v/>
      </c>
      <c r="AG181" s="483" t="str">
        <f t="shared" si="28"/>
        <v/>
      </c>
      <c r="AH181" s="482" t="str">
        <f>IFERROR(LOOKUP(2,1/(COUNTIF($AH$2:AH180,$AG$4:$AG$100)=0),$AG$4:$AG$100),"")</f>
        <v/>
      </c>
      <c r="AI181" s="483" t="str">
        <f>IFERROR(LOOKUP(2,1/(COUNTIF($AI$2:AI180,$AJ$4:$AJ$100)=0),$AJ$4:$AJ$100),"")</f>
        <v/>
      </c>
      <c r="AJ181" s="482" t="str">
        <f t="shared" si="29"/>
        <v/>
      </c>
      <c r="AK181" s="484">
        <f t="shared" si="30"/>
        <v>0</v>
      </c>
      <c r="AL181" s="484">
        <f t="shared" si="31"/>
        <v>0</v>
      </c>
      <c r="AM181" s="484">
        <f t="shared" si="32"/>
        <v>0</v>
      </c>
      <c r="AN181" s="482" t="str">
        <f>IFERROR(LOOKUP(2,1/(COUNTIF($AN$2:AN180,$AF$4:$AF$100)=0),$AF$4:$AF$100),"")</f>
        <v/>
      </c>
    </row>
    <row r="182" spans="24:40" hidden="1">
      <c r="X182" s="257"/>
      <c r="Y182" s="257"/>
      <c r="Z182" s="257"/>
      <c r="AA182" s="257"/>
      <c r="AB182" s="257"/>
      <c r="AC182" s="257"/>
      <c r="AD182" s="528" t="str">
        <f>'syn rec_edit'!AN183</f>
        <v/>
      </c>
      <c r="AE182" s="525" t="str">
        <f>IFERROR(LOOKUP(2,1/(COUNTIF($AE$3:AE181,$AD$4:$AD$579)=0),$AD$4:$AD$579),"")</f>
        <v/>
      </c>
      <c r="AF182" s="494" t="str">
        <f t="shared" si="27"/>
        <v/>
      </c>
      <c r="AG182" s="483" t="str">
        <f t="shared" si="28"/>
        <v/>
      </c>
      <c r="AH182" s="482" t="str">
        <f>IFERROR(LOOKUP(2,1/(COUNTIF($AH$2:AH181,$AG$4:$AG$100)=0),$AG$4:$AG$100),"")</f>
        <v/>
      </c>
      <c r="AI182" s="483" t="str">
        <f>IFERROR(LOOKUP(2,1/(COUNTIF($AI$2:AI181,$AJ$4:$AJ$100)=0),$AJ$4:$AJ$100),"")</f>
        <v/>
      </c>
      <c r="AJ182" s="482" t="str">
        <f t="shared" si="29"/>
        <v/>
      </c>
      <c r="AK182" s="484">
        <f t="shared" si="30"/>
        <v>0</v>
      </c>
      <c r="AL182" s="484">
        <f t="shared" si="31"/>
        <v>0</v>
      </c>
      <c r="AM182" s="484">
        <f t="shared" si="32"/>
        <v>0</v>
      </c>
      <c r="AN182" s="482" t="str">
        <f>IFERROR(LOOKUP(2,1/(COUNTIF($AN$2:AN181,$AF$4:$AF$100)=0),$AF$4:$AF$100),"")</f>
        <v/>
      </c>
    </row>
    <row r="183" spans="24:40" hidden="1">
      <c r="X183" s="257"/>
      <c r="Y183" s="257"/>
      <c r="Z183" s="257"/>
      <c r="AA183" s="257"/>
      <c r="AB183" s="257"/>
      <c r="AC183" s="257"/>
      <c r="AD183" s="528" t="str">
        <f>'syn rec_edit'!AN184</f>
        <v/>
      </c>
      <c r="AE183" s="525" t="str">
        <f>IFERROR(LOOKUP(2,1/(COUNTIF($AE$3:AE182,$AD$4:$AD$579)=0),$AD$4:$AD$579),"")</f>
        <v/>
      </c>
      <c r="AF183" s="494" t="str">
        <f t="shared" si="27"/>
        <v/>
      </c>
      <c r="AG183" s="483" t="str">
        <f t="shared" si="28"/>
        <v/>
      </c>
      <c r="AH183" s="482" t="str">
        <f>IFERROR(LOOKUP(2,1/(COUNTIF($AH$2:AH182,$AG$4:$AG$100)=0),$AG$4:$AG$100),"")</f>
        <v/>
      </c>
      <c r="AI183" s="483" t="str">
        <f>IFERROR(LOOKUP(2,1/(COUNTIF($AI$2:AI182,$AJ$4:$AJ$100)=0),$AJ$4:$AJ$100),"")</f>
        <v/>
      </c>
      <c r="AJ183" s="482" t="str">
        <f t="shared" si="29"/>
        <v/>
      </c>
      <c r="AK183" s="484">
        <f t="shared" si="30"/>
        <v>0</v>
      </c>
      <c r="AL183" s="484">
        <f t="shared" si="31"/>
        <v>0</v>
      </c>
      <c r="AM183" s="484">
        <f t="shared" si="32"/>
        <v>0</v>
      </c>
      <c r="AN183" s="482" t="str">
        <f>IFERROR(LOOKUP(2,1/(COUNTIF($AN$2:AN182,$AF$4:$AF$100)=0),$AF$4:$AF$100),"")</f>
        <v/>
      </c>
    </row>
    <row r="184" spans="24:40" hidden="1">
      <c r="X184" s="257"/>
      <c r="Y184" s="257"/>
      <c r="Z184" s="257"/>
      <c r="AA184" s="257"/>
      <c r="AB184" s="257"/>
      <c r="AC184" s="257"/>
      <c r="AD184" s="528" t="str">
        <f>'syn rec_edit'!AN185</f>
        <v/>
      </c>
      <c r="AE184" s="525" t="str">
        <f>IFERROR(LOOKUP(2,1/(COUNTIF($AE$3:AE183,$AD$4:$AD$579)=0),$AD$4:$AD$579),"")</f>
        <v/>
      </c>
      <c r="AF184" s="494" t="str">
        <f t="shared" si="27"/>
        <v/>
      </c>
      <c r="AG184" s="483" t="str">
        <f t="shared" si="28"/>
        <v/>
      </c>
      <c r="AH184" s="482" t="str">
        <f>IFERROR(LOOKUP(2,1/(COUNTIF($AH$2:AH183,$AG$4:$AG$100)=0),$AG$4:$AG$100),"")</f>
        <v/>
      </c>
      <c r="AI184" s="483" t="str">
        <f>IFERROR(LOOKUP(2,1/(COUNTIF($AI$2:AI183,$AJ$4:$AJ$100)=0),$AJ$4:$AJ$100),"")</f>
        <v/>
      </c>
      <c r="AJ184" s="482" t="str">
        <f t="shared" si="29"/>
        <v/>
      </c>
      <c r="AK184" s="484">
        <f t="shared" si="30"/>
        <v>0</v>
      </c>
      <c r="AL184" s="484">
        <f t="shared" si="31"/>
        <v>0</v>
      </c>
      <c r="AM184" s="484">
        <f t="shared" si="32"/>
        <v>0</v>
      </c>
      <c r="AN184" s="482" t="str">
        <f>IFERROR(LOOKUP(2,1/(COUNTIF($AN$2:AN183,$AF$4:$AF$100)=0),$AF$4:$AF$100),"")</f>
        <v/>
      </c>
    </row>
    <row r="185" spans="24:40" hidden="1">
      <c r="X185" s="257"/>
      <c r="Y185" s="257"/>
      <c r="Z185" s="257"/>
      <c r="AA185" s="257"/>
      <c r="AB185" s="257"/>
      <c r="AC185" s="257"/>
      <c r="AD185" s="528" t="str">
        <f>'syn rec_edit'!AN186</f>
        <v/>
      </c>
      <c r="AE185" s="525" t="str">
        <f>IFERROR(LOOKUP(2,1/(COUNTIF($AE$3:AE184,$AD$4:$AD$579)=0),$AD$4:$AD$579),"")</f>
        <v/>
      </c>
      <c r="AF185" s="494" t="str">
        <f t="shared" si="27"/>
        <v/>
      </c>
      <c r="AG185" s="483" t="str">
        <f t="shared" si="28"/>
        <v/>
      </c>
      <c r="AH185" s="482" t="str">
        <f>IFERROR(LOOKUP(2,1/(COUNTIF($AH$2:AH184,$AG$4:$AG$100)=0),$AG$4:$AG$100),"")</f>
        <v/>
      </c>
      <c r="AI185" s="483" t="str">
        <f>IFERROR(LOOKUP(2,1/(COUNTIF($AI$2:AI184,$AJ$4:$AJ$100)=0),$AJ$4:$AJ$100),"")</f>
        <v/>
      </c>
      <c r="AJ185" s="482" t="str">
        <f t="shared" si="29"/>
        <v/>
      </c>
      <c r="AK185" s="484">
        <f t="shared" si="30"/>
        <v>0</v>
      </c>
      <c r="AL185" s="484">
        <f t="shared" si="31"/>
        <v>0</v>
      </c>
      <c r="AM185" s="484">
        <f t="shared" si="32"/>
        <v>0</v>
      </c>
      <c r="AN185" s="482" t="str">
        <f>IFERROR(LOOKUP(2,1/(COUNTIF($AN$2:AN184,$AF$4:$AF$100)=0),$AF$4:$AF$100),"")</f>
        <v/>
      </c>
    </row>
    <row r="186" spans="24:40" hidden="1">
      <c r="X186" s="257"/>
      <c r="Y186" s="257"/>
      <c r="Z186" s="257"/>
      <c r="AA186" s="257"/>
      <c r="AB186" s="257"/>
      <c r="AC186" s="257"/>
      <c r="AD186" s="528" t="str">
        <f>'syn rec_edit'!AN187</f>
        <v/>
      </c>
      <c r="AE186" s="525" t="str">
        <f>IFERROR(LOOKUP(2,1/(COUNTIF($AE$3:AE185,$AD$4:$AD$579)=0),$AD$4:$AD$579),"")</f>
        <v/>
      </c>
      <c r="AF186" s="494" t="str">
        <f t="shared" si="27"/>
        <v/>
      </c>
      <c r="AG186" s="483" t="str">
        <f t="shared" si="28"/>
        <v/>
      </c>
      <c r="AH186" s="482" t="str">
        <f>IFERROR(LOOKUP(2,1/(COUNTIF($AH$2:AH185,$AG$4:$AG$100)=0),$AG$4:$AG$100),"")</f>
        <v/>
      </c>
      <c r="AI186" s="483" t="str">
        <f>IFERROR(LOOKUP(2,1/(COUNTIF($AI$2:AI185,$AJ$4:$AJ$100)=0),$AJ$4:$AJ$100),"")</f>
        <v/>
      </c>
      <c r="AJ186" s="482" t="str">
        <f t="shared" si="29"/>
        <v/>
      </c>
      <c r="AK186" s="484">
        <f t="shared" si="30"/>
        <v>0</v>
      </c>
      <c r="AL186" s="484">
        <f t="shared" si="31"/>
        <v>0</v>
      </c>
      <c r="AM186" s="484">
        <f t="shared" si="32"/>
        <v>0</v>
      </c>
      <c r="AN186" s="482" t="str">
        <f>IFERROR(LOOKUP(2,1/(COUNTIF($AN$2:AN185,$AF$4:$AF$100)=0),$AF$4:$AF$100),"")</f>
        <v/>
      </c>
    </row>
    <row r="187" spans="24:40" hidden="1">
      <c r="X187" s="257"/>
      <c r="Y187" s="257"/>
      <c r="Z187" s="257"/>
      <c r="AA187" s="257"/>
      <c r="AB187" s="257"/>
      <c r="AC187" s="257"/>
      <c r="AD187" s="528" t="str">
        <f>'syn rec_edit'!AN188</f>
        <v/>
      </c>
      <c r="AE187" s="525" t="str">
        <f>IFERROR(LOOKUP(2,1/(COUNTIF($AE$3:AE186,$AD$4:$AD$579)=0),$AD$4:$AD$579),"")</f>
        <v/>
      </c>
      <c r="AF187" s="494" t="str">
        <f t="shared" si="27"/>
        <v/>
      </c>
      <c r="AG187" s="483" t="str">
        <f t="shared" si="28"/>
        <v/>
      </c>
      <c r="AH187" s="482" t="str">
        <f>IFERROR(LOOKUP(2,1/(COUNTIF($AH$2:AH186,$AG$4:$AG$100)=0),$AG$4:$AG$100),"")</f>
        <v/>
      </c>
      <c r="AI187" s="483" t="str">
        <f>IFERROR(LOOKUP(2,1/(COUNTIF($AI$2:AI186,$AJ$4:$AJ$100)=0),$AJ$4:$AJ$100),"")</f>
        <v/>
      </c>
      <c r="AJ187" s="482" t="str">
        <f t="shared" si="29"/>
        <v/>
      </c>
      <c r="AK187" s="484">
        <f t="shared" si="30"/>
        <v>0</v>
      </c>
      <c r="AL187" s="484">
        <f t="shared" si="31"/>
        <v>0</v>
      </c>
      <c r="AM187" s="484">
        <f t="shared" si="32"/>
        <v>0</v>
      </c>
      <c r="AN187" s="482" t="str">
        <f>IFERROR(LOOKUP(2,1/(COUNTIF($AN$2:AN186,$AF$4:$AF$100)=0),$AF$4:$AF$100),"")</f>
        <v/>
      </c>
    </row>
    <row r="188" spans="24:40" hidden="1">
      <c r="X188" s="257"/>
      <c r="Y188" s="257"/>
      <c r="Z188" s="257"/>
      <c r="AA188" s="257"/>
      <c r="AB188" s="257"/>
      <c r="AC188" s="257"/>
      <c r="AD188" s="528" t="str">
        <f>'syn rec_edit'!AN189</f>
        <v/>
      </c>
      <c r="AE188" s="525" t="str">
        <f>IFERROR(LOOKUP(2,1/(COUNTIF($AE$3:AE187,$AD$4:$AD$579)=0),$AD$4:$AD$579),"")</f>
        <v/>
      </c>
      <c r="AF188" s="494" t="str">
        <f t="shared" si="27"/>
        <v/>
      </c>
      <c r="AG188" s="483" t="str">
        <f t="shared" si="28"/>
        <v/>
      </c>
      <c r="AH188" s="482" t="str">
        <f>IFERROR(LOOKUP(2,1/(COUNTIF($AH$2:AH187,$AG$4:$AG$100)=0),$AG$4:$AG$100),"")</f>
        <v/>
      </c>
      <c r="AI188" s="483" t="str">
        <f>IFERROR(LOOKUP(2,1/(COUNTIF($AI$2:AI187,$AJ$4:$AJ$100)=0),$AJ$4:$AJ$100),"")</f>
        <v/>
      </c>
      <c r="AJ188" s="482" t="str">
        <f t="shared" si="29"/>
        <v/>
      </c>
      <c r="AK188" s="484">
        <f t="shared" si="30"/>
        <v>0</v>
      </c>
      <c r="AL188" s="484">
        <f t="shared" si="31"/>
        <v>0</v>
      </c>
      <c r="AM188" s="484">
        <f t="shared" si="32"/>
        <v>0</v>
      </c>
      <c r="AN188" s="482" t="str">
        <f>IFERROR(LOOKUP(2,1/(COUNTIF($AN$2:AN187,$AF$4:$AF$100)=0),$AF$4:$AF$100),"")</f>
        <v/>
      </c>
    </row>
    <row r="189" spans="24:40" hidden="1">
      <c r="X189" s="257"/>
      <c r="Y189" s="257"/>
      <c r="Z189" s="257"/>
      <c r="AA189" s="257"/>
      <c r="AB189" s="257"/>
      <c r="AC189" s="257"/>
      <c r="AD189" s="528" t="str">
        <f>'syn rec_edit'!AN190</f>
        <v/>
      </c>
      <c r="AE189" s="525" t="str">
        <f>IFERROR(LOOKUP(2,1/(COUNTIF($AE$3:AE188,$AD$4:$AD$579)=0),$AD$4:$AD$579),"")</f>
        <v/>
      </c>
      <c r="AF189" s="494" t="str">
        <f t="shared" si="27"/>
        <v/>
      </c>
      <c r="AG189" s="483" t="str">
        <f t="shared" si="28"/>
        <v/>
      </c>
      <c r="AH189" s="482" t="str">
        <f>IFERROR(LOOKUP(2,1/(COUNTIF($AH$2:AH188,$AG$4:$AG$100)=0),$AG$4:$AG$100),"")</f>
        <v/>
      </c>
      <c r="AI189" s="483" t="str">
        <f>IFERROR(LOOKUP(2,1/(COUNTIF($AI$2:AI188,$AJ$4:$AJ$100)=0),$AJ$4:$AJ$100),"")</f>
        <v/>
      </c>
      <c r="AJ189" s="482" t="str">
        <f t="shared" si="29"/>
        <v/>
      </c>
      <c r="AK189" s="484">
        <f t="shared" si="30"/>
        <v>0</v>
      </c>
      <c r="AL189" s="484">
        <f t="shared" si="31"/>
        <v>0</v>
      </c>
      <c r="AM189" s="484">
        <f t="shared" si="32"/>
        <v>0</v>
      </c>
      <c r="AN189" s="482" t="str">
        <f>IFERROR(LOOKUP(2,1/(COUNTIF($AN$2:AN188,$AF$4:$AF$100)=0),$AF$4:$AF$100),"")</f>
        <v/>
      </c>
    </row>
    <row r="190" spans="24:40" hidden="1">
      <c r="X190" s="257"/>
      <c r="Y190" s="257"/>
      <c r="Z190" s="257"/>
      <c r="AA190" s="257"/>
      <c r="AB190" s="257"/>
      <c r="AC190" s="257"/>
      <c r="AD190" s="528" t="str">
        <f>'syn rec_edit'!AN191</f>
        <v/>
      </c>
      <c r="AE190" s="525" t="str">
        <f>IFERROR(LOOKUP(2,1/(COUNTIF($AE$3:AE189,$AD$4:$AD$579)=0),$AD$4:$AD$579),"")</f>
        <v/>
      </c>
      <c r="AF190" s="494" t="str">
        <f t="shared" si="27"/>
        <v/>
      </c>
      <c r="AG190" s="483" t="str">
        <f t="shared" si="28"/>
        <v/>
      </c>
      <c r="AH190" s="482" t="str">
        <f>IFERROR(LOOKUP(2,1/(COUNTIF($AH$2:AH189,$AG$4:$AG$100)=0),$AG$4:$AG$100),"")</f>
        <v/>
      </c>
      <c r="AI190" s="483" t="str">
        <f>IFERROR(LOOKUP(2,1/(COUNTIF($AI$2:AI189,$AJ$4:$AJ$100)=0),$AJ$4:$AJ$100),"")</f>
        <v/>
      </c>
      <c r="AJ190" s="482" t="str">
        <f t="shared" si="29"/>
        <v/>
      </c>
      <c r="AK190" s="484">
        <f t="shared" si="30"/>
        <v>0</v>
      </c>
      <c r="AL190" s="484">
        <f t="shared" si="31"/>
        <v>0</v>
      </c>
      <c r="AM190" s="484">
        <f t="shared" si="32"/>
        <v>0</v>
      </c>
      <c r="AN190" s="482" t="str">
        <f>IFERROR(LOOKUP(2,1/(COUNTIF($AN$2:AN189,$AF$4:$AF$100)=0),$AF$4:$AF$100),"")</f>
        <v/>
      </c>
    </row>
    <row r="191" spans="24:40" hidden="1">
      <c r="X191" s="257"/>
      <c r="Y191" s="257"/>
      <c r="Z191" s="257"/>
      <c r="AA191" s="257"/>
      <c r="AB191" s="257"/>
      <c r="AC191" s="257"/>
      <c r="AD191" s="528" t="str">
        <f>'syn rec_edit'!AN192</f>
        <v/>
      </c>
      <c r="AE191" s="525" t="str">
        <f>IFERROR(LOOKUP(2,1/(COUNTIF($AE$3:AE190,$AD$4:$AD$579)=0),$AD$4:$AD$579),"")</f>
        <v/>
      </c>
      <c r="AF191" s="494" t="str">
        <f t="shared" si="27"/>
        <v/>
      </c>
      <c r="AG191" s="483" t="str">
        <f t="shared" si="28"/>
        <v/>
      </c>
      <c r="AH191" s="482" t="str">
        <f>IFERROR(LOOKUP(2,1/(COUNTIF($AH$2:AH190,$AG$4:$AG$100)=0),$AG$4:$AG$100),"")</f>
        <v/>
      </c>
      <c r="AI191" s="483" t="str">
        <f>IFERROR(LOOKUP(2,1/(COUNTIF($AI$2:AI190,$AJ$4:$AJ$100)=0),$AJ$4:$AJ$100),"")</f>
        <v/>
      </c>
      <c r="AJ191" s="482" t="str">
        <f t="shared" si="29"/>
        <v/>
      </c>
      <c r="AK191" s="484">
        <f t="shared" si="30"/>
        <v>0</v>
      </c>
      <c r="AL191" s="484">
        <f t="shared" si="31"/>
        <v>0</v>
      </c>
      <c r="AM191" s="484">
        <f t="shared" si="32"/>
        <v>0</v>
      </c>
      <c r="AN191" s="482" t="str">
        <f>IFERROR(LOOKUP(2,1/(COUNTIF($AN$2:AN190,$AF$4:$AF$100)=0),$AF$4:$AF$100),"")</f>
        <v/>
      </c>
    </row>
    <row r="192" spans="24:40" hidden="1">
      <c r="X192" s="257"/>
      <c r="Y192" s="257"/>
      <c r="Z192" s="257"/>
      <c r="AA192" s="257"/>
      <c r="AB192" s="257"/>
      <c r="AC192" s="257"/>
      <c r="AD192" s="528" t="str">
        <f>'syn rec_edit'!AN193</f>
        <v/>
      </c>
      <c r="AE192" s="525" t="str">
        <f>IFERROR(LOOKUP(2,1/(COUNTIF($AE$3:AE191,$AD$4:$AD$579)=0),$AD$4:$AD$579),"")</f>
        <v/>
      </c>
      <c r="AF192" s="494" t="str">
        <f t="shared" si="27"/>
        <v/>
      </c>
      <c r="AG192" s="483" t="str">
        <f t="shared" si="28"/>
        <v/>
      </c>
      <c r="AH192" s="482" t="str">
        <f>IFERROR(LOOKUP(2,1/(COUNTIF($AH$2:AH191,$AG$4:$AG$100)=0),$AG$4:$AG$100),"")</f>
        <v/>
      </c>
      <c r="AI192" s="483" t="str">
        <f>IFERROR(LOOKUP(2,1/(COUNTIF($AI$2:AI191,$AJ$4:$AJ$100)=0),$AJ$4:$AJ$100),"")</f>
        <v/>
      </c>
      <c r="AJ192" s="482" t="str">
        <f t="shared" si="29"/>
        <v/>
      </c>
      <c r="AK192" s="484">
        <f t="shared" si="30"/>
        <v>0</v>
      </c>
      <c r="AL192" s="484">
        <f t="shared" si="31"/>
        <v>0</v>
      </c>
      <c r="AM192" s="484">
        <f t="shared" si="32"/>
        <v>0</v>
      </c>
      <c r="AN192" s="482" t="str">
        <f>IFERROR(LOOKUP(2,1/(COUNTIF($AN$2:AN191,$AF$4:$AF$100)=0),$AF$4:$AF$100),"")</f>
        <v/>
      </c>
    </row>
    <row r="193" spans="24:40" hidden="1">
      <c r="X193" s="257"/>
      <c r="Y193" s="257"/>
      <c r="Z193" s="257"/>
      <c r="AA193" s="257"/>
      <c r="AB193" s="257"/>
      <c r="AC193" s="257"/>
      <c r="AD193" s="528" t="str">
        <f>'syn rec_edit'!AN194</f>
        <v/>
      </c>
      <c r="AE193" s="525" t="str">
        <f>IFERROR(LOOKUP(2,1/(COUNTIF($AE$3:AE192,$AD$4:$AD$579)=0),$AD$4:$AD$579),"")</f>
        <v/>
      </c>
      <c r="AF193" s="494" t="str">
        <f t="shared" si="27"/>
        <v/>
      </c>
      <c r="AG193" s="483" t="str">
        <f t="shared" si="28"/>
        <v/>
      </c>
      <c r="AH193" s="482" t="str">
        <f>IFERROR(LOOKUP(2,1/(COUNTIF($AH$2:AH192,$AG$4:$AG$100)=0),$AG$4:$AG$100),"")</f>
        <v/>
      </c>
      <c r="AI193" s="483" t="str">
        <f>IFERROR(LOOKUP(2,1/(COUNTIF($AI$2:AI192,$AJ$4:$AJ$100)=0),$AJ$4:$AJ$100),"")</f>
        <v/>
      </c>
      <c r="AJ193" s="482" t="str">
        <f t="shared" si="29"/>
        <v/>
      </c>
      <c r="AK193" s="484">
        <f t="shared" si="30"/>
        <v>0</v>
      </c>
      <c r="AL193" s="484">
        <f t="shared" si="31"/>
        <v>0</v>
      </c>
      <c r="AM193" s="484">
        <f t="shared" si="32"/>
        <v>0</v>
      </c>
      <c r="AN193" s="482" t="str">
        <f>IFERROR(LOOKUP(2,1/(COUNTIF($AN$2:AN192,$AF$4:$AF$100)=0),$AF$4:$AF$100),"")</f>
        <v/>
      </c>
    </row>
    <row r="194" spans="24:40" hidden="1">
      <c r="X194" s="257"/>
      <c r="Y194" s="257"/>
      <c r="Z194" s="257"/>
      <c r="AA194" s="257"/>
      <c r="AB194" s="257"/>
      <c r="AC194" s="257"/>
      <c r="AD194" s="528" t="str">
        <f>'syn rec_edit'!AN195</f>
        <v/>
      </c>
      <c r="AE194" s="525" t="str">
        <f>IFERROR(LOOKUP(2,1/(COUNTIF($AE$3:AE193,$AD$4:$AD$579)=0),$AD$4:$AD$579),"")</f>
        <v/>
      </c>
      <c r="AF194" s="494" t="str">
        <f t="shared" si="27"/>
        <v/>
      </c>
      <c r="AG194" s="483" t="str">
        <f t="shared" si="28"/>
        <v/>
      </c>
      <c r="AH194" s="482" t="str">
        <f>IFERROR(LOOKUP(2,1/(COUNTIF($AH$2:AH193,$AG$4:$AG$100)=0),$AG$4:$AG$100),"")</f>
        <v/>
      </c>
      <c r="AI194" s="483" t="str">
        <f>IFERROR(LOOKUP(2,1/(COUNTIF($AI$2:AI193,$AJ$4:$AJ$100)=0),$AJ$4:$AJ$100),"")</f>
        <v/>
      </c>
      <c r="AJ194" s="482" t="str">
        <f t="shared" si="29"/>
        <v/>
      </c>
      <c r="AK194" s="484">
        <f t="shared" si="30"/>
        <v>0</v>
      </c>
      <c r="AL194" s="484">
        <f t="shared" si="31"/>
        <v>0</v>
      </c>
      <c r="AM194" s="484">
        <f t="shared" si="32"/>
        <v>0</v>
      </c>
      <c r="AN194" s="482" t="str">
        <f>IFERROR(LOOKUP(2,1/(COUNTIF($AN$2:AN193,$AF$4:$AF$100)=0),$AF$4:$AF$100),"")</f>
        <v/>
      </c>
    </row>
    <row r="195" spans="24:40" hidden="1">
      <c r="X195" s="257"/>
      <c r="Y195" s="257"/>
      <c r="Z195" s="257"/>
      <c r="AA195" s="257"/>
      <c r="AB195" s="257"/>
      <c r="AC195" s="257"/>
      <c r="AD195" s="528" t="str">
        <f>'syn rec_edit'!AN196</f>
        <v/>
      </c>
      <c r="AE195" s="525" t="str">
        <f>IFERROR(LOOKUP(2,1/(COUNTIF($AE$3:AE194,$AD$4:$AD$579)=0),$AD$4:$AD$579),"")</f>
        <v/>
      </c>
      <c r="AF195" s="494" t="str">
        <f t="shared" si="27"/>
        <v/>
      </c>
      <c r="AG195" s="483" t="str">
        <f t="shared" si="28"/>
        <v/>
      </c>
      <c r="AH195" s="482" t="str">
        <f>IFERROR(LOOKUP(2,1/(COUNTIF($AH$2:AH194,$AG$4:$AG$100)=0),$AG$4:$AG$100),"")</f>
        <v/>
      </c>
      <c r="AI195" s="483" t="str">
        <f>IFERROR(LOOKUP(2,1/(COUNTIF($AI$2:AI194,$AJ$4:$AJ$100)=0),$AJ$4:$AJ$100),"")</f>
        <v/>
      </c>
      <c r="AJ195" s="482" t="str">
        <f t="shared" si="29"/>
        <v/>
      </c>
      <c r="AK195" s="484">
        <f t="shared" si="30"/>
        <v>0</v>
      </c>
      <c r="AL195" s="484">
        <f t="shared" si="31"/>
        <v>0</v>
      </c>
      <c r="AM195" s="484">
        <f t="shared" si="32"/>
        <v>0</v>
      </c>
      <c r="AN195" s="482" t="str">
        <f>IFERROR(LOOKUP(2,1/(COUNTIF($AN$2:AN194,$AF$4:$AF$100)=0),$AF$4:$AF$100),"")</f>
        <v/>
      </c>
    </row>
    <row r="196" spans="24:40" hidden="1">
      <c r="X196" s="257"/>
      <c r="Y196" s="257"/>
      <c r="Z196" s="257"/>
      <c r="AA196" s="257"/>
      <c r="AB196" s="257"/>
      <c r="AC196" s="257"/>
      <c r="AD196" s="528" t="str">
        <f>'syn rec_edit'!AN197</f>
        <v/>
      </c>
      <c r="AE196" s="525" t="str">
        <f>IFERROR(LOOKUP(2,1/(COUNTIF($AE$3:AE195,$AD$4:$AD$579)=0),$AD$4:$AD$579),"")</f>
        <v/>
      </c>
      <c r="AF196" s="494" t="str">
        <f t="shared" si="27"/>
        <v/>
      </c>
      <c r="AG196" s="483" t="str">
        <f t="shared" si="28"/>
        <v/>
      </c>
      <c r="AH196" s="482" t="str">
        <f>IFERROR(LOOKUP(2,1/(COUNTIF($AH$2:AH195,$AG$4:$AG$100)=0),$AG$4:$AG$100),"")</f>
        <v/>
      </c>
      <c r="AI196" s="483" t="str">
        <f>IFERROR(LOOKUP(2,1/(COUNTIF($AI$2:AI195,$AJ$4:$AJ$100)=0),$AJ$4:$AJ$100),"")</f>
        <v/>
      </c>
      <c r="AJ196" s="482" t="str">
        <f t="shared" si="29"/>
        <v/>
      </c>
      <c r="AK196" s="484">
        <f t="shared" si="30"/>
        <v>0</v>
      </c>
      <c r="AL196" s="484">
        <f t="shared" si="31"/>
        <v>0</v>
      </c>
      <c r="AM196" s="484">
        <f t="shared" si="32"/>
        <v>0</v>
      </c>
      <c r="AN196" s="482" t="str">
        <f>IFERROR(LOOKUP(2,1/(COUNTIF($AN$2:AN195,$AF$4:$AF$100)=0),$AF$4:$AF$100),"")</f>
        <v/>
      </c>
    </row>
    <row r="197" spans="24:40" hidden="1">
      <c r="X197" s="257"/>
      <c r="Y197" s="257"/>
      <c r="Z197" s="257"/>
      <c r="AA197" s="257"/>
      <c r="AB197" s="257"/>
      <c r="AC197" s="257"/>
      <c r="AD197" s="528" t="str">
        <f>'syn rec_edit'!AN198</f>
        <v/>
      </c>
      <c r="AE197" s="525" t="str">
        <f>IFERROR(LOOKUP(2,1/(COUNTIF($AE$3:AE196,$AD$4:$AD$579)=0),$AD$4:$AD$579),"")</f>
        <v/>
      </c>
      <c r="AF197" s="494" t="str">
        <f t="shared" ref="AF197:AF260" si="33">IF(COUNTIF($C$2:$C$100,AE197)&gt;0,"",AE197)</f>
        <v/>
      </c>
      <c r="AG197" s="483" t="str">
        <f t="shared" ref="AG197:AG260" si="34">IF(COUNTIF($E$2:$E$100,AF197)&gt;0,"",AF197)</f>
        <v/>
      </c>
      <c r="AH197" s="482" t="str">
        <f>IFERROR(LOOKUP(2,1/(COUNTIF($AH$2:AH196,$AG$4:$AG$100)=0),$AG$4:$AG$100),"")</f>
        <v/>
      </c>
      <c r="AI197" s="483" t="str">
        <f>IFERROR(LOOKUP(2,1/(COUNTIF($AI$2:AI196,$AJ$4:$AJ$100)=0),$AJ$4:$AJ$100),"")</f>
        <v/>
      </c>
      <c r="AJ197" s="482" t="str">
        <f t="shared" ref="AJ197:AJ260" si="35">IF(COUNTIF($H$2:$H$100,AH197)&gt;0,"",AH197)</f>
        <v/>
      </c>
      <c r="AK197" s="484">
        <f t="shared" ref="AK197:AK260" si="36">IF(AJ197&lt;&gt;"",1,0)</f>
        <v>0</v>
      </c>
      <c r="AL197" s="484">
        <f t="shared" ref="AL197:AL260" si="37">IF(AE197&lt;&gt;"",1,0)</f>
        <v>0</v>
      </c>
      <c r="AM197" s="484">
        <f t="shared" ref="AM197:AM260" si="38">IF(AF197&lt;&gt;"",1,0)</f>
        <v>0</v>
      </c>
      <c r="AN197" s="482" t="str">
        <f>IFERROR(LOOKUP(2,1/(COUNTIF($AN$2:AN196,$AF$4:$AF$100)=0),$AF$4:$AF$100),"")</f>
        <v/>
      </c>
    </row>
    <row r="198" spans="24:40" hidden="1">
      <c r="X198" s="257"/>
      <c r="Y198" s="257"/>
      <c r="Z198" s="257"/>
      <c r="AA198" s="257"/>
      <c r="AB198" s="257"/>
      <c r="AC198" s="257"/>
      <c r="AD198" s="528" t="str">
        <f>'syn rec_edit'!AN199</f>
        <v/>
      </c>
      <c r="AE198" s="525" t="str">
        <f>IFERROR(LOOKUP(2,1/(COUNTIF($AE$3:AE197,$AD$4:$AD$579)=0),$AD$4:$AD$579),"")</f>
        <v/>
      </c>
      <c r="AF198" s="494" t="str">
        <f t="shared" si="33"/>
        <v/>
      </c>
      <c r="AG198" s="483" t="str">
        <f t="shared" si="34"/>
        <v/>
      </c>
      <c r="AH198" s="482" t="str">
        <f>IFERROR(LOOKUP(2,1/(COUNTIF($AH$2:AH197,$AG$4:$AG$100)=0),$AG$4:$AG$100),"")</f>
        <v/>
      </c>
      <c r="AI198" s="483" t="str">
        <f>IFERROR(LOOKUP(2,1/(COUNTIF($AI$2:AI197,$AJ$4:$AJ$100)=0),$AJ$4:$AJ$100),"")</f>
        <v/>
      </c>
      <c r="AJ198" s="482" t="str">
        <f t="shared" si="35"/>
        <v/>
      </c>
      <c r="AK198" s="484">
        <f t="shared" si="36"/>
        <v>0</v>
      </c>
      <c r="AL198" s="484">
        <f t="shared" si="37"/>
        <v>0</v>
      </c>
      <c r="AM198" s="484">
        <f t="shared" si="38"/>
        <v>0</v>
      </c>
      <c r="AN198" s="482" t="str">
        <f>IFERROR(LOOKUP(2,1/(COUNTIF($AN$2:AN197,$AF$4:$AF$100)=0),$AF$4:$AF$100),"")</f>
        <v/>
      </c>
    </row>
    <row r="199" spans="24:40" hidden="1">
      <c r="X199" s="257"/>
      <c r="Y199" s="257"/>
      <c r="Z199" s="257"/>
      <c r="AA199" s="257"/>
      <c r="AB199" s="257"/>
      <c r="AC199" s="257"/>
      <c r="AD199" s="528" t="str">
        <f>'syn rec_edit'!AN200</f>
        <v/>
      </c>
      <c r="AE199" s="525" t="str">
        <f>IFERROR(LOOKUP(2,1/(COUNTIF($AE$3:AE198,$AD$4:$AD$579)=0),$AD$4:$AD$579),"")</f>
        <v/>
      </c>
      <c r="AF199" s="494" t="str">
        <f t="shared" si="33"/>
        <v/>
      </c>
      <c r="AG199" s="483" t="str">
        <f t="shared" si="34"/>
        <v/>
      </c>
      <c r="AH199" s="482" t="str">
        <f>IFERROR(LOOKUP(2,1/(COUNTIF($AH$2:AH198,$AG$4:$AG$100)=0),$AG$4:$AG$100),"")</f>
        <v/>
      </c>
      <c r="AI199" s="483" t="str">
        <f>IFERROR(LOOKUP(2,1/(COUNTIF($AI$2:AI198,$AJ$4:$AJ$100)=0),$AJ$4:$AJ$100),"")</f>
        <v/>
      </c>
      <c r="AJ199" s="482" t="str">
        <f t="shared" si="35"/>
        <v/>
      </c>
      <c r="AK199" s="484">
        <f t="shared" si="36"/>
        <v>0</v>
      </c>
      <c r="AL199" s="484">
        <f t="shared" si="37"/>
        <v>0</v>
      </c>
      <c r="AM199" s="484">
        <f t="shared" si="38"/>
        <v>0</v>
      </c>
      <c r="AN199" s="482" t="str">
        <f>IFERROR(LOOKUP(2,1/(COUNTIF($AN$2:AN198,$AF$4:$AF$100)=0),$AF$4:$AF$100),"")</f>
        <v/>
      </c>
    </row>
    <row r="200" spans="24:40" hidden="1">
      <c r="X200" s="257"/>
      <c r="Y200" s="257"/>
      <c r="Z200" s="257"/>
      <c r="AA200" s="257"/>
      <c r="AB200" s="257"/>
      <c r="AC200" s="257"/>
      <c r="AD200" s="528" t="str">
        <f>'syn rec_edit'!AN201</f>
        <v/>
      </c>
      <c r="AE200" s="525" t="str">
        <f>IFERROR(LOOKUP(2,1/(COUNTIF($AE$3:AE199,$AD$4:$AD$579)=0),$AD$4:$AD$579),"")</f>
        <v/>
      </c>
      <c r="AF200" s="494" t="str">
        <f t="shared" si="33"/>
        <v/>
      </c>
      <c r="AG200" s="483" t="str">
        <f t="shared" si="34"/>
        <v/>
      </c>
      <c r="AH200" s="482" t="str">
        <f>IFERROR(LOOKUP(2,1/(COUNTIF($AH$2:AH199,$AG$4:$AG$100)=0),$AG$4:$AG$100),"")</f>
        <v/>
      </c>
      <c r="AI200" s="483" t="str">
        <f>IFERROR(LOOKUP(2,1/(COUNTIF($AI$2:AI199,$AJ$4:$AJ$100)=0),$AJ$4:$AJ$100),"")</f>
        <v/>
      </c>
      <c r="AJ200" s="482" t="str">
        <f t="shared" si="35"/>
        <v/>
      </c>
      <c r="AK200" s="484">
        <f t="shared" si="36"/>
        <v>0</v>
      </c>
      <c r="AL200" s="484">
        <f t="shared" si="37"/>
        <v>0</v>
      </c>
      <c r="AM200" s="484">
        <f t="shared" si="38"/>
        <v>0</v>
      </c>
      <c r="AN200" s="482" t="str">
        <f>IFERROR(LOOKUP(2,1/(COUNTIF($AN$2:AN199,$AF$4:$AF$100)=0),$AF$4:$AF$100),"")</f>
        <v/>
      </c>
    </row>
    <row r="201" spans="24:40" hidden="1">
      <c r="X201" s="257"/>
      <c r="Y201" s="257"/>
      <c r="Z201" s="257"/>
      <c r="AA201" s="257"/>
      <c r="AB201" s="257"/>
      <c r="AC201" s="257"/>
      <c r="AD201" s="528" t="str">
        <f>'syn rec_edit'!AN202</f>
        <v/>
      </c>
      <c r="AE201" s="525" t="str">
        <f>IFERROR(LOOKUP(2,1/(COUNTIF($AE$3:AE200,$AD$4:$AD$579)=0),$AD$4:$AD$579),"")</f>
        <v/>
      </c>
      <c r="AF201" s="494" t="str">
        <f t="shared" si="33"/>
        <v/>
      </c>
      <c r="AG201" s="483" t="str">
        <f t="shared" si="34"/>
        <v/>
      </c>
      <c r="AH201" s="482" t="str">
        <f>IFERROR(LOOKUP(2,1/(COUNTIF($AH$2:AH200,$AG$4:$AG$100)=0),$AG$4:$AG$100),"")</f>
        <v/>
      </c>
      <c r="AI201" s="483" t="str">
        <f>IFERROR(LOOKUP(2,1/(COUNTIF($AI$2:AI200,$AJ$4:$AJ$100)=0),$AJ$4:$AJ$100),"")</f>
        <v/>
      </c>
      <c r="AJ201" s="482" t="str">
        <f t="shared" si="35"/>
        <v/>
      </c>
      <c r="AK201" s="484">
        <f t="shared" si="36"/>
        <v>0</v>
      </c>
      <c r="AL201" s="484">
        <f t="shared" si="37"/>
        <v>0</v>
      </c>
      <c r="AM201" s="484">
        <f t="shared" si="38"/>
        <v>0</v>
      </c>
      <c r="AN201" s="482" t="str">
        <f>IFERROR(LOOKUP(2,1/(COUNTIF($AN$2:AN200,$AF$4:$AF$100)=0),$AF$4:$AF$100),"")</f>
        <v/>
      </c>
    </row>
    <row r="202" spans="24:40" hidden="1">
      <c r="X202" s="257"/>
      <c r="Y202" s="257"/>
      <c r="Z202" s="257"/>
      <c r="AA202" s="257"/>
      <c r="AB202" s="257"/>
      <c r="AC202" s="257"/>
      <c r="AD202" s="528" t="str">
        <f>'syn rec_edit'!AN203</f>
        <v/>
      </c>
      <c r="AE202" s="525" t="str">
        <f>IFERROR(LOOKUP(2,1/(COUNTIF($AE$3:AE201,$AD$4:$AD$579)=0),$AD$4:$AD$579),"")</f>
        <v/>
      </c>
      <c r="AF202" s="494" t="str">
        <f t="shared" si="33"/>
        <v/>
      </c>
      <c r="AG202" s="483" t="str">
        <f t="shared" si="34"/>
        <v/>
      </c>
      <c r="AH202" s="482" t="str">
        <f>IFERROR(LOOKUP(2,1/(COUNTIF($AH$2:AH201,$AG$4:$AG$100)=0),$AG$4:$AG$100),"")</f>
        <v/>
      </c>
      <c r="AI202" s="483" t="str">
        <f>IFERROR(LOOKUP(2,1/(COUNTIF($AI$2:AI201,$AJ$4:$AJ$100)=0),$AJ$4:$AJ$100),"")</f>
        <v/>
      </c>
      <c r="AJ202" s="482" t="str">
        <f t="shared" si="35"/>
        <v/>
      </c>
      <c r="AK202" s="484">
        <f t="shared" si="36"/>
        <v>0</v>
      </c>
      <c r="AL202" s="484">
        <f t="shared" si="37"/>
        <v>0</v>
      </c>
      <c r="AM202" s="484">
        <f t="shared" si="38"/>
        <v>0</v>
      </c>
      <c r="AN202" s="482" t="str">
        <f>IFERROR(LOOKUP(2,1/(COUNTIF($AN$2:AN201,$AF$4:$AF$100)=0),$AF$4:$AF$100),"")</f>
        <v/>
      </c>
    </row>
    <row r="203" spans="24:40" hidden="1">
      <c r="X203" s="257"/>
      <c r="Y203" s="257"/>
      <c r="Z203" s="257"/>
      <c r="AA203" s="257"/>
      <c r="AB203" s="257"/>
      <c r="AC203" s="257"/>
      <c r="AD203" s="528" t="str">
        <f>'syn rec_edit'!AN204</f>
        <v/>
      </c>
      <c r="AE203" s="525" t="str">
        <f>IFERROR(LOOKUP(2,1/(COUNTIF($AE$3:AE202,$AD$4:$AD$579)=0),$AD$4:$AD$579),"")</f>
        <v/>
      </c>
      <c r="AF203" s="494" t="str">
        <f t="shared" si="33"/>
        <v/>
      </c>
      <c r="AG203" s="483" t="str">
        <f t="shared" si="34"/>
        <v/>
      </c>
      <c r="AH203" s="482" t="str">
        <f>IFERROR(LOOKUP(2,1/(COUNTIF($AH$2:AH202,$AG$4:$AG$100)=0),$AG$4:$AG$100),"")</f>
        <v/>
      </c>
      <c r="AI203" s="483" t="str">
        <f>IFERROR(LOOKUP(2,1/(COUNTIF($AI$2:AI202,$AJ$4:$AJ$100)=0),$AJ$4:$AJ$100),"")</f>
        <v/>
      </c>
      <c r="AJ203" s="482" t="str">
        <f t="shared" si="35"/>
        <v/>
      </c>
      <c r="AK203" s="484">
        <f t="shared" si="36"/>
        <v>0</v>
      </c>
      <c r="AL203" s="484">
        <f t="shared" si="37"/>
        <v>0</v>
      </c>
      <c r="AM203" s="484">
        <f t="shared" si="38"/>
        <v>0</v>
      </c>
      <c r="AN203" s="482" t="str">
        <f>IFERROR(LOOKUP(2,1/(COUNTIF($AN$2:AN202,$AF$4:$AF$100)=0),$AF$4:$AF$100),"")</f>
        <v/>
      </c>
    </row>
    <row r="204" spans="24:40" hidden="1">
      <c r="X204" s="257"/>
      <c r="Y204" s="257"/>
      <c r="Z204" s="257"/>
      <c r="AA204" s="257"/>
      <c r="AB204" s="257"/>
      <c r="AC204" s="257"/>
      <c r="AD204" s="528" t="str">
        <f>'syn rec_edit'!AN205</f>
        <v/>
      </c>
      <c r="AE204" s="525" t="str">
        <f>IFERROR(LOOKUP(2,1/(COUNTIF($AE$3:AE203,$AD$4:$AD$579)=0),$AD$4:$AD$579),"")</f>
        <v/>
      </c>
      <c r="AF204" s="494" t="str">
        <f t="shared" si="33"/>
        <v/>
      </c>
      <c r="AG204" s="483" t="str">
        <f t="shared" si="34"/>
        <v/>
      </c>
      <c r="AH204" s="482" t="str">
        <f>IFERROR(LOOKUP(2,1/(COUNTIF($AH$2:AH203,$AG$4:$AG$100)=0),$AG$4:$AG$100),"")</f>
        <v/>
      </c>
      <c r="AI204" s="483" t="str">
        <f>IFERROR(LOOKUP(2,1/(COUNTIF($AI$2:AI203,$AJ$4:$AJ$100)=0),$AJ$4:$AJ$100),"")</f>
        <v/>
      </c>
      <c r="AJ204" s="482" t="str">
        <f t="shared" si="35"/>
        <v/>
      </c>
      <c r="AK204" s="484">
        <f t="shared" si="36"/>
        <v>0</v>
      </c>
      <c r="AL204" s="484">
        <f t="shared" si="37"/>
        <v>0</v>
      </c>
      <c r="AM204" s="484">
        <f t="shared" si="38"/>
        <v>0</v>
      </c>
      <c r="AN204" s="482" t="str">
        <f>IFERROR(LOOKUP(2,1/(COUNTIF($AN$2:AN203,$AF$4:$AF$100)=0),$AF$4:$AF$100),"")</f>
        <v/>
      </c>
    </row>
    <row r="205" spans="24:40" hidden="1">
      <c r="X205" s="257"/>
      <c r="Y205" s="257"/>
      <c r="Z205" s="257"/>
      <c r="AA205" s="257"/>
      <c r="AB205" s="257"/>
      <c r="AC205" s="257"/>
      <c r="AD205" s="528" t="str">
        <f>'syn rec_edit'!AN206</f>
        <v/>
      </c>
      <c r="AE205" s="525" t="str">
        <f>IFERROR(LOOKUP(2,1/(COUNTIF($AE$3:AE204,$AD$4:$AD$579)=0),$AD$4:$AD$579),"")</f>
        <v/>
      </c>
      <c r="AF205" s="494" t="str">
        <f t="shared" si="33"/>
        <v/>
      </c>
      <c r="AG205" s="483" t="str">
        <f t="shared" si="34"/>
        <v/>
      </c>
      <c r="AH205" s="482" t="str">
        <f>IFERROR(LOOKUP(2,1/(COUNTIF($AH$2:AH204,$AG$4:$AG$100)=0),$AG$4:$AG$100),"")</f>
        <v/>
      </c>
      <c r="AI205" s="483" t="str">
        <f>IFERROR(LOOKUP(2,1/(COUNTIF($AI$2:AI204,$AJ$4:$AJ$100)=0),$AJ$4:$AJ$100),"")</f>
        <v/>
      </c>
      <c r="AJ205" s="482" t="str">
        <f t="shared" si="35"/>
        <v/>
      </c>
      <c r="AK205" s="484">
        <f t="shared" si="36"/>
        <v>0</v>
      </c>
      <c r="AL205" s="484">
        <f t="shared" si="37"/>
        <v>0</v>
      </c>
      <c r="AM205" s="484">
        <f t="shared" si="38"/>
        <v>0</v>
      </c>
      <c r="AN205" s="482" t="str">
        <f>IFERROR(LOOKUP(2,1/(COUNTIF($AN$2:AN204,$AF$4:$AF$100)=0),$AF$4:$AF$100),"")</f>
        <v/>
      </c>
    </row>
    <row r="206" spans="24:40" hidden="1">
      <c r="X206" s="257"/>
      <c r="Y206" s="257"/>
      <c r="Z206" s="257"/>
      <c r="AA206" s="257"/>
      <c r="AB206" s="257"/>
      <c r="AC206" s="257"/>
      <c r="AD206" s="528" t="str">
        <f>'syn rec_edit'!AN207</f>
        <v/>
      </c>
      <c r="AE206" s="525" t="str">
        <f>IFERROR(LOOKUP(2,1/(COUNTIF($AE$3:AE205,$AD$4:$AD$579)=0),$AD$4:$AD$579),"")</f>
        <v/>
      </c>
      <c r="AF206" s="494" t="str">
        <f t="shared" si="33"/>
        <v/>
      </c>
      <c r="AG206" s="483" t="str">
        <f t="shared" si="34"/>
        <v/>
      </c>
      <c r="AH206" s="482" t="str">
        <f>IFERROR(LOOKUP(2,1/(COUNTIF($AH$2:AH205,$AG$4:$AG$100)=0),$AG$4:$AG$100),"")</f>
        <v/>
      </c>
      <c r="AI206" s="483" t="str">
        <f>IFERROR(LOOKUP(2,1/(COUNTIF($AI$2:AI205,$AJ$4:$AJ$100)=0),$AJ$4:$AJ$100),"")</f>
        <v/>
      </c>
      <c r="AJ206" s="482" t="str">
        <f t="shared" si="35"/>
        <v/>
      </c>
      <c r="AK206" s="484">
        <f t="shared" si="36"/>
        <v>0</v>
      </c>
      <c r="AL206" s="484">
        <f t="shared" si="37"/>
        <v>0</v>
      </c>
      <c r="AM206" s="484">
        <f t="shared" si="38"/>
        <v>0</v>
      </c>
      <c r="AN206" s="482" t="str">
        <f>IFERROR(LOOKUP(2,1/(COUNTIF($AN$2:AN205,$AF$4:$AF$100)=0),$AF$4:$AF$100),"")</f>
        <v/>
      </c>
    </row>
    <row r="207" spans="24:40" hidden="1">
      <c r="X207" s="257"/>
      <c r="Y207" s="257"/>
      <c r="Z207" s="257"/>
      <c r="AA207" s="257"/>
      <c r="AB207" s="257"/>
      <c r="AC207" s="257"/>
      <c r="AD207" s="528" t="str">
        <f>'syn rec_edit'!AN208</f>
        <v/>
      </c>
      <c r="AE207" s="525" t="str">
        <f>IFERROR(LOOKUP(2,1/(COUNTIF($AE$3:AE206,$AD$4:$AD$579)=0),$AD$4:$AD$579),"")</f>
        <v/>
      </c>
      <c r="AF207" s="494" t="str">
        <f t="shared" si="33"/>
        <v/>
      </c>
      <c r="AG207" s="483" t="str">
        <f t="shared" si="34"/>
        <v/>
      </c>
      <c r="AH207" s="482" t="str">
        <f>IFERROR(LOOKUP(2,1/(COUNTIF($AH$2:AH206,$AG$4:$AG$100)=0),$AG$4:$AG$100),"")</f>
        <v/>
      </c>
      <c r="AI207" s="483" t="str">
        <f>IFERROR(LOOKUP(2,1/(COUNTIF($AI$2:AI206,$AJ$4:$AJ$100)=0),$AJ$4:$AJ$100),"")</f>
        <v/>
      </c>
      <c r="AJ207" s="482" t="str">
        <f t="shared" si="35"/>
        <v/>
      </c>
      <c r="AK207" s="484">
        <f t="shared" si="36"/>
        <v>0</v>
      </c>
      <c r="AL207" s="484">
        <f t="shared" si="37"/>
        <v>0</v>
      </c>
      <c r="AM207" s="484">
        <f t="shared" si="38"/>
        <v>0</v>
      </c>
      <c r="AN207" s="482" t="str">
        <f>IFERROR(LOOKUP(2,1/(COUNTIF($AN$2:AN206,$AF$4:$AF$100)=0),$AF$4:$AF$100),"")</f>
        <v/>
      </c>
    </row>
    <row r="208" spans="24:40" hidden="1">
      <c r="X208" s="257"/>
      <c r="Y208" s="257"/>
      <c r="Z208" s="257"/>
      <c r="AA208" s="257"/>
      <c r="AB208" s="257"/>
      <c r="AC208" s="257"/>
      <c r="AD208" s="528" t="str">
        <f>'syn rec_edit'!AN209</f>
        <v/>
      </c>
      <c r="AE208" s="525" t="str">
        <f>IFERROR(LOOKUP(2,1/(COUNTIF($AE$3:AE207,$AD$4:$AD$579)=0),$AD$4:$AD$579),"")</f>
        <v/>
      </c>
      <c r="AF208" s="494" t="str">
        <f t="shared" si="33"/>
        <v/>
      </c>
      <c r="AG208" s="483" t="str">
        <f t="shared" si="34"/>
        <v/>
      </c>
      <c r="AH208" s="482" t="str">
        <f>IFERROR(LOOKUP(2,1/(COUNTIF($AH$2:AH207,$AG$4:$AG$100)=0),$AG$4:$AG$100),"")</f>
        <v/>
      </c>
      <c r="AI208" s="483" t="str">
        <f>IFERROR(LOOKUP(2,1/(COUNTIF($AI$2:AI207,$AJ$4:$AJ$100)=0),$AJ$4:$AJ$100),"")</f>
        <v/>
      </c>
      <c r="AJ208" s="482" t="str">
        <f t="shared" si="35"/>
        <v/>
      </c>
      <c r="AK208" s="484">
        <f t="shared" si="36"/>
        <v>0</v>
      </c>
      <c r="AL208" s="484">
        <f t="shared" si="37"/>
        <v>0</v>
      </c>
      <c r="AM208" s="484">
        <f t="shared" si="38"/>
        <v>0</v>
      </c>
      <c r="AN208" s="482" t="str">
        <f>IFERROR(LOOKUP(2,1/(COUNTIF($AN$2:AN207,$AF$4:$AF$100)=0),$AF$4:$AF$100),"")</f>
        <v/>
      </c>
    </row>
    <row r="209" spans="24:40" hidden="1">
      <c r="X209" s="257"/>
      <c r="Y209" s="257"/>
      <c r="Z209" s="257"/>
      <c r="AA209" s="257"/>
      <c r="AB209" s="257"/>
      <c r="AC209" s="257"/>
      <c r="AD209" s="528" t="str">
        <f>'syn rec_edit'!AN210</f>
        <v/>
      </c>
      <c r="AE209" s="525" t="str">
        <f>IFERROR(LOOKUP(2,1/(COUNTIF($AE$3:AE208,$AD$4:$AD$579)=0),$AD$4:$AD$579),"")</f>
        <v/>
      </c>
      <c r="AF209" s="494" t="str">
        <f t="shared" si="33"/>
        <v/>
      </c>
      <c r="AG209" s="483" t="str">
        <f t="shared" si="34"/>
        <v/>
      </c>
      <c r="AH209" s="482" t="str">
        <f>IFERROR(LOOKUP(2,1/(COUNTIF($AH$2:AH208,$AG$4:$AG$100)=0),$AG$4:$AG$100),"")</f>
        <v/>
      </c>
      <c r="AI209" s="483" t="str">
        <f>IFERROR(LOOKUP(2,1/(COUNTIF($AI$2:AI208,$AJ$4:$AJ$100)=0),$AJ$4:$AJ$100),"")</f>
        <v/>
      </c>
      <c r="AJ209" s="482" t="str">
        <f t="shared" si="35"/>
        <v/>
      </c>
      <c r="AK209" s="484">
        <f t="shared" si="36"/>
        <v>0</v>
      </c>
      <c r="AL209" s="484">
        <f t="shared" si="37"/>
        <v>0</v>
      </c>
      <c r="AM209" s="484">
        <f t="shared" si="38"/>
        <v>0</v>
      </c>
      <c r="AN209" s="482" t="str">
        <f>IFERROR(LOOKUP(2,1/(COUNTIF($AN$2:AN208,$AF$4:$AF$100)=0),$AF$4:$AF$100),"")</f>
        <v/>
      </c>
    </row>
    <row r="210" spans="24:40" hidden="1">
      <c r="X210" s="257"/>
      <c r="Y210" s="257"/>
      <c r="Z210" s="257"/>
      <c r="AA210" s="257"/>
      <c r="AB210" s="257"/>
      <c r="AC210" s="257"/>
      <c r="AD210" s="528" t="str">
        <f>'syn rec_edit'!AN211</f>
        <v/>
      </c>
      <c r="AE210" s="525" t="str">
        <f>IFERROR(LOOKUP(2,1/(COUNTIF($AE$3:AE209,$AD$4:$AD$579)=0),$AD$4:$AD$579),"")</f>
        <v/>
      </c>
      <c r="AF210" s="494" t="str">
        <f t="shared" si="33"/>
        <v/>
      </c>
      <c r="AG210" s="483" t="str">
        <f t="shared" si="34"/>
        <v/>
      </c>
      <c r="AH210" s="482" t="str">
        <f>IFERROR(LOOKUP(2,1/(COUNTIF($AH$2:AH209,$AG$4:$AG$100)=0),$AG$4:$AG$100),"")</f>
        <v/>
      </c>
      <c r="AI210" s="483" t="str">
        <f>IFERROR(LOOKUP(2,1/(COUNTIF($AI$2:AI209,$AJ$4:$AJ$100)=0),$AJ$4:$AJ$100),"")</f>
        <v/>
      </c>
      <c r="AJ210" s="482" t="str">
        <f t="shared" si="35"/>
        <v/>
      </c>
      <c r="AK210" s="484">
        <f t="shared" si="36"/>
        <v>0</v>
      </c>
      <c r="AL210" s="484">
        <f t="shared" si="37"/>
        <v>0</v>
      </c>
      <c r="AM210" s="484">
        <f t="shared" si="38"/>
        <v>0</v>
      </c>
      <c r="AN210" s="482" t="str">
        <f>IFERROR(LOOKUP(2,1/(COUNTIF($AN$2:AN209,$AF$4:$AF$100)=0),$AF$4:$AF$100),"")</f>
        <v/>
      </c>
    </row>
    <row r="211" spans="24:40" hidden="1">
      <c r="X211" s="257"/>
      <c r="Y211" s="257"/>
      <c r="Z211" s="257"/>
      <c r="AA211" s="257"/>
      <c r="AB211" s="257"/>
      <c r="AC211" s="257"/>
      <c r="AD211" s="528" t="str">
        <f>'syn rec_edit'!AN212</f>
        <v/>
      </c>
      <c r="AE211" s="525" t="str">
        <f>IFERROR(LOOKUP(2,1/(COUNTIF($AE$3:AE210,$AD$4:$AD$579)=0),$AD$4:$AD$579),"")</f>
        <v/>
      </c>
      <c r="AF211" s="494" t="str">
        <f t="shared" si="33"/>
        <v/>
      </c>
      <c r="AG211" s="483" t="str">
        <f t="shared" si="34"/>
        <v/>
      </c>
      <c r="AH211" s="482" t="str">
        <f>IFERROR(LOOKUP(2,1/(COUNTIF($AH$2:AH210,$AG$4:$AG$100)=0),$AG$4:$AG$100),"")</f>
        <v/>
      </c>
      <c r="AI211" s="483" t="str">
        <f>IFERROR(LOOKUP(2,1/(COUNTIF($AI$2:AI210,$AJ$4:$AJ$100)=0),$AJ$4:$AJ$100),"")</f>
        <v/>
      </c>
      <c r="AJ211" s="482" t="str">
        <f t="shared" si="35"/>
        <v/>
      </c>
      <c r="AK211" s="484">
        <f t="shared" si="36"/>
        <v>0</v>
      </c>
      <c r="AL211" s="484">
        <f t="shared" si="37"/>
        <v>0</v>
      </c>
      <c r="AM211" s="484">
        <f t="shared" si="38"/>
        <v>0</v>
      </c>
      <c r="AN211" s="482" t="str">
        <f>IFERROR(LOOKUP(2,1/(COUNTIF($AN$2:AN210,$AF$4:$AF$100)=0),$AF$4:$AF$100),"")</f>
        <v/>
      </c>
    </row>
    <row r="212" spans="24:40" hidden="1">
      <c r="X212" s="257"/>
      <c r="Y212" s="257"/>
      <c r="Z212" s="257"/>
      <c r="AA212" s="257"/>
      <c r="AB212" s="257"/>
      <c r="AC212" s="257"/>
      <c r="AD212" s="528" t="str">
        <f>'syn rec_edit'!AN213</f>
        <v/>
      </c>
      <c r="AE212" s="525" t="str">
        <f>IFERROR(LOOKUP(2,1/(COUNTIF($AE$3:AE211,$AD$4:$AD$579)=0),$AD$4:$AD$579),"")</f>
        <v/>
      </c>
      <c r="AF212" s="494" t="str">
        <f t="shared" si="33"/>
        <v/>
      </c>
      <c r="AG212" s="483" t="str">
        <f t="shared" si="34"/>
        <v/>
      </c>
      <c r="AH212" s="482" t="str">
        <f>IFERROR(LOOKUP(2,1/(COUNTIF($AH$2:AH211,$AG$4:$AG$100)=0),$AG$4:$AG$100),"")</f>
        <v/>
      </c>
      <c r="AI212" s="483" t="str">
        <f>IFERROR(LOOKUP(2,1/(COUNTIF($AI$2:AI211,$AJ$4:$AJ$100)=0),$AJ$4:$AJ$100),"")</f>
        <v/>
      </c>
      <c r="AJ212" s="482" t="str">
        <f t="shared" si="35"/>
        <v/>
      </c>
      <c r="AK212" s="484">
        <f t="shared" si="36"/>
        <v>0</v>
      </c>
      <c r="AL212" s="484">
        <f t="shared" si="37"/>
        <v>0</v>
      </c>
      <c r="AM212" s="484">
        <f t="shared" si="38"/>
        <v>0</v>
      </c>
      <c r="AN212" s="482" t="str">
        <f>IFERROR(LOOKUP(2,1/(COUNTIF($AN$2:AN211,$AF$4:$AF$100)=0),$AF$4:$AF$100),"")</f>
        <v/>
      </c>
    </row>
    <row r="213" spans="24:40" hidden="1">
      <c r="X213" s="257"/>
      <c r="Y213" s="257"/>
      <c r="Z213" s="257"/>
      <c r="AA213" s="257"/>
      <c r="AB213" s="257"/>
      <c r="AC213" s="257"/>
      <c r="AD213" s="528" t="str">
        <f>'syn rec_edit'!AN214</f>
        <v/>
      </c>
      <c r="AE213" s="525" t="str">
        <f>IFERROR(LOOKUP(2,1/(COUNTIF($AE$3:AE212,$AD$4:$AD$579)=0),$AD$4:$AD$579),"")</f>
        <v/>
      </c>
      <c r="AF213" s="494" t="str">
        <f t="shared" si="33"/>
        <v/>
      </c>
      <c r="AG213" s="483" t="str">
        <f t="shared" si="34"/>
        <v/>
      </c>
      <c r="AH213" s="482" t="str">
        <f>IFERROR(LOOKUP(2,1/(COUNTIF($AH$2:AH212,$AG$4:$AG$100)=0),$AG$4:$AG$100),"")</f>
        <v/>
      </c>
      <c r="AI213" s="483" t="str">
        <f>IFERROR(LOOKUP(2,1/(COUNTIF($AI$2:AI212,$AJ$4:$AJ$100)=0),$AJ$4:$AJ$100),"")</f>
        <v/>
      </c>
      <c r="AJ213" s="482" t="str">
        <f t="shared" si="35"/>
        <v/>
      </c>
      <c r="AK213" s="484">
        <f t="shared" si="36"/>
        <v>0</v>
      </c>
      <c r="AL213" s="484">
        <f t="shared" si="37"/>
        <v>0</v>
      </c>
      <c r="AM213" s="484">
        <f t="shared" si="38"/>
        <v>0</v>
      </c>
      <c r="AN213" s="482" t="str">
        <f>IFERROR(LOOKUP(2,1/(COUNTIF($AN$2:AN212,$AF$4:$AF$100)=0),$AF$4:$AF$100),"")</f>
        <v/>
      </c>
    </row>
    <row r="214" spans="24:40" hidden="1">
      <c r="X214" s="257"/>
      <c r="Y214" s="257"/>
      <c r="Z214" s="257"/>
      <c r="AA214" s="257"/>
      <c r="AB214" s="257"/>
      <c r="AC214" s="257"/>
      <c r="AD214" s="528" t="str">
        <f>'syn rec_edit'!AN215</f>
        <v/>
      </c>
      <c r="AE214" s="525" t="str">
        <f>IFERROR(LOOKUP(2,1/(COUNTIF($AE$3:AE213,$AD$4:$AD$579)=0),$AD$4:$AD$579),"")</f>
        <v/>
      </c>
      <c r="AF214" s="494" t="str">
        <f t="shared" si="33"/>
        <v/>
      </c>
      <c r="AG214" s="483" t="str">
        <f t="shared" si="34"/>
        <v/>
      </c>
      <c r="AH214" s="482" t="str">
        <f>IFERROR(LOOKUP(2,1/(COUNTIF($AH$2:AH213,$AG$4:$AG$100)=0),$AG$4:$AG$100),"")</f>
        <v/>
      </c>
      <c r="AI214" s="483" t="str">
        <f>IFERROR(LOOKUP(2,1/(COUNTIF($AI$2:AI213,$AJ$4:$AJ$100)=0),$AJ$4:$AJ$100),"")</f>
        <v/>
      </c>
      <c r="AJ214" s="482" t="str">
        <f t="shared" si="35"/>
        <v/>
      </c>
      <c r="AK214" s="484">
        <f t="shared" si="36"/>
        <v>0</v>
      </c>
      <c r="AL214" s="484">
        <f t="shared" si="37"/>
        <v>0</v>
      </c>
      <c r="AM214" s="484">
        <f t="shared" si="38"/>
        <v>0</v>
      </c>
      <c r="AN214" s="482" t="str">
        <f>IFERROR(LOOKUP(2,1/(COUNTIF($AN$2:AN213,$AF$4:$AF$100)=0),$AF$4:$AF$100),"")</f>
        <v/>
      </c>
    </row>
    <row r="215" spans="24:40" hidden="1">
      <c r="X215" s="257"/>
      <c r="Y215" s="257"/>
      <c r="Z215" s="257"/>
      <c r="AA215" s="257"/>
      <c r="AB215" s="257"/>
      <c r="AC215" s="257"/>
      <c r="AD215" s="528" t="str">
        <f>'syn rec_edit'!AN216</f>
        <v/>
      </c>
      <c r="AE215" s="525" t="str">
        <f>IFERROR(LOOKUP(2,1/(COUNTIF($AE$3:AE214,$AD$4:$AD$579)=0),$AD$4:$AD$579),"")</f>
        <v/>
      </c>
      <c r="AF215" s="494" t="str">
        <f t="shared" si="33"/>
        <v/>
      </c>
      <c r="AG215" s="483" t="str">
        <f t="shared" si="34"/>
        <v/>
      </c>
      <c r="AH215" s="482" t="str">
        <f>IFERROR(LOOKUP(2,1/(COUNTIF($AH$2:AH214,$AG$4:$AG$100)=0),$AG$4:$AG$100),"")</f>
        <v/>
      </c>
      <c r="AI215" s="483" t="str">
        <f>IFERROR(LOOKUP(2,1/(COUNTIF($AI$2:AI214,$AJ$4:$AJ$100)=0),$AJ$4:$AJ$100),"")</f>
        <v/>
      </c>
      <c r="AJ215" s="482" t="str">
        <f t="shared" si="35"/>
        <v/>
      </c>
      <c r="AK215" s="484">
        <f t="shared" si="36"/>
        <v>0</v>
      </c>
      <c r="AL215" s="484">
        <f t="shared" si="37"/>
        <v>0</v>
      </c>
      <c r="AM215" s="484">
        <f t="shared" si="38"/>
        <v>0</v>
      </c>
      <c r="AN215" s="482" t="str">
        <f>IFERROR(LOOKUP(2,1/(COUNTIF($AN$2:AN214,$AF$4:$AF$100)=0),$AF$4:$AF$100),"")</f>
        <v/>
      </c>
    </row>
    <row r="216" spans="24:40" hidden="1">
      <c r="X216" s="257"/>
      <c r="Y216" s="257"/>
      <c r="Z216" s="257"/>
      <c r="AA216" s="257"/>
      <c r="AB216" s="257"/>
      <c r="AC216" s="257"/>
      <c r="AD216" s="528" t="str">
        <f>'syn rec_edit'!AN217</f>
        <v/>
      </c>
      <c r="AE216" s="525" t="str">
        <f>IFERROR(LOOKUP(2,1/(COUNTIF($AE$3:AE215,$AD$4:$AD$579)=0),$AD$4:$AD$579),"")</f>
        <v/>
      </c>
      <c r="AF216" s="494" t="str">
        <f t="shared" si="33"/>
        <v/>
      </c>
      <c r="AG216" s="483" t="str">
        <f t="shared" si="34"/>
        <v/>
      </c>
      <c r="AH216" s="482" t="str">
        <f>IFERROR(LOOKUP(2,1/(COUNTIF($AH$2:AH215,$AG$4:$AG$100)=0),$AG$4:$AG$100),"")</f>
        <v/>
      </c>
      <c r="AI216" s="483" t="str">
        <f>IFERROR(LOOKUP(2,1/(COUNTIF($AI$2:AI215,$AJ$4:$AJ$100)=0),$AJ$4:$AJ$100),"")</f>
        <v/>
      </c>
      <c r="AJ216" s="482" t="str">
        <f t="shared" si="35"/>
        <v/>
      </c>
      <c r="AK216" s="484">
        <f t="shared" si="36"/>
        <v>0</v>
      </c>
      <c r="AL216" s="484">
        <f t="shared" si="37"/>
        <v>0</v>
      </c>
      <c r="AM216" s="484">
        <f t="shared" si="38"/>
        <v>0</v>
      </c>
      <c r="AN216" s="482" t="str">
        <f>IFERROR(LOOKUP(2,1/(COUNTIF($AN$2:AN215,$AF$4:$AF$100)=0),$AF$4:$AF$100),"")</f>
        <v/>
      </c>
    </row>
    <row r="217" spans="24:40" hidden="1">
      <c r="X217" s="257"/>
      <c r="Y217" s="257"/>
      <c r="Z217" s="257"/>
      <c r="AA217" s="257"/>
      <c r="AB217" s="257"/>
      <c r="AC217" s="257"/>
      <c r="AD217" s="528" t="str">
        <f>'syn rec_edit'!AN218</f>
        <v/>
      </c>
      <c r="AE217" s="525" t="str">
        <f>IFERROR(LOOKUP(2,1/(COUNTIF($AE$3:AE216,$AD$4:$AD$579)=0),$AD$4:$AD$579),"")</f>
        <v/>
      </c>
      <c r="AF217" s="494" t="str">
        <f t="shared" si="33"/>
        <v/>
      </c>
      <c r="AG217" s="483" t="str">
        <f t="shared" si="34"/>
        <v/>
      </c>
      <c r="AH217" s="482" t="str">
        <f>IFERROR(LOOKUP(2,1/(COUNTIF($AH$2:AH216,$AG$4:$AG$100)=0),$AG$4:$AG$100),"")</f>
        <v/>
      </c>
      <c r="AI217" s="483" t="str">
        <f>IFERROR(LOOKUP(2,1/(COUNTIF($AI$2:AI216,$AJ$4:$AJ$100)=0),$AJ$4:$AJ$100),"")</f>
        <v/>
      </c>
      <c r="AJ217" s="482" t="str">
        <f t="shared" si="35"/>
        <v/>
      </c>
      <c r="AK217" s="484">
        <f t="shared" si="36"/>
        <v>0</v>
      </c>
      <c r="AL217" s="484">
        <f t="shared" si="37"/>
        <v>0</v>
      </c>
      <c r="AM217" s="484">
        <f t="shared" si="38"/>
        <v>0</v>
      </c>
      <c r="AN217" s="482" t="str">
        <f>IFERROR(LOOKUP(2,1/(COUNTIF($AN$2:AN216,$AF$4:$AF$100)=0),$AF$4:$AF$100),"")</f>
        <v/>
      </c>
    </row>
    <row r="218" spans="24:40" hidden="1">
      <c r="X218" s="257"/>
      <c r="Y218" s="257"/>
      <c r="Z218" s="257"/>
      <c r="AA218" s="257"/>
      <c r="AB218" s="257"/>
      <c r="AC218" s="257"/>
      <c r="AD218" s="528" t="str">
        <f>'syn rec_edit'!AN219</f>
        <v/>
      </c>
      <c r="AE218" s="525" t="str">
        <f>IFERROR(LOOKUP(2,1/(COUNTIF($AE$3:AE217,$AD$4:$AD$579)=0),$AD$4:$AD$579),"")</f>
        <v/>
      </c>
      <c r="AF218" s="494" t="str">
        <f t="shared" si="33"/>
        <v/>
      </c>
      <c r="AG218" s="483" t="str">
        <f t="shared" si="34"/>
        <v/>
      </c>
      <c r="AH218" s="482" t="str">
        <f>IFERROR(LOOKUP(2,1/(COUNTIF($AH$2:AH217,$AG$4:$AG$100)=0),$AG$4:$AG$100),"")</f>
        <v/>
      </c>
      <c r="AI218" s="483" t="str">
        <f>IFERROR(LOOKUP(2,1/(COUNTIF($AI$2:AI217,$AJ$4:$AJ$100)=0),$AJ$4:$AJ$100),"")</f>
        <v/>
      </c>
      <c r="AJ218" s="482" t="str">
        <f t="shared" si="35"/>
        <v/>
      </c>
      <c r="AK218" s="484">
        <f t="shared" si="36"/>
        <v>0</v>
      </c>
      <c r="AL218" s="484">
        <f t="shared" si="37"/>
        <v>0</v>
      </c>
      <c r="AM218" s="484">
        <f t="shared" si="38"/>
        <v>0</v>
      </c>
      <c r="AN218" s="482" t="str">
        <f>IFERROR(LOOKUP(2,1/(COUNTIF($AN$2:AN217,$AF$4:$AF$100)=0),$AF$4:$AF$100),"")</f>
        <v/>
      </c>
    </row>
    <row r="219" spans="24:40" hidden="1">
      <c r="X219" s="257"/>
      <c r="Y219" s="257"/>
      <c r="Z219" s="257"/>
      <c r="AA219" s="257"/>
      <c r="AB219" s="257"/>
      <c r="AC219" s="257"/>
      <c r="AD219" s="528" t="str">
        <f>'syn rec_edit'!AN220</f>
        <v/>
      </c>
      <c r="AE219" s="525" t="str">
        <f>IFERROR(LOOKUP(2,1/(COUNTIF($AE$3:AE218,$AD$4:$AD$579)=0),$AD$4:$AD$579),"")</f>
        <v/>
      </c>
      <c r="AF219" s="494" t="str">
        <f t="shared" si="33"/>
        <v/>
      </c>
      <c r="AG219" s="483" t="str">
        <f t="shared" si="34"/>
        <v/>
      </c>
      <c r="AH219" s="482" t="str">
        <f>IFERROR(LOOKUP(2,1/(COUNTIF($AH$2:AH218,$AG$4:$AG$100)=0),$AG$4:$AG$100),"")</f>
        <v/>
      </c>
      <c r="AI219" s="483" t="str">
        <f>IFERROR(LOOKUP(2,1/(COUNTIF($AI$2:AI218,$AJ$4:$AJ$100)=0),$AJ$4:$AJ$100),"")</f>
        <v/>
      </c>
      <c r="AJ219" s="482" t="str">
        <f t="shared" si="35"/>
        <v/>
      </c>
      <c r="AK219" s="484">
        <f t="shared" si="36"/>
        <v>0</v>
      </c>
      <c r="AL219" s="484">
        <f t="shared" si="37"/>
        <v>0</v>
      </c>
      <c r="AM219" s="484">
        <f t="shared" si="38"/>
        <v>0</v>
      </c>
      <c r="AN219" s="482" t="str">
        <f>IFERROR(LOOKUP(2,1/(COUNTIF($AN$2:AN218,$AF$4:$AF$100)=0),$AF$4:$AF$100),"")</f>
        <v/>
      </c>
    </row>
    <row r="220" spans="24:40" hidden="1">
      <c r="X220" s="257"/>
      <c r="Y220" s="257"/>
      <c r="Z220" s="257"/>
      <c r="AA220" s="257"/>
      <c r="AB220" s="257"/>
      <c r="AC220" s="257"/>
      <c r="AD220" s="528" t="str">
        <f>'syn rec_edit'!AN221</f>
        <v/>
      </c>
      <c r="AE220" s="525" t="str">
        <f>IFERROR(LOOKUP(2,1/(COUNTIF($AE$3:AE219,$AD$4:$AD$579)=0),$AD$4:$AD$579),"")</f>
        <v/>
      </c>
      <c r="AF220" s="494" t="str">
        <f t="shared" si="33"/>
        <v/>
      </c>
      <c r="AG220" s="483" t="str">
        <f t="shared" si="34"/>
        <v/>
      </c>
      <c r="AH220" s="482" t="str">
        <f>IFERROR(LOOKUP(2,1/(COUNTIF($AH$2:AH219,$AG$4:$AG$100)=0),$AG$4:$AG$100),"")</f>
        <v/>
      </c>
      <c r="AI220" s="483" t="str">
        <f>IFERROR(LOOKUP(2,1/(COUNTIF($AI$2:AI219,$AJ$4:$AJ$100)=0),$AJ$4:$AJ$100),"")</f>
        <v/>
      </c>
      <c r="AJ220" s="482" t="str">
        <f t="shared" si="35"/>
        <v/>
      </c>
      <c r="AK220" s="484">
        <f t="shared" si="36"/>
        <v>0</v>
      </c>
      <c r="AL220" s="484">
        <f t="shared" si="37"/>
        <v>0</v>
      </c>
      <c r="AM220" s="484">
        <f t="shared" si="38"/>
        <v>0</v>
      </c>
      <c r="AN220" s="482" t="str">
        <f>IFERROR(LOOKUP(2,1/(COUNTIF($AN$2:AN219,$AF$4:$AF$100)=0),$AF$4:$AF$100),"")</f>
        <v/>
      </c>
    </row>
    <row r="221" spans="24:40" hidden="1">
      <c r="X221" s="257"/>
      <c r="Y221" s="257"/>
      <c r="Z221" s="257"/>
      <c r="AA221" s="257"/>
      <c r="AB221" s="257"/>
      <c r="AC221" s="257"/>
      <c r="AD221" s="528" t="str">
        <f>'syn rec_edit'!AN222</f>
        <v/>
      </c>
      <c r="AE221" s="525" t="str">
        <f>IFERROR(LOOKUP(2,1/(COUNTIF($AE$3:AE220,$AD$4:$AD$579)=0),$AD$4:$AD$579),"")</f>
        <v/>
      </c>
      <c r="AF221" s="494" t="str">
        <f t="shared" si="33"/>
        <v/>
      </c>
      <c r="AG221" s="483" t="str">
        <f t="shared" si="34"/>
        <v/>
      </c>
      <c r="AH221" s="482" t="str">
        <f>IFERROR(LOOKUP(2,1/(COUNTIF($AH$2:AH220,$AG$4:$AG$100)=0),$AG$4:$AG$100),"")</f>
        <v/>
      </c>
      <c r="AI221" s="483" t="str">
        <f>IFERROR(LOOKUP(2,1/(COUNTIF($AI$2:AI220,$AJ$4:$AJ$100)=0),$AJ$4:$AJ$100),"")</f>
        <v/>
      </c>
      <c r="AJ221" s="482" t="str">
        <f t="shared" si="35"/>
        <v/>
      </c>
      <c r="AK221" s="484">
        <f t="shared" si="36"/>
        <v>0</v>
      </c>
      <c r="AL221" s="484">
        <f t="shared" si="37"/>
        <v>0</v>
      </c>
      <c r="AM221" s="484">
        <f t="shared" si="38"/>
        <v>0</v>
      </c>
      <c r="AN221" s="482" t="str">
        <f>IFERROR(LOOKUP(2,1/(COUNTIF($AN$2:AN220,$AF$4:$AF$100)=0),$AF$4:$AF$100),"")</f>
        <v/>
      </c>
    </row>
    <row r="222" spans="24:40" hidden="1">
      <c r="X222" s="257"/>
      <c r="Y222" s="257"/>
      <c r="Z222" s="257"/>
      <c r="AA222" s="257"/>
      <c r="AB222" s="257"/>
      <c r="AC222" s="257"/>
      <c r="AD222" s="528" t="str">
        <f>'syn rec_edit'!AN223</f>
        <v/>
      </c>
      <c r="AE222" s="525" t="str">
        <f>IFERROR(LOOKUP(2,1/(COUNTIF($AE$3:AE221,$AD$4:$AD$579)=0),$AD$4:$AD$579),"")</f>
        <v/>
      </c>
      <c r="AF222" s="494" t="str">
        <f t="shared" si="33"/>
        <v/>
      </c>
      <c r="AG222" s="483" t="str">
        <f t="shared" si="34"/>
        <v/>
      </c>
      <c r="AH222" s="482" t="str">
        <f>IFERROR(LOOKUP(2,1/(COUNTIF($AH$2:AH221,$AG$4:$AG$100)=0),$AG$4:$AG$100),"")</f>
        <v/>
      </c>
      <c r="AI222" s="483" t="str">
        <f>IFERROR(LOOKUP(2,1/(COUNTIF($AI$2:AI221,$AJ$4:$AJ$100)=0),$AJ$4:$AJ$100),"")</f>
        <v/>
      </c>
      <c r="AJ222" s="482" t="str">
        <f t="shared" si="35"/>
        <v/>
      </c>
      <c r="AK222" s="484">
        <f t="shared" si="36"/>
        <v>0</v>
      </c>
      <c r="AL222" s="484">
        <f t="shared" si="37"/>
        <v>0</v>
      </c>
      <c r="AM222" s="484">
        <f t="shared" si="38"/>
        <v>0</v>
      </c>
      <c r="AN222" s="482" t="str">
        <f>IFERROR(LOOKUP(2,1/(COUNTIF($AN$2:AN221,$AF$4:$AF$100)=0),$AF$4:$AF$100),"")</f>
        <v/>
      </c>
    </row>
    <row r="223" spans="24:40" hidden="1">
      <c r="X223" s="257"/>
      <c r="Y223" s="257"/>
      <c r="Z223" s="257"/>
      <c r="AA223" s="257"/>
      <c r="AB223" s="257"/>
      <c r="AC223" s="257"/>
      <c r="AD223" s="528" t="str">
        <f>'syn rec_edit'!AN224</f>
        <v/>
      </c>
      <c r="AE223" s="525" t="str">
        <f>IFERROR(LOOKUP(2,1/(COUNTIF($AE$3:AE222,$AD$4:$AD$579)=0),$AD$4:$AD$579),"")</f>
        <v/>
      </c>
      <c r="AF223" s="494" t="str">
        <f t="shared" si="33"/>
        <v/>
      </c>
      <c r="AG223" s="483" t="str">
        <f t="shared" si="34"/>
        <v/>
      </c>
      <c r="AH223" s="482" t="str">
        <f>IFERROR(LOOKUP(2,1/(COUNTIF($AH$2:AH222,$AG$4:$AG$100)=0),$AG$4:$AG$100),"")</f>
        <v/>
      </c>
      <c r="AI223" s="483" t="str">
        <f>IFERROR(LOOKUP(2,1/(COUNTIF($AI$2:AI222,$AJ$4:$AJ$100)=0),$AJ$4:$AJ$100),"")</f>
        <v/>
      </c>
      <c r="AJ223" s="482" t="str">
        <f t="shared" si="35"/>
        <v/>
      </c>
      <c r="AK223" s="484">
        <f t="shared" si="36"/>
        <v>0</v>
      </c>
      <c r="AL223" s="484">
        <f t="shared" si="37"/>
        <v>0</v>
      </c>
      <c r="AM223" s="484">
        <f t="shared" si="38"/>
        <v>0</v>
      </c>
      <c r="AN223" s="482" t="str">
        <f>IFERROR(LOOKUP(2,1/(COUNTIF($AN$2:AN222,$AF$4:$AF$100)=0),$AF$4:$AF$100),"")</f>
        <v/>
      </c>
    </row>
    <row r="224" spans="24:40" hidden="1">
      <c r="X224" s="257"/>
      <c r="Y224" s="257"/>
      <c r="Z224" s="257"/>
      <c r="AA224" s="257"/>
      <c r="AB224" s="257"/>
      <c r="AC224" s="257"/>
      <c r="AD224" s="528" t="str">
        <f>'syn rec_edit'!AN225</f>
        <v/>
      </c>
      <c r="AE224" s="525" t="str">
        <f>IFERROR(LOOKUP(2,1/(COUNTIF($AE$3:AE223,$AD$4:$AD$579)=0),$AD$4:$AD$579),"")</f>
        <v/>
      </c>
      <c r="AF224" s="494" t="str">
        <f t="shared" si="33"/>
        <v/>
      </c>
      <c r="AG224" s="483" t="str">
        <f t="shared" si="34"/>
        <v/>
      </c>
      <c r="AH224" s="482" t="str">
        <f>IFERROR(LOOKUP(2,1/(COUNTIF($AH$2:AH223,$AG$4:$AG$100)=0),$AG$4:$AG$100),"")</f>
        <v/>
      </c>
      <c r="AI224" s="483" t="str">
        <f>IFERROR(LOOKUP(2,1/(COUNTIF($AI$2:AI223,$AJ$4:$AJ$100)=0),$AJ$4:$AJ$100),"")</f>
        <v/>
      </c>
      <c r="AJ224" s="482" t="str">
        <f t="shared" si="35"/>
        <v/>
      </c>
      <c r="AK224" s="484">
        <f t="shared" si="36"/>
        <v>0</v>
      </c>
      <c r="AL224" s="484">
        <f t="shared" si="37"/>
        <v>0</v>
      </c>
      <c r="AM224" s="484">
        <f t="shared" si="38"/>
        <v>0</v>
      </c>
      <c r="AN224" s="482" t="str">
        <f>IFERROR(LOOKUP(2,1/(COUNTIF($AN$2:AN223,$AF$4:$AF$100)=0),$AF$4:$AF$100),"")</f>
        <v/>
      </c>
    </row>
    <row r="225" spans="24:40" hidden="1">
      <c r="X225" s="257"/>
      <c r="Y225" s="257"/>
      <c r="Z225" s="257"/>
      <c r="AA225" s="257"/>
      <c r="AB225" s="257"/>
      <c r="AC225" s="257"/>
      <c r="AD225" s="528" t="str">
        <f>'syn rec_edit'!AN226</f>
        <v/>
      </c>
      <c r="AE225" s="525" t="str">
        <f>IFERROR(LOOKUP(2,1/(COUNTIF($AE$3:AE224,$AD$4:$AD$579)=0),$AD$4:$AD$579),"")</f>
        <v/>
      </c>
      <c r="AF225" s="494" t="str">
        <f t="shared" si="33"/>
        <v/>
      </c>
      <c r="AG225" s="483" t="str">
        <f t="shared" si="34"/>
        <v/>
      </c>
      <c r="AH225" s="482" t="str">
        <f>IFERROR(LOOKUP(2,1/(COUNTIF($AH$2:AH224,$AG$4:$AG$100)=0),$AG$4:$AG$100),"")</f>
        <v/>
      </c>
      <c r="AI225" s="483" t="str">
        <f>IFERROR(LOOKUP(2,1/(COUNTIF($AI$2:AI224,$AJ$4:$AJ$100)=0),$AJ$4:$AJ$100),"")</f>
        <v/>
      </c>
      <c r="AJ225" s="482" t="str">
        <f t="shared" si="35"/>
        <v/>
      </c>
      <c r="AK225" s="484">
        <f t="shared" si="36"/>
        <v>0</v>
      </c>
      <c r="AL225" s="484">
        <f t="shared" si="37"/>
        <v>0</v>
      </c>
      <c r="AM225" s="484">
        <f t="shared" si="38"/>
        <v>0</v>
      </c>
      <c r="AN225" s="482" t="str">
        <f>IFERROR(LOOKUP(2,1/(COUNTIF($AN$2:AN224,$AF$4:$AF$100)=0),$AF$4:$AF$100),"")</f>
        <v/>
      </c>
    </row>
    <row r="226" spans="24:40" hidden="1">
      <c r="X226" s="257"/>
      <c r="Y226" s="257"/>
      <c r="Z226" s="257"/>
      <c r="AA226" s="257"/>
      <c r="AB226" s="257"/>
      <c r="AC226" s="257"/>
      <c r="AD226" s="528" t="str">
        <f>'syn rec_edit'!AN227</f>
        <v/>
      </c>
      <c r="AE226" s="525" t="str">
        <f>IFERROR(LOOKUP(2,1/(COUNTIF($AE$3:AE225,$AD$4:$AD$579)=0),$AD$4:$AD$579),"")</f>
        <v/>
      </c>
      <c r="AF226" s="494" t="str">
        <f t="shared" si="33"/>
        <v/>
      </c>
      <c r="AG226" s="483" t="str">
        <f t="shared" si="34"/>
        <v/>
      </c>
      <c r="AH226" s="482" t="str">
        <f>IFERROR(LOOKUP(2,1/(COUNTIF($AH$2:AH225,$AG$4:$AG$100)=0),$AG$4:$AG$100),"")</f>
        <v/>
      </c>
      <c r="AI226" s="483" t="str">
        <f>IFERROR(LOOKUP(2,1/(COUNTIF($AI$2:AI225,$AJ$4:$AJ$100)=0),$AJ$4:$AJ$100),"")</f>
        <v/>
      </c>
      <c r="AJ226" s="482" t="str">
        <f t="shared" si="35"/>
        <v/>
      </c>
      <c r="AK226" s="484">
        <f t="shared" si="36"/>
        <v>0</v>
      </c>
      <c r="AL226" s="484">
        <f t="shared" si="37"/>
        <v>0</v>
      </c>
      <c r="AM226" s="484">
        <f t="shared" si="38"/>
        <v>0</v>
      </c>
      <c r="AN226" s="482" t="str">
        <f>IFERROR(LOOKUP(2,1/(COUNTIF($AN$2:AN225,$AF$4:$AF$100)=0),$AF$4:$AF$100),"")</f>
        <v/>
      </c>
    </row>
    <row r="227" spans="24:40" hidden="1">
      <c r="X227" s="257"/>
      <c r="Y227" s="257"/>
      <c r="Z227" s="257"/>
      <c r="AA227" s="257"/>
      <c r="AB227" s="257"/>
      <c r="AC227" s="257"/>
      <c r="AD227" s="528" t="str">
        <f>'syn rec_edit'!AN228</f>
        <v/>
      </c>
      <c r="AE227" s="525" t="str">
        <f>IFERROR(LOOKUP(2,1/(COUNTIF($AE$3:AE226,$AD$4:$AD$579)=0),$AD$4:$AD$579),"")</f>
        <v/>
      </c>
      <c r="AF227" s="494" t="str">
        <f t="shared" si="33"/>
        <v/>
      </c>
      <c r="AG227" s="483" t="str">
        <f t="shared" si="34"/>
        <v/>
      </c>
      <c r="AH227" s="482" t="str">
        <f>IFERROR(LOOKUP(2,1/(COUNTIF($AH$2:AH226,$AG$4:$AG$100)=0),$AG$4:$AG$100),"")</f>
        <v/>
      </c>
      <c r="AI227" s="483" t="str">
        <f>IFERROR(LOOKUP(2,1/(COUNTIF($AI$2:AI226,$AJ$4:$AJ$100)=0),$AJ$4:$AJ$100),"")</f>
        <v/>
      </c>
      <c r="AJ227" s="482" t="str">
        <f t="shared" si="35"/>
        <v/>
      </c>
      <c r="AK227" s="484">
        <f t="shared" si="36"/>
        <v>0</v>
      </c>
      <c r="AL227" s="484">
        <f t="shared" si="37"/>
        <v>0</v>
      </c>
      <c r="AM227" s="484">
        <f t="shared" si="38"/>
        <v>0</v>
      </c>
      <c r="AN227" s="482" t="str">
        <f>IFERROR(LOOKUP(2,1/(COUNTIF($AN$2:AN226,$AF$4:$AF$100)=0),$AF$4:$AF$100),"")</f>
        <v/>
      </c>
    </row>
    <row r="228" spans="24:40" hidden="1">
      <c r="X228" s="257"/>
      <c r="Y228" s="257"/>
      <c r="Z228" s="257"/>
      <c r="AA228" s="257"/>
      <c r="AB228" s="257"/>
      <c r="AC228" s="257"/>
      <c r="AD228" s="528" t="str">
        <f>'syn rec_edit'!AN229</f>
        <v/>
      </c>
      <c r="AE228" s="525" t="str">
        <f>IFERROR(LOOKUP(2,1/(COUNTIF($AE$3:AE227,$AD$4:$AD$579)=0),$AD$4:$AD$579),"")</f>
        <v/>
      </c>
      <c r="AF228" s="494" t="str">
        <f t="shared" si="33"/>
        <v/>
      </c>
      <c r="AG228" s="483" t="str">
        <f t="shared" si="34"/>
        <v/>
      </c>
      <c r="AH228" s="482" t="str">
        <f>IFERROR(LOOKUP(2,1/(COUNTIF($AH$2:AH227,$AG$4:$AG$100)=0),$AG$4:$AG$100),"")</f>
        <v/>
      </c>
      <c r="AI228" s="483" t="str">
        <f>IFERROR(LOOKUP(2,1/(COUNTIF($AI$2:AI227,$AJ$4:$AJ$100)=0),$AJ$4:$AJ$100),"")</f>
        <v/>
      </c>
      <c r="AJ228" s="482" t="str">
        <f t="shared" si="35"/>
        <v/>
      </c>
      <c r="AK228" s="484">
        <f t="shared" si="36"/>
        <v>0</v>
      </c>
      <c r="AL228" s="484">
        <f t="shared" si="37"/>
        <v>0</v>
      </c>
      <c r="AM228" s="484">
        <f t="shared" si="38"/>
        <v>0</v>
      </c>
      <c r="AN228" s="482" t="str">
        <f>IFERROR(LOOKUP(2,1/(COUNTIF($AN$2:AN227,$AF$4:$AF$100)=0),$AF$4:$AF$100),"")</f>
        <v/>
      </c>
    </row>
    <row r="229" spans="24:40" hidden="1">
      <c r="X229" s="257"/>
      <c r="Y229" s="257"/>
      <c r="Z229" s="257"/>
      <c r="AA229" s="257"/>
      <c r="AB229" s="257"/>
      <c r="AC229" s="257"/>
      <c r="AD229" s="528" t="str">
        <f>'syn rec_edit'!AN230</f>
        <v/>
      </c>
      <c r="AE229" s="525" t="str">
        <f>IFERROR(LOOKUP(2,1/(COUNTIF($AE$3:AE228,$AD$4:$AD$579)=0),$AD$4:$AD$579),"")</f>
        <v/>
      </c>
      <c r="AF229" s="494" t="str">
        <f t="shared" si="33"/>
        <v/>
      </c>
      <c r="AG229" s="483" t="str">
        <f t="shared" si="34"/>
        <v/>
      </c>
      <c r="AH229" s="482" t="str">
        <f>IFERROR(LOOKUP(2,1/(COUNTIF($AH$2:AH228,$AG$4:$AG$100)=0),$AG$4:$AG$100),"")</f>
        <v/>
      </c>
      <c r="AI229" s="483" t="str">
        <f>IFERROR(LOOKUP(2,1/(COUNTIF($AI$2:AI228,$AJ$4:$AJ$100)=0),$AJ$4:$AJ$100),"")</f>
        <v/>
      </c>
      <c r="AJ229" s="482" t="str">
        <f t="shared" si="35"/>
        <v/>
      </c>
      <c r="AK229" s="484">
        <f t="shared" si="36"/>
        <v>0</v>
      </c>
      <c r="AL229" s="484">
        <f t="shared" si="37"/>
        <v>0</v>
      </c>
      <c r="AM229" s="484">
        <f t="shared" si="38"/>
        <v>0</v>
      </c>
      <c r="AN229" s="482" t="str">
        <f>IFERROR(LOOKUP(2,1/(COUNTIF($AN$2:AN228,$AF$4:$AF$100)=0),$AF$4:$AF$100),"")</f>
        <v/>
      </c>
    </row>
    <row r="230" spans="24:40" hidden="1">
      <c r="X230" s="257"/>
      <c r="Y230" s="257"/>
      <c r="Z230" s="257"/>
      <c r="AA230" s="257"/>
      <c r="AB230" s="257"/>
      <c r="AC230" s="257"/>
      <c r="AD230" s="528" t="str">
        <f>'syn rec_edit'!AN231</f>
        <v/>
      </c>
      <c r="AE230" s="525" t="str">
        <f>IFERROR(LOOKUP(2,1/(COUNTIF($AE$3:AE229,$AD$4:$AD$579)=0),$AD$4:$AD$579),"")</f>
        <v/>
      </c>
      <c r="AF230" s="494" t="str">
        <f t="shared" si="33"/>
        <v/>
      </c>
      <c r="AG230" s="483" t="str">
        <f t="shared" si="34"/>
        <v/>
      </c>
      <c r="AH230" s="482" t="str">
        <f>IFERROR(LOOKUP(2,1/(COUNTIF($AH$2:AH229,$AG$4:$AG$100)=0),$AG$4:$AG$100),"")</f>
        <v/>
      </c>
      <c r="AI230" s="483" t="str">
        <f>IFERROR(LOOKUP(2,1/(COUNTIF($AI$2:AI229,$AJ$4:$AJ$100)=0),$AJ$4:$AJ$100),"")</f>
        <v/>
      </c>
      <c r="AJ230" s="482" t="str">
        <f t="shared" si="35"/>
        <v/>
      </c>
      <c r="AK230" s="484">
        <f t="shared" si="36"/>
        <v>0</v>
      </c>
      <c r="AL230" s="484">
        <f t="shared" si="37"/>
        <v>0</v>
      </c>
      <c r="AM230" s="484">
        <f t="shared" si="38"/>
        <v>0</v>
      </c>
      <c r="AN230" s="482" t="str">
        <f>IFERROR(LOOKUP(2,1/(COUNTIF($AN$2:AN229,$AF$4:$AF$100)=0),$AF$4:$AF$100),"")</f>
        <v/>
      </c>
    </row>
    <row r="231" spans="24:40" hidden="1">
      <c r="X231" s="257"/>
      <c r="Y231" s="257"/>
      <c r="Z231" s="257"/>
      <c r="AA231" s="257"/>
      <c r="AB231" s="257"/>
      <c r="AC231" s="257"/>
      <c r="AD231" s="528" t="str">
        <f>'syn rec_edit'!AN232</f>
        <v/>
      </c>
      <c r="AE231" s="525" t="str">
        <f>IFERROR(LOOKUP(2,1/(COUNTIF($AE$3:AE230,$AD$4:$AD$579)=0),$AD$4:$AD$579),"")</f>
        <v/>
      </c>
      <c r="AF231" s="494" t="str">
        <f t="shared" si="33"/>
        <v/>
      </c>
      <c r="AG231" s="483" t="str">
        <f t="shared" si="34"/>
        <v/>
      </c>
      <c r="AH231" s="482" t="str">
        <f>IFERROR(LOOKUP(2,1/(COUNTIF($AH$2:AH230,$AG$4:$AG$100)=0),$AG$4:$AG$100),"")</f>
        <v/>
      </c>
      <c r="AI231" s="483" t="str">
        <f>IFERROR(LOOKUP(2,1/(COUNTIF($AI$2:AI230,$AJ$4:$AJ$100)=0),$AJ$4:$AJ$100),"")</f>
        <v/>
      </c>
      <c r="AJ231" s="482" t="str">
        <f t="shared" si="35"/>
        <v/>
      </c>
      <c r="AK231" s="484">
        <f t="shared" si="36"/>
        <v>0</v>
      </c>
      <c r="AL231" s="484">
        <f t="shared" si="37"/>
        <v>0</v>
      </c>
      <c r="AM231" s="484">
        <f t="shared" si="38"/>
        <v>0</v>
      </c>
      <c r="AN231" s="482" t="str">
        <f>IFERROR(LOOKUP(2,1/(COUNTIF($AN$2:AN230,$AF$4:$AF$100)=0),$AF$4:$AF$100),"")</f>
        <v/>
      </c>
    </row>
    <row r="232" spans="24:40" hidden="1">
      <c r="X232" s="257"/>
      <c r="Y232" s="257"/>
      <c r="Z232" s="257"/>
      <c r="AA232" s="257"/>
      <c r="AB232" s="257"/>
      <c r="AC232" s="257"/>
      <c r="AD232" s="528" t="str">
        <f>'syn rec_edit'!AN233</f>
        <v/>
      </c>
      <c r="AE232" s="525" t="str">
        <f>IFERROR(LOOKUP(2,1/(COUNTIF($AE$3:AE231,$AD$4:$AD$579)=0),$AD$4:$AD$579),"")</f>
        <v/>
      </c>
      <c r="AF232" s="494" t="str">
        <f t="shared" si="33"/>
        <v/>
      </c>
      <c r="AG232" s="483" t="str">
        <f t="shared" si="34"/>
        <v/>
      </c>
      <c r="AH232" s="482" t="str">
        <f>IFERROR(LOOKUP(2,1/(COUNTIF($AH$2:AH231,$AG$4:$AG$100)=0),$AG$4:$AG$100),"")</f>
        <v/>
      </c>
      <c r="AI232" s="483" t="str">
        <f>IFERROR(LOOKUP(2,1/(COUNTIF($AI$2:AI231,$AJ$4:$AJ$100)=0),$AJ$4:$AJ$100),"")</f>
        <v/>
      </c>
      <c r="AJ232" s="482" t="str">
        <f t="shared" si="35"/>
        <v/>
      </c>
      <c r="AK232" s="484">
        <f t="shared" si="36"/>
        <v>0</v>
      </c>
      <c r="AL232" s="484">
        <f t="shared" si="37"/>
        <v>0</v>
      </c>
      <c r="AM232" s="484">
        <f t="shared" si="38"/>
        <v>0</v>
      </c>
      <c r="AN232" s="482" t="str">
        <f>IFERROR(LOOKUP(2,1/(COUNTIF($AN$2:AN231,$AF$4:$AF$100)=0),$AF$4:$AF$100),"")</f>
        <v/>
      </c>
    </row>
    <row r="233" spans="24:40" hidden="1">
      <c r="X233" s="257"/>
      <c r="Y233" s="257"/>
      <c r="Z233" s="257"/>
      <c r="AA233" s="257"/>
      <c r="AB233" s="257"/>
      <c r="AC233" s="257"/>
      <c r="AD233" s="528" t="str">
        <f>'syn rec_edit'!AN234</f>
        <v/>
      </c>
      <c r="AE233" s="525" t="str">
        <f>IFERROR(LOOKUP(2,1/(COUNTIF($AE$3:AE232,$AD$4:$AD$579)=0),$AD$4:$AD$579),"")</f>
        <v/>
      </c>
      <c r="AF233" s="494" t="str">
        <f t="shared" si="33"/>
        <v/>
      </c>
      <c r="AG233" s="483" t="str">
        <f t="shared" si="34"/>
        <v/>
      </c>
      <c r="AH233" s="482" t="str">
        <f>IFERROR(LOOKUP(2,1/(COUNTIF($AH$2:AH232,$AG$4:$AG$100)=0),$AG$4:$AG$100),"")</f>
        <v/>
      </c>
      <c r="AI233" s="483" t="str">
        <f>IFERROR(LOOKUP(2,1/(COUNTIF($AI$2:AI232,$AJ$4:$AJ$100)=0),$AJ$4:$AJ$100),"")</f>
        <v/>
      </c>
      <c r="AJ233" s="482" t="str">
        <f t="shared" si="35"/>
        <v/>
      </c>
      <c r="AK233" s="484">
        <f t="shared" si="36"/>
        <v>0</v>
      </c>
      <c r="AL233" s="484">
        <f t="shared" si="37"/>
        <v>0</v>
      </c>
      <c r="AM233" s="484">
        <f t="shared" si="38"/>
        <v>0</v>
      </c>
      <c r="AN233" s="482" t="str">
        <f>IFERROR(LOOKUP(2,1/(COUNTIF($AN$2:AN232,$AF$4:$AF$100)=0),$AF$4:$AF$100),"")</f>
        <v/>
      </c>
    </row>
    <row r="234" spans="24:40" hidden="1">
      <c r="X234" s="257"/>
      <c r="Y234" s="257"/>
      <c r="Z234" s="257"/>
      <c r="AA234" s="257"/>
      <c r="AB234" s="257"/>
      <c r="AC234" s="257"/>
      <c r="AD234" s="528" t="str">
        <f>'syn rec_edit'!AN235</f>
        <v/>
      </c>
      <c r="AE234" s="525" t="str">
        <f>IFERROR(LOOKUP(2,1/(COUNTIF($AE$3:AE233,$AD$4:$AD$579)=0),$AD$4:$AD$579),"")</f>
        <v/>
      </c>
      <c r="AF234" s="494" t="str">
        <f t="shared" si="33"/>
        <v/>
      </c>
      <c r="AG234" s="483" t="str">
        <f t="shared" si="34"/>
        <v/>
      </c>
      <c r="AH234" s="482" t="str">
        <f>IFERROR(LOOKUP(2,1/(COUNTIF($AH$2:AH233,$AG$4:$AG$100)=0),$AG$4:$AG$100),"")</f>
        <v/>
      </c>
      <c r="AI234" s="483" t="str">
        <f>IFERROR(LOOKUP(2,1/(COUNTIF($AI$2:AI233,$AJ$4:$AJ$100)=0),$AJ$4:$AJ$100),"")</f>
        <v/>
      </c>
      <c r="AJ234" s="482" t="str">
        <f t="shared" si="35"/>
        <v/>
      </c>
      <c r="AK234" s="484">
        <f t="shared" si="36"/>
        <v>0</v>
      </c>
      <c r="AL234" s="484">
        <f t="shared" si="37"/>
        <v>0</v>
      </c>
      <c r="AM234" s="484">
        <f t="shared" si="38"/>
        <v>0</v>
      </c>
      <c r="AN234" s="482" t="str">
        <f>IFERROR(LOOKUP(2,1/(COUNTIF($AN$2:AN233,$AF$4:$AF$100)=0),$AF$4:$AF$100),"")</f>
        <v/>
      </c>
    </row>
    <row r="235" spans="24:40" hidden="1">
      <c r="X235" s="257"/>
      <c r="Y235" s="257"/>
      <c r="Z235" s="257"/>
      <c r="AA235" s="257"/>
      <c r="AB235" s="257"/>
      <c r="AC235" s="257"/>
      <c r="AD235" s="528" t="str">
        <f>'syn rec_edit'!AN236</f>
        <v/>
      </c>
      <c r="AE235" s="525" t="str">
        <f>IFERROR(LOOKUP(2,1/(COUNTIF($AE$3:AE234,$AD$4:$AD$579)=0),$AD$4:$AD$579),"")</f>
        <v/>
      </c>
      <c r="AF235" s="494" t="str">
        <f t="shared" si="33"/>
        <v/>
      </c>
      <c r="AG235" s="483" t="str">
        <f t="shared" si="34"/>
        <v/>
      </c>
      <c r="AH235" s="482" t="str">
        <f>IFERROR(LOOKUP(2,1/(COUNTIF($AH$2:AH234,$AG$4:$AG$100)=0),$AG$4:$AG$100),"")</f>
        <v/>
      </c>
      <c r="AI235" s="483" t="str">
        <f>IFERROR(LOOKUP(2,1/(COUNTIF($AI$2:AI234,$AJ$4:$AJ$100)=0),$AJ$4:$AJ$100),"")</f>
        <v/>
      </c>
      <c r="AJ235" s="482" t="str">
        <f t="shared" si="35"/>
        <v/>
      </c>
      <c r="AK235" s="484">
        <f t="shared" si="36"/>
        <v>0</v>
      </c>
      <c r="AL235" s="484">
        <f t="shared" si="37"/>
        <v>0</v>
      </c>
      <c r="AM235" s="484">
        <f t="shared" si="38"/>
        <v>0</v>
      </c>
      <c r="AN235" s="482" t="str">
        <f>IFERROR(LOOKUP(2,1/(COUNTIF($AN$2:AN234,$AF$4:$AF$100)=0),$AF$4:$AF$100),"")</f>
        <v/>
      </c>
    </row>
    <row r="236" spans="24:40" hidden="1">
      <c r="X236" s="257"/>
      <c r="Y236" s="257"/>
      <c r="Z236" s="257"/>
      <c r="AA236" s="257"/>
      <c r="AB236" s="257"/>
      <c r="AC236" s="257"/>
      <c r="AD236" s="528" t="str">
        <f>'syn rec_edit'!AN237</f>
        <v/>
      </c>
      <c r="AE236" s="525" t="str">
        <f>IFERROR(LOOKUP(2,1/(COUNTIF($AE$3:AE235,$AD$4:$AD$579)=0),$AD$4:$AD$579),"")</f>
        <v/>
      </c>
      <c r="AF236" s="494" t="str">
        <f t="shared" si="33"/>
        <v/>
      </c>
      <c r="AG236" s="483" t="str">
        <f t="shared" si="34"/>
        <v/>
      </c>
      <c r="AH236" s="482" t="str">
        <f>IFERROR(LOOKUP(2,1/(COUNTIF($AH$2:AH235,$AG$4:$AG$100)=0),$AG$4:$AG$100),"")</f>
        <v/>
      </c>
      <c r="AI236" s="483" t="str">
        <f>IFERROR(LOOKUP(2,1/(COUNTIF($AI$2:AI235,$AJ$4:$AJ$100)=0),$AJ$4:$AJ$100),"")</f>
        <v/>
      </c>
      <c r="AJ236" s="482" t="str">
        <f t="shared" si="35"/>
        <v/>
      </c>
      <c r="AK236" s="484">
        <f t="shared" si="36"/>
        <v>0</v>
      </c>
      <c r="AL236" s="484">
        <f t="shared" si="37"/>
        <v>0</v>
      </c>
      <c r="AM236" s="484">
        <f t="shared" si="38"/>
        <v>0</v>
      </c>
      <c r="AN236" s="482" t="str">
        <f>IFERROR(LOOKUP(2,1/(COUNTIF($AN$2:AN235,$AF$4:$AF$100)=0),$AF$4:$AF$100),"")</f>
        <v/>
      </c>
    </row>
    <row r="237" spans="24:40" hidden="1">
      <c r="X237" s="257"/>
      <c r="Y237" s="257"/>
      <c r="Z237" s="257"/>
      <c r="AA237" s="257"/>
      <c r="AB237" s="257"/>
      <c r="AC237" s="257"/>
      <c r="AD237" s="528" t="str">
        <f>'syn rec_edit'!AN238</f>
        <v/>
      </c>
      <c r="AE237" s="525" t="str">
        <f>IFERROR(LOOKUP(2,1/(COUNTIF($AE$3:AE236,$AD$4:$AD$579)=0),$AD$4:$AD$579),"")</f>
        <v/>
      </c>
      <c r="AF237" s="494" t="str">
        <f t="shared" si="33"/>
        <v/>
      </c>
      <c r="AG237" s="483" t="str">
        <f t="shared" si="34"/>
        <v/>
      </c>
      <c r="AH237" s="482" t="str">
        <f>IFERROR(LOOKUP(2,1/(COUNTIF($AH$2:AH236,$AG$4:$AG$100)=0),$AG$4:$AG$100),"")</f>
        <v/>
      </c>
      <c r="AI237" s="483" t="str">
        <f>IFERROR(LOOKUP(2,1/(COUNTIF($AI$2:AI236,$AJ$4:$AJ$100)=0),$AJ$4:$AJ$100),"")</f>
        <v/>
      </c>
      <c r="AJ237" s="482" t="str">
        <f t="shared" si="35"/>
        <v/>
      </c>
      <c r="AK237" s="484">
        <f t="shared" si="36"/>
        <v>0</v>
      </c>
      <c r="AL237" s="484">
        <f t="shared" si="37"/>
        <v>0</v>
      </c>
      <c r="AM237" s="484">
        <f t="shared" si="38"/>
        <v>0</v>
      </c>
      <c r="AN237" s="482" t="str">
        <f>IFERROR(LOOKUP(2,1/(COUNTIF($AN$2:AN236,$AF$4:$AF$100)=0),$AF$4:$AF$100),"")</f>
        <v/>
      </c>
    </row>
    <row r="238" spans="24:40" hidden="1">
      <c r="X238" s="257"/>
      <c r="Y238" s="257"/>
      <c r="Z238" s="257"/>
      <c r="AA238" s="257"/>
      <c r="AB238" s="257"/>
      <c r="AC238" s="257"/>
      <c r="AD238" s="528" t="str">
        <f>'syn rec_edit'!AN239</f>
        <v/>
      </c>
      <c r="AE238" s="525" t="str">
        <f>IFERROR(LOOKUP(2,1/(COUNTIF($AE$3:AE237,$AD$4:$AD$579)=0),$AD$4:$AD$579),"")</f>
        <v/>
      </c>
      <c r="AF238" s="494" t="str">
        <f t="shared" si="33"/>
        <v/>
      </c>
      <c r="AG238" s="483" t="str">
        <f t="shared" si="34"/>
        <v/>
      </c>
      <c r="AH238" s="482" t="str">
        <f>IFERROR(LOOKUP(2,1/(COUNTIF($AH$2:AH237,$AG$4:$AG$100)=0),$AG$4:$AG$100),"")</f>
        <v/>
      </c>
      <c r="AI238" s="483" t="str">
        <f>IFERROR(LOOKUP(2,1/(COUNTIF($AI$2:AI237,$AJ$4:$AJ$100)=0),$AJ$4:$AJ$100),"")</f>
        <v/>
      </c>
      <c r="AJ238" s="482" t="str">
        <f t="shared" si="35"/>
        <v/>
      </c>
      <c r="AK238" s="484">
        <f t="shared" si="36"/>
        <v>0</v>
      </c>
      <c r="AL238" s="484">
        <f t="shared" si="37"/>
        <v>0</v>
      </c>
      <c r="AM238" s="484">
        <f t="shared" si="38"/>
        <v>0</v>
      </c>
      <c r="AN238" s="482" t="str">
        <f>IFERROR(LOOKUP(2,1/(COUNTIF($AN$2:AN237,$AF$4:$AF$100)=0),$AF$4:$AF$100),"")</f>
        <v/>
      </c>
    </row>
    <row r="239" spans="24:40" hidden="1">
      <c r="X239" s="257"/>
      <c r="Y239" s="257"/>
      <c r="Z239" s="257"/>
      <c r="AA239" s="257"/>
      <c r="AB239" s="257"/>
      <c r="AC239" s="257"/>
      <c r="AD239" s="528" t="str">
        <f>'syn rec_edit'!AN240</f>
        <v/>
      </c>
      <c r="AE239" s="525" t="str">
        <f>IFERROR(LOOKUP(2,1/(COUNTIF($AE$3:AE238,$AD$4:$AD$579)=0),$AD$4:$AD$579),"")</f>
        <v/>
      </c>
      <c r="AF239" s="494" t="str">
        <f t="shared" si="33"/>
        <v/>
      </c>
      <c r="AG239" s="483" t="str">
        <f t="shared" si="34"/>
        <v/>
      </c>
      <c r="AH239" s="482" t="str">
        <f>IFERROR(LOOKUP(2,1/(COUNTIF($AH$2:AH238,$AG$4:$AG$100)=0),$AG$4:$AG$100),"")</f>
        <v/>
      </c>
      <c r="AI239" s="483" t="str">
        <f>IFERROR(LOOKUP(2,1/(COUNTIF($AI$2:AI238,$AJ$4:$AJ$100)=0),$AJ$4:$AJ$100),"")</f>
        <v/>
      </c>
      <c r="AJ239" s="482" t="str">
        <f t="shared" si="35"/>
        <v/>
      </c>
      <c r="AK239" s="484">
        <f t="shared" si="36"/>
        <v>0</v>
      </c>
      <c r="AL239" s="484">
        <f t="shared" si="37"/>
        <v>0</v>
      </c>
      <c r="AM239" s="484">
        <f t="shared" si="38"/>
        <v>0</v>
      </c>
      <c r="AN239" s="482" t="str">
        <f>IFERROR(LOOKUP(2,1/(COUNTIF($AN$2:AN238,$AF$4:$AF$100)=0),$AF$4:$AF$100),"")</f>
        <v/>
      </c>
    </row>
    <row r="240" spans="24:40" hidden="1">
      <c r="X240" s="257"/>
      <c r="Y240" s="257"/>
      <c r="Z240" s="257"/>
      <c r="AA240" s="257"/>
      <c r="AB240" s="257"/>
      <c r="AC240" s="257"/>
      <c r="AD240" s="528" t="str">
        <f>'syn rec_edit'!AN241</f>
        <v/>
      </c>
      <c r="AE240" s="525" t="str">
        <f>IFERROR(LOOKUP(2,1/(COUNTIF($AE$3:AE239,$AD$4:$AD$579)=0),$AD$4:$AD$579),"")</f>
        <v/>
      </c>
      <c r="AF240" s="494" t="str">
        <f t="shared" si="33"/>
        <v/>
      </c>
      <c r="AG240" s="483" t="str">
        <f t="shared" si="34"/>
        <v/>
      </c>
      <c r="AH240" s="482" t="str">
        <f>IFERROR(LOOKUP(2,1/(COUNTIF($AH$2:AH239,$AG$4:$AG$100)=0),$AG$4:$AG$100),"")</f>
        <v/>
      </c>
      <c r="AI240" s="483" t="str">
        <f>IFERROR(LOOKUP(2,1/(COUNTIF($AI$2:AI239,$AJ$4:$AJ$100)=0),$AJ$4:$AJ$100),"")</f>
        <v/>
      </c>
      <c r="AJ240" s="482" t="str">
        <f t="shared" si="35"/>
        <v/>
      </c>
      <c r="AK240" s="484">
        <f t="shared" si="36"/>
        <v>0</v>
      </c>
      <c r="AL240" s="484">
        <f t="shared" si="37"/>
        <v>0</v>
      </c>
      <c r="AM240" s="484">
        <f t="shared" si="38"/>
        <v>0</v>
      </c>
      <c r="AN240" s="482" t="str">
        <f>IFERROR(LOOKUP(2,1/(COUNTIF($AN$2:AN239,$AF$4:$AF$100)=0),$AF$4:$AF$100),"")</f>
        <v/>
      </c>
    </row>
    <row r="241" spans="24:40" hidden="1">
      <c r="X241" s="257"/>
      <c r="Y241" s="257"/>
      <c r="Z241" s="257"/>
      <c r="AA241" s="257"/>
      <c r="AB241" s="257"/>
      <c r="AC241" s="257"/>
      <c r="AD241" s="528" t="str">
        <f>'syn rec_edit'!AN242</f>
        <v/>
      </c>
      <c r="AE241" s="525" t="str">
        <f>IFERROR(LOOKUP(2,1/(COUNTIF($AE$3:AE240,$AD$4:$AD$579)=0),$AD$4:$AD$579),"")</f>
        <v/>
      </c>
      <c r="AF241" s="494" t="str">
        <f t="shared" si="33"/>
        <v/>
      </c>
      <c r="AG241" s="483" t="str">
        <f t="shared" si="34"/>
        <v/>
      </c>
      <c r="AH241" s="482" t="str">
        <f>IFERROR(LOOKUP(2,1/(COUNTIF($AH$2:AH240,$AG$4:$AG$100)=0),$AG$4:$AG$100),"")</f>
        <v/>
      </c>
      <c r="AI241" s="483" t="str">
        <f>IFERROR(LOOKUP(2,1/(COUNTIF($AI$2:AI240,$AJ$4:$AJ$100)=0),$AJ$4:$AJ$100),"")</f>
        <v/>
      </c>
      <c r="AJ241" s="482" t="str">
        <f t="shared" si="35"/>
        <v/>
      </c>
      <c r="AK241" s="484">
        <f t="shared" si="36"/>
        <v>0</v>
      </c>
      <c r="AL241" s="484">
        <f t="shared" si="37"/>
        <v>0</v>
      </c>
      <c r="AM241" s="484">
        <f t="shared" si="38"/>
        <v>0</v>
      </c>
      <c r="AN241" s="482" t="str">
        <f>IFERROR(LOOKUP(2,1/(COUNTIF($AN$2:AN240,$AF$4:$AF$100)=0),$AF$4:$AF$100),"")</f>
        <v/>
      </c>
    </row>
    <row r="242" spans="24:40" hidden="1">
      <c r="X242" s="257"/>
      <c r="Y242" s="257"/>
      <c r="Z242" s="257"/>
      <c r="AA242" s="257"/>
      <c r="AB242" s="257"/>
      <c r="AC242" s="257"/>
      <c r="AD242" s="528" t="str">
        <f>'syn rec_edit'!AN243</f>
        <v/>
      </c>
      <c r="AE242" s="525" t="str">
        <f>IFERROR(LOOKUP(2,1/(COUNTIF($AE$3:AE241,$AD$4:$AD$579)=0),$AD$4:$AD$579),"")</f>
        <v/>
      </c>
      <c r="AF242" s="494" t="str">
        <f t="shared" si="33"/>
        <v/>
      </c>
      <c r="AG242" s="483" t="str">
        <f t="shared" si="34"/>
        <v/>
      </c>
      <c r="AH242" s="482" t="str">
        <f>IFERROR(LOOKUP(2,1/(COUNTIF($AH$2:AH241,$AG$4:$AG$100)=0),$AG$4:$AG$100),"")</f>
        <v/>
      </c>
      <c r="AI242" s="483" t="str">
        <f>IFERROR(LOOKUP(2,1/(COUNTIF($AI$2:AI241,$AJ$4:$AJ$100)=0),$AJ$4:$AJ$100),"")</f>
        <v/>
      </c>
      <c r="AJ242" s="482" t="str">
        <f t="shared" si="35"/>
        <v/>
      </c>
      <c r="AK242" s="484">
        <f t="shared" si="36"/>
        <v>0</v>
      </c>
      <c r="AL242" s="484">
        <f t="shared" si="37"/>
        <v>0</v>
      </c>
      <c r="AM242" s="484">
        <f t="shared" si="38"/>
        <v>0</v>
      </c>
      <c r="AN242" s="482" t="str">
        <f>IFERROR(LOOKUP(2,1/(COUNTIF($AN$2:AN241,$AF$4:$AF$100)=0),$AF$4:$AF$100),"")</f>
        <v/>
      </c>
    </row>
    <row r="243" spans="24:40" hidden="1">
      <c r="X243" s="257"/>
      <c r="Y243" s="257"/>
      <c r="Z243" s="257"/>
      <c r="AA243" s="257"/>
      <c r="AB243" s="257"/>
      <c r="AC243" s="257"/>
      <c r="AD243" s="528" t="str">
        <f>'syn rec_edit'!AN244</f>
        <v/>
      </c>
      <c r="AE243" s="525" t="str">
        <f>IFERROR(LOOKUP(2,1/(COUNTIF($AE$3:AE242,$AD$4:$AD$579)=0),$AD$4:$AD$579),"")</f>
        <v/>
      </c>
      <c r="AF243" s="494" t="str">
        <f t="shared" si="33"/>
        <v/>
      </c>
      <c r="AG243" s="483" t="str">
        <f t="shared" si="34"/>
        <v/>
      </c>
      <c r="AH243" s="482" t="str">
        <f>IFERROR(LOOKUP(2,1/(COUNTIF($AH$2:AH242,$AG$4:$AG$100)=0),$AG$4:$AG$100),"")</f>
        <v/>
      </c>
      <c r="AI243" s="483" t="str">
        <f>IFERROR(LOOKUP(2,1/(COUNTIF($AI$2:AI242,$AJ$4:$AJ$100)=0),$AJ$4:$AJ$100),"")</f>
        <v/>
      </c>
      <c r="AJ243" s="482" t="str">
        <f t="shared" si="35"/>
        <v/>
      </c>
      <c r="AK243" s="484">
        <f t="shared" si="36"/>
        <v>0</v>
      </c>
      <c r="AL243" s="484">
        <f t="shared" si="37"/>
        <v>0</v>
      </c>
      <c r="AM243" s="484">
        <f t="shared" si="38"/>
        <v>0</v>
      </c>
      <c r="AN243" s="482" t="str">
        <f>IFERROR(LOOKUP(2,1/(COUNTIF($AN$2:AN242,$AF$4:$AF$100)=0),$AF$4:$AF$100),"")</f>
        <v/>
      </c>
    </row>
    <row r="244" spans="24:40" hidden="1">
      <c r="X244" s="257"/>
      <c r="Y244" s="257"/>
      <c r="Z244" s="257"/>
      <c r="AA244" s="257"/>
      <c r="AB244" s="257"/>
      <c r="AC244" s="257"/>
      <c r="AD244" s="528" t="str">
        <f>'syn rec_edit'!AN245</f>
        <v/>
      </c>
      <c r="AE244" s="525" t="str">
        <f>IFERROR(LOOKUP(2,1/(COUNTIF($AE$3:AE243,$AD$4:$AD$579)=0),$AD$4:$AD$579),"")</f>
        <v/>
      </c>
      <c r="AF244" s="494" t="str">
        <f t="shared" si="33"/>
        <v/>
      </c>
      <c r="AG244" s="483" t="str">
        <f t="shared" si="34"/>
        <v/>
      </c>
      <c r="AH244" s="482" t="str">
        <f>IFERROR(LOOKUP(2,1/(COUNTIF($AH$2:AH243,$AG$4:$AG$100)=0),$AG$4:$AG$100),"")</f>
        <v/>
      </c>
      <c r="AI244" s="483" t="str">
        <f>IFERROR(LOOKUP(2,1/(COUNTIF($AI$2:AI243,$AJ$4:$AJ$100)=0),$AJ$4:$AJ$100),"")</f>
        <v/>
      </c>
      <c r="AJ244" s="482" t="str">
        <f t="shared" si="35"/>
        <v/>
      </c>
      <c r="AK244" s="484">
        <f t="shared" si="36"/>
        <v>0</v>
      </c>
      <c r="AL244" s="484">
        <f t="shared" si="37"/>
        <v>0</v>
      </c>
      <c r="AM244" s="484">
        <f t="shared" si="38"/>
        <v>0</v>
      </c>
      <c r="AN244" s="482" t="str">
        <f>IFERROR(LOOKUP(2,1/(COUNTIF($AN$2:AN243,$AF$4:$AF$100)=0),$AF$4:$AF$100),"")</f>
        <v/>
      </c>
    </row>
    <row r="245" spans="24:40" hidden="1">
      <c r="X245" s="257"/>
      <c r="Y245" s="257"/>
      <c r="Z245" s="257"/>
      <c r="AA245" s="257"/>
      <c r="AB245" s="257"/>
      <c r="AC245" s="257"/>
      <c r="AD245" s="528" t="str">
        <f>'syn rec_edit'!AN246</f>
        <v/>
      </c>
      <c r="AE245" s="525" t="str">
        <f>IFERROR(LOOKUP(2,1/(COUNTIF($AE$3:AE244,$AD$4:$AD$579)=0),$AD$4:$AD$579),"")</f>
        <v/>
      </c>
      <c r="AF245" s="494" t="str">
        <f t="shared" si="33"/>
        <v/>
      </c>
      <c r="AG245" s="483" t="str">
        <f t="shared" si="34"/>
        <v/>
      </c>
      <c r="AH245" s="482" t="str">
        <f>IFERROR(LOOKUP(2,1/(COUNTIF($AH$2:AH244,$AG$4:$AG$100)=0),$AG$4:$AG$100),"")</f>
        <v/>
      </c>
      <c r="AI245" s="483" t="str">
        <f>IFERROR(LOOKUP(2,1/(COUNTIF($AI$2:AI244,$AJ$4:$AJ$100)=0),$AJ$4:$AJ$100),"")</f>
        <v/>
      </c>
      <c r="AJ245" s="482" t="str">
        <f t="shared" si="35"/>
        <v/>
      </c>
      <c r="AK245" s="484">
        <f t="shared" si="36"/>
        <v>0</v>
      </c>
      <c r="AL245" s="484">
        <f t="shared" si="37"/>
        <v>0</v>
      </c>
      <c r="AM245" s="484">
        <f t="shared" si="38"/>
        <v>0</v>
      </c>
      <c r="AN245" s="482" t="str">
        <f>IFERROR(LOOKUP(2,1/(COUNTIF($AN$2:AN244,$AF$4:$AF$100)=0),$AF$4:$AF$100),"")</f>
        <v/>
      </c>
    </row>
    <row r="246" spans="24:40" hidden="1">
      <c r="X246" s="257"/>
      <c r="Y246" s="257"/>
      <c r="Z246" s="257"/>
      <c r="AA246" s="257"/>
      <c r="AB246" s="257"/>
      <c r="AC246" s="257"/>
      <c r="AD246" s="528" t="str">
        <f>'syn rec_edit'!AN247</f>
        <v/>
      </c>
      <c r="AE246" s="525" t="str">
        <f>IFERROR(LOOKUP(2,1/(COUNTIF($AE$3:AE245,$AD$4:$AD$579)=0),$AD$4:$AD$579),"")</f>
        <v/>
      </c>
      <c r="AF246" s="494" t="str">
        <f t="shared" si="33"/>
        <v/>
      </c>
      <c r="AG246" s="483" t="str">
        <f t="shared" si="34"/>
        <v/>
      </c>
      <c r="AH246" s="482" t="str">
        <f>IFERROR(LOOKUP(2,1/(COUNTIF($AH$2:AH245,$AG$4:$AG$100)=0),$AG$4:$AG$100),"")</f>
        <v/>
      </c>
      <c r="AI246" s="483" t="str">
        <f>IFERROR(LOOKUP(2,1/(COUNTIF($AI$2:AI245,$AJ$4:$AJ$100)=0),$AJ$4:$AJ$100),"")</f>
        <v/>
      </c>
      <c r="AJ246" s="482" t="str">
        <f t="shared" si="35"/>
        <v/>
      </c>
      <c r="AK246" s="484">
        <f t="shared" si="36"/>
        <v>0</v>
      </c>
      <c r="AL246" s="484">
        <f t="shared" si="37"/>
        <v>0</v>
      </c>
      <c r="AM246" s="484">
        <f t="shared" si="38"/>
        <v>0</v>
      </c>
      <c r="AN246" s="482" t="str">
        <f>IFERROR(LOOKUP(2,1/(COUNTIF($AN$2:AN245,$AF$4:$AF$100)=0),$AF$4:$AF$100),"")</f>
        <v/>
      </c>
    </row>
    <row r="247" spans="24:40" hidden="1">
      <c r="X247" s="257"/>
      <c r="Y247" s="257"/>
      <c r="Z247" s="257"/>
      <c r="AA247" s="257"/>
      <c r="AB247" s="257"/>
      <c r="AC247" s="257"/>
      <c r="AD247" s="528" t="str">
        <f>'syn rec_edit'!AN248</f>
        <v/>
      </c>
      <c r="AE247" s="525" t="str">
        <f>IFERROR(LOOKUP(2,1/(COUNTIF($AE$3:AE246,$AD$4:$AD$579)=0),$AD$4:$AD$579),"")</f>
        <v/>
      </c>
      <c r="AF247" s="494" t="str">
        <f t="shared" si="33"/>
        <v/>
      </c>
      <c r="AG247" s="483" t="str">
        <f t="shared" si="34"/>
        <v/>
      </c>
      <c r="AH247" s="482" t="str">
        <f>IFERROR(LOOKUP(2,1/(COUNTIF($AH$2:AH246,$AG$4:$AG$100)=0),$AG$4:$AG$100),"")</f>
        <v/>
      </c>
      <c r="AI247" s="483" t="str">
        <f>IFERROR(LOOKUP(2,1/(COUNTIF($AI$2:AI246,$AJ$4:$AJ$100)=0),$AJ$4:$AJ$100),"")</f>
        <v/>
      </c>
      <c r="AJ247" s="482" t="str">
        <f t="shared" si="35"/>
        <v/>
      </c>
      <c r="AK247" s="484">
        <f t="shared" si="36"/>
        <v>0</v>
      </c>
      <c r="AL247" s="484">
        <f t="shared" si="37"/>
        <v>0</v>
      </c>
      <c r="AM247" s="484">
        <f t="shared" si="38"/>
        <v>0</v>
      </c>
      <c r="AN247" s="482" t="str">
        <f>IFERROR(LOOKUP(2,1/(COUNTIF($AN$2:AN246,$AF$4:$AF$100)=0),$AF$4:$AF$100),"")</f>
        <v/>
      </c>
    </row>
    <row r="248" spans="24:40" hidden="1">
      <c r="X248" s="257"/>
      <c r="Y248" s="257"/>
      <c r="Z248" s="257"/>
      <c r="AA248" s="257"/>
      <c r="AB248" s="257"/>
      <c r="AC248" s="257"/>
      <c r="AD248" s="528" t="str">
        <f>'syn rec_edit'!AN249</f>
        <v/>
      </c>
      <c r="AE248" s="525" t="str">
        <f>IFERROR(LOOKUP(2,1/(COUNTIF($AE$3:AE247,$AD$4:$AD$579)=0),$AD$4:$AD$579),"")</f>
        <v/>
      </c>
      <c r="AF248" s="494" t="str">
        <f t="shared" si="33"/>
        <v/>
      </c>
      <c r="AG248" s="483" t="str">
        <f t="shared" si="34"/>
        <v/>
      </c>
      <c r="AH248" s="482" t="str">
        <f>IFERROR(LOOKUP(2,1/(COUNTIF($AH$2:AH247,$AG$4:$AG$100)=0),$AG$4:$AG$100),"")</f>
        <v/>
      </c>
      <c r="AI248" s="483" t="str">
        <f>IFERROR(LOOKUP(2,1/(COUNTIF($AI$2:AI247,$AJ$4:$AJ$100)=0),$AJ$4:$AJ$100),"")</f>
        <v/>
      </c>
      <c r="AJ248" s="482" t="str">
        <f t="shared" si="35"/>
        <v/>
      </c>
      <c r="AK248" s="484">
        <f t="shared" si="36"/>
        <v>0</v>
      </c>
      <c r="AL248" s="484">
        <f t="shared" si="37"/>
        <v>0</v>
      </c>
      <c r="AM248" s="484">
        <f t="shared" si="38"/>
        <v>0</v>
      </c>
      <c r="AN248" s="482" t="str">
        <f>IFERROR(LOOKUP(2,1/(COUNTIF($AN$2:AN247,$AF$4:$AF$100)=0),$AF$4:$AF$100),"")</f>
        <v/>
      </c>
    </row>
    <row r="249" spans="24:40" hidden="1">
      <c r="X249" s="257"/>
      <c r="Y249" s="257"/>
      <c r="Z249" s="257"/>
      <c r="AA249" s="257"/>
      <c r="AB249" s="257"/>
      <c r="AC249" s="257"/>
      <c r="AD249" s="528" t="str">
        <f>'syn rec_edit'!AN250</f>
        <v/>
      </c>
      <c r="AE249" s="525" t="str">
        <f>IFERROR(LOOKUP(2,1/(COUNTIF($AE$3:AE248,$AD$4:$AD$579)=0),$AD$4:$AD$579),"")</f>
        <v/>
      </c>
      <c r="AF249" s="494" t="str">
        <f t="shared" si="33"/>
        <v/>
      </c>
      <c r="AG249" s="483" t="str">
        <f t="shared" si="34"/>
        <v/>
      </c>
      <c r="AH249" s="482" t="str">
        <f>IFERROR(LOOKUP(2,1/(COUNTIF($AH$2:AH248,$AG$4:$AG$100)=0),$AG$4:$AG$100),"")</f>
        <v/>
      </c>
      <c r="AI249" s="483" t="str">
        <f>IFERROR(LOOKUP(2,1/(COUNTIF($AI$2:AI248,$AJ$4:$AJ$100)=0),$AJ$4:$AJ$100),"")</f>
        <v/>
      </c>
      <c r="AJ249" s="482" t="str">
        <f t="shared" si="35"/>
        <v/>
      </c>
      <c r="AK249" s="484">
        <f t="shared" si="36"/>
        <v>0</v>
      </c>
      <c r="AL249" s="484">
        <f t="shared" si="37"/>
        <v>0</v>
      </c>
      <c r="AM249" s="484">
        <f t="shared" si="38"/>
        <v>0</v>
      </c>
      <c r="AN249" s="482" t="str">
        <f>IFERROR(LOOKUP(2,1/(COUNTIF($AN$2:AN248,$AF$4:$AF$100)=0),$AF$4:$AF$100),"")</f>
        <v/>
      </c>
    </row>
    <row r="250" spans="24:40" hidden="1">
      <c r="X250" s="257"/>
      <c r="Y250" s="257"/>
      <c r="Z250" s="257"/>
      <c r="AA250" s="257"/>
      <c r="AB250" s="257"/>
      <c r="AC250" s="257"/>
      <c r="AD250" s="528" t="str">
        <f>'syn rec_edit'!AN251</f>
        <v/>
      </c>
      <c r="AE250" s="525" t="str">
        <f>IFERROR(LOOKUP(2,1/(COUNTIF($AE$3:AE249,$AD$4:$AD$579)=0),$AD$4:$AD$579),"")</f>
        <v/>
      </c>
      <c r="AF250" s="494" t="str">
        <f t="shared" si="33"/>
        <v/>
      </c>
      <c r="AG250" s="483" t="str">
        <f t="shared" si="34"/>
        <v/>
      </c>
      <c r="AH250" s="482" t="str">
        <f>IFERROR(LOOKUP(2,1/(COUNTIF($AH$2:AH249,$AG$4:$AG$100)=0),$AG$4:$AG$100),"")</f>
        <v/>
      </c>
      <c r="AI250" s="483" t="str">
        <f>IFERROR(LOOKUP(2,1/(COUNTIF($AI$2:AI249,$AJ$4:$AJ$100)=0),$AJ$4:$AJ$100),"")</f>
        <v/>
      </c>
      <c r="AJ250" s="482" t="str">
        <f t="shared" si="35"/>
        <v/>
      </c>
      <c r="AK250" s="484">
        <f t="shared" si="36"/>
        <v>0</v>
      </c>
      <c r="AL250" s="484">
        <f t="shared" si="37"/>
        <v>0</v>
      </c>
      <c r="AM250" s="484">
        <f t="shared" si="38"/>
        <v>0</v>
      </c>
      <c r="AN250" s="482" t="str">
        <f>IFERROR(LOOKUP(2,1/(COUNTIF($AN$2:AN249,$AF$4:$AF$100)=0),$AF$4:$AF$100),"")</f>
        <v/>
      </c>
    </row>
    <row r="251" spans="24:40" hidden="1">
      <c r="X251" s="257"/>
      <c r="Y251" s="257"/>
      <c r="Z251" s="257"/>
      <c r="AA251" s="257"/>
      <c r="AB251" s="257"/>
      <c r="AC251" s="257"/>
      <c r="AD251" s="528" t="str">
        <f>'syn rec_edit'!AN252</f>
        <v/>
      </c>
      <c r="AE251" s="525" t="str">
        <f>IFERROR(LOOKUP(2,1/(COUNTIF($AE$3:AE250,$AD$4:$AD$579)=0),$AD$4:$AD$579),"")</f>
        <v/>
      </c>
      <c r="AF251" s="494" t="str">
        <f t="shared" si="33"/>
        <v/>
      </c>
      <c r="AG251" s="483" t="str">
        <f t="shared" si="34"/>
        <v/>
      </c>
      <c r="AH251" s="482" t="str">
        <f>IFERROR(LOOKUP(2,1/(COUNTIF($AH$2:AH250,$AG$4:$AG$100)=0),$AG$4:$AG$100),"")</f>
        <v/>
      </c>
      <c r="AI251" s="483" t="str">
        <f>IFERROR(LOOKUP(2,1/(COUNTIF($AI$2:AI250,$AJ$4:$AJ$100)=0),$AJ$4:$AJ$100),"")</f>
        <v/>
      </c>
      <c r="AJ251" s="482" t="str">
        <f t="shared" si="35"/>
        <v/>
      </c>
      <c r="AK251" s="484">
        <f t="shared" si="36"/>
        <v>0</v>
      </c>
      <c r="AL251" s="484">
        <f t="shared" si="37"/>
        <v>0</v>
      </c>
      <c r="AM251" s="484">
        <f t="shared" si="38"/>
        <v>0</v>
      </c>
      <c r="AN251" s="482" t="str">
        <f>IFERROR(LOOKUP(2,1/(COUNTIF($AN$2:AN250,$AF$4:$AF$100)=0),$AF$4:$AF$100),"")</f>
        <v/>
      </c>
    </row>
    <row r="252" spans="24:40" hidden="1">
      <c r="X252" s="257"/>
      <c r="Y252" s="257"/>
      <c r="Z252" s="257"/>
      <c r="AA252" s="257"/>
      <c r="AB252" s="257"/>
      <c r="AC252" s="257"/>
      <c r="AD252" s="528" t="str">
        <f>'syn rec_edit'!AN253</f>
        <v/>
      </c>
      <c r="AE252" s="525" t="str">
        <f>IFERROR(LOOKUP(2,1/(COUNTIF($AE$3:AE251,$AD$4:$AD$579)=0),$AD$4:$AD$579),"")</f>
        <v/>
      </c>
      <c r="AF252" s="484" t="str">
        <f t="shared" si="33"/>
        <v/>
      </c>
      <c r="AG252" s="483" t="str">
        <f t="shared" si="34"/>
        <v/>
      </c>
      <c r="AH252" s="482" t="str">
        <f>IFERROR(LOOKUP(2,1/(COUNTIF($AH$2:AH251,$AG$4:$AG$100)=0),$AG$4:$AG$100),"")</f>
        <v/>
      </c>
      <c r="AI252" s="483" t="str">
        <f>IFERROR(LOOKUP(2,1/(COUNTIF($AI$2:AI251,$AJ$4:$AJ$100)=0),$AJ$4:$AJ$100),"")</f>
        <v/>
      </c>
      <c r="AJ252" s="482" t="str">
        <f t="shared" si="35"/>
        <v/>
      </c>
      <c r="AK252" s="484">
        <f t="shared" si="36"/>
        <v>0</v>
      </c>
      <c r="AL252" s="484">
        <f t="shared" si="37"/>
        <v>0</v>
      </c>
      <c r="AM252" s="484">
        <f t="shared" si="38"/>
        <v>0</v>
      </c>
      <c r="AN252" s="482" t="str">
        <f>IFERROR(LOOKUP(2,1/(COUNTIF($AN$2:AN251,$AF$4:$AF$100)=0),$AF$4:$AF$100),"")</f>
        <v/>
      </c>
    </row>
    <row r="253" spans="24:40" hidden="1">
      <c r="X253" s="257"/>
      <c r="Y253" s="257"/>
      <c r="Z253" s="257"/>
      <c r="AA253" s="257"/>
      <c r="AB253" s="257"/>
      <c r="AC253" s="257"/>
      <c r="AD253" s="528" t="str">
        <f>'syn rec_edit'!AN254</f>
        <v/>
      </c>
      <c r="AE253" s="525" t="str">
        <f>IFERROR(LOOKUP(2,1/(COUNTIF($AE$3:AE252,$AD$4:$AD$579)=0),$AD$4:$AD$579),"")</f>
        <v/>
      </c>
      <c r="AF253" s="484" t="str">
        <f t="shared" si="33"/>
        <v/>
      </c>
      <c r="AG253" s="483" t="str">
        <f t="shared" si="34"/>
        <v/>
      </c>
      <c r="AH253" s="482" t="str">
        <f>IFERROR(LOOKUP(2,1/(COUNTIF($AH$2:AH252,$AG$4:$AG$100)=0),$AG$4:$AG$100),"")</f>
        <v/>
      </c>
      <c r="AI253" s="483" t="str">
        <f>IFERROR(LOOKUP(2,1/(COUNTIF($AI$2:AI252,$AJ$4:$AJ$100)=0),$AJ$4:$AJ$100),"")</f>
        <v/>
      </c>
      <c r="AJ253" s="482" t="str">
        <f t="shared" si="35"/>
        <v/>
      </c>
      <c r="AK253" s="484">
        <f t="shared" si="36"/>
        <v>0</v>
      </c>
      <c r="AL253" s="484">
        <f t="shared" si="37"/>
        <v>0</v>
      </c>
      <c r="AM253" s="484">
        <f t="shared" si="38"/>
        <v>0</v>
      </c>
      <c r="AN253" s="482" t="str">
        <f>IFERROR(LOOKUP(2,1/(COUNTIF($AN$2:AN252,$AF$4:$AF$100)=0),$AF$4:$AF$100),"")</f>
        <v/>
      </c>
    </row>
    <row r="254" spans="24:40" hidden="1">
      <c r="X254" s="257"/>
      <c r="Y254" s="257"/>
      <c r="Z254" s="257"/>
      <c r="AA254" s="257"/>
      <c r="AB254" s="257"/>
      <c r="AC254" s="257"/>
      <c r="AD254" s="528" t="str">
        <f>'syn rec_edit'!AN255</f>
        <v/>
      </c>
      <c r="AE254" s="525" t="str">
        <f>IFERROR(LOOKUP(2,1/(COUNTIF($AE$3:AE253,$AD$4:$AD$579)=0),$AD$4:$AD$579),"")</f>
        <v/>
      </c>
      <c r="AF254" s="484" t="str">
        <f t="shared" si="33"/>
        <v/>
      </c>
      <c r="AG254" s="483" t="str">
        <f t="shared" si="34"/>
        <v/>
      </c>
      <c r="AH254" s="482" t="str">
        <f>IFERROR(LOOKUP(2,1/(COUNTIF($AH$2:AH253,$AG$4:$AG$100)=0),$AG$4:$AG$100),"")</f>
        <v/>
      </c>
      <c r="AI254" s="483" t="str">
        <f>IFERROR(LOOKUP(2,1/(COUNTIF($AI$2:AI253,$AJ$4:$AJ$100)=0),$AJ$4:$AJ$100),"")</f>
        <v/>
      </c>
      <c r="AJ254" s="482" t="str">
        <f t="shared" si="35"/>
        <v/>
      </c>
      <c r="AK254" s="484">
        <f t="shared" si="36"/>
        <v>0</v>
      </c>
      <c r="AL254" s="484">
        <f t="shared" si="37"/>
        <v>0</v>
      </c>
      <c r="AM254" s="484">
        <f t="shared" si="38"/>
        <v>0</v>
      </c>
      <c r="AN254" s="482" t="str">
        <f>IFERROR(LOOKUP(2,1/(COUNTIF($AN$2:AN253,$AF$4:$AF$100)=0),$AF$4:$AF$100),"")</f>
        <v/>
      </c>
    </row>
    <row r="255" spans="24:40" hidden="1">
      <c r="X255" s="257"/>
      <c r="Y255" s="257"/>
      <c r="Z255" s="257"/>
      <c r="AA255" s="257"/>
      <c r="AB255" s="257"/>
      <c r="AC255" s="257"/>
      <c r="AD255" s="528" t="str">
        <f>'syn rec_edit'!AN256</f>
        <v/>
      </c>
      <c r="AE255" s="525" t="str">
        <f>IFERROR(LOOKUP(2,1/(COUNTIF($AE$3:AE254,$AD$4:$AD$579)=0),$AD$4:$AD$579),"")</f>
        <v/>
      </c>
      <c r="AF255" s="484" t="str">
        <f t="shared" si="33"/>
        <v/>
      </c>
      <c r="AG255" s="483" t="str">
        <f t="shared" si="34"/>
        <v/>
      </c>
      <c r="AH255" s="482" t="str">
        <f>IFERROR(LOOKUP(2,1/(COUNTIF($AH$2:AH254,$AG$4:$AG$100)=0),$AG$4:$AG$100),"")</f>
        <v/>
      </c>
      <c r="AI255" s="483" t="str">
        <f>IFERROR(LOOKUP(2,1/(COUNTIF($AI$2:AI254,$AJ$4:$AJ$100)=0),$AJ$4:$AJ$100),"")</f>
        <v/>
      </c>
      <c r="AJ255" s="482" t="str">
        <f t="shared" si="35"/>
        <v/>
      </c>
      <c r="AK255" s="484">
        <f t="shared" si="36"/>
        <v>0</v>
      </c>
      <c r="AL255" s="484">
        <f t="shared" si="37"/>
        <v>0</v>
      </c>
      <c r="AM255" s="484">
        <f t="shared" si="38"/>
        <v>0</v>
      </c>
      <c r="AN255" s="482" t="str">
        <f>IFERROR(LOOKUP(2,1/(COUNTIF($AN$2:AN254,$AF$4:$AF$100)=0),$AF$4:$AF$100),"")</f>
        <v/>
      </c>
    </row>
    <row r="256" spans="24:40" hidden="1">
      <c r="X256" s="257"/>
      <c r="Y256" s="257"/>
      <c r="Z256" s="257"/>
      <c r="AA256" s="257"/>
      <c r="AB256" s="257"/>
      <c r="AC256" s="257"/>
      <c r="AD256" s="528" t="str">
        <f>'syn rec_edit'!AN257</f>
        <v/>
      </c>
      <c r="AE256" s="525" t="str">
        <f>IFERROR(LOOKUP(2,1/(COUNTIF($AE$3:AE255,$AD$4:$AD$579)=0),$AD$4:$AD$579),"")</f>
        <v/>
      </c>
      <c r="AF256" s="484" t="str">
        <f t="shared" si="33"/>
        <v/>
      </c>
      <c r="AG256" s="483" t="str">
        <f t="shared" si="34"/>
        <v/>
      </c>
      <c r="AH256" s="482" t="str">
        <f>IFERROR(LOOKUP(2,1/(COUNTIF($AH$2:AH255,$AG$4:$AG$100)=0),$AG$4:$AG$100),"")</f>
        <v/>
      </c>
      <c r="AI256" s="483" t="str">
        <f>IFERROR(LOOKUP(2,1/(COUNTIF($AI$2:AI255,$AJ$4:$AJ$100)=0),$AJ$4:$AJ$100),"")</f>
        <v/>
      </c>
      <c r="AJ256" s="482" t="str">
        <f t="shared" si="35"/>
        <v/>
      </c>
      <c r="AK256" s="484">
        <f t="shared" si="36"/>
        <v>0</v>
      </c>
      <c r="AL256" s="484">
        <f t="shared" si="37"/>
        <v>0</v>
      </c>
      <c r="AM256" s="484">
        <f t="shared" si="38"/>
        <v>0</v>
      </c>
      <c r="AN256" s="482" t="str">
        <f>IFERROR(LOOKUP(2,1/(COUNTIF($AN$2:AN255,$AF$4:$AF$100)=0),$AF$4:$AF$100),"")</f>
        <v/>
      </c>
    </row>
    <row r="257" spans="24:40" hidden="1">
      <c r="X257" s="257"/>
      <c r="Y257" s="257"/>
      <c r="Z257" s="257"/>
      <c r="AA257" s="257"/>
      <c r="AB257" s="257"/>
      <c r="AC257" s="257"/>
      <c r="AD257" s="528" t="str">
        <f>'syn rec_edit'!AN258</f>
        <v/>
      </c>
      <c r="AE257" s="525" t="str">
        <f>IFERROR(LOOKUP(2,1/(COUNTIF($AE$3:AE256,$AD$4:$AD$579)=0),$AD$4:$AD$579),"")</f>
        <v/>
      </c>
      <c r="AF257" s="484" t="str">
        <f t="shared" si="33"/>
        <v/>
      </c>
      <c r="AG257" s="483" t="str">
        <f t="shared" si="34"/>
        <v/>
      </c>
      <c r="AH257" s="482" t="str">
        <f>IFERROR(LOOKUP(2,1/(COUNTIF($AH$2:AH256,$AG$4:$AG$100)=0),$AG$4:$AG$100),"")</f>
        <v/>
      </c>
      <c r="AI257" s="483" t="str">
        <f>IFERROR(LOOKUP(2,1/(COUNTIF($AI$2:AI256,$AJ$4:$AJ$100)=0),$AJ$4:$AJ$100),"")</f>
        <v/>
      </c>
      <c r="AJ257" s="482" t="str">
        <f t="shared" si="35"/>
        <v/>
      </c>
      <c r="AK257" s="484">
        <f t="shared" si="36"/>
        <v>0</v>
      </c>
      <c r="AL257" s="484">
        <f t="shared" si="37"/>
        <v>0</v>
      </c>
      <c r="AM257" s="484">
        <f t="shared" si="38"/>
        <v>0</v>
      </c>
      <c r="AN257" s="482" t="str">
        <f>IFERROR(LOOKUP(2,1/(COUNTIF($AN$2:AN256,$AF$4:$AF$100)=0),$AF$4:$AF$100),"")</f>
        <v/>
      </c>
    </row>
    <row r="258" spans="24:40" hidden="1">
      <c r="X258" s="257"/>
      <c r="Y258" s="257"/>
      <c r="Z258" s="257"/>
      <c r="AA258" s="257"/>
      <c r="AB258" s="257"/>
      <c r="AC258" s="257"/>
      <c r="AD258" s="528" t="str">
        <f>'syn rec_edit'!AN259</f>
        <v/>
      </c>
      <c r="AE258" s="525" t="str">
        <f>IFERROR(LOOKUP(2,1/(COUNTIF($AE$3:AE257,$AD$4:$AD$579)=0),$AD$4:$AD$579),"")</f>
        <v/>
      </c>
      <c r="AF258" s="484" t="str">
        <f t="shared" si="33"/>
        <v/>
      </c>
      <c r="AG258" s="483" t="str">
        <f t="shared" si="34"/>
        <v/>
      </c>
      <c r="AH258" s="482" t="str">
        <f>IFERROR(LOOKUP(2,1/(COUNTIF($AH$2:AH257,$AG$4:$AG$100)=0),$AG$4:$AG$100),"")</f>
        <v/>
      </c>
      <c r="AI258" s="483" t="str">
        <f>IFERROR(LOOKUP(2,1/(COUNTIF($AI$2:AI257,$AJ$4:$AJ$100)=0),$AJ$4:$AJ$100),"")</f>
        <v/>
      </c>
      <c r="AJ258" s="482" t="str">
        <f t="shared" si="35"/>
        <v/>
      </c>
      <c r="AK258" s="484">
        <f t="shared" si="36"/>
        <v>0</v>
      </c>
      <c r="AL258" s="484">
        <f t="shared" si="37"/>
        <v>0</v>
      </c>
      <c r="AM258" s="484">
        <f t="shared" si="38"/>
        <v>0</v>
      </c>
      <c r="AN258" s="482" t="str">
        <f>IFERROR(LOOKUP(2,1/(COUNTIF($AN$2:AN257,$AF$4:$AF$100)=0),$AF$4:$AF$100),"")</f>
        <v/>
      </c>
    </row>
    <row r="259" spans="24:40" hidden="1">
      <c r="X259" s="257"/>
      <c r="Y259" s="257"/>
      <c r="Z259" s="257"/>
      <c r="AA259" s="257"/>
      <c r="AB259" s="257"/>
      <c r="AC259" s="257"/>
      <c r="AD259" s="528" t="str">
        <f>'syn rec_edit'!AN260</f>
        <v/>
      </c>
      <c r="AE259" s="525" t="str">
        <f>IFERROR(LOOKUP(2,1/(COUNTIF($AE$3:AE258,$AD$4:$AD$579)=0),$AD$4:$AD$579),"")</f>
        <v/>
      </c>
      <c r="AF259" s="484" t="str">
        <f t="shared" si="33"/>
        <v/>
      </c>
      <c r="AG259" s="483" t="str">
        <f t="shared" si="34"/>
        <v/>
      </c>
      <c r="AH259" s="482" t="str">
        <f>IFERROR(LOOKUP(2,1/(COUNTIF($AH$2:AH258,$AG$4:$AG$100)=0),$AG$4:$AG$100),"")</f>
        <v/>
      </c>
      <c r="AI259" s="483" t="str">
        <f>IFERROR(LOOKUP(2,1/(COUNTIF($AI$2:AI258,$AJ$4:$AJ$100)=0),$AJ$4:$AJ$100),"")</f>
        <v/>
      </c>
      <c r="AJ259" s="482" t="str">
        <f t="shared" si="35"/>
        <v/>
      </c>
      <c r="AK259" s="484">
        <f t="shared" si="36"/>
        <v>0</v>
      </c>
      <c r="AL259" s="484">
        <f t="shared" si="37"/>
        <v>0</v>
      </c>
      <c r="AM259" s="484">
        <f t="shared" si="38"/>
        <v>0</v>
      </c>
      <c r="AN259" s="482" t="str">
        <f>IFERROR(LOOKUP(2,1/(COUNTIF($AN$2:AN258,$AF$4:$AF$100)=0),$AF$4:$AF$100),"")</f>
        <v/>
      </c>
    </row>
    <row r="260" spans="24:40" hidden="1">
      <c r="X260" s="257"/>
      <c r="Y260" s="257"/>
      <c r="Z260" s="257"/>
      <c r="AA260" s="257"/>
      <c r="AB260" s="257"/>
      <c r="AC260" s="257"/>
      <c r="AD260" s="528" t="str">
        <f>'syn rec_edit'!AN261</f>
        <v/>
      </c>
      <c r="AE260" s="525" t="str">
        <f>IFERROR(LOOKUP(2,1/(COUNTIF($AE$3:AE259,$AD$4:$AD$579)=0),$AD$4:$AD$579),"")</f>
        <v/>
      </c>
      <c r="AF260" s="484" t="str">
        <f t="shared" si="33"/>
        <v/>
      </c>
      <c r="AG260" s="483" t="str">
        <f t="shared" si="34"/>
        <v/>
      </c>
      <c r="AH260" s="482" t="str">
        <f>IFERROR(LOOKUP(2,1/(COUNTIF($AH$2:AH259,$AG$4:$AG$100)=0),$AG$4:$AG$100),"")</f>
        <v/>
      </c>
      <c r="AI260" s="483" t="str">
        <f>IFERROR(LOOKUP(2,1/(COUNTIF($AI$2:AI259,$AJ$4:$AJ$100)=0),$AJ$4:$AJ$100),"")</f>
        <v/>
      </c>
      <c r="AJ260" s="482" t="str">
        <f t="shared" si="35"/>
        <v/>
      </c>
      <c r="AK260" s="484">
        <f t="shared" si="36"/>
        <v>0</v>
      </c>
      <c r="AL260" s="484">
        <f t="shared" si="37"/>
        <v>0</v>
      </c>
      <c r="AM260" s="484">
        <f t="shared" si="38"/>
        <v>0</v>
      </c>
      <c r="AN260" s="482" t="str">
        <f>IFERROR(LOOKUP(2,1/(COUNTIF($AN$2:AN259,$AF$4:$AF$100)=0),$AF$4:$AF$100),"")</f>
        <v/>
      </c>
    </row>
    <row r="261" spans="24:40" hidden="1">
      <c r="X261" s="257"/>
      <c r="Y261" s="257"/>
      <c r="Z261" s="257"/>
      <c r="AA261" s="257"/>
      <c r="AB261" s="257"/>
      <c r="AC261" s="257"/>
      <c r="AD261" s="528" t="str">
        <f>'syn rec_edit'!AN262</f>
        <v/>
      </c>
      <c r="AE261" s="525" t="str">
        <f>IFERROR(LOOKUP(2,1/(COUNTIF($AE$3:AE260,$AD$4:$AD$579)=0),$AD$4:$AD$579),"")</f>
        <v/>
      </c>
      <c r="AF261" s="484" t="str">
        <f t="shared" ref="AF261:AF324" si="39">IF(COUNTIF($C$2:$C$100,AE261)&gt;0,"",AE261)</f>
        <v/>
      </c>
      <c r="AG261" s="483" t="str">
        <f t="shared" ref="AG261:AG324" si="40">IF(COUNTIF($E$2:$E$100,AF261)&gt;0,"",AF261)</f>
        <v/>
      </c>
      <c r="AH261" s="482" t="str">
        <f>IFERROR(LOOKUP(2,1/(COUNTIF($AH$2:AH260,$AG$4:$AG$100)=0),$AG$4:$AG$100),"")</f>
        <v/>
      </c>
      <c r="AI261" s="483" t="str">
        <f>IFERROR(LOOKUP(2,1/(COUNTIF($AI$2:AI260,$AJ$4:$AJ$100)=0),$AJ$4:$AJ$100),"")</f>
        <v/>
      </c>
      <c r="AJ261" s="482" t="str">
        <f t="shared" ref="AJ261:AJ324" si="41">IF(COUNTIF($H$2:$H$100,AH261)&gt;0,"",AH261)</f>
        <v/>
      </c>
      <c r="AK261" s="484">
        <f t="shared" ref="AK261:AK324" si="42">IF(AJ261&lt;&gt;"",1,0)</f>
        <v>0</v>
      </c>
      <c r="AL261" s="484">
        <f t="shared" ref="AL261:AL324" si="43">IF(AE261&lt;&gt;"",1,0)</f>
        <v>0</v>
      </c>
      <c r="AM261" s="484">
        <f t="shared" ref="AM261:AM324" si="44">IF(AF261&lt;&gt;"",1,0)</f>
        <v>0</v>
      </c>
      <c r="AN261" s="482" t="str">
        <f>IFERROR(LOOKUP(2,1/(COUNTIF($AN$2:AN260,$AF$4:$AF$100)=0),$AF$4:$AF$100),"")</f>
        <v/>
      </c>
    </row>
    <row r="262" spans="24:40" hidden="1">
      <c r="X262" s="257"/>
      <c r="Y262" s="257"/>
      <c r="Z262" s="257"/>
      <c r="AA262" s="257"/>
      <c r="AB262" s="257"/>
      <c r="AC262" s="257"/>
      <c r="AD262" s="528" t="str">
        <f>'syn rec_edit'!AN263</f>
        <v/>
      </c>
      <c r="AE262" s="525" t="str">
        <f>IFERROR(LOOKUP(2,1/(COUNTIF($AE$3:AE261,$AD$4:$AD$579)=0),$AD$4:$AD$579),"")</f>
        <v/>
      </c>
      <c r="AF262" s="484" t="str">
        <f t="shared" si="39"/>
        <v/>
      </c>
      <c r="AG262" s="483" t="str">
        <f t="shared" si="40"/>
        <v/>
      </c>
      <c r="AH262" s="482" t="str">
        <f>IFERROR(LOOKUP(2,1/(COUNTIF($AH$2:AH261,$AG$4:$AG$100)=0),$AG$4:$AG$100),"")</f>
        <v/>
      </c>
      <c r="AI262" s="483" t="str">
        <f>IFERROR(LOOKUP(2,1/(COUNTIF($AI$2:AI261,$AJ$4:$AJ$100)=0),$AJ$4:$AJ$100),"")</f>
        <v/>
      </c>
      <c r="AJ262" s="482" t="str">
        <f t="shared" si="41"/>
        <v/>
      </c>
      <c r="AK262" s="484">
        <f t="shared" si="42"/>
        <v>0</v>
      </c>
      <c r="AL262" s="484">
        <f t="shared" si="43"/>
        <v>0</v>
      </c>
      <c r="AM262" s="484">
        <f t="shared" si="44"/>
        <v>0</v>
      </c>
      <c r="AN262" s="482" t="str">
        <f>IFERROR(LOOKUP(2,1/(COUNTIF($AN$2:AN261,$AF$4:$AF$100)=0),$AF$4:$AF$100),"")</f>
        <v/>
      </c>
    </row>
    <row r="263" spans="24:40" hidden="1">
      <c r="X263" s="257"/>
      <c r="Y263" s="257"/>
      <c r="Z263" s="257"/>
      <c r="AA263" s="257"/>
      <c r="AB263" s="257"/>
      <c r="AC263" s="257"/>
      <c r="AD263" s="528" t="str">
        <f>'syn rec_edit'!AN264</f>
        <v/>
      </c>
      <c r="AE263" s="525" t="str">
        <f>IFERROR(LOOKUP(2,1/(COUNTIF($AE$3:AE262,$AD$4:$AD$579)=0),$AD$4:$AD$579),"")</f>
        <v/>
      </c>
      <c r="AF263" s="484" t="str">
        <f t="shared" si="39"/>
        <v/>
      </c>
      <c r="AG263" s="483" t="str">
        <f t="shared" si="40"/>
        <v/>
      </c>
      <c r="AH263" s="482" t="str">
        <f>IFERROR(LOOKUP(2,1/(COUNTIF($AH$2:AH262,$AG$4:$AG$100)=0),$AG$4:$AG$100),"")</f>
        <v/>
      </c>
      <c r="AI263" s="483" t="str">
        <f>IFERROR(LOOKUP(2,1/(COUNTIF($AI$2:AI262,$AJ$4:$AJ$100)=0),$AJ$4:$AJ$100),"")</f>
        <v/>
      </c>
      <c r="AJ263" s="482" t="str">
        <f t="shared" si="41"/>
        <v/>
      </c>
      <c r="AK263" s="484">
        <f t="shared" si="42"/>
        <v>0</v>
      </c>
      <c r="AL263" s="484">
        <f t="shared" si="43"/>
        <v>0</v>
      </c>
      <c r="AM263" s="484">
        <f t="shared" si="44"/>
        <v>0</v>
      </c>
      <c r="AN263" s="482" t="str">
        <f>IFERROR(LOOKUP(2,1/(COUNTIF($AN$2:AN262,$AF$4:$AF$100)=0),$AF$4:$AF$100),"")</f>
        <v/>
      </c>
    </row>
    <row r="264" spans="24:40" hidden="1">
      <c r="X264" s="257"/>
      <c r="Y264" s="257"/>
      <c r="Z264" s="257"/>
      <c r="AA264" s="257"/>
      <c r="AB264" s="257"/>
      <c r="AC264" s="257"/>
      <c r="AD264" s="528" t="str">
        <f>'syn rec_edit'!AN265</f>
        <v/>
      </c>
      <c r="AE264" s="525" t="str">
        <f>IFERROR(LOOKUP(2,1/(COUNTIF($AE$3:AE263,$AD$4:$AD$579)=0),$AD$4:$AD$579),"")</f>
        <v/>
      </c>
      <c r="AF264" s="484" t="str">
        <f t="shared" si="39"/>
        <v/>
      </c>
      <c r="AG264" s="483" t="str">
        <f t="shared" si="40"/>
        <v/>
      </c>
      <c r="AH264" s="482" t="str">
        <f>IFERROR(LOOKUP(2,1/(COUNTIF($AH$2:AH263,$AG$4:$AG$100)=0),$AG$4:$AG$100),"")</f>
        <v/>
      </c>
      <c r="AI264" s="483" t="str">
        <f>IFERROR(LOOKUP(2,1/(COUNTIF($AI$2:AI263,$AJ$4:$AJ$100)=0),$AJ$4:$AJ$100),"")</f>
        <v/>
      </c>
      <c r="AJ264" s="482" t="str">
        <f t="shared" si="41"/>
        <v/>
      </c>
      <c r="AK264" s="484">
        <f t="shared" si="42"/>
        <v>0</v>
      </c>
      <c r="AL264" s="484">
        <f t="shared" si="43"/>
        <v>0</v>
      </c>
      <c r="AM264" s="484">
        <f t="shared" si="44"/>
        <v>0</v>
      </c>
      <c r="AN264" s="482" t="str">
        <f>IFERROR(LOOKUP(2,1/(COUNTIF($AN$2:AN263,$AF$4:$AF$100)=0),$AF$4:$AF$100),"")</f>
        <v/>
      </c>
    </row>
    <row r="265" spans="24:40" hidden="1">
      <c r="X265" s="257"/>
      <c r="Y265" s="257"/>
      <c r="Z265" s="257"/>
      <c r="AA265" s="257"/>
      <c r="AB265" s="257"/>
      <c r="AC265" s="257"/>
      <c r="AD265" s="528" t="str">
        <f>'syn rec_edit'!AN266</f>
        <v/>
      </c>
      <c r="AE265" s="525" t="str">
        <f>IFERROR(LOOKUP(2,1/(COUNTIF($AE$3:AE264,$AD$4:$AD$579)=0),$AD$4:$AD$579),"")</f>
        <v/>
      </c>
      <c r="AF265" s="484" t="str">
        <f t="shared" si="39"/>
        <v/>
      </c>
      <c r="AG265" s="483" t="str">
        <f t="shared" si="40"/>
        <v/>
      </c>
      <c r="AH265" s="482" t="str">
        <f>IFERROR(LOOKUP(2,1/(COUNTIF($AH$2:AH264,$AG$4:$AG$100)=0),$AG$4:$AG$100),"")</f>
        <v/>
      </c>
      <c r="AI265" s="483" t="str">
        <f>IFERROR(LOOKUP(2,1/(COUNTIF($AI$2:AI264,$AJ$4:$AJ$100)=0),$AJ$4:$AJ$100),"")</f>
        <v/>
      </c>
      <c r="AJ265" s="482" t="str">
        <f t="shared" si="41"/>
        <v/>
      </c>
      <c r="AK265" s="484">
        <f t="shared" si="42"/>
        <v>0</v>
      </c>
      <c r="AL265" s="484">
        <f t="shared" si="43"/>
        <v>0</v>
      </c>
      <c r="AM265" s="484">
        <f t="shared" si="44"/>
        <v>0</v>
      </c>
      <c r="AN265" s="482" t="str">
        <f>IFERROR(LOOKUP(2,1/(COUNTIF($AN$2:AN264,$AF$4:$AF$100)=0),$AF$4:$AF$100),"")</f>
        <v/>
      </c>
    </row>
    <row r="266" spans="24:40" hidden="1">
      <c r="X266" s="257"/>
      <c r="Y266" s="257"/>
      <c r="Z266" s="257"/>
      <c r="AA266" s="257"/>
      <c r="AB266" s="257"/>
      <c r="AC266" s="257"/>
      <c r="AD266" s="528" t="str">
        <f>'syn rec_edit'!AN267</f>
        <v/>
      </c>
      <c r="AE266" s="525" t="str">
        <f>IFERROR(LOOKUP(2,1/(COUNTIF($AE$3:AE265,$AD$4:$AD$579)=0),$AD$4:$AD$579),"")</f>
        <v/>
      </c>
      <c r="AF266" s="484" t="str">
        <f t="shared" si="39"/>
        <v/>
      </c>
      <c r="AG266" s="483" t="str">
        <f t="shared" si="40"/>
        <v/>
      </c>
      <c r="AH266" s="482" t="str">
        <f>IFERROR(LOOKUP(2,1/(COUNTIF($AH$2:AH265,$AG$4:$AG$100)=0),$AG$4:$AG$100),"")</f>
        <v/>
      </c>
      <c r="AI266" s="483" t="str">
        <f>IFERROR(LOOKUP(2,1/(COUNTIF($AI$2:AI265,$AJ$4:$AJ$100)=0),$AJ$4:$AJ$100),"")</f>
        <v/>
      </c>
      <c r="AJ266" s="482" t="str">
        <f t="shared" si="41"/>
        <v/>
      </c>
      <c r="AK266" s="484">
        <f t="shared" si="42"/>
        <v>0</v>
      </c>
      <c r="AL266" s="484">
        <f t="shared" si="43"/>
        <v>0</v>
      </c>
      <c r="AM266" s="484">
        <f t="shared" si="44"/>
        <v>0</v>
      </c>
      <c r="AN266" s="482" t="str">
        <f>IFERROR(LOOKUP(2,1/(COUNTIF($AN$2:AN265,$AF$4:$AF$100)=0),$AF$4:$AF$100),"")</f>
        <v/>
      </c>
    </row>
    <row r="267" spans="24:40" hidden="1">
      <c r="X267" s="257"/>
      <c r="Y267" s="257"/>
      <c r="Z267" s="257"/>
      <c r="AA267" s="257"/>
      <c r="AB267" s="257"/>
      <c r="AC267" s="257"/>
      <c r="AD267" s="528" t="str">
        <f>'syn rec_edit'!AN268</f>
        <v/>
      </c>
      <c r="AE267" s="525" t="str">
        <f>IFERROR(LOOKUP(2,1/(COUNTIF($AE$3:AE266,$AD$4:$AD$579)=0),$AD$4:$AD$579),"")</f>
        <v/>
      </c>
      <c r="AF267" s="484" t="str">
        <f t="shared" si="39"/>
        <v/>
      </c>
      <c r="AG267" s="483" t="str">
        <f t="shared" si="40"/>
        <v/>
      </c>
      <c r="AH267" s="482" t="str">
        <f>IFERROR(LOOKUP(2,1/(COUNTIF($AH$2:AH266,$AG$4:$AG$100)=0),$AG$4:$AG$100),"")</f>
        <v/>
      </c>
      <c r="AI267" s="483" t="str">
        <f>IFERROR(LOOKUP(2,1/(COUNTIF($AI$2:AI266,$AJ$4:$AJ$100)=0),$AJ$4:$AJ$100),"")</f>
        <v/>
      </c>
      <c r="AJ267" s="482" t="str">
        <f t="shared" si="41"/>
        <v/>
      </c>
      <c r="AK267" s="484">
        <f t="shared" si="42"/>
        <v>0</v>
      </c>
      <c r="AL267" s="484">
        <f t="shared" si="43"/>
        <v>0</v>
      </c>
      <c r="AM267" s="484">
        <f t="shared" si="44"/>
        <v>0</v>
      </c>
      <c r="AN267" s="482" t="str">
        <f>IFERROR(LOOKUP(2,1/(COUNTIF($AN$2:AN266,$AF$4:$AF$100)=0),$AF$4:$AF$100),"")</f>
        <v/>
      </c>
    </row>
    <row r="268" spans="24:40" hidden="1">
      <c r="X268" s="257"/>
      <c r="Y268" s="257"/>
      <c r="Z268" s="257"/>
      <c r="AA268" s="257"/>
      <c r="AB268" s="257"/>
      <c r="AC268" s="257"/>
      <c r="AD268" s="528" t="str">
        <f>'syn rec_edit'!AN269</f>
        <v/>
      </c>
      <c r="AE268" s="525" t="str">
        <f>IFERROR(LOOKUP(2,1/(COUNTIF($AE$3:AE267,$AD$4:$AD$579)=0),$AD$4:$AD$579),"")</f>
        <v/>
      </c>
      <c r="AF268" s="484" t="str">
        <f t="shared" si="39"/>
        <v/>
      </c>
      <c r="AG268" s="483" t="str">
        <f t="shared" si="40"/>
        <v/>
      </c>
      <c r="AH268" s="482" t="str">
        <f>IFERROR(LOOKUP(2,1/(COUNTIF($AH$2:AH267,$AG$4:$AG$100)=0),$AG$4:$AG$100),"")</f>
        <v/>
      </c>
      <c r="AI268" s="483" t="str">
        <f>IFERROR(LOOKUP(2,1/(COUNTIF($AI$2:AI267,$AJ$4:$AJ$100)=0),$AJ$4:$AJ$100),"")</f>
        <v/>
      </c>
      <c r="AJ268" s="482" t="str">
        <f t="shared" si="41"/>
        <v/>
      </c>
      <c r="AK268" s="484">
        <f t="shared" si="42"/>
        <v>0</v>
      </c>
      <c r="AL268" s="484">
        <f t="shared" si="43"/>
        <v>0</v>
      </c>
      <c r="AM268" s="484">
        <f t="shared" si="44"/>
        <v>0</v>
      </c>
      <c r="AN268" s="482" t="str">
        <f>IFERROR(LOOKUP(2,1/(COUNTIF($AN$2:AN267,$AF$4:$AF$100)=0),$AF$4:$AF$100),"")</f>
        <v/>
      </c>
    </row>
    <row r="269" spans="24:40" hidden="1">
      <c r="X269" s="257"/>
      <c r="Y269" s="257"/>
      <c r="Z269" s="257"/>
      <c r="AA269" s="257"/>
      <c r="AB269" s="257"/>
      <c r="AC269" s="257"/>
      <c r="AD269" s="528" t="str">
        <f>'syn rec_edit'!AN270</f>
        <v/>
      </c>
      <c r="AE269" s="525" t="str">
        <f>IFERROR(LOOKUP(2,1/(COUNTIF($AE$3:AE268,$AD$4:$AD$579)=0),$AD$4:$AD$579),"")</f>
        <v/>
      </c>
      <c r="AF269" s="484" t="str">
        <f t="shared" si="39"/>
        <v/>
      </c>
      <c r="AG269" s="483" t="str">
        <f t="shared" si="40"/>
        <v/>
      </c>
      <c r="AH269" s="482" t="str">
        <f>IFERROR(LOOKUP(2,1/(COUNTIF($AH$2:AH268,$AG$4:$AG$100)=0),$AG$4:$AG$100),"")</f>
        <v/>
      </c>
      <c r="AI269" s="483" t="str">
        <f>IFERROR(LOOKUP(2,1/(COUNTIF($AI$2:AI268,$AJ$4:$AJ$100)=0),$AJ$4:$AJ$100),"")</f>
        <v/>
      </c>
      <c r="AJ269" s="482" t="str">
        <f t="shared" si="41"/>
        <v/>
      </c>
      <c r="AK269" s="484">
        <f t="shared" si="42"/>
        <v>0</v>
      </c>
      <c r="AL269" s="484">
        <f t="shared" si="43"/>
        <v>0</v>
      </c>
      <c r="AM269" s="484">
        <f t="shared" si="44"/>
        <v>0</v>
      </c>
      <c r="AN269" s="482" t="str">
        <f>IFERROR(LOOKUP(2,1/(COUNTIF($AN$2:AN268,$AF$4:$AF$100)=0),$AF$4:$AF$100),"")</f>
        <v/>
      </c>
    </row>
    <row r="270" spans="24:40" hidden="1">
      <c r="X270" s="257"/>
      <c r="Y270" s="257"/>
      <c r="Z270" s="257"/>
      <c r="AA270" s="257"/>
      <c r="AB270" s="257"/>
      <c r="AC270" s="257"/>
      <c r="AD270" s="528" t="str">
        <f>'syn rec_edit'!AN271</f>
        <v/>
      </c>
      <c r="AE270" s="525" t="str">
        <f>IFERROR(LOOKUP(2,1/(COUNTIF($AE$3:AE269,$AD$4:$AD$579)=0),$AD$4:$AD$579),"")</f>
        <v/>
      </c>
      <c r="AF270" s="484" t="str">
        <f t="shared" si="39"/>
        <v/>
      </c>
      <c r="AG270" s="483" t="str">
        <f t="shared" si="40"/>
        <v/>
      </c>
      <c r="AH270" s="482" t="str">
        <f>IFERROR(LOOKUP(2,1/(COUNTIF($AH$2:AH269,$AG$4:$AG$100)=0),$AG$4:$AG$100),"")</f>
        <v/>
      </c>
      <c r="AI270" s="483" t="str">
        <f>IFERROR(LOOKUP(2,1/(COUNTIF($AI$2:AI269,$AJ$4:$AJ$100)=0),$AJ$4:$AJ$100),"")</f>
        <v/>
      </c>
      <c r="AJ270" s="482" t="str">
        <f t="shared" si="41"/>
        <v/>
      </c>
      <c r="AK270" s="484">
        <f t="shared" si="42"/>
        <v>0</v>
      </c>
      <c r="AL270" s="484">
        <f t="shared" si="43"/>
        <v>0</v>
      </c>
      <c r="AM270" s="484">
        <f t="shared" si="44"/>
        <v>0</v>
      </c>
      <c r="AN270" s="482" t="str">
        <f>IFERROR(LOOKUP(2,1/(COUNTIF($AN$2:AN269,$AF$4:$AF$100)=0),$AF$4:$AF$100),"")</f>
        <v/>
      </c>
    </row>
    <row r="271" spans="24:40" hidden="1">
      <c r="X271" s="257"/>
      <c r="Y271" s="257"/>
      <c r="Z271" s="257"/>
      <c r="AA271" s="257"/>
      <c r="AB271" s="257"/>
      <c r="AC271" s="257"/>
      <c r="AD271" s="528" t="str">
        <f>'syn rec_edit'!AN272</f>
        <v/>
      </c>
      <c r="AE271" s="525" t="str">
        <f>IFERROR(LOOKUP(2,1/(COUNTIF($AE$3:AE270,$AD$4:$AD$579)=0),$AD$4:$AD$579),"")</f>
        <v/>
      </c>
      <c r="AF271" s="484" t="str">
        <f t="shared" si="39"/>
        <v/>
      </c>
      <c r="AG271" s="483" t="str">
        <f t="shared" si="40"/>
        <v/>
      </c>
      <c r="AH271" s="482" t="str">
        <f>IFERROR(LOOKUP(2,1/(COUNTIF($AH$2:AH270,$AG$4:$AG$100)=0),$AG$4:$AG$100),"")</f>
        <v/>
      </c>
      <c r="AI271" s="483" t="str">
        <f>IFERROR(LOOKUP(2,1/(COUNTIF($AI$2:AI270,$AJ$4:$AJ$100)=0),$AJ$4:$AJ$100),"")</f>
        <v/>
      </c>
      <c r="AJ271" s="482" t="str">
        <f t="shared" si="41"/>
        <v/>
      </c>
      <c r="AK271" s="484">
        <f t="shared" si="42"/>
        <v>0</v>
      </c>
      <c r="AL271" s="484">
        <f t="shared" si="43"/>
        <v>0</v>
      </c>
      <c r="AM271" s="484">
        <f t="shared" si="44"/>
        <v>0</v>
      </c>
      <c r="AN271" s="482" t="str">
        <f>IFERROR(LOOKUP(2,1/(COUNTIF($AN$2:AN270,$AF$4:$AF$100)=0),$AF$4:$AF$100),"")</f>
        <v/>
      </c>
    </row>
    <row r="272" spans="24:40" hidden="1">
      <c r="X272" s="257"/>
      <c r="Y272" s="257"/>
      <c r="Z272" s="257"/>
      <c r="AA272" s="257"/>
      <c r="AB272" s="257"/>
      <c r="AC272" s="257"/>
      <c r="AD272" s="528" t="str">
        <f>'syn rec_edit'!AN273</f>
        <v/>
      </c>
      <c r="AE272" s="525" t="str">
        <f>IFERROR(LOOKUP(2,1/(COUNTIF($AE$3:AE271,$AD$4:$AD$579)=0),$AD$4:$AD$579),"")</f>
        <v/>
      </c>
      <c r="AF272" s="484" t="str">
        <f t="shared" si="39"/>
        <v/>
      </c>
      <c r="AG272" s="483" t="str">
        <f t="shared" si="40"/>
        <v/>
      </c>
      <c r="AH272" s="482" t="str">
        <f>IFERROR(LOOKUP(2,1/(COUNTIF($AH$2:AH271,$AG$4:$AG$100)=0),$AG$4:$AG$100),"")</f>
        <v/>
      </c>
      <c r="AI272" s="483" t="str">
        <f>IFERROR(LOOKUP(2,1/(COUNTIF($AI$2:AI271,$AJ$4:$AJ$100)=0),$AJ$4:$AJ$100),"")</f>
        <v/>
      </c>
      <c r="AJ272" s="482" t="str">
        <f t="shared" si="41"/>
        <v/>
      </c>
      <c r="AK272" s="484">
        <f t="shared" si="42"/>
        <v>0</v>
      </c>
      <c r="AL272" s="484">
        <f t="shared" si="43"/>
        <v>0</v>
      </c>
      <c r="AM272" s="484">
        <f t="shared" si="44"/>
        <v>0</v>
      </c>
      <c r="AN272" s="482" t="str">
        <f>IFERROR(LOOKUP(2,1/(COUNTIF($AN$2:AN271,$AF$4:$AF$100)=0),$AF$4:$AF$100),"")</f>
        <v/>
      </c>
    </row>
    <row r="273" spans="24:40" hidden="1">
      <c r="X273" s="257"/>
      <c r="Y273" s="257"/>
      <c r="Z273" s="257"/>
      <c r="AA273" s="257"/>
      <c r="AB273" s="257"/>
      <c r="AC273" s="257"/>
      <c r="AD273" s="528" t="str">
        <f>'syn rec_edit'!AN274</f>
        <v/>
      </c>
      <c r="AE273" s="525" t="str">
        <f>IFERROR(LOOKUP(2,1/(COUNTIF($AE$3:AE272,$AD$4:$AD$579)=0),$AD$4:$AD$579),"")</f>
        <v/>
      </c>
      <c r="AF273" s="484" t="str">
        <f t="shared" si="39"/>
        <v/>
      </c>
      <c r="AG273" s="483" t="str">
        <f t="shared" si="40"/>
        <v/>
      </c>
      <c r="AH273" s="482" t="str">
        <f>IFERROR(LOOKUP(2,1/(COUNTIF($AH$2:AH272,$AG$4:$AG$100)=0),$AG$4:$AG$100),"")</f>
        <v/>
      </c>
      <c r="AI273" s="483" t="str">
        <f>IFERROR(LOOKUP(2,1/(COUNTIF($AI$2:AI272,$AJ$4:$AJ$100)=0),$AJ$4:$AJ$100),"")</f>
        <v/>
      </c>
      <c r="AJ273" s="482" t="str">
        <f t="shared" si="41"/>
        <v/>
      </c>
      <c r="AK273" s="484">
        <f t="shared" si="42"/>
        <v>0</v>
      </c>
      <c r="AL273" s="484">
        <f t="shared" si="43"/>
        <v>0</v>
      </c>
      <c r="AM273" s="484">
        <f t="shared" si="44"/>
        <v>0</v>
      </c>
      <c r="AN273" s="482" t="str">
        <f>IFERROR(LOOKUP(2,1/(COUNTIF($AN$2:AN272,$AF$4:$AF$100)=0),$AF$4:$AF$100),"")</f>
        <v/>
      </c>
    </row>
    <row r="274" spans="24:40" hidden="1">
      <c r="X274" s="257"/>
      <c r="Y274" s="257"/>
      <c r="Z274" s="257"/>
      <c r="AA274" s="257"/>
      <c r="AB274" s="257"/>
      <c r="AC274" s="257"/>
      <c r="AD274" s="528" t="str">
        <f>'syn rec_edit'!AN275</f>
        <v/>
      </c>
      <c r="AE274" s="525" t="str">
        <f>IFERROR(LOOKUP(2,1/(COUNTIF($AE$3:AE273,$AD$4:$AD$579)=0),$AD$4:$AD$579),"")</f>
        <v/>
      </c>
      <c r="AF274" s="484" t="str">
        <f t="shared" si="39"/>
        <v/>
      </c>
      <c r="AG274" s="483" t="str">
        <f t="shared" si="40"/>
        <v/>
      </c>
      <c r="AH274" s="482" t="str">
        <f>IFERROR(LOOKUP(2,1/(COUNTIF($AH$2:AH273,$AG$4:$AG$100)=0),$AG$4:$AG$100),"")</f>
        <v/>
      </c>
      <c r="AI274" s="483" t="str">
        <f>IFERROR(LOOKUP(2,1/(COUNTIF($AI$2:AI273,$AJ$4:$AJ$100)=0),$AJ$4:$AJ$100),"")</f>
        <v/>
      </c>
      <c r="AJ274" s="482" t="str">
        <f t="shared" si="41"/>
        <v/>
      </c>
      <c r="AK274" s="484">
        <f t="shared" si="42"/>
        <v>0</v>
      </c>
      <c r="AL274" s="484">
        <f t="shared" si="43"/>
        <v>0</v>
      </c>
      <c r="AM274" s="484">
        <f t="shared" si="44"/>
        <v>0</v>
      </c>
      <c r="AN274" s="482" t="str">
        <f>IFERROR(LOOKUP(2,1/(COUNTIF($AN$2:AN273,$AF$4:$AF$100)=0),$AF$4:$AF$100),"")</f>
        <v/>
      </c>
    </row>
    <row r="275" spans="24:40" hidden="1">
      <c r="X275" s="257"/>
      <c r="Y275" s="257"/>
      <c r="Z275" s="257"/>
      <c r="AA275" s="257"/>
      <c r="AB275" s="257"/>
      <c r="AC275" s="257"/>
      <c r="AD275" s="528" t="str">
        <f>'syn rec_edit'!AN276</f>
        <v/>
      </c>
      <c r="AE275" s="525" t="str">
        <f>IFERROR(LOOKUP(2,1/(COUNTIF($AE$3:AE274,$AD$4:$AD$579)=0),$AD$4:$AD$579),"")</f>
        <v/>
      </c>
      <c r="AF275" s="484" t="str">
        <f t="shared" si="39"/>
        <v/>
      </c>
      <c r="AG275" s="483" t="str">
        <f t="shared" si="40"/>
        <v/>
      </c>
      <c r="AH275" s="482" t="str">
        <f>IFERROR(LOOKUP(2,1/(COUNTIF($AH$2:AH274,$AG$4:$AG$100)=0),$AG$4:$AG$100),"")</f>
        <v/>
      </c>
      <c r="AI275" s="483" t="str">
        <f>IFERROR(LOOKUP(2,1/(COUNTIF($AI$2:AI274,$AJ$4:$AJ$100)=0),$AJ$4:$AJ$100),"")</f>
        <v/>
      </c>
      <c r="AJ275" s="482" t="str">
        <f t="shared" si="41"/>
        <v/>
      </c>
      <c r="AK275" s="484">
        <f t="shared" si="42"/>
        <v>0</v>
      </c>
      <c r="AL275" s="484">
        <f t="shared" si="43"/>
        <v>0</v>
      </c>
      <c r="AM275" s="484">
        <f t="shared" si="44"/>
        <v>0</v>
      </c>
      <c r="AN275" s="482" t="str">
        <f>IFERROR(LOOKUP(2,1/(COUNTIF($AN$2:AN274,$AF$4:$AF$100)=0),$AF$4:$AF$100),"")</f>
        <v/>
      </c>
    </row>
    <row r="276" spans="24:40" hidden="1">
      <c r="X276" s="257"/>
      <c r="Y276" s="257"/>
      <c r="Z276" s="257"/>
      <c r="AA276" s="257"/>
      <c r="AB276" s="257"/>
      <c r="AC276" s="257"/>
      <c r="AD276" s="528" t="str">
        <f>'syn rec_edit'!AN277</f>
        <v/>
      </c>
      <c r="AE276" s="525" t="str">
        <f>IFERROR(LOOKUP(2,1/(COUNTIF($AE$3:AE275,$AD$4:$AD$579)=0),$AD$4:$AD$579),"")</f>
        <v/>
      </c>
      <c r="AF276" s="484" t="str">
        <f t="shared" si="39"/>
        <v/>
      </c>
      <c r="AG276" s="483" t="str">
        <f t="shared" si="40"/>
        <v/>
      </c>
      <c r="AH276" s="482" t="str">
        <f>IFERROR(LOOKUP(2,1/(COUNTIF($AH$2:AH275,$AG$4:$AG$100)=0),$AG$4:$AG$100),"")</f>
        <v/>
      </c>
      <c r="AI276" s="483" t="str">
        <f>IFERROR(LOOKUP(2,1/(COUNTIF($AI$2:AI275,$AJ$4:$AJ$100)=0),$AJ$4:$AJ$100),"")</f>
        <v/>
      </c>
      <c r="AJ276" s="482" t="str">
        <f t="shared" si="41"/>
        <v/>
      </c>
      <c r="AK276" s="484">
        <f t="shared" si="42"/>
        <v>0</v>
      </c>
      <c r="AL276" s="484">
        <f t="shared" si="43"/>
        <v>0</v>
      </c>
      <c r="AM276" s="484">
        <f t="shared" si="44"/>
        <v>0</v>
      </c>
      <c r="AN276" s="482" t="str">
        <f>IFERROR(LOOKUP(2,1/(COUNTIF($AN$2:AN275,$AF$4:$AF$100)=0),$AF$4:$AF$100),"")</f>
        <v/>
      </c>
    </row>
    <row r="277" spans="24:40" hidden="1">
      <c r="X277" s="257"/>
      <c r="Y277" s="257"/>
      <c r="Z277" s="257"/>
      <c r="AA277" s="257"/>
      <c r="AB277" s="257"/>
      <c r="AC277" s="257"/>
      <c r="AD277" s="528" t="str">
        <f>'syn rec_edit'!AN278</f>
        <v/>
      </c>
      <c r="AE277" s="525" t="str">
        <f>IFERROR(LOOKUP(2,1/(COUNTIF($AE$3:AE276,$AD$4:$AD$579)=0),$AD$4:$AD$579),"")</f>
        <v/>
      </c>
      <c r="AF277" s="484" t="str">
        <f t="shared" si="39"/>
        <v/>
      </c>
      <c r="AG277" s="483" t="str">
        <f t="shared" si="40"/>
        <v/>
      </c>
      <c r="AH277" s="482" t="str">
        <f>IFERROR(LOOKUP(2,1/(COUNTIF($AH$2:AH276,$AG$4:$AG$100)=0),$AG$4:$AG$100),"")</f>
        <v/>
      </c>
      <c r="AI277" s="483" t="str">
        <f>IFERROR(LOOKUP(2,1/(COUNTIF($AI$2:AI276,$AJ$4:$AJ$100)=0),$AJ$4:$AJ$100),"")</f>
        <v/>
      </c>
      <c r="AJ277" s="482" t="str">
        <f t="shared" si="41"/>
        <v/>
      </c>
      <c r="AK277" s="484">
        <f t="shared" si="42"/>
        <v>0</v>
      </c>
      <c r="AL277" s="484">
        <f t="shared" si="43"/>
        <v>0</v>
      </c>
      <c r="AM277" s="484">
        <f t="shared" si="44"/>
        <v>0</v>
      </c>
      <c r="AN277" s="482" t="str">
        <f>IFERROR(LOOKUP(2,1/(COUNTIF($AN$2:AN276,$AF$4:$AF$100)=0),$AF$4:$AF$100),"")</f>
        <v/>
      </c>
    </row>
    <row r="278" spans="24:40" hidden="1">
      <c r="X278" s="257"/>
      <c r="Y278" s="257"/>
      <c r="Z278" s="257"/>
      <c r="AA278" s="257"/>
      <c r="AB278" s="257"/>
      <c r="AC278" s="257"/>
      <c r="AD278" s="528" t="str">
        <f>'syn rec_edit'!AN279</f>
        <v/>
      </c>
      <c r="AE278" s="525" t="str">
        <f>IFERROR(LOOKUP(2,1/(COUNTIF($AE$3:AE277,$AD$4:$AD$579)=0),$AD$4:$AD$579),"")</f>
        <v/>
      </c>
      <c r="AF278" s="484" t="str">
        <f t="shared" si="39"/>
        <v/>
      </c>
      <c r="AG278" s="483" t="str">
        <f t="shared" si="40"/>
        <v/>
      </c>
      <c r="AH278" s="482" t="str">
        <f>IFERROR(LOOKUP(2,1/(COUNTIF($AH$2:AH277,$AG$4:$AG$100)=0),$AG$4:$AG$100),"")</f>
        <v/>
      </c>
      <c r="AI278" s="483" t="str">
        <f>IFERROR(LOOKUP(2,1/(COUNTIF($AI$2:AI277,$AJ$4:$AJ$100)=0),$AJ$4:$AJ$100),"")</f>
        <v/>
      </c>
      <c r="AJ278" s="482" t="str">
        <f t="shared" si="41"/>
        <v/>
      </c>
      <c r="AK278" s="484">
        <f t="shared" si="42"/>
        <v>0</v>
      </c>
      <c r="AL278" s="484">
        <f t="shared" si="43"/>
        <v>0</v>
      </c>
      <c r="AM278" s="484">
        <f t="shared" si="44"/>
        <v>0</v>
      </c>
      <c r="AN278" s="482" t="str">
        <f>IFERROR(LOOKUP(2,1/(COUNTIF($AN$2:AN277,$AF$4:$AF$100)=0),$AF$4:$AF$100),"")</f>
        <v/>
      </c>
    </row>
    <row r="279" spans="24:40" hidden="1">
      <c r="X279" s="257"/>
      <c r="Y279" s="257"/>
      <c r="Z279" s="257"/>
      <c r="AA279" s="257"/>
      <c r="AB279" s="257"/>
      <c r="AC279" s="257"/>
      <c r="AD279" s="528" t="str">
        <f>'syn rec_edit'!AN280</f>
        <v/>
      </c>
      <c r="AE279" s="525" t="str">
        <f>IFERROR(LOOKUP(2,1/(COUNTIF($AE$3:AE278,$AD$4:$AD$579)=0),$AD$4:$AD$579),"")</f>
        <v/>
      </c>
      <c r="AF279" s="484" t="str">
        <f t="shared" si="39"/>
        <v/>
      </c>
      <c r="AG279" s="483" t="str">
        <f t="shared" si="40"/>
        <v/>
      </c>
      <c r="AH279" s="482" t="str">
        <f>IFERROR(LOOKUP(2,1/(COUNTIF($AH$2:AH278,$AG$4:$AG$100)=0),$AG$4:$AG$100),"")</f>
        <v/>
      </c>
      <c r="AI279" s="483" t="str">
        <f>IFERROR(LOOKUP(2,1/(COUNTIF($AI$2:AI278,$AJ$4:$AJ$100)=0),$AJ$4:$AJ$100),"")</f>
        <v/>
      </c>
      <c r="AJ279" s="482" t="str">
        <f t="shared" si="41"/>
        <v/>
      </c>
      <c r="AK279" s="484">
        <f t="shared" si="42"/>
        <v>0</v>
      </c>
      <c r="AL279" s="484">
        <f t="shared" si="43"/>
        <v>0</v>
      </c>
      <c r="AM279" s="484">
        <f t="shared" si="44"/>
        <v>0</v>
      </c>
      <c r="AN279" s="482" t="str">
        <f>IFERROR(LOOKUP(2,1/(COUNTIF($AN$2:AN278,$AF$4:$AF$100)=0),$AF$4:$AF$100),"")</f>
        <v/>
      </c>
    </row>
    <row r="280" spans="24:40" hidden="1">
      <c r="X280" s="257"/>
      <c r="Y280" s="257"/>
      <c r="Z280" s="257"/>
      <c r="AA280" s="257"/>
      <c r="AB280" s="257"/>
      <c r="AC280" s="257"/>
      <c r="AD280" s="528" t="str">
        <f>'syn rec_edit'!AN281</f>
        <v/>
      </c>
      <c r="AE280" s="525" t="str">
        <f>IFERROR(LOOKUP(2,1/(COUNTIF($AE$3:AE279,$AD$4:$AD$579)=0),$AD$4:$AD$579),"")</f>
        <v/>
      </c>
      <c r="AF280" s="484" t="str">
        <f t="shared" si="39"/>
        <v/>
      </c>
      <c r="AG280" s="483" t="str">
        <f t="shared" si="40"/>
        <v/>
      </c>
      <c r="AH280" s="482" t="str">
        <f>IFERROR(LOOKUP(2,1/(COUNTIF($AH$2:AH279,$AG$4:$AG$100)=0),$AG$4:$AG$100),"")</f>
        <v/>
      </c>
      <c r="AI280" s="483" t="str">
        <f>IFERROR(LOOKUP(2,1/(COUNTIF($AI$2:AI279,$AJ$4:$AJ$100)=0),$AJ$4:$AJ$100),"")</f>
        <v/>
      </c>
      <c r="AJ280" s="482" t="str">
        <f t="shared" si="41"/>
        <v/>
      </c>
      <c r="AK280" s="484">
        <f t="shared" si="42"/>
        <v>0</v>
      </c>
      <c r="AL280" s="484">
        <f t="shared" si="43"/>
        <v>0</v>
      </c>
      <c r="AM280" s="484">
        <f t="shared" si="44"/>
        <v>0</v>
      </c>
      <c r="AN280" s="482" t="str">
        <f>IFERROR(LOOKUP(2,1/(COUNTIF($AN$2:AN279,$AF$4:$AF$100)=0),$AF$4:$AF$100),"")</f>
        <v/>
      </c>
    </row>
    <row r="281" spans="24:40" hidden="1">
      <c r="X281" s="257"/>
      <c r="Y281" s="257"/>
      <c r="Z281" s="257"/>
      <c r="AA281" s="257"/>
      <c r="AB281" s="257"/>
      <c r="AC281" s="257"/>
      <c r="AD281" s="528" t="str">
        <f>'syn rec_edit'!AN282</f>
        <v/>
      </c>
      <c r="AE281" s="525" t="str">
        <f>IFERROR(LOOKUP(2,1/(COUNTIF($AE$3:AE280,$AD$4:$AD$579)=0),$AD$4:$AD$579),"")</f>
        <v/>
      </c>
      <c r="AF281" s="484" t="str">
        <f t="shared" si="39"/>
        <v/>
      </c>
      <c r="AG281" s="483" t="str">
        <f t="shared" si="40"/>
        <v/>
      </c>
      <c r="AH281" s="482" t="str">
        <f>IFERROR(LOOKUP(2,1/(COUNTIF($AH$2:AH280,$AG$4:$AG$100)=0),$AG$4:$AG$100),"")</f>
        <v/>
      </c>
      <c r="AI281" s="483" t="str">
        <f>IFERROR(LOOKUP(2,1/(COUNTIF($AI$2:AI280,$AJ$4:$AJ$100)=0),$AJ$4:$AJ$100),"")</f>
        <v/>
      </c>
      <c r="AJ281" s="482" t="str">
        <f t="shared" si="41"/>
        <v/>
      </c>
      <c r="AK281" s="484">
        <f t="shared" si="42"/>
        <v>0</v>
      </c>
      <c r="AL281" s="484">
        <f t="shared" si="43"/>
        <v>0</v>
      </c>
      <c r="AM281" s="484">
        <f t="shared" si="44"/>
        <v>0</v>
      </c>
      <c r="AN281" s="482" t="str">
        <f>IFERROR(LOOKUP(2,1/(COUNTIF($AN$2:AN280,$AF$4:$AF$100)=0),$AF$4:$AF$100),"")</f>
        <v/>
      </c>
    </row>
    <row r="282" spans="24:40" hidden="1">
      <c r="X282" s="257"/>
      <c r="Y282" s="257"/>
      <c r="Z282" s="257"/>
      <c r="AA282" s="257"/>
      <c r="AB282" s="257"/>
      <c r="AC282" s="257"/>
      <c r="AD282" s="528" t="str">
        <f>'syn rec_edit'!AN283</f>
        <v/>
      </c>
      <c r="AE282" s="525" t="str">
        <f>IFERROR(LOOKUP(2,1/(COUNTIF($AE$3:AE281,$AD$4:$AD$579)=0),$AD$4:$AD$579),"")</f>
        <v/>
      </c>
      <c r="AF282" s="484" t="str">
        <f t="shared" si="39"/>
        <v/>
      </c>
      <c r="AG282" s="483" t="str">
        <f t="shared" si="40"/>
        <v/>
      </c>
      <c r="AH282" s="482" t="str">
        <f>IFERROR(LOOKUP(2,1/(COUNTIF($AH$2:AH281,$AG$4:$AG$100)=0),$AG$4:$AG$100),"")</f>
        <v/>
      </c>
      <c r="AI282" s="483" t="str">
        <f>IFERROR(LOOKUP(2,1/(COUNTIF($AI$2:AI281,$AJ$4:$AJ$100)=0),$AJ$4:$AJ$100),"")</f>
        <v/>
      </c>
      <c r="AJ282" s="482" t="str">
        <f t="shared" si="41"/>
        <v/>
      </c>
      <c r="AK282" s="484">
        <f t="shared" si="42"/>
        <v>0</v>
      </c>
      <c r="AL282" s="484">
        <f t="shared" si="43"/>
        <v>0</v>
      </c>
      <c r="AM282" s="484">
        <f t="shared" si="44"/>
        <v>0</v>
      </c>
      <c r="AN282" s="482" t="str">
        <f>IFERROR(LOOKUP(2,1/(COUNTIF($AN$2:AN281,$AF$4:$AF$100)=0),$AF$4:$AF$100),"")</f>
        <v/>
      </c>
    </row>
    <row r="283" spans="24:40" hidden="1">
      <c r="X283" s="257"/>
      <c r="Y283" s="257"/>
      <c r="Z283" s="257"/>
      <c r="AA283" s="257"/>
      <c r="AB283" s="257"/>
      <c r="AC283" s="257"/>
      <c r="AD283" s="528" t="str">
        <f>'syn rec_edit'!AN284</f>
        <v/>
      </c>
      <c r="AE283" s="525" t="str">
        <f>IFERROR(LOOKUP(2,1/(COUNTIF($AE$3:AE282,$AD$4:$AD$579)=0),$AD$4:$AD$579),"")</f>
        <v/>
      </c>
      <c r="AF283" s="484" t="str">
        <f t="shared" si="39"/>
        <v/>
      </c>
      <c r="AG283" s="483" t="str">
        <f t="shared" si="40"/>
        <v/>
      </c>
      <c r="AH283" s="482" t="str">
        <f>IFERROR(LOOKUP(2,1/(COUNTIF($AH$2:AH282,$AG$4:$AG$100)=0),$AG$4:$AG$100),"")</f>
        <v/>
      </c>
      <c r="AI283" s="483" t="str">
        <f>IFERROR(LOOKUP(2,1/(COUNTIF($AI$2:AI282,$AJ$4:$AJ$100)=0),$AJ$4:$AJ$100),"")</f>
        <v/>
      </c>
      <c r="AJ283" s="482" t="str">
        <f t="shared" si="41"/>
        <v/>
      </c>
      <c r="AK283" s="484">
        <f t="shared" si="42"/>
        <v>0</v>
      </c>
      <c r="AL283" s="484">
        <f t="shared" si="43"/>
        <v>0</v>
      </c>
      <c r="AM283" s="484">
        <f t="shared" si="44"/>
        <v>0</v>
      </c>
      <c r="AN283" s="482" t="str">
        <f>IFERROR(LOOKUP(2,1/(COUNTIF($AN$2:AN282,$AF$4:$AF$100)=0),$AF$4:$AF$100),"")</f>
        <v/>
      </c>
    </row>
    <row r="284" spans="24:40" hidden="1">
      <c r="X284" s="257"/>
      <c r="Y284" s="257"/>
      <c r="Z284" s="257"/>
      <c r="AA284" s="257"/>
      <c r="AB284" s="257"/>
      <c r="AC284" s="257"/>
      <c r="AD284" s="528" t="str">
        <f>'syn rec_edit'!AN285</f>
        <v/>
      </c>
      <c r="AE284" s="525" t="str">
        <f>IFERROR(LOOKUP(2,1/(COUNTIF($AE$3:AE283,$AD$4:$AD$579)=0),$AD$4:$AD$579),"")</f>
        <v/>
      </c>
      <c r="AF284" s="484" t="str">
        <f t="shared" si="39"/>
        <v/>
      </c>
      <c r="AG284" s="483" t="str">
        <f t="shared" si="40"/>
        <v/>
      </c>
      <c r="AH284" s="482" t="str">
        <f>IFERROR(LOOKUP(2,1/(COUNTIF($AH$2:AH283,$AG$4:$AG$100)=0),$AG$4:$AG$100),"")</f>
        <v/>
      </c>
      <c r="AI284" s="483" t="str">
        <f>IFERROR(LOOKUP(2,1/(COUNTIF($AI$2:AI283,$AJ$4:$AJ$100)=0),$AJ$4:$AJ$100),"")</f>
        <v/>
      </c>
      <c r="AJ284" s="482" t="str">
        <f t="shared" si="41"/>
        <v/>
      </c>
      <c r="AK284" s="484">
        <f t="shared" si="42"/>
        <v>0</v>
      </c>
      <c r="AL284" s="484">
        <f t="shared" si="43"/>
        <v>0</v>
      </c>
      <c r="AM284" s="484">
        <f t="shared" si="44"/>
        <v>0</v>
      </c>
      <c r="AN284" s="482" t="str">
        <f>IFERROR(LOOKUP(2,1/(COUNTIF($AN$2:AN283,$AF$4:$AF$100)=0),$AF$4:$AF$100),"")</f>
        <v/>
      </c>
    </row>
    <row r="285" spans="24:40" hidden="1">
      <c r="X285" s="257"/>
      <c r="Y285" s="257"/>
      <c r="Z285" s="257"/>
      <c r="AA285" s="257"/>
      <c r="AB285" s="257"/>
      <c r="AC285" s="257"/>
      <c r="AD285" s="528" t="str">
        <f>'syn rec_edit'!AN286</f>
        <v/>
      </c>
      <c r="AE285" s="525" t="str">
        <f>IFERROR(LOOKUP(2,1/(COUNTIF($AE$3:AE284,$AD$4:$AD$579)=0),$AD$4:$AD$579),"")</f>
        <v/>
      </c>
      <c r="AF285" s="484" t="str">
        <f t="shared" si="39"/>
        <v/>
      </c>
      <c r="AG285" s="483" t="str">
        <f t="shared" si="40"/>
        <v/>
      </c>
      <c r="AH285" s="482" t="str">
        <f>IFERROR(LOOKUP(2,1/(COUNTIF($AH$2:AH284,$AG$4:$AG$100)=0),$AG$4:$AG$100),"")</f>
        <v/>
      </c>
      <c r="AI285" s="483" t="str">
        <f>IFERROR(LOOKUP(2,1/(COUNTIF($AI$2:AI284,$AJ$4:$AJ$100)=0),$AJ$4:$AJ$100),"")</f>
        <v/>
      </c>
      <c r="AJ285" s="482" t="str">
        <f t="shared" si="41"/>
        <v/>
      </c>
      <c r="AK285" s="484">
        <f t="shared" si="42"/>
        <v>0</v>
      </c>
      <c r="AL285" s="484">
        <f t="shared" si="43"/>
        <v>0</v>
      </c>
      <c r="AM285" s="484">
        <f t="shared" si="44"/>
        <v>0</v>
      </c>
      <c r="AN285" s="482" t="str">
        <f>IFERROR(LOOKUP(2,1/(COUNTIF($AN$2:AN284,$AF$4:$AF$100)=0),$AF$4:$AF$100),"")</f>
        <v/>
      </c>
    </row>
    <row r="286" spans="24:40" hidden="1">
      <c r="X286" s="257"/>
      <c r="Y286" s="257"/>
      <c r="Z286" s="257"/>
      <c r="AA286" s="257"/>
      <c r="AB286" s="257"/>
      <c r="AC286" s="257"/>
      <c r="AD286" s="528" t="str">
        <f>'syn rec_edit'!AN287</f>
        <v/>
      </c>
      <c r="AE286" s="525" t="str">
        <f>IFERROR(LOOKUP(2,1/(COUNTIF($AE$3:AE285,$AD$4:$AD$579)=0),$AD$4:$AD$579),"")</f>
        <v/>
      </c>
      <c r="AF286" s="484" t="str">
        <f t="shared" si="39"/>
        <v/>
      </c>
      <c r="AG286" s="483" t="str">
        <f t="shared" si="40"/>
        <v/>
      </c>
      <c r="AH286" s="482" t="str">
        <f>IFERROR(LOOKUP(2,1/(COUNTIF($AH$2:AH285,$AG$4:$AG$100)=0),$AG$4:$AG$100),"")</f>
        <v/>
      </c>
      <c r="AI286" s="483" t="str">
        <f>IFERROR(LOOKUP(2,1/(COUNTIF($AI$2:AI285,$AJ$4:$AJ$100)=0),$AJ$4:$AJ$100),"")</f>
        <v/>
      </c>
      <c r="AJ286" s="482" t="str">
        <f t="shared" si="41"/>
        <v/>
      </c>
      <c r="AK286" s="484">
        <f t="shared" si="42"/>
        <v>0</v>
      </c>
      <c r="AL286" s="484">
        <f t="shared" si="43"/>
        <v>0</v>
      </c>
      <c r="AM286" s="484">
        <f t="shared" si="44"/>
        <v>0</v>
      </c>
      <c r="AN286" s="482" t="str">
        <f>IFERROR(LOOKUP(2,1/(COUNTIF($AN$2:AN285,$AF$4:$AF$100)=0),$AF$4:$AF$100),"")</f>
        <v/>
      </c>
    </row>
    <row r="287" spans="24:40" hidden="1">
      <c r="X287" s="257"/>
      <c r="Y287" s="257"/>
      <c r="Z287" s="257"/>
      <c r="AA287" s="257"/>
      <c r="AB287" s="257"/>
      <c r="AC287" s="257"/>
      <c r="AD287" s="528" t="str">
        <f>'syn rec_edit'!AN288</f>
        <v/>
      </c>
      <c r="AE287" s="525" t="str">
        <f>IFERROR(LOOKUP(2,1/(COUNTIF($AE$3:AE286,$AD$4:$AD$579)=0),$AD$4:$AD$579),"")</f>
        <v/>
      </c>
      <c r="AF287" s="484" t="str">
        <f t="shared" si="39"/>
        <v/>
      </c>
      <c r="AG287" s="483" t="str">
        <f t="shared" si="40"/>
        <v/>
      </c>
      <c r="AH287" s="482" t="str">
        <f>IFERROR(LOOKUP(2,1/(COUNTIF($AH$2:AH286,$AG$4:$AG$100)=0),$AG$4:$AG$100),"")</f>
        <v/>
      </c>
      <c r="AI287" s="483" t="str">
        <f>IFERROR(LOOKUP(2,1/(COUNTIF($AI$2:AI286,$AJ$4:$AJ$100)=0),$AJ$4:$AJ$100),"")</f>
        <v/>
      </c>
      <c r="AJ287" s="482" t="str">
        <f t="shared" si="41"/>
        <v/>
      </c>
      <c r="AK287" s="484">
        <f t="shared" si="42"/>
        <v>0</v>
      </c>
      <c r="AL287" s="484">
        <f t="shared" si="43"/>
        <v>0</v>
      </c>
      <c r="AM287" s="484">
        <f t="shared" si="44"/>
        <v>0</v>
      </c>
      <c r="AN287" s="482" t="str">
        <f>IFERROR(LOOKUP(2,1/(COUNTIF($AN$2:AN286,$AF$4:$AF$100)=0),$AF$4:$AF$100),"")</f>
        <v/>
      </c>
    </row>
    <row r="288" spans="24:40" hidden="1">
      <c r="X288" s="257"/>
      <c r="Y288" s="257"/>
      <c r="Z288" s="257"/>
      <c r="AA288" s="257"/>
      <c r="AB288" s="257"/>
      <c r="AC288" s="257"/>
      <c r="AD288" s="528" t="str">
        <f>'syn rec_edit'!AN289</f>
        <v/>
      </c>
      <c r="AE288" s="525" t="str">
        <f>IFERROR(LOOKUP(2,1/(COUNTIF($AE$3:AE287,$AD$4:$AD$579)=0),$AD$4:$AD$579),"")</f>
        <v/>
      </c>
      <c r="AF288" s="484" t="str">
        <f t="shared" si="39"/>
        <v/>
      </c>
      <c r="AG288" s="483" t="str">
        <f t="shared" si="40"/>
        <v/>
      </c>
      <c r="AH288" s="482" t="str">
        <f>IFERROR(LOOKUP(2,1/(COUNTIF($AH$2:AH287,$AG$4:$AG$100)=0),$AG$4:$AG$100),"")</f>
        <v/>
      </c>
      <c r="AI288" s="483" t="str">
        <f>IFERROR(LOOKUP(2,1/(COUNTIF($AI$2:AI287,$AJ$4:$AJ$100)=0),$AJ$4:$AJ$100),"")</f>
        <v/>
      </c>
      <c r="AJ288" s="482" t="str">
        <f t="shared" si="41"/>
        <v/>
      </c>
      <c r="AK288" s="484">
        <f t="shared" si="42"/>
        <v>0</v>
      </c>
      <c r="AL288" s="484">
        <f t="shared" si="43"/>
        <v>0</v>
      </c>
      <c r="AM288" s="484">
        <f t="shared" si="44"/>
        <v>0</v>
      </c>
      <c r="AN288" s="482" t="str">
        <f>IFERROR(LOOKUP(2,1/(COUNTIF($AN$2:AN287,$AF$4:$AF$100)=0),$AF$4:$AF$100),"")</f>
        <v/>
      </c>
    </row>
    <row r="289" spans="24:40" hidden="1">
      <c r="X289" s="257"/>
      <c r="Y289" s="257"/>
      <c r="Z289" s="257"/>
      <c r="AA289" s="257"/>
      <c r="AB289" s="257"/>
      <c r="AC289" s="257"/>
      <c r="AD289" s="528" t="str">
        <f>'syn rec_edit'!AN290</f>
        <v/>
      </c>
      <c r="AE289" s="525" t="str">
        <f>IFERROR(LOOKUP(2,1/(COUNTIF($AE$3:AE288,$AD$4:$AD$579)=0),$AD$4:$AD$579),"")</f>
        <v/>
      </c>
      <c r="AF289" s="484" t="str">
        <f t="shared" si="39"/>
        <v/>
      </c>
      <c r="AG289" s="483" t="str">
        <f t="shared" si="40"/>
        <v/>
      </c>
      <c r="AH289" s="482" t="str">
        <f>IFERROR(LOOKUP(2,1/(COUNTIF($AH$2:AH288,$AG$4:$AG$100)=0),$AG$4:$AG$100),"")</f>
        <v/>
      </c>
      <c r="AI289" s="483" t="str">
        <f>IFERROR(LOOKUP(2,1/(COUNTIF($AI$2:AI288,$AJ$4:$AJ$100)=0),$AJ$4:$AJ$100),"")</f>
        <v/>
      </c>
      <c r="AJ289" s="482" t="str">
        <f t="shared" si="41"/>
        <v/>
      </c>
      <c r="AK289" s="484">
        <f t="shared" si="42"/>
        <v>0</v>
      </c>
      <c r="AL289" s="484">
        <f t="shared" si="43"/>
        <v>0</v>
      </c>
      <c r="AM289" s="484">
        <f t="shared" si="44"/>
        <v>0</v>
      </c>
      <c r="AN289" s="482" t="str">
        <f>IFERROR(LOOKUP(2,1/(COUNTIF($AN$2:AN288,$AF$4:$AF$100)=0),$AF$4:$AF$100),"")</f>
        <v/>
      </c>
    </row>
    <row r="290" spans="24:40" hidden="1">
      <c r="X290" s="257"/>
      <c r="Y290" s="257"/>
      <c r="Z290" s="257"/>
      <c r="AA290" s="257"/>
      <c r="AB290" s="257"/>
      <c r="AC290" s="257"/>
      <c r="AD290" s="528" t="str">
        <f>'syn rec_edit'!AN291</f>
        <v/>
      </c>
      <c r="AE290" s="525" t="str">
        <f>IFERROR(LOOKUP(2,1/(COUNTIF($AE$3:AE289,$AD$4:$AD$579)=0),$AD$4:$AD$579),"")</f>
        <v/>
      </c>
      <c r="AF290" s="484" t="str">
        <f t="shared" si="39"/>
        <v/>
      </c>
      <c r="AG290" s="483" t="str">
        <f t="shared" si="40"/>
        <v/>
      </c>
      <c r="AH290" s="482" t="str">
        <f>IFERROR(LOOKUP(2,1/(COUNTIF($AH$2:AH289,$AG$4:$AG$100)=0),$AG$4:$AG$100),"")</f>
        <v/>
      </c>
      <c r="AI290" s="483" t="str">
        <f>IFERROR(LOOKUP(2,1/(COUNTIF($AI$2:AI289,$AJ$4:$AJ$100)=0),$AJ$4:$AJ$100),"")</f>
        <v/>
      </c>
      <c r="AJ290" s="482" t="str">
        <f t="shared" si="41"/>
        <v/>
      </c>
      <c r="AK290" s="484">
        <f t="shared" si="42"/>
        <v>0</v>
      </c>
      <c r="AL290" s="484">
        <f t="shared" si="43"/>
        <v>0</v>
      </c>
      <c r="AM290" s="484">
        <f t="shared" si="44"/>
        <v>0</v>
      </c>
      <c r="AN290" s="482" t="str">
        <f>IFERROR(LOOKUP(2,1/(COUNTIF($AN$2:AN289,$AF$4:$AF$100)=0),$AF$4:$AF$100),"")</f>
        <v/>
      </c>
    </row>
    <row r="291" spans="24:40" hidden="1">
      <c r="X291" s="257"/>
      <c r="Y291" s="257"/>
      <c r="Z291" s="257"/>
      <c r="AA291" s="257"/>
      <c r="AB291" s="257"/>
      <c r="AC291" s="257"/>
      <c r="AD291" s="528" t="str">
        <f>'syn rec_edit'!AN292</f>
        <v/>
      </c>
      <c r="AE291" s="525" t="str">
        <f>IFERROR(LOOKUP(2,1/(COUNTIF($AE$3:AE290,$AD$4:$AD$579)=0),$AD$4:$AD$579),"")</f>
        <v/>
      </c>
      <c r="AF291" s="484" t="str">
        <f t="shared" si="39"/>
        <v/>
      </c>
      <c r="AG291" s="483" t="str">
        <f t="shared" si="40"/>
        <v/>
      </c>
      <c r="AH291" s="482" t="str">
        <f>IFERROR(LOOKUP(2,1/(COUNTIF($AH$2:AH290,$AG$4:$AG$100)=0),$AG$4:$AG$100),"")</f>
        <v/>
      </c>
      <c r="AI291" s="483" t="str">
        <f>IFERROR(LOOKUP(2,1/(COUNTIF($AI$2:AI290,$AJ$4:$AJ$100)=0),$AJ$4:$AJ$100),"")</f>
        <v/>
      </c>
      <c r="AJ291" s="482" t="str">
        <f t="shared" si="41"/>
        <v/>
      </c>
      <c r="AK291" s="484">
        <f t="shared" si="42"/>
        <v>0</v>
      </c>
      <c r="AL291" s="484">
        <f t="shared" si="43"/>
        <v>0</v>
      </c>
      <c r="AM291" s="484">
        <f t="shared" si="44"/>
        <v>0</v>
      </c>
      <c r="AN291" s="482" t="str">
        <f>IFERROR(LOOKUP(2,1/(COUNTIF($AN$2:AN290,$AF$4:$AF$100)=0),$AF$4:$AF$100),"")</f>
        <v/>
      </c>
    </row>
    <row r="292" spans="24:40" hidden="1">
      <c r="X292" s="257"/>
      <c r="Y292" s="257"/>
      <c r="Z292" s="257"/>
      <c r="AA292" s="257"/>
      <c r="AB292" s="257"/>
      <c r="AC292" s="257"/>
      <c r="AD292" s="528" t="str">
        <f>'syn rec_edit_2'!AN5</f>
        <v/>
      </c>
      <c r="AE292" s="525" t="str">
        <f>IFERROR(LOOKUP(2,1/(COUNTIF($AE$3:AE291,$AD$4:$AD$579)=0),$AD$4:$AD$579),"")</f>
        <v/>
      </c>
      <c r="AF292" s="484" t="str">
        <f t="shared" si="39"/>
        <v/>
      </c>
      <c r="AG292" s="483" t="str">
        <f t="shared" si="40"/>
        <v/>
      </c>
      <c r="AH292" s="482" t="str">
        <f>IFERROR(LOOKUP(2,1/(COUNTIF($AH$2:AH291,$AG$4:$AG$100)=0),$AG$4:$AG$100),"")</f>
        <v/>
      </c>
      <c r="AI292" s="483" t="str">
        <f>IFERROR(LOOKUP(2,1/(COUNTIF($AI$2:AI291,$AJ$4:$AJ$100)=0),$AJ$4:$AJ$100),"")</f>
        <v/>
      </c>
      <c r="AJ292" s="482" t="str">
        <f t="shared" si="41"/>
        <v/>
      </c>
      <c r="AK292" s="484">
        <f t="shared" si="42"/>
        <v>0</v>
      </c>
      <c r="AL292" s="484">
        <f t="shared" si="43"/>
        <v>0</v>
      </c>
      <c r="AM292" s="484">
        <f t="shared" si="44"/>
        <v>0</v>
      </c>
      <c r="AN292" s="482" t="str">
        <f>IFERROR(LOOKUP(2,1/(COUNTIF($AN$2:AN291,$AF$4:$AF$100)=0),$AF$4:$AF$100),"")</f>
        <v/>
      </c>
    </row>
    <row r="293" spans="24:40" hidden="1">
      <c r="X293" s="257"/>
      <c r="Y293" s="257"/>
      <c r="Z293" s="257"/>
      <c r="AA293" s="257"/>
      <c r="AB293" s="257"/>
      <c r="AC293" s="257"/>
      <c r="AD293" s="528" t="str">
        <f>'syn rec_edit_2'!AN6</f>
        <v/>
      </c>
      <c r="AE293" s="525" t="str">
        <f>IFERROR(LOOKUP(2,1/(COUNTIF($AE$3:AE292,$AD$4:$AD$579)=0),$AD$4:$AD$579),"")</f>
        <v/>
      </c>
      <c r="AF293" s="484" t="str">
        <f t="shared" si="39"/>
        <v/>
      </c>
      <c r="AG293" s="483" t="str">
        <f t="shared" si="40"/>
        <v/>
      </c>
      <c r="AH293" s="482" t="str">
        <f>IFERROR(LOOKUP(2,1/(COUNTIF($AH$2:AH292,$AG$4:$AG$100)=0),$AG$4:$AG$100),"")</f>
        <v/>
      </c>
      <c r="AI293" s="483" t="str">
        <f>IFERROR(LOOKUP(2,1/(COUNTIF($AI$2:AI292,$AJ$4:$AJ$100)=0),$AJ$4:$AJ$100),"")</f>
        <v/>
      </c>
      <c r="AJ293" s="482" t="str">
        <f t="shared" si="41"/>
        <v/>
      </c>
      <c r="AK293" s="484">
        <f t="shared" si="42"/>
        <v>0</v>
      </c>
      <c r="AL293" s="484">
        <f t="shared" si="43"/>
        <v>0</v>
      </c>
      <c r="AM293" s="484">
        <f t="shared" si="44"/>
        <v>0</v>
      </c>
      <c r="AN293" s="482" t="str">
        <f>IFERROR(LOOKUP(2,1/(COUNTIF($AN$2:AN292,$AF$4:$AF$100)=0),$AF$4:$AF$100),"")</f>
        <v/>
      </c>
    </row>
    <row r="294" spans="24:40" hidden="1">
      <c r="X294" s="257"/>
      <c r="Y294" s="257"/>
      <c r="Z294" s="257"/>
      <c r="AA294" s="257"/>
      <c r="AB294" s="257"/>
      <c r="AC294" s="257"/>
      <c r="AD294" s="528" t="str">
        <f>'syn rec_edit_2'!AN7</f>
        <v/>
      </c>
      <c r="AE294" s="525" t="str">
        <f>IFERROR(LOOKUP(2,1/(COUNTIF($AE$3:AE293,$AD$4:$AD$579)=0),$AD$4:$AD$579),"")</f>
        <v/>
      </c>
      <c r="AF294" s="484" t="str">
        <f t="shared" si="39"/>
        <v/>
      </c>
      <c r="AG294" s="483" t="str">
        <f t="shared" si="40"/>
        <v/>
      </c>
      <c r="AH294" s="482" t="str">
        <f>IFERROR(LOOKUP(2,1/(COUNTIF($AH$2:AH293,$AG$4:$AG$100)=0),$AG$4:$AG$100),"")</f>
        <v/>
      </c>
      <c r="AI294" s="483" t="str">
        <f>IFERROR(LOOKUP(2,1/(COUNTIF($AI$2:AI293,$AJ$4:$AJ$100)=0),$AJ$4:$AJ$100),"")</f>
        <v/>
      </c>
      <c r="AJ294" s="482" t="str">
        <f t="shared" si="41"/>
        <v/>
      </c>
      <c r="AK294" s="484">
        <f t="shared" si="42"/>
        <v>0</v>
      </c>
      <c r="AL294" s="484">
        <f t="shared" si="43"/>
        <v>0</v>
      </c>
      <c r="AM294" s="484">
        <f t="shared" si="44"/>
        <v>0</v>
      </c>
      <c r="AN294" s="482" t="str">
        <f>IFERROR(LOOKUP(2,1/(COUNTIF($AN$2:AN293,$AF$4:$AF$100)=0),$AF$4:$AF$100),"")</f>
        <v/>
      </c>
    </row>
    <row r="295" spans="24:40" hidden="1">
      <c r="X295" s="257"/>
      <c r="Y295" s="257"/>
      <c r="Z295" s="257"/>
      <c r="AA295" s="257"/>
      <c r="AB295" s="257"/>
      <c r="AC295" s="257"/>
      <c r="AD295" s="528" t="str">
        <f>'syn rec_edit_2'!AN8</f>
        <v/>
      </c>
      <c r="AE295" s="525" t="str">
        <f>IFERROR(LOOKUP(2,1/(COUNTIF($AE$3:AE294,$AD$4:$AD$579)=0),$AD$4:$AD$579),"")</f>
        <v/>
      </c>
      <c r="AF295" s="484" t="str">
        <f t="shared" si="39"/>
        <v/>
      </c>
      <c r="AG295" s="483" t="str">
        <f t="shared" si="40"/>
        <v/>
      </c>
      <c r="AH295" s="482" t="str">
        <f>IFERROR(LOOKUP(2,1/(COUNTIF($AH$2:AH294,$AG$4:$AG$100)=0),$AG$4:$AG$100),"")</f>
        <v/>
      </c>
      <c r="AI295" s="483" t="str">
        <f>IFERROR(LOOKUP(2,1/(COUNTIF($AI$2:AI294,$AJ$4:$AJ$100)=0),$AJ$4:$AJ$100),"")</f>
        <v/>
      </c>
      <c r="AJ295" s="482" t="str">
        <f t="shared" si="41"/>
        <v/>
      </c>
      <c r="AK295" s="484">
        <f t="shared" si="42"/>
        <v>0</v>
      </c>
      <c r="AL295" s="484">
        <f t="shared" si="43"/>
        <v>0</v>
      </c>
      <c r="AM295" s="484">
        <f t="shared" si="44"/>
        <v>0</v>
      </c>
      <c r="AN295" s="482" t="str">
        <f>IFERROR(LOOKUP(2,1/(COUNTIF($AN$2:AN294,$AF$4:$AF$100)=0),$AF$4:$AF$100),"")</f>
        <v/>
      </c>
    </row>
    <row r="296" spans="24:40" hidden="1">
      <c r="X296" s="257"/>
      <c r="Y296" s="257"/>
      <c r="Z296" s="257"/>
      <c r="AA296" s="257"/>
      <c r="AB296" s="257"/>
      <c r="AC296" s="257"/>
      <c r="AD296" s="528" t="str">
        <f>'syn rec_edit_2'!AN9</f>
        <v/>
      </c>
      <c r="AE296" s="525" t="str">
        <f>IFERROR(LOOKUP(2,1/(COUNTIF($AE$3:AE295,$AD$4:$AD$579)=0),$AD$4:$AD$579),"")</f>
        <v/>
      </c>
      <c r="AF296" s="484" t="str">
        <f t="shared" si="39"/>
        <v/>
      </c>
      <c r="AG296" s="483" t="str">
        <f t="shared" si="40"/>
        <v/>
      </c>
      <c r="AH296" s="482" t="str">
        <f>IFERROR(LOOKUP(2,1/(COUNTIF($AH$2:AH295,$AG$4:$AG$100)=0),$AG$4:$AG$100),"")</f>
        <v/>
      </c>
      <c r="AI296" s="483" t="str">
        <f>IFERROR(LOOKUP(2,1/(COUNTIF($AI$2:AI295,$AJ$4:$AJ$100)=0),$AJ$4:$AJ$100),"")</f>
        <v/>
      </c>
      <c r="AJ296" s="482" t="str">
        <f t="shared" si="41"/>
        <v/>
      </c>
      <c r="AK296" s="484">
        <f t="shared" si="42"/>
        <v>0</v>
      </c>
      <c r="AL296" s="484">
        <f t="shared" si="43"/>
        <v>0</v>
      </c>
      <c r="AM296" s="484">
        <f t="shared" si="44"/>
        <v>0</v>
      </c>
      <c r="AN296" s="482" t="str">
        <f>IFERROR(LOOKUP(2,1/(COUNTIF($AN$2:AN295,$AF$4:$AF$100)=0),$AF$4:$AF$100),"")</f>
        <v/>
      </c>
    </row>
    <row r="297" spans="24:40" hidden="1">
      <c r="X297" s="257"/>
      <c r="Y297" s="257"/>
      <c r="Z297" s="257"/>
      <c r="AA297" s="257"/>
      <c r="AB297" s="257"/>
      <c r="AC297" s="257"/>
      <c r="AD297" s="528" t="str">
        <f>'syn rec_edit_2'!AN10</f>
        <v/>
      </c>
      <c r="AE297" s="525" t="str">
        <f>IFERROR(LOOKUP(2,1/(COUNTIF($AE$3:AE296,$AD$4:$AD$579)=0),$AD$4:$AD$579),"")</f>
        <v/>
      </c>
      <c r="AF297" s="484" t="str">
        <f t="shared" si="39"/>
        <v/>
      </c>
      <c r="AG297" s="483" t="str">
        <f t="shared" si="40"/>
        <v/>
      </c>
      <c r="AH297" s="482" t="str">
        <f>IFERROR(LOOKUP(2,1/(COUNTIF($AH$2:AH296,$AG$4:$AG$100)=0),$AG$4:$AG$100),"")</f>
        <v/>
      </c>
      <c r="AI297" s="483" t="str">
        <f>IFERROR(LOOKUP(2,1/(COUNTIF($AI$2:AI296,$AJ$4:$AJ$100)=0),$AJ$4:$AJ$100),"")</f>
        <v/>
      </c>
      <c r="AJ297" s="482" t="str">
        <f t="shared" si="41"/>
        <v/>
      </c>
      <c r="AK297" s="484">
        <f t="shared" si="42"/>
        <v>0</v>
      </c>
      <c r="AL297" s="484">
        <f t="shared" si="43"/>
        <v>0</v>
      </c>
      <c r="AM297" s="484">
        <f t="shared" si="44"/>
        <v>0</v>
      </c>
      <c r="AN297" s="482" t="str">
        <f>IFERROR(LOOKUP(2,1/(COUNTIF($AN$2:AN296,$AF$4:$AF$100)=0),$AF$4:$AF$100),"")</f>
        <v/>
      </c>
    </row>
    <row r="298" spans="24:40" hidden="1">
      <c r="X298" s="257"/>
      <c r="Y298" s="257"/>
      <c r="Z298" s="257"/>
      <c r="AA298" s="257"/>
      <c r="AB298" s="257"/>
      <c r="AC298" s="257"/>
      <c r="AD298" s="528" t="str">
        <f>'syn rec_edit_2'!AN11</f>
        <v/>
      </c>
      <c r="AE298" s="525" t="str">
        <f>IFERROR(LOOKUP(2,1/(COUNTIF($AE$3:AE297,$AD$4:$AD$579)=0),$AD$4:$AD$579),"")</f>
        <v/>
      </c>
      <c r="AF298" s="484" t="str">
        <f t="shared" si="39"/>
        <v/>
      </c>
      <c r="AG298" s="483" t="str">
        <f t="shared" si="40"/>
        <v/>
      </c>
      <c r="AH298" s="482" t="str">
        <f>IFERROR(LOOKUP(2,1/(COUNTIF($AH$2:AH297,$AG$4:$AG$100)=0),$AG$4:$AG$100),"")</f>
        <v/>
      </c>
      <c r="AI298" s="483" t="str">
        <f>IFERROR(LOOKUP(2,1/(COUNTIF($AI$2:AI297,$AJ$4:$AJ$100)=0),$AJ$4:$AJ$100),"")</f>
        <v/>
      </c>
      <c r="AJ298" s="482" t="str">
        <f t="shared" si="41"/>
        <v/>
      </c>
      <c r="AK298" s="484">
        <f t="shared" si="42"/>
        <v>0</v>
      </c>
      <c r="AL298" s="484">
        <f t="shared" si="43"/>
        <v>0</v>
      </c>
      <c r="AM298" s="484">
        <f t="shared" si="44"/>
        <v>0</v>
      </c>
      <c r="AN298" s="482" t="str">
        <f>IFERROR(LOOKUP(2,1/(COUNTIF($AN$2:AN297,$AF$4:$AF$100)=0),$AF$4:$AF$100),"")</f>
        <v/>
      </c>
    </row>
    <row r="299" spans="24:40" hidden="1">
      <c r="X299" s="257"/>
      <c r="Y299" s="257"/>
      <c r="Z299" s="257"/>
      <c r="AA299" s="257"/>
      <c r="AB299" s="257"/>
      <c r="AC299" s="257"/>
      <c r="AD299" s="528" t="str">
        <f>'syn rec_edit_2'!AN12</f>
        <v/>
      </c>
      <c r="AE299" s="525" t="str">
        <f>IFERROR(LOOKUP(2,1/(COUNTIF($AE$3:AE298,$AD$4:$AD$579)=0),$AD$4:$AD$579),"")</f>
        <v/>
      </c>
      <c r="AF299" s="484" t="str">
        <f t="shared" si="39"/>
        <v/>
      </c>
      <c r="AG299" s="483" t="str">
        <f t="shared" si="40"/>
        <v/>
      </c>
      <c r="AH299" s="482" t="str">
        <f>IFERROR(LOOKUP(2,1/(COUNTIF($AH$2:AH298,$AG$4:$AG$100)=0),$AG$4:$AG$100),"")</f>
        <v/>
      </c>
      <c r="AI299" s="483" t="str">
        <f>IFERROR(LOOKUP(2,1/(COUNTIF($AI$2:AI298,$AJ$4:$AJ$100)=0),$AJ$4:$AJ$100),"")</f>
        <v/>
      </c>
      <c r="AJ299" s="482" t="str">
        <f t="shared" si="41"/>
        <v/>
      </c>
      <c r="AK299" s="484">
        <f t="shared" si="42"/>
        <v>0</v>
      </c>
      <c r="AL299" s="484">
        <f t="shared" si="43"/>
        <v>0</v>
      </c>
      <c r="AM299" s="484">
        <f t="shared" si="44"/>
        <v>0</v>
      </c>
      <c r="AN299" s="482" t="str">
        <f>IFERROR(LOOKUP(2,1/(COUNTIF($AN$2:AN298,$AF$4:$AF$100)=0),$AF$4:$AF$100),"")</f>
        <v/>
      </c>
    </row>
    <row r="300" spans="24:40" hidden="1">
      <c r="X300" s="257"/>
      <c r="Y300" s="257"/>
      <c r="Z300" s="257"/>
      <c r="AA300" s="257"/>
      <c r="AB300" s="257"/>
      <c r="AC300" s="257"/>
      <c r="AD300" s="528" t="str">
        <f>'syn rec_edit_2'!AN13</f>
        <v/>
      </c>
      <c r="AE300" s="525" t="str">
        <f>IFERROR(LOOKUP(2,1/(COUNTIF($AE$3:AE299,$AD$4:$AD$579)=0),$AD$4:$AD$579),"")</f>
        <v/>
      </c>
      <c r="AF300" s="484" t="str">
        <f t="shared" si="39"/>
        <v/>
      </c>
      <c r="AG300" s="483" t="str">
        <f t="shared" si="40"/>
        <v/>
      </c>
      <c r="AH300" s="482" t="str">
        <f>IFERROR(LOOKUP(2,1/(COUNTIF($AH$2:AH299,$AG$4:$AG$100)=0),$AG$4:$AG$100),"")</f>
        <v/>
      </c>
      <c r="AI300" s="483" t="str">
        <f>IFERROR(LOOKUP(2,1/(COUNTIF($AI$2:AI299,$AJ$4:$AJ$100)=0),$AJ$4:$AJ$100),"")</f>
        <v/>
      </c>
      <c r="AJ300" s="482" t="str">
        <f t="shared" si="41"/>
        <v/>
      </c>
      <c r="AK300" s="484">
        <f t="shared" si="42"/>
        <v>0</v>
      </c>
      <c r="AL300" s="484">
        <f t="shared" si="43"/>
        <v>0</v>
      </c>
      <c r="AM300" s="484">
        <f t="shared" si="44"/>
        <v>0</v>
      </c>
      <c r="AN300" s="482" t="str">
        <f>IFERROR(LOOKUP(2,1/(COUNTIF($AN$2:AN299,$AF$4:$AF$100)=0),$AF$4:$AF$100),"")</f>
        <v/>
      </c>
    </row>
    <row r="301" spans="24:40" hidden="1">
      <c r="X301" s="257"/>
      <c r="Y301" s="257"/>
      <c r="Z301" s="257"/>
      <c r="AA301" s="257"/>
      <c r="AB301" s="257"/>
      <c r="AC301" s="257"/>
      <c r="AD301" s="528" t="str">
        <f>'syn rec_edit_2'!AN14</f>
        <v/>
      </c>
      <c r="AE301" s="525" t="str">
        <f>IFERROR(LOOKUP(2,1/(COUNTIF($AE$3:AE300,$AD$4:$AD$579)=0),$AD$4:$AD$579),"")</f>
        <v/>
      </c>
      <c r="AF301" s="484" t="str">
        <f t="shared" si="39"/>
        <v/>
      </c>
      <c r="AG301" s="483" t="str">
        <f t="shared" si="40"/>
        <v/>
      </c>
      <c r="AH301" s="482" t="str">
        <f>IFERROR(LOOKUP(2,1/(COUNTIF($AH$2:AH300,$AG$4:$AG$100)=0),$AG$4:$AG$100),"")</f>
        <v/>
      </c>
      <c r="AI301" s="483" t="str">
        <f>IFERROR(LOOKUP(2,1/(COUNTIF($AI$2:AI300,$AJ$4:$AJ$100)=0),$AJ$4:$AJ$100),"")</f>
        <v/>
      </c>
      <c r="AJ301" s="482" t="str">
        <f t="shared" si="41"/>
        <v/>
      </c>
      <c r="AK301" s="484">
        <f t="shared" si="42"/>
        <v>0</v>
      </c>
      <c r="AL301" s="484">
        <f t="shared" si="43"/>
        <v>0</v>
      </c>
      <c r="AM301" s="484">
        <f t="shared" si="44"/>
        <v>0</v>
      </c>
      <c r="AN301" s="482" t="str">
        <f>IFERROR(LOOKUP(2,1/(COUNTIF($AN$2:AN300,$AF$4:$AF$100)=0),$AF$4:$AF$100),"")</f>
        <v/>
      </c>
    </row>
    <row r="302" spans="24:40" hidden="1">
      <c r="X302" s="257"/>
      <c r="Y302" s="257"/>
      <c r="Z302" s="257"/>
      <c r="AA302" s="257"/>
      <c r="AB302" s="257"/>
      <c r="AC302" s="257"/>
      <c r="AD302" s="528" t="str">
        <f>'syn rec_edit_2'!AN15</f>
        <v/>
      </c>
      <c r="AE302" s="525" t="str">
        <f>IFERROR(LOOKUP(2,1/(COUNTIF($AE$3:AE301,$AD$4:$AD$579)=0),$AD$4:$AD$579),"")</f>
        <v/>
      </c>
      <c r="AF302" s="484" t="str">
        <f t="shared" si="39"/>
        <v/>
      </c>
      <c r="AG302" s="483" t="str">
        <f t="shared" si="40"/>
        <v/>
      </c>
      <c r="AH302" s="482" t="str">
        <f>IFERROR(LOOKUP(2,1/(COUNTIF($AH$2:AH301,$AG$4:$AG$100)=0),$AG$4:$AG$100),"")</f>
        <v/>
      </c>
      <c r="AI302" s="483" t="str">
        <f>IFERROR(LOOKUP(2,1/(COUNTIF($AI$2:AI301,$AJ$4:$AJ$100)=0),$AJ$4:$AJ$100),"")</f>
        <v/>
      </c>
      <c r="AJ302" s="482" t="str">
        <f t="shared" si="41"/>
        <v/>
      </c>
      <c r="AK302" s="484">
        <f t="shared" si="42"/>
        <v>0</v>
      </c>
      <c r="AL302" s="484">
        <f t="shared" si="43"/>
        <v>0</v>
      </c>
      <c r="AM302" s="484">
        <f t="shared" si="44"/>
        <v>0</v>
      </c>
      <c r="AN302" s="482" t="str">
        <f>IFERROR(LOOKUP(2,1/(COUNTIF($AN$2:AN301,$AF$4:$AF$100)=0),$AF$4:$AF$100),"")</f>
        <v/>
      </c>
    </row>
    <row r="303" spans="24:40" hidden="1">
      <c r="X303" s="257"/>
      <c r="Y303" s="257"/>
      <c r="Z303" s="257"/>
      <c r="AA303" s="257"/>
      <c r="AB303" s="257"/>
      <c r="AC303" s="257"/>
      <c r="AD303" s="528" t="str">
        <f>'syn rec_edit_2'!AN16</f>
        <v/>
      </c>
      <c r="AE303" s="525" t="str">
        <f>IFERROR(LOOKUP(2,1/(COUNTIF($AE$3:AE302,$AD$4:$AD$579)=0),$AD$4:$AD$579),"")</f>
        <v/>
      </c>
      <c r="AF303" s="484" t="str">
        <f t="shared" si="39"/>
        <v/>
      </c>
      <c r="AG303" s="483" t="str">
        <f t="shared" si="40"/>
        <v/>
      </c>
      <c r="AH303" s="482" t="str">
        <f>IFERROR(LOOKUP(2,1/(COUNTIF($AH$2:AH302,$AG$4:$AG$100)=0),$AG$4:$AG$100),"")</f>
        <v/>
      </c>
      <c r="AI303" s="483" t="str">
        <f>IFERROR(LOOKUP(2,1/(COUNTIF($AI$2:AI302,$AJ$4:$AJ$100)=0),$AJ$4:$AJ$100),"")</f>
        <v/>
      </c>
      <c r="AJ303" s="482" t="str">
        <f t="shared" si="41"/>
        <v/>
      </c>
      <c r="AK303" s="484">
        <f t="shared" si="42"/>
        <v>0</v>
      </c>
      <c r="AL303" s="484">
        <f t="shared" si="43"/>
        <v>0</v>
      </c>
      <c r="AM303" s="484">
        <f t="shared" si="44"/>
        <v>0</v>
      </c>
      <c r="AN303" s="482" t="str">
        <f>IFERROR(LOOKUP(2,1/(COUNTIF($AN$2:AN302,$AF$4:$AF$100)=0),$AF$4:$AF$100),"")</f>
        <v/>
      </c>
    </row>
    <row r="304" spans="24:40" hidden="1">
      <c r="X304" s="257"/>
      <c r="Y304" s="257"/>
      <c r="Z304" s="257"/>
      <c r="AA304" s="257"/>
      <c r="AB304" s="257"/>
      <c r="AC304" s="257"/>
      <c r="AD304" s="528" t="str">
        <f>'syn rec_edit_2'!AN17</f>
        <v/>
      </c>
      <c r="AE304" s="525" t="str">
        <f>IFERROR(LOOKUP(2,1/(COUNTIF($AE$3:AE303,$AD$4:$AD$579)=0),$AD$4:$AD$579),"")</f>
        <v/>
      </c>
      <c r="AF304" s="484" t="str">
        <f t="shared" si="39"/>
        <v/>
      </c>
      <c r="AG304" s="483" t="str">
        <f t="shared" si="40"/>
        <v/>
      </c>
      <c r="AH304" s="482" t="str">
        <f>IFERROR(LOOKUP(2,1/(COUNTIF($AH$2:AH303,$AG$4:$AG$100)=0),$AG$4:$AG$100),"")</f>
        <v/>
      </c>
      <c r="AI304" s="483" t="str">
        <f>IFERROR(LOOKUP(2,1/(COUNTIF($AI$2:AI303,$AJ$4:$AJ$100)=0),$AJ$4:$AJ$100),"")</f>
        <v/>
      </c>
      <c r="AJ304" s="482" t="str">
        <f t="shared" si="41"/>
        <v/>
      </c>
      <c r="AK304" s="484">
        <f t="shared" si="42"/>
        <v>0</v>
      </c>
      <c r="AL304" s="484">
        <f t="shared" si="43"/>
        <v>0</v>
      </c>
      <c r="AM304" s="484">
        <f t="shared" si="44"/>
        <v>0</v>
      </c>
      <c r="AN304" s="482" t="str">
        <f>IFERROR(LOOKUP(2,1/(COUNTIF($AN$2:AN303,$AF$4:$AF$100)=0),$AF$4:$AF$100),"")</f>
        <v/>
      </c>
    </row>
    <row r="305" spans="24:40" hidden="1">
      <c r="X305" s="257"/>
      <c r="Y305" s="257"/>
      <c r="Z305" s="257"/>
      <c r="AA305" s="257"/>
      <c r="AB305" s="257"/>
      <c r="AC305" s="257"/>
      <c r="AD305" s="528" t="str">
        <f>'syn rec_edit_2'!AN18</f>
        <v/>
      </c>
      <c r="AE305" s="525" t="str">
        <f>IFERROR(LOOKUP(2,1/(COUNTIF($AE$3:AE304,$AD$4:$AD$579)=0),$AD$4:$AD$579),"")</f>
        <v/>
      </c>
      <c r="AF305" s="484" t="str">
        <f t="shared" si="39"/>
        <v/>
      </c>
      <c r="AG305" s="483" t="str">
        <f t="shared" si="40"/>
        <v/>
      </c>
      <c r="AH305" s="482" t="str">
        <f>IFERROR(LOOKUP(2,1/(COUNTIF($AH$2:AH304,$AG$4:$AG$100)=0),$AG$4:$AG$100),"")</f>
        <v/>
      </c>
      <c r="AI305" s="483" t="str">
        <f>IFERROR(LOOKUP(2,1/(COUNTIF($AI$2:AI304,$AJ$4:$AJ$100)=0),$AJ$4:$AJ$100),"")</f>
        <v/>
      </c>
      <c r="AJ305" s="482" t="str">
        <f t="shared" si="41"/>
        <v/>
      </c>
      <c r="AK305" s="484">
        <f t="shared" si="42"/>
        <v>0</v>
      </c>
      <c r="AL305" s="484">
        <f t="shared" si="43"/>
        <v>0</v>
      </c>
      <c r="AM305" s="484">
        <f t="shared" si="44"/>
        <v>0</v>
      </c>
      <c r="AN305" s="482" t="str">
        <f>IFERROR(LOOKUP(2,1/(COUNTIF($AN$2:AN304,$AF$4:$AF$100)=0),$AF$4:$AF$100),"")</f>
        <v/>
      </c>
    </row>
    <row r="306" spans="24:40" hidden="1">
      <c r="X306" s="257"/>
      <c r="Y306" s="257"/>
      <c r="Z306" s="257"/>
      <c r="AA306" s="257"/>
      <c r="AB306" s="257"/>
      <c r="AC306" s="257"/>
      <c r="AD306" s="528" t="str">
        <f>'syn rec_edit_2'!AN19</f>
        <v/>
      </c>
      <c r="AE306" s="525" t="str">
        <f>IFERROR(LOOKUP(2,1/(COUNTIF($AE$3:AE305,$AD$4:$AD$579)=0),$AD$4:$AD$579),"")</f>
        <v/>
      </c>
      <c r="AF306" s="484" t="str">
        <f t="shared" si="39"/>
        <v/>
      </c>
      <c r="AG306" s="483" t="str">
        <f t="shared" si="40"/>
        <v/>
      </c>
      <c r="AH306" s="482" t="str">
        <f>IFERROR(LOOKUP(2,1/(COUNTIF($AH$2:AH305,$AG$4:$AG$100)=0),$AG$4:$AG$100),"")</f>
        <v/>
      </c>
      <c r="AI306" s="483" t="str">
        <f>IFERROR(LOOKUP(2,1/(COUNTIF($AI$2:AI305,$AJ$4:$AJ$100)=0),$AJ$4:$AJ$100),"")</f>
        <v/>
      </c>
      <c r="AJ306" s="482" t="str">
        <f t="shared" si="41"/>
        <v/>
      </c>
      <c r="AK306" s="484">
        <f t="shared" si="42"/>
        <v>0</v>
      </c>
      <c r="AL306" s="484">
        <f t="shared" si="43"/>
        <v>0</v>
      </c>
      <c r="AM306" s="484">
        <f t="shared" si="44"/>
        <v>0</v>
      </c>
      <c r="AN306" s="482" t="str">
        <f>IFERROR(LOOKUP(2,1/(COUNTIF($AN$2:AN305,$AF$4:$AF$100)=0),$AF$4:$AF$100),"")</f>
        <v/>
      </c>
    </row>
    <row r="307" spans="24:40" hidden="1">
      <c r="X307" s="257"/>
      <c r="Y307" s="257"/>
      <c r="Z307" s="257"/>
      <c r="AA307" s="257"/>
      <c r="AB307" s="257"/>
      <c r="AC307" s="257"/>
      <c r="AD307" s="528" t="str">
        <f>'syn rec_edit_2'!AN20</f>
        <v/>
      </c>
      <c r="AE307" s="525" t="str">
        <f>IFERROR(LOOKUP(2,1/(COUNTIF($AE$3:AE306,$AD$4:$AD$579)=0),$AD$4:$AD$579),"")</f>
        <v/>
      </c>
      <c r="AF307" s="484" t="str">
        <f t="shared" si="39"/>
        <v/>
      </c>
      <c r="AG307" s="483" t="str">
        <f t="shared" si="40"/>
        <v/>
      </c>
      <c r="AH307" s="482" t="str">
        <f>IFERROR(LOOKUP(2,1/(COUNTIF($AH$2:AH306,$AG$4:$AG$100)=0),$AG$4:$AG$100),"")</f>
        <v/>
      </c>
      <c r="AI307" s="483" t="str">
        <f>IFERROR(LOOKUP(2,1/(COUNTIF($AI$2:AI306,$AJ$4:$AJ$100)=0),$AJ$4:$AJ$100),"")</f>
        <v/>
      </c>
      <c r="AJ307" s="482" t="str">
        <f t="shared" si="41"/>
        <v/>
      </c>
      <c r="AK307" s="484">
        <f t="shared" si="42"/>
        <v>0</v>
      </c>
      <c r="AL307" s="484">
        <f t="shared" si="43"/>
        <v>0</v>
      </c>
      <c r="AM307" s="484">
        <f t="shared" si="44"/>
        <v>0</v>
      </c>
      <c r="AN307" s="482" t="str">
        <f>IFERROR(LOOKUP(2,1/(COUNTIF($AN$2:AN306,$AF$4:$AF$100)=0),$AF$4:$AF$100),"")</f>
        <v/>
      </c>
    </row>
    <row r="308" spans="24:40" hidden="1">
      <c r="X308" s="257"/>
      <c r="Y308" s="257"/>
      <c r="Z308" s="257"/>
      <c r="AA308" s="257"/>
      <c r="AB308" s="257"/>
      <c r="AC308" s="257"/>
      <c r="AD308" s="528" t="str">
        <f>'syn rec_edit_2'!AN21</f>
        <v/>
      </c>
      <c r="AE308" s="525" t="str">
        <f>IFERROR(LOOKUP(2,1/(COUNTIF($AE$3:AE307,$AD$4:$AD$579)=0),$AD$4:$AD$579),"")</f>
        <v/>
      </c>
      <c r="AF308" s="484" t="str">
        <f t="shared" si="39"/>
        <v/>
      </c>
      <c r="AG308" s="483" t="str">
        <f t="shared" si="40"/>
        <v/>
      </c>
      <c r="AH308" s="482" t="str">
        <f>IFERROR(LOOKUP(2,1/(COUNTIF($AH$2:AH307,$AG$4:$AG$100)=0),$AG$4:$AG$100),"")</f>
        <v/>
      </c>
      <c r="AI308" s="483" t="str">
        <f>IFERROR(LOOKUP(2,1/(COUNTIF($AI$2:AI307,$AJ$4:$AJ$100)=0),$AJ$4:$AJ$100),"")</f>
        <v/>
      </c>
      <c r="AJ308" s="482" t="str">
        <f t="shared" si="41"/>
        <v/>
      </c>
      <c r="AK308" s="484">
        <f t="shared" si="42"/>
        <v>0</v>
      </c>
      <c r="AL308" s="484">
        <f t="shared" si="43"/>
        <v>0</v>
      </c>
      <c r="AM308" s="484">
        <f t="shared" si="44"/>
        <v>0</v>
      </c>
      <c r="AN308" s="482" t="str">
        <f>IFERROR(LOOKUP(2,1/(COUNTIF($AN$2:AN307,$AF$4:$AF$100)=0),$AF$4:$AF$100),"")</f>
        <v/>
      </c>
    </row>
    <row r="309" spans="24:40" hidden="1">
      <c r="X309" s="257"/>
      <c r="Y309" s="257"/>
      <c r="Z309" s="257"/>
      <c r="AA309" s="257"/>
      <c r="AB309" s="257"/>
      <c r="AC309" s="257"/>
      <c r="AD309" s="528" t="str">
        <f>'syn rec_edit_2'!AN22</f>
        <v/>
      </c>
      <c r="AE309" s="525" t="str">
        <f>IFERROR(LOOKUP(2,1/(COUNTIF($AE$3:AE308,$AD$4:$AD$579)=0),$AD$4:$AD$579),"")</f>
        <v/>
      </c>
      <c r="AF309" s="484" t="str">
        <f t="shared" si="39"/>
        <v/>
      </c>
      <c r="AG309" s="483" t="str">
        <f t="shared" si="40"/>
        <v/>
      </c>
      <c r="AH309" s="482" t="str">
        <f>IFERROR(LOOKUP(2,1/(COUNTIF($AH$2:AH308,$AG$4:$AG$100)=0),$AG$4:$AG$100),"")</f>
        <v/>
      </c>
      <c r="AI309" s="483" t="str">
        <f>IFERROR(LOOKUP(2,1/(COUNTIF($AI$2:AI308,$AJ$4:$AJ$100)=0),$AJ$4:$AJ$100),"")</f>
        <v/>
      </c>
      <c r="AJ309" s="482" t="str">
        <f t="shared" si="41"/>
        <v/>
      </c>
      <c r="AK309" s="484">
        <f t="shared" si="42"/>
        <v>0</v>
      </c>
      <c r="AL309" s="484">
        <f t="shared" si="43"/>
        <v>0</v>
      </c>
      <c r="AM309" s="484">
        <f t="shared" si="44"/>
        <v>0</v>
      </c>
      <c r="AN309" s="482" t="str">
        <f>IFERROR(LOOKUP(2,1/(COUNTIF($AN$2:AN308,$AF$4:$AF$100)=0),$AF$4:$AF$100),"")</f>
        <v/>
      </c>
    </row>
    <row r="310" spans="24:40" hidden="1">
      <c r="X310" s="257"/>
      <c r="Y310" s="257"/>
      <c r="Z310" s="257"/>
      <c r="AA310" s="257"/>
      <c r="AB310" s="257"/>
      <c r="AC310" s="257"/>
      <c r="AD310" s="528" t="str">
        <f>'syn rec_edit_2'!AN23</f>
        <v/>
      </c>
      <c r="AE310" s="525" t="str">
        <f>IFERROR(LOOKUP(2,1/(COUNTIF($AE$3:AE309,$AD$4:$AD$579)=0),$AD$4:$AD$579),"")</f>
        <v/>
      </c>
      <c r="AF310" s="484" t="str">
        <f t="shared" si="39"/>
        <v/>
      </c>
      <c r="AG310" s="483" t="str">
        <f t="shared" si="40"/>
        <v/>
      </c>
      <c r="AH310" s="482" t="str">
        <f>IFERROR(LOOKUP(2,1/(COUNTIF($AH$2:AH309,$AG$4:$AG$100)=0),$AG$4:$AG$100),"")</f>
        <v/>
      </c>
      <c r="AI310" s="483" t="str">
        <f>IFERROR(LOOKUP(2,1/(COUNTIF($AI$2:AI309,$AJ$4:$AJ$100)=0),$AJ$4:$AJ$100),"")</f>
        <v/>
      </c>
      <c r="AJ310" s="482" t="str">
        <f t="shared" si="41"/>
        <v/>
      </c>
      <c r="AK310" s="484">
        <f t="shared" si="42"/>
        <v>0</v>
      </c>
      <c r="AL310" s="484">
        <f t="shared" si="43"/>
        <v>0</v>
      </c>
      <c r="AM310" s="484">
        <f t="shared" si="44"/>
        <v>0</v>
      </c>
      <c r="AN310" s="482" t="str">
        <f>IFERROR(LOOKUP(2,1/(COUNTIF($AN$2:AN309,$AF$4:$AF$100)=0),$AF$4:$AF$100),"")</f>
        <v/>
      </c>
    </row>
    <row r="311" spans="24:40" hidden="1">
      <c r="X311" s="257"/>
      <c r="Y311" s="257"/>
      <c r="Z311" s="257"/>
      <c r="AA311" s="257"/>
      <c r="AB311" s="257"/>
      <c r="AC311" s="257"/>
      <c r="AD311" s="528" t="str">
        <f>'syn rec_edit_2'!AN24</f>
        <v/>
      </c>
      <c r="AE311" s="525" t="str">
        <f>IFERROR(LOOKUP(2,1/(COUNTIF($AE$3:AE310,$AD$4:$AD$579)=0),$AD$4:$AD$579),"")</f>
        <v/>
      </c>
      <c r="AF311" s="484" t="str">
        <f t="shared" si="39"/>
        <v/>
      </c>
      <c r="AG311" s="483" t="str">
        <f t="shared" si="40"/>
        <v/>
      </c>
      <c r="AH311" s="482" t="str">
        <f>IFERROR(LOOKUP(2,1/(COUNTIF($AH$2:AH310,$AG$4:$AG$100)=0),$AG$4:$AG$100),"")</f>
        <v/>
      </c>
      <c r="AI311" s="483" t="str">
        <f>IFERROR(LOOKUP(2,1/(COUNTIF($AI$2:AI310,$AJ$4:$AJ$100)=0),$AJ$4:$AJ$100),"")</f>
        <v/>
      </c>
      <c r="AJ311" s="482" t="str">
        <f t="shared" si="41"/>
        <v/>
      </c>
      <c r="AK311" s="484">
        <f t="shared" si="42"/>
        <v>0</v>
      </c>
      <c r="AL311" s="484">
        <f t="shared" si="43"/>
        <v>0</v>
      </c>
      <c r="AM311" s="484">
        <f t="shared" si="44"/>
        <v>0</v>
      </c>
      <c r="AN311" s="482" t="str">
        <f>IFERROR(LOOKUP(2,1/(COUNTIF($AN$2:AN310,$AF$4:$AF$100)=0),$AF$4:$AF$100),"")</f>
        <v/>
      </c>
    </row>
    <row r="312" spans="24:40" hidden="1">
      <c r="X312" s="257"/>
      <c r="Y312" s="257"/>
      <c r="Z312" s="257"/>
      <c r="AA312" s="257"/>
      <c r="AB312" s="257"/>
      <c r="AC312" s="257"/>
      <c r="AD312" s="528" t="str">
        <f>'syn rec_edit_2'!AN25</f>
        <v/>
      </c>
      <c r="AE312" s="525" t="str">
        <f>IFERROR(LOOKUP(2,1/(COUNTIF($AE$3:AE311,$AD$4:$AD$579)=0),$AD$4:$AD$579),"")</f>
        <v/>
      </c>
      <c r="AF312" s="484" t="str">
        <f t="shared" si="39"/>
        <v/>
      </c>
      <c r="AG312" s="483" t="str">
        <f t="shared" si="40"/>
        <v/>
      </c>
      <c r="AH312" s="482" t="str">
        <f>IFERROR(LOOKUP(2,1/(COUNTIF($AH$2:AH311,$AG$4:$AG$100)=0),$AG$4:$AG$100),"")</f>
        <v/>
      </c>
      <c r="AI312" s="483" t="str">
        <f>IFERROR(LOOKUP(2,1/(COUNTIF($AI$2:AI311,$AJ$4:$AJ$100)=0),$AJ$4:$AJ$100),"")</f>
        <v/>
      </c>
      <c r="AJ312" s="482" t="str">
        <f t="shared" si="41"/>
        <v/>
      </c>
      <c r="AK312" s="484">
        <f t="shared" si="42"/>
        <v>0</v>
      </c>
      <c r="AL312" s="484">
        <f t="shared" si="43"/>
        <v>0</v>
      </c>
      <c r="AM312" s="484">
        <f t="shared" si="44"/>
        <v>0</v>
      </c>
      <c r="AN312" s="482" t="str">
        <f>IFERROR(LOOKUP(2,1/(COUNTIF($AN$2:AN311,$AF$4:$AF$100)=0),$AF$4:$AF$100),"")</f>
        <v/>
      </c>
    </row>
    <row r="313" spans="24:40" hidden="1">
      <c r="X313" s="257"/>
      <c r="Y313" s="257"/>
      <c r="Z313" s="257"/>
      <c r="AA313" s="257"/>
      <c r="AB313" s="257"/>
      <c r="AC313" s="257"/>
      <c r="AD313" s="528" t="str">
        <f>'syn rec_edit_2'!AN26</f>
        <v/>
      </c>
      <c r="AE313" s="525" t="str">
        <f>IFERROR(LOOKUP(2,1/(COUNTIF($AE$3:AE312,$AD$4:$AD$579)=0),$AD$4:$AD$579),"")</f>
        <v/>
      </c>
      <c r="AF313" s="484" t="str">
        <f t="shared" si="39"/>
        <v/>
      </c>
      <c r="AG313" s="483" t="str">
        <f t="shared" si="40"/>
        <v/>
      </c>
      <c r="AH313" s="482" t="str">
        <f>IFERROR(LOOKUP(2,1/(COUNTIF($AH$2:AH312,$AG$4:$AG$100)=0),$AG$4:$AG$100),"")</f>
        <v/>
      </c>
      <c r="AI313" s="483" t="str">
        <f>IFERROR(LOOKUP(2,1/(COUNTIF($AI$2:AI312,$AJ$4:$AJ$100)=0),$AJ$4:$AJ$100),"")</f>
        <v/>
      </c>
      <c r="AJ313" s="482" t="str">
        <f t="shared" si="41"/>
        <v/>
      </c>
      <c r="AK313" s="484">
        <f t="shared" si="42"/>
        <v>0</v>
      </c>
      <c r="AL313" s="484">
        <f t="shared" si="43"/>
        <v>0</v>
      </c>
      <c r="AM313" s="484">
        <f t="shared" si="44"/>
        <v>0</v>
      </c>
      <c r="AN313" s="482" t="str">
        <f>IFERROR(LOOKUP(2,1/(COUNTIF($AN$2:AN312,$AF$4:$AF$100)=0),$AF$4:$AF$100),"")</f>
        <v/>
      </c>
    </row>
    <row r="314" spans="24:40" hidden="1">
      <c r="X314" s="257"/>
      <c r="Y314" s="257"/>
      <c r="Z314" s="257"/>
      <c r="AA314" s="257"/>
      <c r="AB314" s="257"/>
      <c r="AC314" s="257"/>
      <c r="AD314" s="528" t="str">
        <f>'syn rec_edit_2'!AN27</f>
        <v/>
      </c>
      <c r="AE314" s="525" t="str">
        <f>IFERROR(LOOKUP(2,1/(COUNTIF($AE$3:AE313,$AD$4:$AD$579)=0),$AD$4:$AD$579),"")</f>
        <v/>
      </c>
      <c r="AF314" s="484" t="str">
        <f t="shared" si="39"/>
        <v/>
      </c>
      <c r="AG314" s="483" t="str">
        <f t="shared" si="40"/>
        <v/>
      </c>
      <c r="AH314" s="482" t="str">
        <f>IFERROR(LOOKUP(2,1/(COUNTIF($AH$2:AH313,$AG$4:$AG$100)=0),$AG$4:$AG$100),"")</f>
        <v/>
      </c>
      <c r="AI314" s="483" t="str">
        <f>IFERROR(LOOKUP(2,1/(COUNTIF($AI$2:AI313,$AJ$4:$AJ$100)=0),$AJ$4:$AJ$100),"")</f>
        <v/>
      </c>
      <c r="AJ314" s="482" t="str">
        <f t="shared" si="41"/>
        <v/>
      </c>
      <c r="AK314" s="484">
        <f t="shared" si="42"/>
        <v>0</v>
      </c>
      <c r="AL314" s="484">
        <f t="shared" si="43"/>
        <v>0</v>
      </c>
      <c r="AM314" s="484">
        <f t="shared" si="44"/>
        <v>0</v>
      </c>
      <c r="AN314" s="482" t="str">
        <f>IFERROR(LOOKUP(2,1/(COUNTIF($AN$2:AN313,$AF$4:$AF$100)=0),$AF$4:$AF$100),"")</f>
        <v/>
      </c>
    </row>
    <row r="315" spans="24:40" hidden="1">
      <c r="X315" s="257"/>
      <c r="Y315" s="257"/>
      <c r="Z315" s="257"/>
      <c r="AA315" s="257"/>
      <c r="AB315" s="257"/>
      <c r="AC315" s="257"/>
      <c r="AD315" s="528" t="str">
        <f>'syn rec_edit_2'!AN28</f>
        <v/>
      </c>
      <c r="AE315" s="525" t="str">
        <f>IFERROR(LOOKUP(2,1/(COUNTIF($AE$3:AE314,$AD$4:$AD$579)=0),$AD$4:$AD$579),"")</f>
        <v/>
      </c>
      <c r="AF315" s="484" t="str">
        <f t="shared" si="39"/>
        <v/>
      </c>
      <c r="AG315" s="483" t="str">
        <f t="shared" si="40"/>
        <v/>
      </c>
      <c r="AH315" s="482" t="str">
        <f>IFERROR(LOOKUP(2,1/(COUNTIF($AH$2:AH314,$AG$4:$AG$100)=0),$AG$4:$AG$100),"")</f>
        <v/>
      </c>
      <c r="AI315" s="483" t="str">
        <f>IFERROR(LOOKUP(2,1/(COUNTIF($AI$2:AI314,$AJ$4:$AJ$100)=0),$AJ$4:$AJ$100),"")</f>
        <v/>
      </c>
      <c r="AJ315" s="482" t="str">
        <f t="shared" si="41"/>
        <v/>
      </c>
      <c r="AK315" s="484">
        <f t="shared" si="42"/>
        <v>0</v>
      </c>
      <c r="AL315" s="484">
        <f t="shared" si="43"/>
        <v>0</v>
      </c>
      <c r="AM315" s="484">
        <f t="shared" si="44"/>
        <v>0</v>
      </c>
      <c r="AN315" s="482" t="str">
        <f>IFERROR(LOOKUP(2,1/(COUNTIF($AN$2:AN314,$AF$4:$AF$100)=0),$AF$4:$AF$100),"")</f>
        <v/>
      </c>
    </row>
    <row r="316" spans="24:40" hidden="1">
      <c r="X316" s="257"/>
      <c r="Y316" s="257"/>
      <c r="Z316" s="257"/>
      <c r="AA316" s="257"/>
      <c r="AB316" s="257"/>
      <c r="AC316" s="257"/>
      <c r="AD316" s="528" t="str">
        <f>'syn rec_edit_2'!AN29</f>
        <v/>
      </c>
      <c r="AE316" s="525" t="str">
        <f>IFERROR(LOOKUP(2,1/(COUNTIF($AE$3:AE315,$AD$4:$AD$579)=0),$AD$4:$AD$579),"")</f>
        <v/>
      </c>
      <c r="AF316" s="484" t="str">
        <f t="shared" si="39"/>
        <v/>
      </c>
      <c r="AG316" s="483" t="str">
        <f t="shared" si="40"/>
        <v/>
      </c>
      <c r="AH316" s="482" t="str">
        <f>IFERROR(LOOKUP(2,1/(COUNTIF($AH$2:AH315,$AG$4:$AG$100)=0),$AG$4:$AG$100),"")</f>
        <v/>
      </c>
      <c r="AI316" s="483" t="str">
        <f>IFERROR(LOOKUP(2,1/(COUNTIF($AI$2:AI315,$AJ$4:$AJ$100)=0),$AJ$4:$AJ$100),"")</f>
        <v/>
      </c>
      <c r="AJ316" s="482" t="str">
        <f t="shared" si="41"/>
        <v/>
      </c>
      <c r="AK316" s="484">
        <f t="shared" si="42"/>
        <v>0</v>
      </c>
      <c r="AL316" s="484">
        <f t="shared" si="43"/>
        <v>0</v>
      </c>
      <c r="AM316" s="484">
        <f t="shared" si="44"/>
        <v>0</v>
      </c>
      <c r="AN316" s="482" t="str">
        <f>IFERROR(LOOKUP(2,1/(COUNTIF($AN$2:AN315,$AF$4:$AF$100)=0),$AF$4:$AF$100),"")</f>
        <v/>
      </c>
    </row>
    <row r="317" spans="24:40" hidden="1">
      <c r="X317" s="257"/>
      <c r="Y317" s="257"/>
      <c r="Z317" s="257"/>
      <c r="AA317" s="257"/>
      <c r="AB317" s="257"/>
      <c r="AC317" s="257"/>
      <c r="AD317" s="528" t="str">
        <f>'syn rec_edit_2'!AN30</f>
        <v/>
      </c>
      <c r="AE317" s="525" t="str">
        <f>IFERROR(LOOKUP(2,1/(COUNTIF($AE$3:AE316,$AD$4:$AD$579)=0),$AD$4:$AD$579),"")</f>
        <v/>
      </c>
      <c r="AF317" s="484" t="str">
        <f t="shared" si="39"/>
        <v/>
      </c>
      <c r="AG317" s="483" t="str">
        <f t="shared" si="40"/>
        <v/>
      </c>
      <c r="AH317" s="482" t="str">
        <f>IFERROR(LOOKUP(2,1/(COUNTIF($AH$2:AH316,$AG$4:$AG$100)=0),$AG$4:$AG$100),"")</f>
        <v/>
      </c>
      <c r="AI317" s="483" t="str">
        <f>IFERROR(LOOKUP(2,1/(COUNTIF($AI$2:AI316,$AJ$4:$AJ$100)=0),$AJ$4:$AJ$100),"")</f>
        <v/>
      </c>
      <c r="AJ317" s="482" t="str">
        <f t="shared" si="41"/>
        <v/>
      </c>
      <c r="AK317" s="484">
        <f t="shared" si="42"/>
        <v>0</v>
      </c>
      <c r="AL317" s="484">
        <f t="shared" si="43"/>
        <v>0</v>
      </c>
      <c r="AM317" s="484">
        <f t="shared" si="44"/>
        <v>0</v>
      </c>
      <c r="AN317" s="482" t="str">
        <f>IFERROR(LOOKUP(2,1/(COUNTIF($AN$2:AN316,$AF$4:$AF$100)=0),$AF$4:$AF$100),"")</f>
        <v/>
      </c>
    </row>
    <row r="318" spans="24:40" hidden="1">
      <c r="X318" s="257"/>
      <c r="Y318" s="257"/>
      <c r="Z318" s="257"/>
      <c r="AA318" s="257"/>
      <c r="AB318" s="257"/>
      <c r="AC318" s="257"/>
      <c r="AD318" s="528" t="str">
        <f>'syn rec_edit_2'!AN31</f>
        <v/>
      </c>
      <c r="AE318" s="525" t="str">
        <f>IFERROR(LOOKUP(2,1/(COUNTIF($AE$3:AE317,$AD$4:$AD$579)=0),$AD$4:$AD$579),"")</f>
        <v/>
      </c>
      <c r="AF318" s="484" t="str">
        <f t="shared" si="39"/>
        <v/>
      </c>
      <c r="AG318" s="483" t="str">
        <f t="shared" si="40"/>
        <v/>
      </c>
      <c r="AH318" s="482" t="str">
        <f>IFERROR(LOOKUP(2,1/(COUNTIF($AH$2:AH317,$AG$4:$AG$100)=0),$AG$4:$AG$100),"")</f>
        <v/>
      </c>
      <c r="AI318" s="483" t="str">
        <f>IFERROR(LOOKUP(2,1/(COUNTIF($AI$2:AI317,$AJ$4:$AJ$100)=0),$AJ$4:$AJ$100),"")</f>
        <v/>
      </c>
      <c r="AJ318" s="482" t="str">
        <f t="shared" si="41"/>
        <v/>
      </c>
      <c r="AK318" s="484">
        <f t="shared" si="42"/>
        <v>0</v>
      </c>
      <c r="AL318" s="484">
        <f t="shared" si="43"/>
        <v>0</v>
      </c>
      <c r="AM318" s="484">
        <f t="shared" si="44"/>
        <v>0</v>
      </c>
      <c r="AN318" s="482" t="str">
        <f>IFERROR(LOOKUP(2,1/(COUNTIF($AN$2:AN317,$AF$4:$AF$100)=0),$AF$4:$AF$100),"")</f>
        <v/>
      </c>
    </row>
    <row r="319" spans="24:40" hidden="1">
      <c r="X319" s="257"/>
      <c r="Y319" s="257"/>
      <c r="Z319" s="257"/>
      <c r="AA319" s="257"/>
      <c r="AB319" s="257"/>
      <c r="AC319" s="257"/>
      <c r="AD319" s="528" t="str">
        <f>'syn rec_edit_2'!AN32</f>
        <v/>
      </c>
      <c r="AE319" s="525" t="str">
        <f>IFERROR(LOOKUP(2,1/(COUNTIF($AE$3:AE318,$AD$4:$AD$579)=0),$AD$4:$AD$579),"")</f>
        <v/>
      </c>
      <c r="AF319" s="484" t="str">
        <f t="shared" si="39"/>
        <v/>
      </c>
      <c r="AG319" s="483" t="str">
        <f t="shared" si="40"/>
        <v/>
      </c>
      <c r="AH319" s="482" t="str">
        <f>IFERROR(LOOKUP(2,1/(COUNTIF($AH$2:AH318,$AG$4:$AG$100)=0),$AG$4:$AG$100),"")</f>
        <v/>
      </c>
      <c r="AI319" s="483" t="str">
        <f>IFERROR(LOOKUP(2,1/(COUNTIF($AI$2:AI318,$AJ$4:$AJ$100)=0),$AJ$4:$AJ$100),"")</f>
        <v/>
      </c>
      <c r="AJ319" s="482" t="str">
        <f t="shared" si="41"/>
        <v/>
      </c>
      <c r="AK319" s="484">
        <f t="shared" si="42"/>
        <v>0</v>
      </c>
      <c r="AL319" s="484">
        <f t="shared" si="43"/>
        <v>0</v>
      </c>
      <c r="AM319" s="484">
        <f t="shared" si="44"/>
        <v>0</v>
      </c>
      <c r="AN319" s="482" t="str">
        <f>IFERROR(LOOKUP(2,1/(COUNTIF($AN$2:AN318,$AF$4:$AF$100)=0),$AF$4:$AF$100),"")</f>
        <v/>
      </c>
    </row>
    <row r="320" spans="24:40" hidden="1">
      <c r="X320" s="257"/>
      <c r="Y320" s="257"/>
      <c r="Z320" s="257"/>
      <c r="AA320" s="257"/>
      <c r="AB320" s="257"/>
      <c r="AC320" s="257"/>
      <c r="AD320" s="528" t="str">
        <f>'syn rec_edit_2'!AN33</f>
        <v/>
      </c>
      <c r="AE320" s="525" t="str">
        <f>IFERROR(LOOKUP(2,1/(COUNTIF($AE$3:AE319,$AD$4:$AD$579)=0),$AD$4:$AD$579),"")</f>
        <v/>
      </c>
      <c r="AF320" s="484" t="str">
        <f t="shared" si="39"/>
        <v/>
      </c>
      <c r="AG320" s="483" t="str">
        <f t="shared" si="40"/>
        <v/>
      </c>
      <c r="AH320" s="482" t="str">
        <f>IFERROR(LOOKUP(2,1/(COUNTIF($AH$2:AH319,$AG$4:$AG$100)=0),$AG$4:$AG$100),"")</f>
        <v/>
      </c>
      <c r="AI320" s="483" t="str">
        <f>IFERROR(LOOKUP(2,1/(COUNTIF($AI$2:AI319,$AJ$4:$AJ$100)=0),$AJ$4:$AJ$100),"")</f>
        <v/>
      </c>
      <c r="AJ320" s="482" t="str">
        <f t="shared" si="41"/>
        <v/>
      </c>
      <c r="AK320" s="484">
        <f t="shared" si="42"/>
        <v>0</v>
      </c>
      <c r="AL320" s="484">
        <f t="shared" si="43"/>
        <v>0</v>
      </c>
      <c r="AM320" s="484">
        <f t="shared" si="44"/>
        <v>0</v>
      </c>
      <c r="AN320" s="482" t="str">
        <f>IFERROR(LOOKUP(2,1/(COUNTIF($AN$2:AN319,$AF$4:$AF$100)=0),$AF$4:$AF$100),"")</f>
        <v/>
      </c>
    </row>
    <row r="321" spans="24:40" hidden="1">
      <c r="X321" s="257"/>
      <c r="Y321" s="257"/>
      <c r="Z321" s="257"/>
      <c r="AA321" s="257"/>
      <c r="AB321" s="257"/>
      <c r="AC321" s="257"/>
      <c r="AD321" s="528" t="str">
        <f>'syn rec_edit_2'!AN34</f>
        <v/>
      </c>
      <c r="AE321" s="525" t="str">
        <f>IFERROR(LOOKUP(2,1/(COUNTIF($AE$3:AE320,$AD$4:$AD$579)=0),$AD$4:$AD$579),"")</f>
        <v/>
      </c>
      <c r="AF321" s="484" t="str">
        <f t="shared" si="39"/>
        <v/>
      </c>
      <c r="AG321" s="483" t="str">
        <f t="shared" si="40"/>
        <v/>
      </c>
      <c r="AH321" s="482" t="str">
        <f>IFERROR(LOOKUP(2,1/(COUNTIF($AH$2:AH320,$AG$4:$AG$100)=0),$AG$4:$AG$100),"")</f>
        <v/>
      </c>
      <c r="AI321" s="483" t="str">
        <f>IFERROR(LOOKUP(2,1/(COUNTIF($AI$2:AI320,$AJ$4:$AJ$100)=0),$AJ$4:$AJ$100),"")</f>
        <v/>
      </c>
      <c r="AJ321" s="482" t="str">
        <f t="shared" si="41"/>
        <v/>
      </c>
      <c r="AK321" s="484">
        <f t="shared" si="42"/>
        <v>0</v>
      </c>
      <c r="AL321" s="484">
        <f t="shared" si="43"/>
        <v>0</v>
      </c>
      <c r="AM321" s="484">
        <f t="shared" si="44"/>
        <v>0</v>
      </c>
      <c r="AN321" s="482" t="str">
        <f>IFERROR(LOOKUP(2,1/(COUNTIF($AN$2:AN320,$AF$4:$AF$100)=0),$AF$4:$AF$100),"")</f>
        <v/>
      </c>
    </row>
    <row r="322" spans="24:40" hidden="1">
      <c r="X322" s="257"/>
      <c r="Y322" s="257"/>
      <c r="Z322" s="257"/>
      <c r="AA322" s="257"/>
      <c r="AB322" s="257"/>
      <c r="AC322" s="257"/>
      <c r="AD322" s="528" t="str">
        <f>'syn rec_edit_2'!AN35</f>
        <v/>
      </c>
      <c r="AE322" s="525" t="str">
        <f>IFERROR(LOOKUP(2,1/(COUNTIF($AE$3:AE321,$AD$4:$AD$579)=0),$AD$4:$AD$579),"")</f>
        <v/>
      </c>
      <c r="AF322" s="484" t="str">
        <f t="shared" si="39"/>
        <v/>
      </c>
      <c r="AG322" s="483" t="str">
        <f t="shared" si="40"/>
        <v/>
      </c>
      <c r="AH322" s="482" t="str">
        <f>IFERROR(LOOKUP(2,1/(COUNTIF($AH$2:AH321,$AG$4:$AG$100)=0),$AG$4:$AG$100),"")</f>
        <v/>
      </c>
      <c r="AI322" s="483" t="str">
        <f>IFERROR(LOOKUP(2,1/(COUNTIF($AI$2:AI321,$AJ$4:$AJ$100)=0),$AJ$4:$AJ$100),"")</f>
        <v/>
      </c>
      <c r="AJ322" s="482" t="str">
        <f t="shared" si="41"/>
        <v/>
      </c>
      <c r="AK322" s="484">
        <f t="shared" si="42"/>
        <v>0</v>
      </c>
      <c r="AL322" s="484">
        <f t="shared" si="43"/>
        <v>0</v>
      </c>
      <c r="AM322" s="484">
        <f t="shared" si="44"/>
        <v>0</v>
      </c>
      <c r="AN322" s="482" t="str">
        <f>IFERROR(LOOKUP(2,1/(COUNTIF($AN$2:AN321,$AF$4:$AF$100)=0),$AF$4:$AF$100),"")</f>
        <v/>
      </c>
    </row>
    <row r="323" spans="24:40" hidden="1">
      <c r="X323" s="257"/>
      <c r="Y323" s="257"/>
      <c r="Z323" s="257"/>
      <c r="AA323" s="257"/>
      <c r="AB323" s="257"/>
      <c r="AC323" s="257"/>
      <c r="AD323" s="528" t="str">
        <f>'syn rec_edit_2'!AN36</f>
        <v/>
      </c>
      <c r="AE323" s="525" t="str">
        <f>IFERROR(LOOKUP(2,1/(COUNTIF($AE$3:AE322,$AD$4:$AD$579)=0),$AD$4:$AD$579),"")</f>
        <v/>
      </c>
      <c r="AF323" s="484" t="str">
        <f t="shared" si="39"/>
        <v/>
      </c>
      <c r="AG323" s="483" t="str">
        <f t="shared" si="40"/>
        <v/>
      </c>
      <c r="AH323" s="482" t="str">
        <f>IFERROR(LOOKUP(2,1/(COUNTIF($AH$2:AH322,$AG$4:$AG$100)=0),$AG$4:$AG$100),"")</f>
        <v/>
      </c>
      <c r="AI323" s="483" t="str">
        <f>IFERROR(LOOKUP(2,1/(COUNTIF($AI$2:AI322,$AJ$4:$AJ$100)=0),$AJ$4:$AJ$100),"")</f>
        <v/>
      </c>
      <c r="AJ323" s="482" t="str">
        <f t="shared" si="41"/>
        <v/>
      </c>
      <c r="AK323" s="484">
        <f t="shared" si="42"/>
        <v>0</v>
      </c>
      <c r="AL323" s="484">
        <f t="shared" si="43"/>
        <v>0</v>
      </c>
      <c r="AM323" s="484">
        <f t="shared" si="44"/>
        <v>0</v>
      </c>
      <c r="AN323" s="482" t="str">
        <f>IFERROR(LOOKUP(2,1/(COUNTIF($AN$2:AN322,$AF$4:$AF$100)=0),$AF$4:$AF$100),"")</f>
        <v/>
      </c>
    </row>
    <row r="324" spans="24:40" hidden="1">
      <c r="X324" s="257"/>
      <c r="Y324" s="257"/>
      <c r="Z324" s="257"/>
      <c r="AA324" s="257"/>
      <c r="AB324" s="257"/>
      <c r="AC324" s="257"/>
      <c r="AD324" s="528" t="str">
        <f>'syn rec_edit_2'!AN37</f>
        <v/>
      </c>
      <c r="AE324" s="525" t="str">
        <f>IFERROR(LOOKUP(2,1/(COUNTIF($AE$3:AE323,$AD$4:$AD$579)=0),$AD$4:$AD$579),"")</f>
        <v/>
      </c>
      <c r="AF324" s="484" t="str">
        <f t="shared" si="39"/>
        <v/>
      </c>
      <c r="AG324" s="483" t="str">
        <f t="shared" si="40"/>
        <v/>
      </c>
      <c r="AH324" s="482" t="str">
        <f>IFERROR(LOOKUP(2,1/(COUNTIF($AH$2:AH323,$AG$4:$AG$100)=0),$AG$4:$AG$100),"")</f>
        <v/>
      </c>
      <c r="AI324" s="483" t="str">
        <f>IFERROR(LOOKUP(2,1/(COUNTIF($AI$2:AI323,$AJ$4:$AJ$100)=0),$AJ$4:$AJ$100),"")</f>
        <v/>
      </c>
      <c r="AJ324" s="482" t="str">
        <f t="shared" si="41"/>
        <v/>
      </c>
      <c r="AK324" s="484">
        <f t="shared" si="42"/>
        <v>0</v>
      </c>
      <c r="AL324" s="484">
        <f t="shared" si="43"/>
        <v>0</v>
      </c>
      <c r="AM324" s="484">
        <f t="shared" si="44"/>
        <v>0</v>
      </c>
      <c r="AN324" s="482" t="str">
        <f>IFERROR(LOOKUP(2,1/(COUNTIF($AN$2:AN323,$AF$4:$AF$100)=0),$AF$4:$AF$100),"")</f>
        <v/>
      </c>
    </row>
    <row r="325" spans="24:40" hidden="1">
      <c r="X325" s="257"/>
      <c r="Y325" s="257"/>
      <c r="Z325" s="257"/>
      <c r="AA325" s="257"/>
      <c r="AB325" s="257"/>
      <c r="AC325" s="257"/>
      <c r="AD325" s="528" t="str">
        <f>'syn rec_edit_2'!AN38</f>
        <v/>
      </c>
      <c r="AE325" s="525" t="str">
        <f>IFERROR(LOOKUP(2,1/(COUNTIF($AE$3:AE324,$AD$4:$AD$579)=0),$AD$4:$AD$579),"")</f>
        <v/>
      </c>
      <c r="AF325" s="484" t="str">
        <f t="shared" ref="AF325:AF368" si="45">IF(COUNTIF($C$2:$C$100,AE325)&gt;0,"",AE325)</f>
        <v/>
      </c>
      <c r="AG325" s="483" t="str">
        <f t="shared" ref="AG325:AG368" si="46">IF(COUNTIF($E$2:$E$100,AF325)&gt;0,"",AF325)</f>
        <v/>
      </c>
      <c r="AH325" s="482" t="str">
        <f>IFERROR(LOOKUP(2,1/(COUNTIF($AH$2:AH324,$AG$4:$AG$100)=0),$AG$4:$AG$100),"")</f>
        <v/>
      </c>
      <c r="AI325" s="483" t="str">
        <f>IFERROR(LOOKUP(2,1/(COUNTIF($AI$2:AI324,$AJ$4:$AJ$100)=0),$AJ$4:$AJ$100),"")</f>
        <v/>
      </c>
      <c r="AJ325" s="482" t="str">
        <f t="shared" ref="AJ325:AJ368" si="47">IF(COUNTIF($H$2:$H$100,AH325)&gt;0,"",AH325)</f>
        <v/>
      </c>
      <c r="AK325" s="484">
        <f t="shared" ref="AK325:AK368" si="48">IF(AJ325&lt;&gt;"",1,0)</f>
        <v>0</v>
      </c>
      <c r="AL325" s="484">
        <f t="shared" ref="AL325:AL368" si="49">IF(AE325&lt;&gt;"",1,0)</f>
        <v>0</v>
      </c>
      <c r="AM325" s="484">
        <f t="shared" ref="AM325:AM368" si="50">IF(AF325&lt;&gt;"",1,0)</f>
        <v>0</v>
      </c>
      <c r="AN325" s="482" t="str">
        <f>IFERROR(LOOKUP(2,1/(COUNTIF($AN$2:AN324,$AF$4:$AF$100)=0),$AF$4:$AF$100),"")</f>
        <v/>
      </c>
    </row>
    <row r="326" spans="24:40" hidden="1">
      <c r="X326" s="257"/>
      <c r="Y326" s="257"/>
      <c r="Z326" s="257"/>
      <c r="AA326" s="257"/>
      <c r="AB326" s="257"/>
      <c r="AC326" s="257"/>
      <c r="AD326" s="528" t="str">
        <f>'syn rec_edit_2'!AN39</f>
        <v/>
      </c>
      <c r="AE326" s="525" t="str">
        <f>IFERROR(LOOKUP(2,1/(COUNTIF($AE$3:AE325,$AD$4:$AD$579)=0),$AD$4:$AD$579),"")</f>
        <v/>
      </c>
      <c r="AF326" s="484" t="str">
        <f t="shared" si="45"/>
        <v/>
      </c>
      <c r="AG326" s="483" t="str">
        <f t="shared" si="46"/>
        <v/>
      </c>
      <c r="AH326" s="482" t="str">
        <f>IFERROR(LOOKUP(2,1/(COUNTIF($AH$2:AH325,$AG$4:$AG$100)=0),$AG$4:$AG$100),"")</f>
        <v/>
      </c>
      <c r="AI326" s="483" t="str">
        <f>IFERROR(LOOKUP(2,1/(COUNTIF($AI$2:AI325,$AJ$4:$AJ$100)=0),$AJ$4:$AJ$100),"")</f>
        <v/>
      </c>
      <c r="AJ326" s="482" t="str">
        <f t="shared" si="47"/>
        <v/>
      </c>
      <c r="AK326" s="484">
        <f t="shared" si="48"/>
        <v>0</v>
      </c>
      <c r="AL326" s="484">
        <f t="shared" si="49"/>
        <v>0</v>
      </c>
      <c r="AM326" s="484">
        <f t="shared" si="50"/>
        <v>0</v>
      </c>
      <c r="AN326" s="482" t="str">
        <f>IFERROR(LOOKUP(2,1/(COUNTIF($AN$2:AN325,$AF$4:$AF$100)=0),$AF$4:$AF$100),"")</f>
        <v/>
      </c>
    </row>
    <row r="327" spans="24:40" hidden="1">
      <c r="X327" s="257"/>
      <c r="Y327" s="257"/>
      <c r="Z327" s="257"/>
      <c r="AA327" s="257"/>
      <c r="AB327" s="257"/>
      <c r="AC327" s="257"/>
      <c r="AD327" s="528" t="str">
        <f>'syn rec_edit_2'!AN40</f>
        <v/>
      </c>
      <c r="AE327" s="525" t="str">
        <f>IFERROR(LOOKUP(2,1/(COUNTIF($AE$3:AE326,$AD$4:$AD$579)=0),$AD$4:$AD$579),"")</f>
        <v/>
      </c>
      <c r="AF327" s="484" t="str">
        <f t="shared" si="45"/>
        <v/>
      </c>
      <c r="AG327" s="483" t="str">
        <f t="shared" si="46"/>
        <v/>
      </c>
      <c r="AH327" s="482" t="str">
        <f>IFERROR(LOOKUP(2,1/(COUNTIF($AH$2:AH326,$AG$4:$AG$100)=0),$AG$4:$AG$100),"")</f>
        <v/>
      </c>
      <c r="AI327" s="483" t="str">
        <f>IFERROR(LOOKUP(2,1/(COUNTIF($AI$2:AI326,$AJ$4:$AJ$100)=0),$AJ$4:$AJ$100),"")</f>
        <v/>
      </c>
      <c r="AJ327" s="482" t="str">
        <f t="shared" si="47"/>
        <v/>
      </c>
      <c r="AK327" s="484">
        <f t="shared" si="48"/>
        <v>0</v>
      </c>
      <c r="AL327" s="484">
        <f t="shared" si="49"/>
        <v>0</v>
      </c>
      <c r="AM327" s="484">
        <f t="shared" si="50"/>
        <v>0</v>
      </c>
      <c r="AN327" s="482" t="str">
        <f>IFERROR(LOOKUP(2,1/(COUNTIF($AN$2:AN326,$AF$4:$AF$100)=0),$AF$4:$AF$100),"")</f>
        <v/>
      </c>
    </row>
    <row r="328" spans="24:40" hidden="1">
      <c r="X328" s="257"/>
      <c r="Y328" s="257"/>
      <c r="Z328" s="257"/>
      <c r="AA328" s="257"/>
      <c r="AB328" s="257"/>
      <c r="AC328" s="257"/>
      <c r="AD328" s="528" t="str">
        <f>'syn rec_edit_2'!AN41</f>
        <v/>
      </c>
      <c r="AE328" s="525" t="str">
        <f>IFERROR(LOOKUP(2,1/(COUNTIF($AE$3:AE327,$AD$4:$AD$579)=0),$AD$4:$AD$579),"")</f>
        <v/>
      </c>
      <c r="AF328" s="484" t="str">
        <f t="shared" si="45"/>
        <v/>
      </c>
      <c r="AG328" s="483" t="str">
        <f t="shared" si="46"/>
        <v/>
      </c>
      <c r="AH328" s="482" t="str">
        <f>IFERROR(LOOKUP(2,1/(COUNTIF($AH$2:AH327,$AG$4:$AG$100)=0),$AG$4:$AG$100),"")</f>
        <v/>
      </c>
      <c r="AI328" s="483" t="str">
        <f>IFERROR(LOOKUP(2,1/(COUNTIF($AI$2:AI327,$AJ$4:$AJ$100)=0),$AJ$4:$AJ$100),"")</f>
        <v/>
      </c>
      <c r="AJ328" s="482" t="str">
        <f t="shared" si="47"/>
        <v/>
      </c>
      <c r="AK328" s="484">
        <f t="shared" si="48"/>
        <v>0</v>
      </c>
      <c r="AL328" s="484">
        <f t="shared" si="49"/>
        <v>0</v>
      </c>
      <c r="AM328" s="484">
        <f t="shared" si="50"/>
        <v>0</v>
      </c>
      <c r="AN328" s="482" t="str">
        <f>IFERROR(LOOKUP(2,1/(COUNTIF($AN$2:AN327,$AF$4:$AF$100)=0),$AF$4:$AF$100),"")</f>
        <v/>
      </c>
    </row>
    <row r="329" spans="24:40" hidden="1">
      <c r="X329" s="257"/>
      <c r="Y329" s="257"/>
      <c r="Z329" s="257"/>
      <c r="AA329" s="257"/>
      <c r="AB329" s="257"/>
      <c r="AC329" s="257"/>
      <c r="AD329" s="528" t="str">
        <f>'syn rec_edit_2'!AN42</f>
        <v/>
      </c>
      <c r="AE329" s="525" t="str">
        <f>IFERROR(LOOKUP(2,1/(COUNTIF($AE$3:AE328,$AD$4:$AD$579)=0),$AD$4:$AD$579),"")</f>
        <v/>
      </c>
      <c r="AF329" s="484" t="str">
        <f t="shared" si="45"/>
        <v/>
      </c>
      <c r="AG329" s="483" t="str">
        <f t="shared" si="46"/>
        <v/>
      </c>
      <c r="AH329" s="482" t="str">
        <f>IFERROR(LOOKUP(2,1/(COUNTIF($AH$2:AH328,$AG$4:$AG$100)=0),$AG$4:$AG$100),"")</f>
        <v/>
      </c>
      <c r="AI329" s="483" t="str">
        <f>IFERROR(LOOKUP(2,1/(COUNTIF($AI$2:AI328,$AJ$4:$AJ$100)=0),$AJ$4:$AJ$100),"")</f>
        <v/>
      </c>
      <c r="AJ329" s="482" t="str">
        <f t="shared" si="47"/>
        <v/>
      </c>
      <c r="AK329" s="484">
        <f t="shared" si="48"/>
        <v>0</v>
      </c>
      <c r="AL329" s="484">
        <f t="shared" si="49"/>
        <v>0</v>
      </c>
      <c r="AM329" s="484">
        <f t="shared" si="50"/>
        <v>0</v>
      </c>
      <c r="AN329" s="482" t="str">
        <f>IFERROR(LOOKUP(2,1/(COUNTIF($AN$2:AN328,$AF$4:$AF$100)=0),$AF$4:$AF$100),"")</f>
        <v/>
      </c>
    </row>
    <row r="330" spans="24:40" hidden="1">
      <c r="X330" s="257"/>
      <c r="Y330" s="257"/>
      <c r="Z330" s="257"/>
      <c r="AA330" s="257"/>
      <c r="AB330" s="257"/>
      <c r="AC330" s="257"/>
      <c r="AD330" s="528" t="str">
        <f>'syn rec_edit_2'!AN43</f>
        <v/>
      </c>
      <c r="AE330" s="525" t="str">
        <f>IFERROR(LOOKUP(2,1/(COUNTIF($AE$3:AE329,$AD$4:$AD$579)=0),$AD$4:$AD$579),"")</f>
        <v/>
      </c>
      <c r="AF330" s="484" t="str">
        <f t="shared" si="45"/>
        <v/>
      </c>
      <c r="AG330" s="483" t="str">
        <f t="shared" si="46"/>
        <v/>
      </c>
      <c r="AH330" s="482" t="str">
        <f>IFERROR(LOOKUP(2,1/(COUNTIF($AH$2:AH329,$AG$4:$AG$100)=0),$AG$4:$AG$100),"")</f>
        <v/>
      </c>
      <c r="AI330" s="483" t="str">
        <f>IFERROR(LOOKUP(2,1/(COUNTIF($AI$2:AI329,$AJ$4:$AJ$100)=0),$AJ$4:$AJ$100),"")</f>
        <v/>
      </c>
      <c r="AJ330" s="482" t="str">
        <f t="shared" si="47"/>
        <v/>
      </c>
      <c r="AK330" s="484">
        <f t="shared" si="48"/>
        <v>0</v>
      </c>
      <c r="AL330" s="484">
        <f t="shared" si="49"/>
        <v>0</v>
      </c>
      <c r="AM330" s="484">
        <f t="shared" si="50"/>
        <v>0</v>
      </c>
      <c r="AN330" s="482" t="str">
        <f>IFERROR(LOOKUP(2,1/(COUNTIF($AN$2:AN329,$AF$4:$AF$100)=0),$AF$4:$AF$100),"")</f>
        <v/>
      </c>
    </row>
    <row r="331" spans="24:40" hidden="1">
      <c r="X331" s="257"/>
      <c r="Y331" s="257"/>
      <c r="Z331" s="257"/>
      <c r="AA331" s="257"/>
      <c r="AB331" s="257"/>
      <c r="AC331" s="257"/>
      <c r="AD331" s="528" t="str">
        <f>'syn rec_edit_2'!AN44</f>
        <v/>
      </c>
      <c r="AE331" s="525" t="str">
        <f>IFERROR(LOOKUP(2,1/(COUNTIF($AE$3:AE330,$AD$4:$AD$579)=0),$AD$4:$AD$579),"")</f>
        <v/>
      </c>
      <c r="AF331" s="484" t="str">
        <f t="shared" si="45"/>
        <v/>
      </c>
      <c r="AG331" s="483" t="str">
        <f t="shared" si="46"/>
        <v/>
      </c>
      <c r="AH331" s="482" t="str">
        <f>IFERROR(LOOKUP(2,1/(COUNTIF($AH$2:AH330,$AG$4:$AG$100)=0),$AG$4:$AG$100),"")</f>
        <v/>
      </c>
      <c r="AI331" s="483" t="str">
        <f>IFERROR(LOOKUP(2,1/(COUNTIF($AI$2:AI330,$AJ$4:$AJ$100)=0),$AJ$4:$AJ$100),"")</f>
        <v/>
      </c>
      <c r="AJ331" s="482" t="str">
        <f t="shared" si="47"/>
        <v/>
      </c>
      <c r="AK331" s="484">
        <f t="shared" si="48"/>
        <v>0</v>
      </c>
      <c r="AL331" s="484">
        <f t="shared" si="49"/>
        <v>0</v>
      </c>
      <c r="AM331" s="484">
        <f t="shared" si="50"/>
        <v>0</v>
      </c>
      <c r="AN331" s="482" t="str">
        <f>IFERROR(LOOKUP(2,1/(COUNTIF($AN$2:AN330,$AF$4:$AF$100)=0),$AF$4:$AF$100),"")</f>
        <v/>
      </c>
    </row>
    <row r="332" spans="24:40" hidden="1">
      <c r="X332" s="257"/>
      <c r="Y332" s="257"/>
      <c r="Z332" s="257"/>
      <c r="AA332" s="257"/>
      <c r="AB332" s="257"/>
      <c r="AC332" s="257"/>
      <c r="AD332" s="528" t="str">
        <f>'syn rec_edit_2'!AN45</f>
        <v/>
      </c>
      <c r="AE332" s="525" t="str">
        <f>IFERROR(LOOKUP(2,1/(COUNTIF($AE$3:AE331,$AD$4:$AD$579)=0),$AD$4:$AD$579),"")</f>
        <v/>
      </c>
      <c r="AF332" s="484" t="str">
        <f t="shared" si="45"/>
        <v/>
      </c>
      <c r="AG332" s="483" t="str">
        <f t="shared" si="46"/>
        <v/>
      </c>
      <c r="AH332" s="482" t="str">
        <f>IFERROR(LOOKUP(2,1/(COUNTIF($AH$2:AH331,$AG$4:$AG$100)=0),$AG$4:$AG$100),"")</f>
        <v/>
      </c>
      <c r="AI332" s="483" t="str">
        <f>IFERROR(LOOKUP(2,1/(COUNTIF($AI$2:AI331,$AJ$4:$AJ$100)=0),$AJ$4:$AJ$100),"")</f>
        <v/>
      </c>
      <c r="AJ332" s="482" t="str">
        <f t="shared" si="47"/>
        <v/>
      </c>
      <c r="AK332" s="484">
        <f t="shared" si="48"/>
        <v>0</v>
      </c>
      <c r="AL332" s="484">
        <f t="shared" si="49"/>
        <v>0</v>
      </c>
      <c r="AM332" s="484">
        <f t="shared" si="50"/>
        <v>0</v>
      </c>
      <c r="AN332" s="482" t="str">
        <f>IFERROR(LOOKUP(2,1/(COUNTIF($AN$2:AN331,$AF$4:$AF$100)=0),$AF$4:$AF$100),"")</f>
        <v/>
      </c>
    </row>
    <row r="333" spans="24:40" hidden="1">
      <c r="X333" s="257"/>
      <c r="Y333" s="257"/>
      <c r="Z333" s="257"/>
      <c r="AA333" s="257"/>
      <c r="AB333" s="257"/>
      <c r="AC333" s="257"/>
      <c r="AD333" s="528" t="str">
        <f>'syn rec_edit_2'!AN46</f>
        <v/>
      </c>
      <c r="AE333" s="525" t="str">
        <f>IFERROR(LOOKUP(2,1/(COUNTIF($AE$3:AE332,$AD$4:$AD$579)=0),$AD$4:$AD$579),"")</f>
        <v/>
      </c>
      <c r="AF333" s="484" t="str">
        <f t="shared" si="45"/>
        <v/>
      </c>
      <c r="AG333" s="483" t="str">
        <f t="shared" si="46"/>
        <v/>
      </c>
      <c r="AH333" s="482" t="str">
        <f>IFERROR(LOOKUP(2,1/(COUNTIF($AH$2:AH332,$AG$4:$AG$100)=0),$AG$4:$AG$100),"")</f>
        <v/>
      </c>
      <c r="AI333" s="483" t="str">
        <f>IFERROR(LOOKUP(2,1/(COUNTIF($AI$2:AI332,$AJ$4:$AJ$100)=0),$AJ$4:$AJ$100),"")</f>
        <v/>
      </c>
      <c r="AJ333" s="482" t="str">
        <f t="shared" si="47"/>
        <v/>
      </c>
      <c r="AK333" s="484">
        <f t="shared" si="48"/>
        <v>0</v>
      </c>
      <c r="AL333" s="484">
        <f t="shared" si="49"/>
        <v>0</v>
      </c>
      <c r="AM333" s="484">
        <f t="shared" si="50"/>
        <v>0</v>
      </c>
      <c r="AN333" s="482" t="str">
        <f>IFERROR(LOOKUP(2,1/(COUNTIF($AN$2:AN332,$AF$4:$AF$100)=0),$AF$4:$AF$100),"")</f>
        <v/>
      </c>
    </row>
    <row r="334" spans="24:40" hidden="1">
      <c r="X334" s="257"/>
      <c r="Y334" s="257"/>
      <c r="Z334" s="257"/>
      <c r="AA334" s="257"/>
      <c r="AB334" s="257"/>
      <c r="AC334" s="257"/>
      <c r="AD334" s="528" t="str">
        <f>'syn rec_edit_2'!AN47</f>
        <v/>
      </c>
      <c r="AE334" s="525" t="str">
        <f>IFERROR(LOOKUP(2,1/(COUNTIF($AE$3:AE333,$AD$4:$AD$579)=0),$AD$4:$AD$579),"")</f>
        <v/>
      </c>
      <c r="AF334" s="484" t="str">
        <f t="shared" si="45"/>
        <v/>
      </c>
      <c r="AG334" s="483" t="str">
        <f t="shared" si="46"/>
        <v/>
      </c>
      <c r="AH334" s="482" t="str">
        <f>IFERROR(LOOKUP(2,1/(COUNTIF($AH$2:AH333,$AG$4:$AG$100)=0),$AG$4:$AG$100),"")</f>
        <v/>
      </c>
      <c r="AI334" s="483" t="str">
        <f>IFERROR(LOOKUP(2,1/(COUNTIF($AI$2:AI333,$AJ$4:$AJ$100)=0),$AJ$4:$AJ$100),"")</f>
        <v/>
      </c>
      <c r="AJ334" s="482" t="str">
        <f t="shared" si="47"/>
        <v/>
      </c>
      <c r="AK334" s="484">
        <f t="shared" si="48"/>
        <v>0</v>
      </c>
      <c r="AL334" s="484">
        <f t="shared" si="49"/>
        <v>0</v>
      </c>
      <c r="AM334" s="484">
        <f t="shared" si="50"/>
        <v>0</v>
      </c>
      <c r="AN334" s="482" t="str">
        <f>IFERROR(LOOKUP(2,1/(COUNTIF($AN$2:AN333,$AF$4:$AF$100)=0),$AF$4:$AF$100),"")</f>
        <v/>
      </c>
    </row>
    <row r="335" spans="24:40" hidden="1">
      <c r="X335" s="257"/>
      <c r="Y335" s="257"/>
      <c r="Z335" s="257"/>
      <c r="AA335" s="257"/>
      <c r="AB335" s="257"/>
      <c r="AC335" s="257"/>
      <c r="AD335" s="528" t="str">
        <f>'syn rec_edit_2'!AN48</f>
        <v/>
      </c>
      <c r="AE335" s="525" t="str">
        <f>IFERROR(LOOKUP(2,1/(COUNTIF($AE$3:AE334,$AD$4:$AD$579)=0),$AD$4:$AD$579),"")</f>
        <v/>
      </c>
      <c r="AF335" s="484" t="str">
        <f t="shared" si="45"/>
        <v/>
      </c>
      <c r="AG335" s="483" t="str">
        <f t="shared" si="46"/>
        <v/>
      </c>
      <c r="AH335" s="482" t="str">
        <f>IFERROR(LOOKUP(2,1/(COUNTIF($AH$2:AH334,$AG$4:$AG$100)=0),$AG$4:$AG$100),"")</f>
        <v/>
      </c>
      <c r="AI335" s="483" t="str">
        <f>IFERROR(LOOKUP(2,1/(COUNTIF($AI$2:AI334,$AJ$4:$AJ$100)=0),$AJ$4:$AJ$100),"")</f>
        <v/>
      </c>
      <c r="AJ335" s="482" t="str">
        <f t="shared" si="47"/>
        <v/>
      </c>
      <c r="AK335" s="484">
        <f t="shared" si="48"/>
        <v>0</v>
      </c>
      <c r="AL335" s="484">
        <f t="shared" si="49"/>
        <v>0</v>
      </c>
      <c r="AM335" s="484">
        <f t="shared" si="50"/>
        <v>0</v>
      </c>
      <c r="AN335" s="482" t="str">
        <f>IFERROR(LOOKUP(2,1/(COUNTIF($AN$2:AN334,$AF$4:$AF$100)=0),$AF$4:$AF$100),"")</f>
        <v/>
      </c>
    </row>
    <row r="336" spans="24:40" hidden="1">
      <c r="X336" s="257"/>
      <c r="Y336" s="257"/>
      <c r="Z336" s="257"/>
      <c r="AA336" s="257"/>
      <c r="AB336" s="257"/>
      <c r="AC336" s="257"/>
      <c r="AD336" s="528" t="str">
        <f>'syn rec_edit_2'!AN49</f>
        <v/>
      </c>
      <c r="AE336" s="525" t="str">
        <f>IFERROR(LOOKUP(2,1/(COUNTIF($AE$3:AE335,$AD$4:$AD$579)=0),$AD$4:$AD$579),"")</f>
        <v/>
      </c>
      <c r="AF336" s="484" t="str">
        <f t="shared" si="45"/>
        <v/>
      </c>
      <c r="AG336" s="483" t="str">
        <f t="shared" si="46"/>
        <v/>
      </c>
      <c r="AH336" s="482" t="str">
        <f>IFERROR(LOOKUP(2,1/(COUNTIF($AH$2:AH335,$AG$4:$AG$100)=0),$AG$4:$AG$100),"")</f>
        <v/>
      </c>
      <c r="AI336" s="483" t="str">
        <f>IFERROR(LOOKUP(2,1/(COUNTIF($AI$2:AI335,$AJ$4:$AJ$100)=0),$AJ$4:$AJ$100),"")</f>
        <v/>
      </c>
      <c r="AJ336" s="482" t="str">
        <f t="shared" si="47"/>
        <v/>
      </c>
      <c r="AK336" s="484">
        <f t="shared" si="48"/>
        <v>0</v>
      </c>
      <c r="AL336" s="484">
        <f t="shared" si="49"/>
        <v>0</v>
      </c>
      <c r="AM336" s="484">
        <f t="shared" si="50"/>
        <v>0</v>
      </c>
      <c r="AN336" s="482" t="str">
        <f>IFERROR(LOOKUP(2,1/(COUNTIF($AN$2:AN335,$AF$4:$AF$100)=0),$AF$4:$AF$100),"")</f>
        <v/>
      </c>
    </row>
    <row r="337" spans="24:40" hidden="1">
      <c r="X337" s="257"/>
      <c r="Y337" s="257"/>
      <c r="Z337" s="257"/>
      <c r="AA337" s="257"/>
      <c r="AB337" s="257"/>
      <c r="AC337" s="257"/>
      <c r="AD337" s="528" t="str">
        <f>'syn rec_edit_2'!AN50</f>
        <v/>
      </c>
      <c r="AE337" s="525" t="str">
        <f>IFERROR(LOOKUP(2,1/(COUNTIF($AE$3:AE336,$AD$4:$AD$579)=0),$AD$4:$AD$579),"")</f>
        <v/>
      </c>
      <c r="AF337" s="484" t="str">
        <f t="shared" si="45"/>
        <v/>
      </c>
      <c r="AG337" s="483" t="str">
        <f t="shared" si="46"/>
        <v/>
      </c>
      <c r="AH337" s="482" t="str">
        <f>IFERROR(LOOKUP(2,1/(COUNTIF($AH$2:AH336,$AG$4:$AG$100)=0),$AG$4:$AG$100),"")</f>
        <v/>
      </c>
      <c r="AI337" s="483" t="str">
        <f>IFERROR(LOOKUP(2,1/(COUNTIF($AI$2:AI336,$AJ$4:$AJ$100)=0),$AJ$4:$AJ$100),"")</f>
        <v/>
      </c>
      <c r="AJ337" s="482" t="str">
        <f t="shared" si="47"/>
        <v/>
      </c>
      <c r="AK337" s="484">
        <f t="shared" si="48"/>
        <v>0</v>
      </c>
      <c r="AL337" s="484">
        <f t="shared" si="49"/>
        <v>0</v>
      </c>
      <c r="AM337" s="484">
        <f t="shared" si="50"/>
        <v>0</v>
      </c>
      <c r="AN337" s="482" t="str">
        <f>IFERROR(LOOKUP(2,1/(COUNTIF($AN$2:AN336,$AF$4:$AF$100)=0),$AF$4:$AF$100),"")</f>
        <v/>
      </c>
    </row>
    <row r="338" spans="24:40" hidden="1">
      <c r="X338" s="257"/>
      <c r="Y338" s="257"/>
      <c r="Z338" s="257"/>
      <c r="AA338" s="257"/>
      <c r="AB338" s="257"/>
      <c r="AC338" s="257"/>
      <c r="AD338" s="528" t="str">
        <f>'syn rec_edit_2'!AN51</f>
        <v/>
      </c>
      <c r="AE338" s="525" t="str">
        <f>IFERROR(LOOKUP(2,1/(COUNTIF($AE$3:AE337,$AD$4:$AD$579)=0),$AD$4:$AD$579),"")</f>
        <v/>
      </c>
      <c r="AF338" s="484" t="str">
        <f t="shared" si="45"/>
        <v/>
      </c>
      <c r="AG338" s="483" t="str">
        <f t="shared" si="46"/>
        <v/>
      </c>
      <c r="AH338" s="482" t="str">
        <f>IFERROR(LOOKUP(2,1/(COUNTIF($AH$2:AH337,$AG$4:$AG$100)=0),$AG$4:$AG$100),"")</f>
        <v/>
      </c>
      <c r="AI338" s="483" t="str">
        <f>IFERROR(LOOKUP(2,1/(COUNTIF($AI$2:AI337,$AJ$4:$AJ$100)=0),$AJ$4:$AJ$100),"")</f>
        <v/>
      </c>
      <c r="AJ338" s="482" t="str">
        <f t="shared" si="47"/>
        <v/>
      </c>
      <c r="AK338" s="484">
        <f t="shared" si="48"/>
        <v>0</v>
      </c>
      <c r="AL338" s="484">
        <f t="shared" si="49"/>
        <v>0</v>
      </c>
      <c r="AM338" s="484">
        <f t="shared" si="50"/>
        <v>0</v>
      </c>
      <c r="AN338" s="482" t="str">
        <f>IFERROR(LOOKUP(2,1/(COUNTIF($AN$2:AN337,$AF$4:$AF$100)=0),$AF$4:$AF$100),"")</f>
        <v/>
      </c>
    </row>
    <row r="339" spans="24:40" hidden="1">
      <c r="X339" s="257"/>
      <c r="Y339" s="257"/>
      <c r="Z339" s="257"/>
      <c r="AA339" s="257"/>
      <c r="AB339" s="257"/>
      <c r="AC339" s="257"/>
      <c r="AD339" s="528" t="str">
        <f>'syn rec_edit_2'!AN52</f>
        <v/>
      </c>
      <c r="AE339" s="525" t="str">
        <f>IFERROR(LOOKUP(2,1/(COUNTIF($AE$3:AE338,$AD$4:$AD$579)=0),$AD$4:$AD$579),"")</f>
        <v/>
      </c>
      <c r="AF339" s="484" t="str">
        <f t="shared" si="45"/>
        <v/>
      </c>
      <c r="AG339" s="483" t="str">
        <f t="shared" si="46"/>
        <v/>
      </c>
      <c r="AH339" s="482" t="str">
        <f>IFERROR(LOOKUP(2,1/(COUNTIF($AH$2:AH338,$AG$4:$AG$100)=0),$AG$4:$AG$100),"")</f>
        <v/>
      </c>
      <c r="AI339" s="483" t="str">
        <f>IFERROR(LOOKUP(2,1/(COUNTIF($AI$2:AI338,$AJ$4:$AJ$100)=0),$AJ$4:$AJ$100),"")</f>
        <v/>
      </c>
      <c r="AJ339" s="482" t="str">
        <f t="shared" si="47"/>
        <v/>
      </c>
      <c r="AK339" s="484">
        <f t="shared" si="48"/>
        <v>0</v>
      </c>
      <c r="AL339" s="484">
        <f t="shared" si="49"/>
        <v>0</v>
      </c>
      <c r="AM339" s="484">
        <f t="shared" si="50"/>
        <v>0</v>
      </c>
      <c r="AN339" s="482" t="str">
        <f>IFERROR(LOOKUP(2,1/(COUNTIF($AN$2:AN338,$AF$4:$AF$100)=0),$AF$4:$AF$100),"")</f>
        <v/>
      </c>
    </row>
    <row r="340" spans="24:40" hidden="1">
      <c r="X340" s="257"/>
      <c r="Y340" s="257"/>
      <c r="Z340" s="257"/>
      <c r="AA340" s="257"/>
      <c r="AB340" s="257"/>
      <c r="AC340" s="257"/>
      <c r="AD340" s="528" t="str">
        <f>'syn rec_edit_2'!AN53</f>
        <v/>
      </c>
      <c r="AE340" s="525" t="str">
        <f>IFERROR(LOOKUP(2,1/(COUNTIF($AE$3:AE339,$AD$4:$AD$579)=0),$AD$4:$AD$579),"")</f>
        <v/>
      </c>
      <c r="AF340" s="484" t="str">
        <f t="shared" si="45"/>
        <v/>
      </c>
      <c r="AG340" s="483" t="str">
        <f t="shared" si="46"/>
        <v/>
      </c>
      <c r="AH340" s="482" t="str">
        <f>IFERROR(LOOKUP(2,1/(COUNTIF($AH$2:AH339,$AG$4:$AG$100)=0),$AG$4:$AG$100),"")</f>
        <v/>
      </c>
      <c r="AI340" s="483" t="str">
        <f>IFERROR(LOOKUP(2,1/(COUNTIF($AI$2:AI339,$AJ$4:$AJ$100)=0),$AJ$4:$AJ$100),"")</f>
        <v/>
      </c>
      <c r="AJ340" s="482" t="str">
        <f t="shared" si="47"/>
        <v/>
      </c>
      <c r="AK340" s="484">
        <f t="shared" si="48"/>
        <v>0</v>
      </c>
      <c r="AL340" s="484">
        <f t="shared" si="49"/>
        <v>0</v>
      </c>
      <c r="AM340" s="484">
        <f t="shared" si="50"/>
        <v>0</v>
      </c>
      <c r="AN340" s="482" t="str">
        <f>IFERROR(LOOKUP(2,1/(COUNTIF($AN$2:AN339,$AF$4:$AF$100)=0),$AF$4:$AF$100),"")</f>
        <v/>
      </c>
    </row>
    <row r="341" spans="24:40" hidden="1">
      <c r="X341" s="257"/>
      <c r="Y341" s="257"/>
      <c r="Z341" s="257"/>
      <c r="AA341" s="257"/>
      <c r="AB341" s="257"/>
      <c r="AC341" s="257"/>
      <c r="AD341" s="528" t="str">
        <f>'syn rec_edit_2'!AN54</f>
        <v/>
      </c>
      <c r="AE341" s="525" t="str">
        <f>IFERROR(LOOKUP(2,1/(COUNTIF($AE$3:AE340,$AD$4:$AD$579)=0),$AD$4:$AD$579),"")</f>
        <v/>
      </c>
      <c r="AF341" s="484" t="str">
        <f t="shared" si="45"/>
        <v/>
      </c>
      <c r="AG341" s="483" t="str">
        <f t="shared" si="46"/>
        <v/>
      </c>
      <c r="AH341" s="482" t="str">
        <f>IFERROR(LOOKUP(2,1/(COUNTIF($AH$2:AH340,$AG$4:$AG$100)=0),$AG$4:$AG$100),"")</f>
        <v/>
      </c>
      <c r="AI341" s="483" t="str">
        <f>IFERROR(LOOKUP(2,1/(COUNTIF($AI$2:AI340,$AJ$4:$AJ$100)=0),$AJ$4:$AJ$100),"")</f>
        <v/>
      </c>
      <c r="AJ341" s="482" t="str">
        <f t="shared" si="47"/>
        <v/>
      </c>
      <c r="AK341" s="484">
        <f t="shared" si="48"/>
        <v>0</v>
      </c>
      <c r="AL341" s="484">
        <f t="shared" si="49"/>
        <v>0</v>
      </c>
      <c r="AM341" s="484">
        <f t="shared" si="50"/>
        <v>0</v>
      </c>
      <c r="AN341" s="482" t="str">
        <f>IFERROR(LOOKUP(2,1/(COUNTIF($AN$2:AN340,$AF$4:$AF$100)=0),$AF$4:$AF$100),"")</f>
        <v/>
      </c>
    </row>
    <row r="342" spans="24:40" hidden="1">
      <c r="X342" s="257"/>
      <c r="Y342" s="257"/>
      <c r="Z342" s="257"/>
      <c r="AA342" s="257"/>
      <c r="AB342" s="257"/>
      <c r="AC342" s="257"/>
      <c r="AD342" s="528" t="str">
        <f>'syn rec_edit_2'!AN55</f>
        <v/>
      </c>
      <c r="AE342" s="525" t="str">
        <f>IFERROR(LOOKUP(2,1/(COUNTIF($AE$3:AE341,$AD$4:$AD$579)=0),$AD$4:$AD$579),"")</f>
        <v/>
      </c>
      <c r="AF342" s="484" t="str">
        <f t="shared" si="45"/>
        <v/>
      </c>
      <c r="AG342" s="483" t="str">
        <f t="shared" si="46"/>
        <v/>
      </c>
      <c r="AH342" s="482" t="str">
        <f>IFERROR(LOOKUP(2,1/(COUNTIF($AH$2:AH341,$AG$4:$AG$100)=0),$AG$4:$AG$100),"")</f>
        <v/>
      </c>
      <c r="AI342" s="483" t="str">
        <f>IFERROR(LOOKUP(2,1/(COUNTIF($AI$2:AI341,$AJ$4:$AJ$100)=0),$AJ$4:$AJ$100),"")</f>
        <v/>
      </c>
      <c r="AJ342" s="482" t="str">
        <f t="shared" si="47"/>
        <v/>
      </c>
      <c r="AK342" s="484">
        <f t="shared" si="48"/>
        <v>0</v>
      </c>
      <c r="AL342" s="484">
        <f t="shared" si="49"/>
        <v>0</v>
      </c>
      <c r="AM342" s="484">
        <f t="shared" si="50"/>
        <v>0</v>
      </c>
      <c r="AN342" s="482" t="str">
        <f>IFERROR(LOOKUP(2,1/(COUNTIF($AN$2:AN341,$AF$4:$AF$100)=0),$AF$4:$AF$100),"")</f>
        <v/>
      </c>
    </row>
    <row r="343" spans="24:40" hidden="1">
      <c r="X343" s="257"/>
      <c r="Y343" s="257"/>
      <c r="Z343" s="257"/>
      <c r="AA343" s="257"/>
      <c r="AB343" s="257"/>
      <c r="AC343" s="257"/>
      <c r="AD343" s="528" t="str">
        <f>'syn rec_edit_2'!AN56</f>
        <v/>
      </c>
      <c r="AE343" s="525" t="str">
        <f>IFERROR(LOOKUP(2,1/(COUNTIF($AE$3:AE342,$AD$4:$AD$579)=0),$AD$4:$AD$579),"")</f>
        <v/>
      </c>
      <c r="AF343" s="484" t="str">
        <f t="shared" si="45"/>
        <v/>
      </c>
      <c r="AG343" s="483" t="str">
        <f t="shared" si="46"/>
        <v/>
      </c>
      <c r="AH343" s="482" t="str">
        <f>IFERROR(LOOKUP(2,1/(COUNTIF($AH$2:AH342,$AG$4:$AG$100)=0),$AG$4:$AG$100),"")</f>
        <v/>
      </c>
      <c r="AI343" s="483" t="str">
        <f>IFERROR(LOOKUP(2,1/(COUNTIF($AI$2:AI342,$AJ$4:$AJ$100)=0),$AJ$4:$AJ$100),"")</f>
        <v/>
      </c>
      <c r="AJ343" s="482" t="str">
        <f t="shared" si="47"/>
        <v/>
      </c>
      <c r="AK343" s="484">
        <f t="shared" si="48"/>
        <v>0</v>
      </c>
      <c r="AL343" s="484">
        <f t="shared" si="49"/>
        <v>0</v>
      </c>
      <c r="AM343" s="484">
        <f t="shared" si="50"/>
        <v>0</v>
      </c>
      <c r="AN343" s="482" t="str">
        <f>IFERROR(LOOKUP(2,1/(COUNTIF($AN$2:AN342,$AF$4:$AF$100)=0),$AF$4:$AF$100),"")</f>
        <v/>
      </c>
    </row>
    <row r="344" spans="24:40" hidden="1">
      <c r="X344" s="257"/>
      <c r="Y344" s="257"/>
      <c r="Z344" s="257"/>
      <c r="AA344" s="257"/>
      <c r="AB344" s="257"/>
      <c r="AC344" s="257"/>
      <c r="AD344" s="528" t="str">
        <f>'syn rec_edit_2'!AN57</f>
        <v/>
      </c>
      <c r="AE344" s="525" t="str">
        <f>IFERROR(LOOKUP(2,1/(COUNTIF($AE$3:AE343,$AD$4:$AD$579)=0),$AD$4:$AD$579),"")</f>
        <v/>
      </c>
      <c r="AF344" s="484" t="str">
        <f t="shared" si="45"/>
        <v/>
      </c>
      <c r="AG344" s="483" t="str">
        <f t="shared" si="46"/>
        <v/>
      </c>
      <c r="AH344" s="482" t="str">
        <f>IFERROR(LOOKUP(2,1/(COUNTIF($AH$2:AH343,$AG$4:$AG$100)=0),$AG$4:$AG$100),"")</f>
        <v/>
      </c>
      <c r="AI344" s="483" t="str">
        <f>IFERROR(LOOKUP(2,1/(COUNTIF($AI$2:AI343,$AJ$4:$AJ$100)=0),$AJ$4:$AJ$100),"")</f>
        <v/>
      </c>
      <c r="AJ344" s="482" t="str">
        <f t="shared" si="47"/>
        <v/>
      </c>
      <c r="AK344" s="484">
        <f t="shared" si="48"/>
        <v>0</v>
      </c>
      <c r="AL344" s="484">
        <f t="shared" si="49"/>
        <v>0</v>
      </c>
      <c r="AM344" s="484">
        <f t="shared" si="50"/>
        <v>0</v>
      </c>
      <c r="AN344" s="482" t="str">
        <f>IFERROR(LOOKUP(2,1/(COUNTIF($AN$2:AN343,$AF$4:$AF$100)=0),$AF$4:$AF$100),"")</f>
        <v/>
      </c>
    </row>
    <row r="345" spans="24:40" hidden="1">
      <c r="X345" s="257"/>
      <c r="Y345" s="257"/>
      <c r="Z345" s="257"/>
      <c r="AA345" s="257"/>
      <c r="AB345" s="257"/>
      <c r="AC345" s="257"/>
      <c r="AD345" s="528" t="str">
        <f>'syn rec_edit_2'!AN58</f>
        <v/>
      </c>
      <c r="AE345" s="525" t="str">
        <f>IFERROR(LOOKUP(2,1/(COUNTIF($AE$3:AE344,$AD$4:$AD$579)=0),$AD$4:$AD$579),"")</f>
        <v/>
      </c>
      <c r="AF345" s="484" t="str">
        <f t="shared" si="45"/>
        <v/>
      </c>
      <c r="AG345" s="483" t="str">
        <f t="shared" si="46"/>
        <v/>
      </c>
      <c r="AH345" s="482" t="str">
        <f>IFERROR(LOOKUP(2,1/(COUNTIF($AH$2:AH344,$AG$4:$AG$100)=0),$AG$4:$AG$100),"")</f>
        <v/>
      </c>
      <c r="AI345" s="483" t="str">
        <f>IFERROR(LOOKUP(2,1/(COUNTIF($AI$2:AI344,$AJ$4:$AJ$100)=0),$AJ$4:$AJ$100),"")</f>
        <v/>
      </c>
      <c r="AJ345" s="482" t="str">
        <f t="shared" si="47"/>
        <v/>
      </c>
      <c r="AK345" s="484">
        <f t="shared" si="48"/>
        <v>0</v>
      </c>
      <c r="AL345" s="484">
        <f t="shared" si="49"/>
        <v>0</v>
      </c>
      <c r="AM345" s="484">
        <f t="shared" si="50"/>
        <v>0</v>
      </c>
      <c r="AN345" s="482" t="str">
        <f>IFERROR(LOOKUP(2,1/(COUNTIF($AN$2:AN344,$AF$4:$AF$100)=0),$AF$4:$AF$100),"")</f>
        <v/>
      </c>
    </row>
    <row r="346" spans="24:40" hidden="1">
      <c r="X346" s="257"/>
      <c r="Y346" s="257"/>
      <c r="Z346" s="257"/>
      <c r="AA346" s="257"/>
      <c r="AB346" s="257"/>
      <c r="AC346" s="257"/>
      <c r="AD346" s="528" t="str">
        <f>'syn rec_edit_2'!AN59</f>
        <v/>
      </c>
      <c r="AE346" s="525" t="str">
        <f>IFERROR(LOOKUP(2,1/(COUNTIF($AE$3:AE345,$AD$4:$AD$579)=0),$AD$4:$AD$579),"")</f>
        <v/>
      </c>
      <c r="AF346" s="484" t="str">
        <f t="shared" si="45"/>
        <v/>
      </c>
      <c r="AG346" s="483" t="str">
        <f t="shared" si="46"/>
        <v/>
      </c>
      <c r="AH346" s="482" t="str">
        <f>IFERROR(LOOKUP(2,1/(COUNTIF($AH$2:AH345,$AG$4:$AG$100)=0),$AG$4:$AG$100),"")</f>
        <v/>
      </c>
      <c r="AI346" s="483" t="str">
        <f>IFERROR(LOOKUP(2,1/(COUNTIF($AI$2:AI345,$AJ$4:$AJ$100)=0),$AJ$4:$AJ$100),"")</f>
        <v/>
      </c>
      <c r="AJ346" s="482" t="str">
        <f t="shared" si="47"/>
        <v/>
      </c>
      <c r="AK346" s="484">
        <f t="shared" si="48"/>
        <v>0</v>
      </c>
      <c r="AL346" s="484">
        <f t="shared" si="49"/>
        <v>0</v>
      </c>
      <c r="AM346" s="484">
        <f t="shared" si="50"/>
        <v>0</v>
      </c>
      <c r="AN346" s="482" t="str">
        <f>IFERROR(LOOKUP(2,1/(COUNTIF($AN$2:AN345,$AF$4:$AF$100)=0),$AF$4:$AF$100),"")</f>
        <v/>
      </c>
    </row>
    <row r="347" spans="24:40" hidden="1">
      <c r="X347" s="257"/>
      <c r="Y347" s="257"/>
      <c r="Z347" s="257"/>
      <c r="AA347" s="257"/>
      <c r="AB347" s="257"/>
      <c r="AC347" s="257"/>
      <c r="AD347" s="528" t="str">
        <f>'syn rec_edit_2'!AN60</f>
        <v/>
      </c>
      <c r="AE347" s="525" t="str">
        <f>IFERROR(LOOKUP(2,1/(COUNTIF($AE$3:AE346,$AD$4:$AD$579)=0),$AD$4:$AD$579),"")</f>
        <v/>
      </c>
      <c r="AF347" s="484" t="str">
        <f t="shared" si="45"/>
        <v/>
      </c>
      <c r="AG347" s="483" t="str">
        <f t="shared" si="46"/>
        <v/>
      </c>
      <c r="AH347" s="482" t="str">
        <f>IFERROR(LOOKUP(2,1/(COUNTIF($AH$2:AH346,$AG$4:$AG$100)=0),$AG$4:$AG$100),"")</f>
        <v/>
      </c>
      <c r="AI347" s="483" t="str">
        <f>IFERROR(LOOKUP(2,1/(COUNTIF($AI$2:AI346,$AJ$4:$AJ$100)=0),$AJ$4:$AJ$100),"")</f>
        <v/>
      </c>
      <c r="AJ347" s="482" t="str">
        <f t="shared" si="47"/>
        <v/>
      </c>
      <c r="AK347" s="484">
        <f t="shared" si="48"/>
        <v>0</v>
      </c>
      <c r="AL347" s="484">
        <f t="shared" si="49"/>
        <v>0</v>
      </c>
      <c r="AM347" s="484">
        <f t="shared" si="50"/>
        <v>0</v>
      </c>
      <c r="AN347" s="482" t="str">
        <f>IFERROR(LOOKUP(2,1/(COUNTIF($AN$2:AN346,$AF$4:$AF$100)=0),$AF$4:$AF$100),"")</f>
        <v/>
      </c>
    </row>
    <row r="348" spans="24:40" hidden="1">
      <c r="X348" s="257"/>
      <c r="Y348" s="257"/>
      <c r="Z348" s="257"/>
      <c r="AA348" s="257"/>
      <c r="AB348" s="257"/>
      <c r="AC348" s="257"/>
      <c r="AD348" s="528" t="str">
        <f>'syn rec_edit_2'!AN61</f>
        <v/>
      </c>
      <c r="AE348" s="525" t="str">
        <f>IFERROR(LOOKUP(2,1/(COUNTIF($AE$3:AE347,$AD$4:$AD$579)=0),$AD$4:$AD$579),"")</f>
        <v/>
      </c>
      <c r="AF348" s="484" t="str">
        <f t="shared" si="45"/>
        <v/>
      </c>
      <c r="AG348" s="483" t="str">
        <f t="shared" si="46"/>
        <v/>
      </c>
      <c r="AH348" s="482" t="str">
        <f>IFERROR(LOOKUP(2,1/(COUNTIF($AH$2:AH347,$AG$4:$AG$100)=0),$AG$4:$AG$100),"")</f>
        <v/>
      </c>
      <c r="AI348" s="483" t="str">
        <f>IFERROR(LOOKUP(2,1/(COUNTIF($AI$2:AI347,$AJ$4:$AJ$100)=0),$AJ$4:$AJ$100),"")</f>
        <v/>
      </c>
      <c r="AJ348" s="482" t="str">
        <f t="shared" si="47"/>
        <v/>
      </c>
      <c r="AK348" s="484">
        <f t="shared" si="48"/>
        <v>0</v>
      </c>
      <c r="AL348" s="484">
        <f t="shared" si="49"/>
        <v>0</v>
      </c>
      <c r="AM348" s="484">
        <f t="shared" si="50"/>
        <v>0</v>
      </c>
      <c r="AN348" s="482" t="str">
        <f>IFERROR(LOOKUP(2,1/(COUNTIF($AN$2:AN347,$AF$4:$AF$100)=0),$AF$4:$AF$100),"")</f>
        <v/>
      </c>
    </row>
    <row r="349" spans="24:40" hidden="1">
      <c r="X349" s="257"/>
      <c r="Y349" s="257"/>
      <c r="Z349" s="257"/>
      <c r="AA349" s="257"/>
      <c r="AB349" s="257"/>
      <c r="AC349" s="257"/>
      <c r="AD349" s="528" t="str">
        <f>'syn rec_edit_2'!AN62</f>
        <v/>
      </c>
      <c r="AE349" s="525" t="str">
        <f>IFERROR(LOOKUP(2,1/(COUNTIF($AE$3:AE348,$AD$4:$AD$579)=0),$AD$4:$AD$579),"")</f>
        <v/>
      </c>
      <c r="AF349" s="484" t="str">
        <f t="shared" si="45"/>
        <v/>
      </c>
      <c r="AG349" s="483" t="str">
        <f t="shared" si="46"/>
        <v/>
      </c>
      <c r="AH349" s="482" t="str">
        <f>IFERROR(LOOKUP(2,1/(COUNTIF($AH$2:AH348,$AG$4:$AG$100)=0),$AG$4:$AG$100),"")</f>
        <v/>
      </c>
      <c r="AI349" s="483" t="str">
        <f>IFERROR(LOOKUP(2,1/(COUNTIF($AI$2:AI348,$AJ$4:$AJ$100)=0),$AJ$4:$AJ$100),"")</f>
        <v/>
      </c>
      <c r="AJ349" s="482" t="str">
        <f t="shared" si="47"/>
        <v/>
      </c>
      <c r="AK349" s="484">
        <f t="shared" si="48"/>
        <v>0</v>
      </c>
      <c r="AL349" s="484">
        <f t="shared" si="49"/>
        <v>0</v>
      </c>
      <c r="AM349" s="484">
        <f t="shared" si="50"/>
        <v>0</v>
      </c>
      <c r="AN349" s="482" t="str">
        <f>IFERROR(LOOKUP(2,1/(COUNTIF($AN$2:AN348,$AF$4:$AF$100)=0),$AF$4:$AF$100),"")</f>
        <v/>
      </c>
    </row>
    <row r="350" spans="24:40" hidden="1">
      <c r="X350" s="257"/>
      <c r="Y350" s="257"/>
      <c r="Z350" s="257"/>
      <c r="AA350" s="257"/>
      <c r="AB350" s="257"/>
      <c r="AC350" s="257"/>
      <c r="AD350" s="528" t="str">
        <f>'syn rec_edit_2'!AN63</f>
        <v/>
      </c>
      <c r="AE350" s="525" t="str">
        <f>IFERROR(LOOKUP(2,1/(COUNTIF($AE$3:AE349,$AD$4:$AD$579)=0),$AD$4:$AD$579),"")</f>
        <v/>
      </c>
      <c r="AF350" s="484" t="str">
        <f t="shared" si="45"/>
        <v/>
      </c>
      <c r="AG350" s="483" t="str">
        <f t="shared" si="46"/>
        <v/>
      </c>
      <c r="AH350" s="482" t="str">
        <f>IFERROR(LOOKUP(2,1/(COUNTIF($AH$2:AH349,$AG$4:$AG$100)=0),$AG$4:$AG$100),"")</f>
        <v/>
      </c>
      <c r="AI350" s="483" t="str">
        <f>IFERROR(LOOKUP(2,1/(COUNTIF($AI$2:AI349,$AJ$4:$AJ$100)=0),$AJ$4:$AJ$100),"")</f>
        <v/>
      </c>
      <c r="AJ350" s="482" t="str">
        <f t="shared" si="47"/>
        <v/>
      </c>
      <c r="AK350" s="484">
        <f t="shared" si="48"/>
        <v>0</v>
      </c>
      <c r="AL350" s="484">
        <f t="shared" si="49"/>
        <v>0</v>
      </c>
      <c r="AM350" s="484">
        <f t="shared" si="50"/>
        <v>0</v>
      </c>
      <c r="AN350" s="482" t="str">
        <f>IFERROR(LOOKUP(2,1/(COUNTIF($AN$2:AN349,$AF$4:$AF$100)=0),$AF$4:$AF$100),"")</f>
        <v/>
      </c>
    </row>
    <row r="351" spans="24:40" hidden="1">
      <c r="X351" s="257"/>
      <c r="Y351" s="257"/>
      <c r="Z351" s="257"/>
      <c r="AA351" s="257"/>
      <c r="AB351" s="257"/>
      <c r="AC351" s="257"/>
      <c r="AD351" s="528" t="str">
        <f>'syn rec_edit_2'!AN64</f>
        <v/>
      </c>
      <c r="AE351" s="525" t="str">
        <f>IFERROR(LOOKUP(2,1/(COUNTIF($AE$3:AE350,$AD$4:$AD$579)=0),$AD$4:$AD$579),"")</f>
        <v/>
      </c>
      <c r="AF351" s="484" t="str">
        <f t="shared" si="45"/>
        <v/>
      </c>
      <c r="AG351" s="483" t="str">
        <f t="shared" si="46"/>
        <v/>
      </c>
      <c r="AH351" s="482" t="str">
        <f>IFERROR(LOOKUP(2,1/(COUNTIF($AH$2:AH350,$AG$4:$AG$100)=0),$AG$4:$AG$100),"")</f>
        <v/>
      </c>
      <c r="AI351" s="483" t="str">
        <f>IFERROR(LOOKUP(2,1/(COUNTIF($AI$2:AI350,$AJ$4:$AJ$100)=0),$AJ$4:$AJ$100),"")</f>
        <v/>
      </c>
      <c r="AJ351" s="482" t="str">
        <f t="shared" si="47"/>
        <v/>
      </c>
      <c r="AK351" s="484">
        <f t="shared" si="48"/>
        <v>0</v>
      </c>
      <c r="AL351" s="484">
        <f t="shared" si="49"/>
        <v>0</v>
      </c>
      <c r="AM351" s="484">
        <f t="shared" si="50"/>
        <v>0</v>
      </c>
      <c r="AN351" s="482" t="str">
        <f>IFERROR(LOOKUP(2,1/(COUNTIF($AN$2:AN350,$AF$4:$AF$100)=0),$AF$4:$AF$100),"")</f>
        <v/>
      </c>
    </row>
    <row r="352" spans="24:40" hidden="1">
      <c r="X352" s="257"/>
      <c r="Y352" s="257"/>
      <c r="Z352" s="257"/>
      <c r="AA352" s="257"/>
      <c r="AB352" s="257"/>
      <c r="AC352" s="257"/>
      <c r="AD352" s="528" t="str">
        <f>'syn rec_edit_2'!AN65</f>
        <v/>
      </c>
      <c r="AE352" s="525" t="str">
        <f>IFERROR(LOOKUP(2,1/(COUNTIF($AE$3:AE351,$AD$4:$AD$579)=0),$AD$4:$AD$579),"")</f>
        <v/>
      </c>
      <c r="AF352" s="484" t="str">
        <f t="shared" si="45"/>
        <v/>
      </c>
      <c r="AG352" s="483" t="str">
        <f t="shared" si="46"/>
        <v/>
      </c>
      <c r="AH352" s="482" t="str">
        <f>IFERROR(LOOKUP(2,1/(COUNTIF($AH$2:AH351,$AG$4:$AG$100)=0),$AG$4:$AG$100),"")</f>
        <v/>
      </c>
      <c r="AI352" s="483" t="str">
        <f>IFERROR(LOOKUP(2,1/(COUNTIF($AI$2:AI351,$AJ$4:$AJ$100)=0),$AJ$4:$AJ$100),"")</f>
        <v/>
      </c>
      <c r="AJ352" s="482" t="str">
        <f t="shared" si="47"/>
        <v/>
      </c>
      <c r="AK352" s="484">
        <f t="shared" si="48"/>
        <v>0</v>
      </c>
      <c r="AL352" s="484">
        <f t="shared" si="49"/>
        <v>0</v>
      </c>
      <c r="AM352" s="484">
        <f t="shared" si="50"/>
        <v>0</v>
      </c>
      <c r="AN352" s="482" t="str">
        <f>IFERROR(LOOKUP(2,1/(COUNTIF($AN$2:AN351,$AF$4:$AF$100)=0),$AF$4:$AF$100),"")</f>
        <v/>
      </c>
    </row>
    <row r="353" spans="24:40" hidden="1">
      <c r="X353" s="257"/>
      <c r="Y353" s="257"/>
      <c r="Z353" s="257"/>
      <c r="AA353" s="257"/>
      <c r="AB353" s="257"/>
      <c r="AC353" s="257"/>
      <c r="AD353" s="528" t="str">
        <f>'syn rec_edit_2'!AN66</f>
        <v/>
      </c>
      <c r="AE353" s="525" t="str">
        <f>IFERROR(LOOKUP(2,1/(COUNTIF($AE$3:AE352,$AD$4:$AD$579)=0),$AD$4:$AD$579),"")</f>
        <v/>
      </c>
      <c r="AF353" s="484" t="str">
        <f t="shared" si="45"/>
        <v/>
      </c>
      <c r="AG353" s="483" t="str">
        <f t="shared" si="46"/>
        <v/>
      </c>
      <c r="AH353" s="482" t="str">
        <f>IFERROR(LOOKUP(2,1/(COUNTIF($AH$2:AH352,$AG$4:$AG$100)=0),$AG$4:$AG$100),"")</f>
        <v/>
      </c>
      <c r="AI353" s="483" t="str">
        <f>IFERROR(LOOKUP(2,1/(COUNTIF($AI$2:AI352,$AJ$4:$AJ$100)=0),$AJ$4:$AJ$100),"")</f>
        <v/>
      </c>
      <c r="AJ353" s="482" t="str">
        <f t="shared" si="47"/>
        <v/>
      </c>
      <c r="AK353" s="484">
        <f t="shared" si="48"/>
        <v>0</v>
      </c>
      <c r="AL353" s="484">
        <f t="shared" si="49"/>
        <v>0</v>
      </c>
      <c r="AM353" s="484">
        <f t="shared" si="50"/>
        <v>0</v>
      </c>
      <c r="AN353" s="482" t="str">
        <f>IFERROR(LOOKUP(2,1/(COUNTIF($AN$2:AN352,$AF$4:$AF$100)=0),$AF$4:$AF$100),"")</f>
        <v/>
      </c>
    </row>
    <row r="354" spans="24:40" hidden="1">
      <c r="X354" s="257"/>
      <c r="Y354" s="257"/>
      <c r="Z354" s="257"/>
      <c r="AA354" s="257"/>
      <c r="AB354" s="257"/>
      <c r="AC354" s="257"/>
      <c r="AD354" s="528" t="str">
        <f>'syn rec_edit_2'!AN67</f>
        <v/>
      </c>
      <c r="AE354" s="525" t="str">
        <f>IFERROR(LOOKUP(2,1/(COUNTIF($AE$3:AE353,$AD$4:$AD$579)=0),$AD$4:$AD$579),"")</f>
        <v/>
      </c>
      <c r="AF354" s="484" t="str">
        <f t="shared" si="45"/>
        <v/>
      </c>
      <c r="AG354" s="483" t="str">
        <f t="shared" si="46"/>
        <v/>
      </c>
      <c r="AH354" s="482" t="str">
        <f>IFERROR(LOOKUP(2,1/(COUNTIF($AH$2:AH353,$AG$4:$AG$100)=0),$AG$4:$AG$100),"")</f>
        <v/>
      </c>
      <c r="AI354" s="483" t="str">
        <f>IFERROR(LOOKUP(2,1/(COUNTIF($AI$2:AI353,$AJ$4:$AJ$100)=0),$AJ$4:$AJ$100),"")</f>
        <v/>
      </c>
      <c r="AJ354" s="482" t="str">
        <f t="shared" si="47"/>
        <v/>
      </c>
      <c r="AK354" s="484">
        <f t="shared" si="48"/>
        <v>0</v>
      </c>
      <c r="AL354" s="484">
        <f t="shared" si="49"/>
        <v>0</v>
      </c>
      <c r="AM354" s="484">
        <f t="shared" si="50"/>
        <v>0</v>
      </c>
      <c r="AN354" s="482" t="str">
        <f>IFERROR(LOOKUP(2,1/(COUNTIF($AN$2:AN353,$AF$4:$AF$100)=0),$AF$4:$AF$100),"")</f>
        <v/>
      </c>
    </row>
    <row r="355" spans="24:40" hidden="1">
      <c r="X355" s="257"/>
      <c r="Y355" s="257"/>
      <c r="Z355" s="257"/>
      <c r="AA355" s="257"/>
      <c r="AB355" s="257"/>
      <c r="AC355" s="257"/>
      <c r="AD355" s="528" t="str">
        <f>'syn rec_edit_2'!AN68</f>
        <v/>
      </c>
      <c r="AE355" s="525" t="str">
        <f>IFERROR(LOOKUP(2,1/(COUNTIF($AE$3:AE354,$AD$4:$AD$579)=0),$AD$4:$AD$579),"")</f>
        <v/>
      </c>
      <c r="AF355" s="484" t="str">
        <f t="shared" si="45"/>
        <v/>
      </c>
      <c r="AG355" s="483" t="str">
        <f t="shared" si="46"/>
        <v/>
      </c>
      <c r="AH355" s="482" t="str">
        <f>IFERROR(LOOKUP(2,1/(COUNTIF($AH$2:AH354,$AG$4:$AG$100)=0),$AG$4:$AG$100),"")</f>
        <v/>
      </c>
      <c r="AI355" s="483" t="str">
        <f>IFERROR(LOOKUP(2,1/(COUNTIF($AI$2:AI354,$AJ$4:$AJ$100)=0),$AJ$4:$AJ$100),"")</f>
        <v/>
      </c>
      <c r="AJ355" s="482" t="str">
        <f t="shared" si="47"/>
        <v/>
      </c>
      <c r="AK355" s="484">
        <f t="shared" si="48"/>
        <v>0</v>
      </c>
      <c r="AL355" s="484">
        <f t="shared" si="49"/>
        <v>0</v>
      </c>
      <c r="AM355" s="484">
        <f t="shared" si="50"/>
        <v>0</v>
      </c>
      <c r="AN355" s="482" t="str">
        <f>IFERROR(LOOKUP(2,1/(COUNTIF($AN$2:AN354,$AF$4:$AF$100)=0),$AF$4:$AF$100),"")</f>
        <v/>
      </c>
    </row>
    <row r="356" spans="24:40" hidden="1">
      <c r="X356" s="257"/>
      <c r="Y356" s="257"/>
      <c r="Z356" s="257"/>
      <c r="AA356" s="257"/>
      <c r="AB356" s="257"/>
      <c r="AC356" s="257"/>
      <c r="AD356" s="528" t="str">
        <f>'syn rec_edit_2'!AN69</f>
        <v/>
      </c>
      <c r="AE356" s="525" t="str">
        <f>IFERROR(LOOKUP(2,1/(COUNTIF($AE$3:AE355,$AD$4:$AD$579)=0),$AD$4:$AD$579),"")</f>
        <v/>
      </c>
      <c r="AF356" s="484" t="str">
        <f t="shared" si="45"/>
        <v/>
      </c>
      <c r="AG356" s="483" t="str">
        <f t="shared" si="46"/>
        <v/>
      </c>
      <c r="AH356" s="482" t="str">
        <f>IFERROR(LOOKUP(2,1/(COUNTIF($AH$2:AH355,$AG$4:$AG$100)=0),$AG$4:$AG$100),"")</f>
        <v/>
      </c>
      <c r="AI356" s="483" t="str">
        <f>IFERROR(LOOKUP(2,1/(COUNTIF($AI$2:AI355,$AJ$4:$AJ$100)=0),$AJ$4:$AJ$100),"")</f>
        <v/>
      </c>
      <c r="AJ356" s="482" t="str">
        <f t="shared" si="47"/>
        <v/>
      </c>
      <c r="AK356" s="484">
        <f t="shared" si="48"/>
        <v>0</v>
      </c>
      <c r="AL356" s="484">
        <f t="shared" si="49"/>
        <v>0</v>
      </c>
      <c r="AM356" s="484">
        <f t="shared" si="50"/>
        <v>0</v>
      </c>
      <c r="AN356" s="482" t="str">
        <f>IFERROR(LOOKUP(2,1/(COUNTIF($AN$2:AN355,$AF$4:$AF$100)=0),$AF$4:$AF$100),"")</f>
        <v/>
      </c>
    </row>
    <row r="357" spans="24:40" hidden="1">
      <c r="X357" s="257"/>
      <c r="Y357" s="257"/>
      <c r="Z357" s="257"/>
      <c r="AA357" s="257"/>
      <c r="AB357" s="257"/>
      <c r="AC357" s="257"/>
      <c r="AD357" s="528" t="str">
        <f>'syn rec_edit_2'!AN70</f>
        <v/>
      </c>
      <c r="AE357" s="525" t="str">
        <f>IFERROR(LOOKUP(2,1/(COUNTIF($AE$3:AE356,$AD$4:$AD$579)=0),$AD$4:$AD$579),"")</f>
        <v/>
      </c>
      <c r="AF357" s="484" t="str">
        <f t="shared" si="45"/>
        <v/>
      </c>
      <c r="AG357" s="483" t="str">
        <f t="shared" si="46"/>
        <v/>
      </c>
      <c r="AH357" s="482" t="str">
        <f>IFERROR(LOOKUP(2,1/(COUNTIF($AH$2:AH356,$AG$4:$AG$100)=0),$AG$4:$AG$100),"")</f>
        <v/>
      </c>
      <c r="AI357" s="483" t="str">
        <f>IFERROR(LOOKUP(2,1/(COUNTIF($AI$2:AI356,$AJ$4:$AJ$100)=0),$AJ$4:$AJ$100),"")</f>
        <v/>
      </c>
      <c r="AJ357" s="482" t="str">
        <f t="shared" si="47"/>
        <v/>
      </c>
      <c r="AK357" s="484">
        <f t="shared" si="48"/>
        <v>0</v>
      </c>
      <c r="AL357" s="484">
        <f t="shared" si="49"/>
        <v>0</v>
      </c>
      <c r="AM357" s="484">
        <f t="shared" si="50"/>
        <v>0</v>
      </c>
      <c r="AN357" s="482" t="str">
        <f>IFERROR(LOOKUP(2,1/(COUNTIF($AN$2:AN356,$AF$4:$AF$100)=0),$AF$4:$AF$100),"")</f>
        <v/>
      </c>
    </row>
    <row r="358" spans="24:40" hidden="1">
      <c r="X358" s="257"/>
      <c r="Y358" s="257"/>
      <c r="Z358" s="257"/>
      <c r="AA358" s="257"/>
      <c r="AB358" s="257"/>
      <c r="AC358" s="257"/>
      <c r="AD358" s="528" t="str">
        <f>'syn rec_edit_2'!AN71</f>
        <v/>
      </c>
      <c r="AE358" s="525" t="str">
        <f>IFERROR(LOOKUP(2,1/(COUNTIF($AE$3:AE357,$AD$4:$AD$579)=0),$AD$4:$AD$579),"")</f>
        <v/>
      </c>
      <c r="AF358" s="484" t="str">
        <f t="shared" si="45"/>
        <v/>
      </c>
      <c r="AG358" s="483" t="str">
        <f t="shared" si="46"/>
        <v/>
      </c>
      <c r="AH358" s="482" t="str">
        <f>IFERROR(LOOKUP(2,1/(COUNTIF($AH$2:AH357,$AG$4:$AG$100)=0),$AG$4:$AG$100),"")</f>
        <v/>
      </c>
      <c r="AI358" s="483" t="str">
        <f>IFERROR(LOOKUP(2,1/(COUNTIF($AI$2:AI357,$AJ$4:$AJ$100)=0),$AJ$4:$AJ$100),"")</f>
        <v/>
      </c>
      <c r="AJ358" s="482" t="str">
        <f t="shared" si="47"/>
        <v/>
      </c>
      <c r="AK358" s="484">
        <f t="shared" si="48"/>
        <v>0</v>
      </c>
      <c r="AL358" s="484">
        <f t="shared" si="49"/>
        <v>0</v>
      </c>
      <c r="AM358" s="484">
        <f t="shared" si="50"/>
        <v>0</v>
      </c>
      <c r="AN358" s="482" t="str">
        <f>IFERROR(LOOKUP(2,1/(COUNTIF($AN$2:AN357,$AF$4:$AF$100)=0),$AF$4:$AF$100),"")</f>
        <v/>
      </c>
    </row>
    <row r="359" spans="24:40" hidden="1">
      <c r="X359" s="257"/>
      <c r="Y359" s="257"/>
      <c r="Z359" s="257"/>
      <c r="AA359" s="257"/>
      <c r="AB359" s="257"/>
      <c r="AC359" s="257"/>
      <c r="AD359" s="528" t="str">
        <f>'syn rec_edit_2'!AN72</f>
        <v/>
      </c>
      <c r="AE359" s="525" t="str">
        <f>IFERROR(LOOKUP(2,1/(COUNTIF($AE$3:AE358,$AD$4:$AD$579)=0),$AD$4:$AD$579),"")</f>
        <v/>
      </c>
      <c r="AF359" s="484" t="str">
        <f t="shared" si="45"/>
        <v/>
      </c>
      <c r="AG359" s="483" t="str">
        <f t="shared" si="46"/>
        <v/>
      </c>
      <c r="AH359" s="482" t="str">
        <f>IFERROR(LOOKUP(2,1/(COUNTIF($AH$2:AH358,$AG$4:$AG$100)=0),$AG$4:$AG$100),"")</f>
        <v/>
      </c>
      <c r="AI359" s="483" t="str">
        <f>IFERROR(LOOKUP(2,1/(COUNTIF($AI$2:AI358,$AJ$4:$AJ$100)=0),$AJ$4:$AJ$100),"")</f>
        <v/>
      </c>
      <c r="AJ359" s="482" t="str">
        <f t="shared" si="47"/>
        <v/>
      </c>
      <c r="AK359" s="484">
        <f t="shared" si="48"/>
        <v>0</v>
      </c>
      <c r="AL359" s="484">
        <f t="shared" si="49"/>
        <v>0</v>
      </c>
      <c r="AM359" s="484">
        <f t="shared" si="50"/>
        <v>0</v>
      </c>
      <c r="AN359" s="482" t="str">
        <f>IFERROR(LOOKUP(2,1/(COUNTIF($AN$2:AN358,$AF$4:$AF$100)=0),$AF$4:$AF$100),"")</f>
        <v/>
      </c>
    </row>
    <row r="360" spans="24:40" hidden="1">
      <c r="X360" s="257"/>
      <c r="Y360" s="257"/>
      <c r="Z360" s="257"/>
      <c r="AA360" s="257"/>
      <c r="AB360" s="257"/>
      <c r="AC360" s="257"/>
      <c r="AD360" s="528" t="str">
        <f>'syn rec_edit_2'!AN73</f>
        <v/>
      </c>
      <c r="AE360" s="525" t="str">
        <f>IFERROR(LOOKUP(2,1/(COUNTIF($AE$3:AE359,$AD$4:$AD$579)=0),$AD$4:$AD$579),"")</f>
        <v/>
      </c>
      <c r="AF360" s="484" t="str">
        <f t="shared" si="45"/>
        <v/>
      </c>
      <c r="AG360" s="483" t="str">
        <f t="shared" si="46"/>
        <v/>
      </c>
      <c r="AH360" s="482" t="str">
        <f>IFERROR(LOOKUP(2,1/(COUNTIF($AH$2:AH359,$AG$4:$AG$100)=0),$AG$4:$AG$100),"")</f>
        <v/>
      </c>
      <c r="AI360" s="483" t="str">
        <f>IFERROR(LOOKUP(2,1/(COUNTIF($AI$2:AI359,$AJ$4:$AJ$100)=0),$AJ$4:$AJ$100),"")</f>
        <v/>
      </c>
      <c r="AJ360" s="482" t="str">
        <f t="shared" si="47"/>
        <v/>
      </c>
      <c r="AK360" s="484">
        <f t="shared" si="48"/>
        <v>0</v>
      </c>
      <c r="AL360" s="484">
        <f t="shared" si="49"/>
        <v>0</v>
      </c>
      <c r="AM360" s="484">
        <f t="shared" si="50"/>
        <v>0</v>
      </c>
      <c r="AN360" s="482" t="str">
        <f>IFERROR(LOOKUP(2,1/(COUNTIF($AN$2:AN359,$AF$4:$AF$100)=0),$AF$4:$AF$100),"")</f>
        <v/>
      </c>
    </row>
    <row r="361" spans="24:40" hidden="1">
      <c r="X361" s="257"/>
      <c r="Y361" s="257"/>
      <c r="Z361" s="257"/>
      <c r="AA361" s="257"/>
      <c r="AB361" s="257"/>
      <c r="AC361" s="257"/>
      <c r="AD361" s="528" t="str">
        <f>'syn rec_edit_2'!AN74</f>
        <v/>
      </c>
      <c r="AE361" s="525" t="str">
        <f>IFERROR(LOOKUP(2,1/(COUNTIF($AE$3:AE360,$AD$4:$AD$579)=0),$AD$4:$AD$579),"")</f>
        <v/>
      </c>
      <c r="AF361" s="484" t="str">
        <f t="shared" si="45"/>
        <v/>
      </c>
      <c r="AG361" s="483" t="str">
        <f t="shared" si="46"/>
        <v/>
      </c>
      <c r="AH361" s="482" t="str">
        <f>IFERROR(LOOKUP(2,1/(COUNTIF($AH$2:AH360,$AG$4:$AG$100)=0),$AG$4:$AG$100),"")</f>
        <v/>
      </c>
      <c r="AI361" s="483" t="str">
        <f>IFERROR(LOOKUP(2,1/(COUNTIF($AI$2:AI360,$AJ$4:$AJ$100)=0),$AJ$4:$AJ$100),"")</f>
        <v/>
      </c>
      <c r="AJ361" s="482" t="str">
        <f t="shared" si="47"/>
        <v/>
      </c>
      <c r="AK361" s="484">
        <f t="shared" si="48"/>
        <v>0</v>
      </c>
      <c r="AL361" s="484">
        <f t="shared" si="49"/>
        <v>0</v>
      </c>
      <c r="AM361" s="484">
        <f t="shared" si="50"/>
        <v>0</v>
      </c>
      <c r="AN361" s="482" t="str">
        <f>IFERROR(LOOKUP(2,1/(COUNTIF($AN$2:AN360,$AF$4:$AF$100)=0),$AF$4:$AF$100),"")</f>
        <v/>
      </c>
    </row>
    <row r="362" spans="24:40" hidden="1">
      <c r="X362" s="257"/>
      <c r="Y362" s="257"/>
      <c r="Z362" s="257"/>
      <c r="AA362" s="257"/>
      <c r="AB362" s="257"/>
      <c r="AC362" s="257"/>
      <c r="AD362" s="528" t="str">
        <f>'syn rec_edit_2'!AN75</f>
        <v/>
      </c>
      <c r="AE362" s="525" t="str">
        <f>IFERROR(LOOKUP(2,1/(COUNTIF($AE$3:AE361,$AD$4:$AD$579)=0),$AD$4:$AD$579),"")</f>
        <v/>
      </c>
      <c r="AF362" s="484" t="str">
        <f t="shared" si="45"/>
        <v/>
      </c>
      <c r="AG362" s="483" t="str">
        <f t="shared" si="46"/>
        <v/>
      </c>
      <c r="AH362" s="482" t="str">
        <f>IFERROR(LOOKUP(2,1/(COUNTIF($AH$2:AH361,$AG$4:$AG$100)=0),$AG$4:$AG$100),"")</f>
        <v/>
      </c>
      <c r="AI362" s="483" t="str">
        <f>IFERROR(LOOKUP(2,1/(COUNTIF($AI$2:AI361,$AJ$4:$AJ$100)=0),$AJ$4:$AJ$100),"")</f>
        <v/>
      </c>
      <c r="AJ362" s="482" t="str">
        <f t="shared" si="47"/>
        <v/>
      </c>
      <c r="AK362" s="484">
        <f t="shared" si="48"/>
        <v>0</v>
      </c>
      <c r="AL362" s="484">
        <f t="shared" si="49"/>
        <v>0</v>
      </c>
      <c r="AM362" s="484">
        <f t="shared" si="50"/>
        <v>0</v>
      </c>
      <c r="AN362" s="482" t="str">
        <f>IFERROR(LOOKUP(2,1/(COUNTIF($AN$2:AN361,$AF$4:$AF$100)=0),$AF$4:$AF$100),"")</f>
        <v/>
      </c>
    </row>
    <row r="363" spans="24:40" hidden="1">
      <c r="X363" s="257"/>
      <c r="Y363" s="257"/>
      <c r="Z363" s="257"/>
      <c r="AA363" s="257"/>
      <c r="AB363" s="257"/>
      <c r="AC363" s="257"/>
      <c r="AD363" s="528" t="str">
        <f>'syn rec_edit_2'!AN76</f>
        <v/>
      </c>
      <c r="AE363" s="525" t="str">
        <f>IFERROR(LOOKUP(2,1/(COUNTIF($AE$3:AE362,$AD$4:$AD$579)=0),$AD$4:$AD$579),"")</f>
        <v/>
      </c>
      <c r="AF363" s="484" t="str">
        <f t="shared" si="45"/>
        <v/>
      </c>
      <c r="AG363" s="483" t="str">
        <f t="shared" si="46"/>
        <v/>
      </c>
      <c r="AH363" s="482" t="str">
        <f>IFERROR(LOOKUP(2,1/(COUNTIF($AH$2:AH362,$AG$4:$AG$100)=0),$AG$4:$AG$100),"")</f>
        <v/>
      </c>
      <c r="AI363" s="483" t="str">
        <f>IFERROR(LOOKUP(2,1/(COUNTIF($AI$2:AI362,$AJ$4:$AJ$100)=0),$AJ$4:$AJ$100),"")</f>
        <v/>
      </c>
      <c r="AJ363" s="482" t="str">
        <f t="shared" si="47"/>
        <v/>
      </c>
      <c r="AK363" s="484">
        <f t="shared" si="48"/>
        <v>0</v>
      </c>
      <c r="AL363" s="484">
        <f t="shared" si="49"/>
        <v>0</v>
      </c>
      <c r="AM363" s="484">
        <f t="shared" si="50"/>
        <v>0</v>
      </c>
      <c r="AN363" s="482" t="str">
        <f>IFERROR(LOOKUP(2,1/(COUNTIF($AN$2:AN362,$AF$4:$AF$100)=0),$AF$4:$AF$100),"")</f>
        <v/>
      </c>
    </row>
    <row r="364" spans="24:40" hidden="1">
      <c r="X364" s="257"/>
      <c r="Y364" s="257"/>
      <c r="Z364" s="257"/>
      <c r="AA364" s="257"/>
      <c r="AB364" s="257"/>
      <c r="AC364" s="257"/>
      <c r="AD364" s="528" t="str">
        <f>'syn rec_edit_2'!AN77</f>
        <v/>
      </c>
      <c r="AE364" s="525" t="str">
        <f>IFERROR(LOOKUP(2,1/(COUNTIF($AE$3:AE363,$AD$4:$AD$579)=0),$AD$4:$AD$579),"")</f>
        <v/>
      </c>
      <c r="AF364" s="484" t="str">
        <f t="shared" si="45"/>
        <v/>
      </c>
      <c r="AG364" s="483" t="str">
        <f t="shared" si="46"/>
        <v/>
      </c>
      <c r="AH364" s="482" t="str">
        <f>IFERROR(LOOKUP(2,1/(COUNTIF($AH$2:AH363,$AG$4:$AG$100)=0),$AG$4:$AG$100),"")</f>
        <v/>
      </c>
      <c r="AI364" s="483" t="str">
        <f>IFERROR(LOOKUP(2,1/(COUNTIF($AI$2:AI363,$AJ$4:$AJ$100)=0),$AJ$4:$AJ$100),"")</f>
        <v/>
      </c>
      <c r="AJ364" s="482" t="str">
        <f t="shared" si="47"/>
        <v/>
      </c>
      <c r="AK364" s="484">
        <f t="shared" si="48"/>
        <v>0</v>
      </c>
      <c r="AL364" s="484">
        <f t="shared" si="49"/>
        <v>0</v>
      </c>
      <c r="AM364" s="484">
        <f t="shared" si="50"/>
        <v>0</v>
      </c>
      <c r="AN364" s="482" t="str">
        <f>IFERROR(LOOKUP(2,1/(COUNTIF($AN$2:AN363,$AF$4:$AF$100)=0),$AF$4:$AF$100),"")</f>
        <v/>
      </c>
    </row>
    <row r="365" spans="24:40" hidden="1">
      <c r="X365" s="257"/>
      <c r="Y365" s="257"/>
      <c r="Z365" s="257"/>
      <c r="AA365" s="257"/>
      <c r="AB365" s="257"/>
      <c r="AC365" s="257"/>
      <c r="AD365" s="528" t="str">
        <f>'syn rec_edit_2'!AN78</f>
        <v/>
      </c>
      <c r="AE365" s="525" t="str">
        <f>IFERROR(LOOKUP(2,1/(COUNTIF($AE$3:AE364,$AD$4:$AD$579)=0),$AD$4:$AD$579),"")</f>
        <v/>
      </c>
      <c r="AF365" s="484" t="str">
        <f t="shared" si="45"/>
        <v/>
      </c>
      <c r="AG365" s="483" t="str">
        <f t="shared" si="46"/>
        <v/>
      </c>
      <c r="AH365" s="482" t="str">
        <f>IFERROR(LOOKUP(2,1/(COUNTIF($AH$2:AH364,$AG$4:$AG$100)=0),$AG$4:$AG$100),"")</f>
        <v/>
      </c>
      <c r="AI365" s="483" t="str">
        <f>IFERROR(LOOKUP(2,1/(COUNTIF($AI$2:AI364,$AJ$4:$AJ$100)=0),$AJ$4:$AJ$100),"")</f>
        <v/>
      </c>
      <c r="AJ365" s="482" t="str">
        <f t="shared" si="47"/>
        <v/>
      </c>
      <c r="AK365" s="484">
        <f t="shared" si="48"/>
        <v>0</v>
      </c>
      <c r="AL365" s="484">
        <f t="shared" si="49"/>
        <v>0</v>
      </c>
      <c r="AM365" s="484">
        <f t="shared" si="50"/>
        <v>0</v>
      </c>
      <c r="AN365" s="482" t="str">
        <f>IFERROR(LOOKUP(2,1/(COUNTIF($AN$2:AN364,$AF$4:$AF$100)=0),$AF$4:$AF$100),"")</f>
        <v/>
      </c>
    </row>
    <row r="366" spans="24:40" hidden="1">
      <c r="X366" s="257"/>
      <c r="Y366" s="257"/>
      <c r="Z366" s="257"/>
      <c r="AA366" s="257"/>
      <c r="AB366" s="257"/>
      <c r="AC366" s="257"/>
      <c r="AD366" s="528" t="str">
        <f>'syn rec_edit_2'!AN79</f>
        <v/>
      </c>
      <c r="AE366" s="525" t="str">
        <f>IFERROR(LOOKUP(2,1/(COUNTIF($AE$3:AE365,$AD$4:$AD$579)=0),$AD$4:$AD$579),"")</f>
        <v/>
      </c>
      <c r="AF366" s="484" t="str">
        <f t="shared" si="45"/>
        <v/>
      </c>
      <c r="AG366" s="483" t="str">
        <f t="shared" si="46"/>
        <v/>
      </c>
      <c r="AH366" s="482" t="str">
        <f>IFERROR(LOOKUP(2,1/(COUNTIF($AH$2:AH365,$AG$4:$AG$100)=0),$AG$4:$AG$100),"")</f>
        <v/>
      </c>
      <c r="AI366" s="483" t="str">
        <f>IFERROR(LOOKUP(2,1/(COUNTIF($AI$2:AI365,$AJ$4:$AJ$100)=0),$AJ$4:$AJ$100),"")</f>
        <v/>
      </c>
      <c r="AJ366" s="482" t="str">
        <f t="shared" si="47"/>
        <v/>
      </c>
      <c r="AK366" s="484">
        <f t="shared" si="48"/>
        <v>0</v>
      </c>
      <c r="AL366" s="484">
        <f t="shared" si="49"/>
        <v>0</v>
      </c>
      <c r="AM366" s="484">
        <f t="shared" si="50"/>
        <v>0</v>
      </c>
      <c r="AN366" s="482" t="str">
        <f>IFERROR(LOOKUP(2,1/(COUNTIF($AN$2:AN365,$AF$4:$AF$100)=0),$AF$4:$AF$100),"")</f>
        <v/>
      </c>
    </row>
    <row r="367" spans="24:40" hidden="1">
      <c r="X367" s="257"/>
      <c r="Y367" s="257"/>
      <c r="Z367" s="257"/>
      <c r="AA367" s="257"/>
      <c r="AB367" s="257"/>
      <c r="AC367" s="257"/>
      <c r="AD367" s="528" t="str">
        <f>'syn rec_edit_2'!AN80</f>
        <v/>
      </c>
      <c r="AE367" s="525" t="str">
        <f>IFERROR(LOOKUP(2,1/(COUNTIF($AE$3:AE366,$AD$4:$AD$579)=0),$AD$4:$AD$579),"")</f>
        <v/>
      </c>
      <c r="AF367" s="484" t="str">
        <f t="shared" si="45"/>
        <v/>
      </c>
      <c r="AG367" s="483" t="str">
        <f t="shared" si="46"/>
        <v/>
      </c>
      <c r="AH367" s="482" t="str">
        <f>IFERROR(LOOKUP(2,1/(COUNTIF($AH$2:AH366,$AG$4:$AG$100)=0),$AG$4:$AG$100),"")</f>
        <v/>
      </c>
      <c r="AI367" s="483" t="str">
        <f>IFERROR(LOOKUP(2,1/(COUNTIF($AI$2:AI366,$AJ$4:$AJ$100)=0),$AJ$4:$AJ$100),"")</f>
        <v/>
      </c>
      <c r="AJ367" s="482" t="str">
        <f t="shared" si="47"/>
        <v/>
      </c>
      <c r="AK367" s="484">
        <f t="shared" si="48"/>
        <v>0</v>
      </c>
      <c r="AL367" s="484">
        <f t="shared" si="49"/>
        <v>0</v>
      </c>
      <c r="AM367" s="484">
        <f t="shared" si="50"/>
        <v>0</v>
      </c>
      <c r="AN367" s="482" t="str">
        <f>IFERROR(LOOKUP(2,1/(COUNTIF($AN$2:AN366,$AF$4:$AF$100)=0),$AF$4:$AF$100),"")</f>
        <v/>
      </c>
    </row>
    <row r="368" spans="24:40" hidden="1">
      <c r="X368" s="257"/>
      <c r="Y368" s="257"/>
      <c r="Z368" s="257"/>
      <c r="AA368" s="257"/>
      <c r="AB368" s="257"/>
      <c r="AC368" s="257"/>
      <c r="AD368" s="528" t="str">
        <f>'syn rec_edit_2'!AN81</f>
        <v/>
      </c>
      <c r="AE368" s="525" t="str">
        <f>IFERROR(LOOKUP(2,1/(COUNTIF($AE$3:AE367,$AD$4:$AD$579)=0),$AD$4:$AD$579),"")</f>
        <v/>
      </c>
      <c r="AF368" s="484" t="str">
        <f t="shared" si="45"/>
        <v/>
      </c>
      <c r="AG368" s="483" t="str">
        <f t="shared" si="46"/>
        <v/>
      </c>
      <c r="AH368" s="482" t="str">
        <f>IFERROR(LOOKUP(2,1/(COUNTIF($AH$2:AH367,$AG$4:$AG$100)=0),$AG$4:$AG$100),"")</f>
        <v/>
      </c>
      <c r="AI368" s="483" t="str">
        <f>IFERROR(LOOKUP(2,1/(COUNTIF($AI$2:AI367,$AJ$4:$AJ$100)=0),$AJ$4:$AJ$100),"")</f>
        <v/>
      </c>
      <c r="AJ368" s="482" t="str">
        <f t="shared" si="47"/>
        <v/>
      </c>
      <c r="AK368" s="484">
        <f t="shared" si="48"/>
        <v>0</v>
      </c>
      <c r="AL368" s="484">
        <f t="shared" si="49"/>
        <v>0</v>
      </c>
      <c r="AM368" s="484">
        <f t="shared" si="50"/>
        <v>0</v>
      </c>
      <c r="AN368" s="482" t="str">
        <f>IFERROR(LOOKUP(2,1/(COUNTIF($AN$2:AN367,$AF$4:$AF$100)=0),$AF$4:$AF$100),"")</f>
        <v/>
      </c>
    </row>
    <row r="369" spans="24:40" hidden="1">
      <c r="X369" s="257"/>
      <c r="Y369" s="257"/>
      <c r="Z369" s="257"/>
      <c r="AA369" s="257"/>
      <c r="AB369" s="257"/>
      <c r="AC369" s="257"/>
      <c r="AD369" s="528" t="str">
        <f>'syn rec_edit_2'!AN82</f>
        <v/>
      </c>
      <c r="AE369" s="525" t="str">
        <f>IFERROR(LOOKUP(2,1/(COUNTIF($AE$3:AE368,$AD$4:$AD$579)=0),$AD$4:$AD$579),"")</f>
        <v/>
      </c>
      <c r="AN369" s="483"/>
    </row>
    <row r="370" spans="24:40" hidden="1">
      <c r="X370" s="257"/>
      <c r="Y370" s="257"/>
      <c r="Z370" s="257"/>
      <c r="AA370" s="257"/>
      <c r="AB370" s="257"/>
      <c r="AC370" s="257"/>
      <c r="AD370" s="528" t="str">
        <f>'syn rec_edit_2'!AN83</f>
        <v/>
      </c>
      <c r="AE370" s="525" t="str">
        <f>IFERROR(LOOKUP(2,1/(COUNTIF($AE$3:AE369,$AD$4:$AD$579)=0),$AD$4:$AD$579),"")</f>
        <v/>
      </c>
    </row>
    <row r="371" spans="24:40" hidden="1">
      <c r="X371" s="257"/>
      <c r="Y371" s="257"/>
      <c r="Z371" s="257"/>
      <c r="AA371" s="257"/>
      <c r="AB371" s="257"/>
      <c r="AC371" s="257"/>
      <c r="AD371" s="528" t="str">
        <f>'syn rec_edit_2'!AN84</f>
        <v/>
      </c>
      <c r="AE371" s="525" t="str">
        <f>IFERROR(LOOKUP(2,1/(COUNTIF($AE$3:AE370,$AD$4:$AD$579)=0),$AD$4:$AD$579),"")</f>
        <v/>
      </c>
    </row>
    <row r="372" spans="24:40" hidden="1">
      <c r="X372" s="257"/>
      <c r="Y372" s="257"/>
      <c r="Z372" s="257"/>
      <c r="AA372" s="257"/>
      <c r="AB372" s="257"/>
      <c r="AC372" s="257"/>
      <c r="AD372" s="528" t="str">
        <f>'syn rec_edit_2'!AN85</f>
        <v/>
      </c>
      <c r="AE372" s="525" t="str">
        <f>IFERROR(LOOKUP(2,1/(COUNTIF($AE$3:AE371,$AD$4:$AD$579)=0),$AD$4:$AD$579),"")</f>
        <v/>
      </c>
    </row>
    <row r="373" spans="24:40" hidden="1">
      <c r="X373" s="257"/>
      <c r="Y373" s="257"/>
      <c r="Z373" s="257"/>
      <c r="AA373" s="257"/>
      <c r="AB373" s="257"/>
      <c r="AC373" s="257"/>
      <c r="AD373" s="528" t="str">
        <f>'syn rec_edit_2'!AN86</f>
        <v/>
      </c>
      <c r="AE373" s="525" t="str">
        <f>IFERROR(LOOKUP(2,1/(COUNTIF($AE$3:AE372,$AD$4:$AD$579)=0),$AD$4:$AD$579),"")</f>
        <v/>
      </c>
    </row>
    <row r="374" spans="24:40" hidden="1">
      <c r="X374" s="257"/>
      <c r="Y374" s="257"/>
      <c r="Z374" s="257"/>
      <c r="AA374" s="257"/>
      <c r="AB374" s="257"/>
      <c r="AC374" s="257"/>
      <c r="AD374" s="528" t="str">
        <f>'syn rec_edit_2'!AN87</f>
        <v/>
      </c>
      <c r="AE374" s="525" t="str">
        <f>IFERROR(LOOKUP(2,1/(COUNTIF($AE$3:AE373,$AD$4:$AD$579)=0),$AD$4:$AD$579),"")</f>
        <v/>
      </c>
    </row>
    <row r="375" spans="24:40" hidden="1">
      <c r="X375" s="257"/>
      <c r="Y375" s="257"/>
      <c r="Z375" s="257"/>
      <c r="AA375" s="257"/>
      <c r="AB375" s="257"/>
      <c r="AC375" s="257"/>
      <c r="AD375" s="528" t="str">
        <f>'syn rec_edit_2'!AN88</f>
        <v/>
      </c>
      <c r="AE375" s="525" t="str">
        <f>IFERROR(LOOKUP(2,1/(COUNTIF($AE$3:AE374,$AD$4:$AD$579)=0),$AD$4:$AD$579),"")</f>
        <v/>
      </c>
    </row>
    <row r="376" spans="24:40" hidden="1">
      <c r="X376" s="257"/>
      <c r="Y376" s="257"/>
      <c r="Z376" s="257"/>
      <c r="AA376" s="257"/>
      <c r="AB376" s="257"/>
      <c r="AC376" s="257"/>
      <c r="AD376" s="528" t="str">
        <f>'syn rec_edit_2'!AN89</f>
        <v/>
      </c>
      <c r="AE376" s="525" t="str">
        <f>IFERROR(LOOKUP(2,1/(COUNTIF($AE$3:AE375,$AD$4:$AD$579)=0),$AD$4:$AD$579),"")</f>
        <v/>
      </c>
    </row>
    <row r="377" spans="24:40" hidden="1">
      <c r="X377" s="257"/>
      <c r="Y377" s="257"/>
      <c r="Z377" s="257"/>
      <c r="AA377" s="257"/>
      <c r="AB377" s="257"/>
      <c r="AC377" s="257"/>
      <c r="AD377" s="528" t="str">
        <f>'syn rec_edit_2'!AN90</f>
        <v/>
      </c>
      <c r="AE377" s="525" t="str">
        <f>IFERROR(LOOKUP(2,1/(COUNTIF($AE$3:AE376,$AD$4:$AD$579)=0),$AD$4:$AD$579),"")</f>
        <v/>
      </c>
    </row>
    <row r="378" spans="24:40" hidden="1">
      <c r="X378" s="257"/>
      <c r="Y378" s="257"/>
      <c r="Z378" s="257"/>
      <c r="AA378" s="257"/>
      <c r="AB378" s="257"/>
      <c r="AC378" s="257"/>
      <c r="AD378" s="528" t="str">
        <f>'syn rec_edit_2'!AN91</f>
        <v/>
      </c>
      <c r="AE378" s="525" t="str">
        <f>IFERROR(LOOKUP(2,1/(COUNTIF($AE$3:AE377,$AD$4:$AD$579)=0),$AD$4:$AD$579),"")</f>
        <v/>
      </c>
    </row>
    <row r="379" spans="24:40" hidden="1">
      <c r="X379" s="257"/>
      <c r="Y379" s="257"/>
      <c r="Z379" s="257"/>
      <c r="AA379" s="257"/>
      <c r="AB379" s="257"/>
      <c r="AC379" s="257"/>
      <c r="AD379" s="528" t="str">
        <f>'syn rec_edit_2'!AN92</f>
        <v/>
      </c>
      <c r="AE379" s="525" t="str">
        <f>IFERROR(LOOKUP(2,1/(COUNTIF($AE$3:AE378,$AD$4:$AD$579)=0),$AD$4:$AD$579),"")</f>
        <v/>
      </c>
    </row>
    <row r="380" spans="24:40" hidden="1">
      <c r="X380" s="257"/>
      <c r="Y380" s="257"/>
      <c r="Z380" s="257"/>
      <c r="AA380" s="257"/>
      <c r="AB380" s="257"/>
      <c r="AC380" s="257"/>
      <c r="AD380" s="528" t="str">
        <f>'syn rec_edit_2'!AN93</f>
        <v/>
      </c>
      <c r="AE380" s="525" t="str">
        <f>IFERROR(LOOKUP(2,1/(COUNTIF($AE$3:AE379,$AD$4:$AD$579)=0),$AD$4:$AD$579),"")</f>
        <v/>
      </c>
    </row>
    <row r="381" spans="24:40" hidden="1">
      <c r="X381" s="257"/>
      <c r="Y381" s="257"/>
      <c r="Z381" s="257"/>
      <c r="AA381" s="257"/>
      <c r="AB381" s="257"/>
      <c r="AC381" s="257"/>
      <c r="AD381" s="528" t="str">
        <f>'syn rec_edit_2'!AN94</f>
        <v/>
      </c>
      <c r="AE381" s="525" t="str">
        <f>IFERROR(LOOKUP(2,1/(COUNTIF($AE$3:AE380,$AD$4:$AD$579)=0),$AD$4:$AD$579),"")</f>
        <v/>
      </c>
    </row>
    <row r="382" spans="24:40" hidden="1">
      <c r="X382" s="257"/>
      <c r="Y382" s="257"/>
      <c r="Z382" s="257"/>
      <c r="AA382" s="257"/>
      <c r="AB382" s="257"/>
      <c r="AC382" s="257"/>
      <c r="AD382" s="528" t="str">
        <f>'syn rec_edit_2'!AN95</f>
        <v/>
      </c>
      <c r="AE382" s="525" t="str">
        <f>IFERROR(LOOKUP(2,1/(COUNTIF($AE$3:AE381,$AD$4:$AD$579)=0),$AD$4:$AD$579),"")</f>
        <v/>
      </c>
    </row>
    <row r="383" spans="24:40" hidden="1">
      <c r="X383" s="257"/>
      <c r="Y383" s="257"/>
      <c r="Z383" s="257"/>
      <c r="AA383" s="257"/>
      <c r="AB383" s="257"/>
      <c r="AC383" s="257"/>
      <c r="AD383" s="528" t="str">
        <f>'syn rec_edit_2'!AN96</f>
        <v/>
      </c>
      <c r="AE383" s="525" t="str">
        <f>IFERROR(LOOKUP(2,1/(COUNTIF($AE$3:AE382,$AD$4:$AD$579)=0),$AD$4:$AD$579),"")</f>
        <v/>
      </c>
    </row>
    <row r="384" spans="24:40" hidden="1">
      <c r="X384" s="257"/>
      <c r="Y384" s="257"/>
      <c r="Z384" s="257"/>
      <c r="AA384" s="257"/>
      <c r="AB384" s="257"/>
      <c r="AC384" s="257"/>
      <c r="AD384" s="528" t="str">
        <f>'syn rec_edit_2'!AN97</f>
        <v/>
      </c>
      <c r="AE384" s="525" t="str">
        <f>IFERROR(LOOKUP(2,1/(COUNTIF($AE$3:AE383,$AD$4:$AD$579)=0),$AD$4:$AD$579),"")</f>
        <v/>
      </c>
    </row>
    <row r="385" spans="30:30" hidden="1">
      <c r="AD385" s="528" t="str">
        <f>'syn rec_edit_2'!AN98</f>
        <v/>
      </c>
    </row>
    <row r="386" spans="30:30" hidden="1">
      <c r="AD386" s="528" t="str">
        <f>'syn rec_edit_2'!AN99</f>
        <v/>
      </c>
    </row>
    <row r="387" spans="30:30" hidden="1">
      <c r="AD387" s="528" t="str">
        <f>'syn rec_edit_2'!AN100</f>
        <v/>
      </c>
    </row>
    <row r="388" spans="30:30" hidden="1">
      <c r="AD388" s="528" t="str">
        <f>'syn rec_edit_2'!AN101</f>
        <v/>
      </c>
    </row>
    <row r="389" spans="30:30" hidden="1">
      <c r="AD389" s="528" t="str">
        <f>'syn rec_edit_2'!AN102</f>
        <v/>
      </c>
    </row>
    <row r="390" spans="30:30" hidden="1">
      <c r="AD390" s="528" t="str">
        <f>'syn rec_edit_2'!AN103</f>
        <v/>
      </c>
    </row>
    <row r="391" spans="30:30" hidden="1">
      <c r="AD391" s="528" t="str">
        <f>'syn rec_edit_2'!AN104</f>
        <v/>
      </c>
    </row>
    <row r="392" spans="30:30" hidden="1">
      <c r="AD392" s="528" t="str">
        <f>'syn rec_edit_2'!AN105</f>
        <v/>
      </c>
    </row>
    <row r="393" spans="30:30" hidden="1">
      <c r="AD393" s="528" t="str">
        <f>'syn rec_edit_2'!AN106</f>
        <v/>
      </c>
    </row>
    <row r="394" spans="30:30" hidden="1">
      <c r="AD394" s="528" t="str">
        <f>'syn rec_edit_2'!AN107</f>
        <v/>
      </c>
    </row>
    <row r="395" spans="30:30" hidden="1">
      <c r="AD395" s="528" t="str">
        <f>'syn rec_edit_2'!AN108</f>
        <v/>
      </c>
    </row>
    <row r="396" spans="30:30" hidden="1">
      <c r="AD396" s="528" t="str">
        <f>'syn rec_edit_2'!AN109</f>
        <v/>
      </c>
    </row>
    <row r="397" spans="30:30" hidden="1">
      <c r="AD397" s="528" t="str">
        <f>'syn rec_edit_2'!AN110</f>
        <v/>
      </c>
    </row>
    <row r="398" spans="30:30" hidden="1">
      <c r="AD398" s="528" t="str">
        <f>'syn rec_edit_2'!AN111</f>
        <v/>
      </c>
    </row>
    <row r="399" spans="30:30" hidden="1">
      <c r="AD399" s="528" t="str">
        <f>'syn rec_edit_2'!AN112</f>
        <v/>
      </c>
    </row>
    <row r="400" spans="30:30" hidden="1">
      <c r="AD400" s="528" t="str">
        <f>'syn rec_edit_2'!AN113</f>
        <v/>
      </c>
    </row>
    <row r="401" spans="30:30" hidden="1">
      <c r="AD401" s="528" t="str">
        <f>'syn rec_edit_2'!AN114</f>
        <v/>
      </c>
    </row>
    <row r="402" spans="30:30" hidden="1">
      <c r="AD402" s="528" t="str">
        <f>'syn rec_edit_2'!AN115</f>
        <v/>
      </c>
    </row>
    <row r="403" spans="30:30" hidden="1">
      <c r="AD403" s="528" t="str">
        <f>'syn rec_edit_2'!AN116</f>
        <v/>
      </c>
    </row>
    <row r="404" spans="30:30" hidden="1">
      <c r="AD404" s="528" t="str">
        <f>'syn rec_edit_2'!AN117</f>
        <v/>
      </c>
    </row>
    <row r="405" spans="30:30" hidden="1">
      <c r="AD405" s="528" t="str">
        <f>'syn rec_edit_2'!AN118</f>
        <v/>
      </c>
    </row>
    <row r="406" spans="30:30" hidden="1">
      <c r="AD406" s="528" t="str">
        <f>'syn rec_edit_2'!AN119</f>
        <v/>
      </c>
    </row>
    <row r="407" spans="30:30" hidden="1">
      <c r="AD407" s="528" t="str">
        <f>'syn rec_edit_2'!AN120</f>
        <v/>
      </c>
    </row>
    <row r="408" spans="30:30" hidden="1">
      <c r="AD408" s="528" t="str">
        <f>'syn rec_edit_2'!AN121</f>
        <v/>
      </c>
    </row>
    <row r="409" spans="30:30" hidden="1">
      <c r="AD409" s="528" t="str">
        <f>'syn rec_edit_2'!AN122</f>
        <v/>
      </c>
    </row>
    <row r="410" spans="30:30" hidden="1">
      <c r="AD410" s="528" t="str">
        <f>'syn rec_edit_2'!AN123</f>
        <v/>
      </c>
    </row>
    <row r="411" spans="30:30" hidden="1">
      <c r="AD411" s="528" t="str">
        <f>'syn rec_edit_2'!AN124</f>
        <v/>
      </c>
    </row>
    <row r="412" spans="30:30" hidden="1">
      <c r="AD412" s="528" t="str">
        <f>'syn rec_edit_2'!AN125</f>
        <v/>
      </c>
    </row>
    <row r="413" spans="30:30" hidden="1">
      <c r="AD413" s="528" t="str">
        <f>'syn rec_edit_2'!AN126</f>
        <v/>
      </c>
    </row>
    <row r="414" spans="30:30" hidden="1">
      <c r="AD414" s="528" t="str">
        <f>'syn rec_edit_2'!AN127</f>
        <v/>
      </c>
    </row>
    <row r="415" spans="30:30" hidden="1">
      <c r="AD415" s="528" t="str">
        <f>'syn rec_edit_2'!AN128</f>
        <v/>
      </c>
    </row>
    <row r="416" spans="30:30" hidden="1">
      <c r="AD416" s="528" t="str">
        <f>'syn rec_edit_2'!AN129</f>
        <v/>
      </c>
    </row>
    <row r="417" spans="30:30" hidden="1">
      <c r="AD417" s="528" t="str">
        <f>'syn rec_edit_2'!AN130</f>
        <v/>
      </c>
    </row>
    <row r="418" spans="30:30" hidden="1">
      <c r="AD418" s="528" t="str">
        <f>'syn rec_edit_2'!AN131</f>
        <v/>
      </c>
    </row>
    <row r="419" spans="30:30" hidden="1">
      <c r="AD419" s="528" t="str">
        <f>'syn rec_edit_2'!AN132</f>
        <v/>
      </c>
    </row>
    <row r="420" spans="30:30" hidden="1">
      <c r="AD420" s="528" t="str">
        <f>'syn rec_edit_2'!AN133</f>
        <v/>
      </c>
    </row>
    <row r="421" spans="30:30" hidden="1">
      <c r="AD421" s="528" t="str">
        <f>'syn rec_edit_2'!AN134</f>
        <v/>
      </c>
    </row>
    <row r="422" spans="30:30" hidden="1">
      <c r="AD422" s="528" t="str">
        <f>'syn rec_edit_2'!AN135</f>
        <v/>
      </c>
    </row>
    <row r="423" spans="30:30" hidden="1">
      <c r="AD423" s="528" t="str">
        <f>'syn rec_edit_2'!AN136</f>
        <v/>
      </c>
    </row>
    <row r="424" spans="30:30" hidden="1">
      <c r="AD424" s="528" t="str">
        <f>'syn rec_edit_2'!AN137</f>
        <v/>
      </c>
    </row>
    <row r="425" spans="30:30" hidden="1">
      <c r="AD425" s="528" t="str">
        <f>'syn rec_edit_2'!AN138</f>
        <v/>
      </c>
    </row>
    <row r="426" spans="30:30" hidden="1">
      <c r="AD426" s="528" t="str">
        <f>'syn rec_edit_2'!AN139</f>
        <v/>
      </c>
    </row>
    <row r="427" spans="30:30" hidden="1">
      <c r="AD427" s="528" t="str">
        <f>'syn rec_edit_2'!AN140</f>
        <v/>
      </c>
    </row>
    <row r="428" spans="30:30" hidden="1">
      <c r="AD428" s="528" t="str">
        <f>'syn rec_edit_2'!AN141</f>
        <v/>
      </c>
    </row>
    <row r="429" spans="30:30" hidden="1">
      <c r="AD429" s="528" t="str">
        <f>'syn rec_edit_2'!AN142</f>
        <v/>
      </c>
    </row>
    <row r="430" spans="30:30" hidden="1">
      <c r="AD430" s="528" t="str">
        <f>'syn rec_edit_2'!AN143</f>
        <v/>
      </c>
    </row>
    <row r="431" spans="30:30" hidden="1">
      <c r="AD431" s="528" t="str">
        <f>'syn rec_edit_2'!AN144</f>
        <v/>
      </c>
    </row>
    <row r="432" spans="30:30" hidden="1">
      <c r="AD432" s="528" t="str">
        <f>'syn rec_edit_2'!AN145</f>
        <v/>
      </c>
    </row>
    <row r="433" spans="30:30" hidden="1">
      <c r="AD433" s="528" t="str">
        <f>'syn rec_edit_2'!AN146</f>
        <v/>
      </c>
    </row>
    <row r="434" spans="30:30" hidden="1">
      <c r="AD434" s="528" t="str">
        <f>'syn rec_edit_2'!AN147</f>
        <v/>
      </c>
    </row>
    <row r="435" spans="30:30" hidden="1">
      <c r="AD435" s="528" t="str">
        <f>'syn rec_edit_2'!AN148</f>
        <v/>
      </c>
    </row>
    <row r="436" spans="30:30" hidden="1">
      <c r="AD436" s="528" t="str">
        <f>'syn rec_edit_2'!AN149</f>
        <v/>
      </c>
    </row>
    <row r="437" spans="30:30" hidden="1">
      <c r="AD437" s="528" t="str">
        <f>'syn rec_edit_2'!AN150</f>
        <v/>
      </c>
    </row>
    <row r="438" spans="30:30" hidden="1">
      <c r="AD438" s="528" t="str">
        <f>'syn rec_edit_2'!AN151</f>
        <v/>
      </c>
    </row>
    <row r="439" spans="30:30" hidden="1">
      <c r="AD439" s="528" t="str">
        <f>'syn rec_edit_2'!AN152</f>
        <v/>
      </c>
    </row>
    <row r="440" spans="30:30" hidden="1">
      <c r="AD440" s="528" t="str">
        <f>'syn rec_edit_2'!AN153</f>
        <v/>
      </c>
    </row>
    <row r="441" spans="30:30" hidden="1">
      <c r="AD441" s="528" t="str">
        <f>'syn rec_edit_2'!AN154</f>
        <v/>
      </c>
    </row>
    <row r="442" spans="30:30" hidden="1">
      <c r="AD442" s="528" t="str">
        <f>'syn rec_edit_2'!AN155</f>
        <v/>
      </c>
    </row>
    <row r="443" spans="30:30" hidden="1">
      <c r="AD443" s="528" t="str">
        <f>'syn rec_edit_2'!AN156</f>
        <v/>
      </c>
    </row>
    <row r="444" spans="30:30" hidden="1">
      <c r="AD444" s="528" t="str">
        <f>'syn rec_edit_2'!AN157</f>
        <v/>
      </c>
    </row>
    <row r="445" spans="30:30" hidden="1">
      <c r="AD445" s="528" t="str">
        <f>'syn rec_edit_2'!AN158</f>
        <v/>
      </c>
    </row>
    <row r="446" spans="30:30" hidden="1">
      <c r="AD446" s="528" t="str">
        <f>'syn rec_edit_2'!AN159</f>
        <v/>
      </c>
    </row>
    <row r="447" spans="30:30" hidden="1">
      <c r="AD447" s="528" t="str">
        <f>'syn rec_edit_2'!AN160</f>
        <v/>
      </c>
    </row>
    <row r="448" spans="30:30" hidden="1">
      <c r="AD448" s="528" t="str">
        <f>'syn rec_edit_2'!AN161</f>
        <v/>
      </c>
    </row>
    <row r="449" spans="30:30" hidden="1">
      <c r="AD449" s="528" t="str">
        <f>'syn rec_edit_2'!AN162</f>
        <v/>
      </c>
    </row>
    <row r="450" spans="30:30" hidden="1">
      <c r="AD450" s="528" t="str">
        <f>'syn rec_edit_2'!AN163</f>
        <v/>
      </c>
    </row>
    <row r="451" spans="30:30" hidden="1">
      <c r="AD451" s="528" t="str">
        <f>'syn rec_edit_2'!AN164</f>
        <v/>
      </c>
    </row>
    <row r="452" spans="30:30" hidden="1">
      <c r="AD452" s="528" t="str">
        <f>'syn rec_edit_2'!AN165</f>
        <v/>
      </c>
    </row>
    <row r="453" spans="30:30" hidden="1">
      <c r="AD453" s="528" t="str">
        <f>'syn rec_edit_2'!AN166</f>
        <v/>
      </c>
    </row>
    <row r="454" spans="30:30" hidden="1">
      <c r="AD454" s="528" t="str">
        <f>'syn rec_edit_2'!AN167</f>
        <v/>
      </c>
    </row>
    <row r="455" spans="30:30" hidden="1">
      <c r="AD455" s="528" t="str">
        <f>'syn rec_edit_2'!AN168</f>
        <v/>
      </c>
    </row>
    <row r="456" spans="30:30" hidden="1">
      <c r="AD456" s="528" t="str">
        <f>'syn rec_edit_2'!AN169</f>
        <v/>
      </c>
    </row>
    <row r="457" spans="30:30" hidden="1">
      <c r="AD457" s="528" t="str">
        <f>'syn rec_edit_2'!AN170</f>
        <v/>
      </c>
    </row>
    <row r="458" spans="30:30" hidden="1">
      <c r="AD458" s="528" t="str">
        <f>'syn rec_edit_2'!AN171</f>
        <v/>
      </c>
    </row>
    <row r="459" spans="30:30" hidden="1">
      <c r="AD459" s="528" t="str">
        <f>'syn rec_edit_2'!AN172</f>
        <v/>
      </c>
    </row>
    <row r="460" spans="30:30" hidden="1">
      <c r="AD460" s="528" t="str">
        <f>'syn rec_edit_2'!AN173</f>
        <v/>
      </c>
    </row>
    <row r="461" spans="30:30" hidden="1">
      <c r="AD461" s="528" t="str">
        <f>'syn rec_edit_2'!AN174</f>
        <v/>
      </c>
    </row>
    <row r="462" spans="30:30" hidden="1">
      <c r="AD462" s="528" t="str">
        <f>'syn rec_edit_2'!AN175</f>
        <v/>
      </c>
    </row>
    <row r="463" spans="30:30" hidden="1">
      <c r="AD463" s="528" t="str">
        <f>'syn rec_edit_2'!AN176</f>
        <v/>
      </c>
    </row>
    <row r="464" spans="30:30" hidden="1">
      <c r="AD464" s="528" t="str">
        <f>'syn rec_edit_2'!AN177</f>
        <v/>
      </c>
    </row>
    <row r="465" spans="30:30" hidden="1">
      <c r="AD465" s="528" t="str">
        <f>'syn rec_edit_2'!AN178</f>
        <v/>
      </c>
    </row>
    <row r="466" spans="30:30" hidden="1">
      <c r="AD466" s="528" t="str">
        <f>'syn rec_edit_2'!AN179</f>
        <v/>
      </c>
    </row>
    <row r="467" spans="30:30" hidden="1">
      <c r="AD467" s="528" t="str">
        <f>'syn rec_edit_2'!AN180</f>
        <v/>
      </c>
    </row>
    <row r="468" spans="30:30" hidden="1">
      <c r="AD468" s="528" t="str">
        <f>'syn rec_edit_2'!AN181</f>
        <v/>
      </c>
    </row>
    <row r="469" spans="30:30" hidden="1">
      <c r="AD469" s="528" t="str">
        <f>'syn rec_edit_2'!AN182</f>
        <v/>
      </c>
    </row>
    <row r="470" spans="30:30" hidden="1">
      <c r="AD470" s="528" t="str">
        <f>'syn rec_edit_2'!AN183</f>
        <v/>
      </c>
    </row>
    <row r="471" spans="30:30" hidden="1">
      <c r="AD471" s="528" t="str">
        <f>'syn rec_edit_2'!AN184</f>
        <v/>
      </c>
    </row>
    <row r="472" spans="30:30" hidden="1">
      <c r="AD472" s="528" t="str">
        <f>'syn rec_edit_2'!AN185</f>
        <v/>
      </c>
    </row>
    <row r="473" spans="30:30" hidden="1">
      <c r="AD473" s="528" t="str">
        <f>'syn rec_edit_2'!AN186</f>
        <v/>
      </c>
    </row>
    <row r="474" spans="30:30" hidden="1">
      <c r="AD474" s="528" t="str">
        <f>'syn rec_edit_2'!AN187</f>
        <v/>
      </c>
    </row>
    <row r="475" spans="30:30" hidden="1">
      <c r="AD475" s="528" t="str">
        <f>'syn rec_edit_2'!AN188</f>
        <v/>
      </c>
    </row>
    <row r="476" spans="30:30" hidden="1">
      <c r="AD476" s="528" t="str">
        <f>'syn rec_edit_2'!AN189</f>
        <v/>
      </c>
    </row>
    <row r="477" spans="30:30" hidden="1">
      <c r="AD477" s="528" t="str">
        <f>'syn rec_edit_2'!AN190</f>
        <v/>
      </c>
    </row>
    <row r="478" spans="30:30" hidden="1">
      <c r="AD478" s="528" t="str">
        <f>'syn rec_edit_2'!AN191</f>
        <v/>
      </c>
    </row>
    <row r="479" spans="30:30" hidden="1">
      <c r="AD479" s="528" t="str">
        <f>'syn rec_edit_2'!AN192</f>
        <v/>
      </c>
    </row>
    <row r="480" spans="30:30" hidden="1">
      <c r="AD480" s="528" t="str">
        <f>'syn rec_edit_2'!AN193</f>
        <v/>
      </c>
    </row>
    <row r="481" spans="30:30" hidden="1">
      <c r="AD481" s="528" t="str">
        <f>'syn rec_edit_2'!AN194</f>
        <v/>
      </c>
    </row>
    <row r="482" spans="30:30" hidden="1">
      <c r="AD482" s="528" t="str">
        <f>'syn rec_edit_2'!AN195</f>
        <v/>
      </c>
    </row>
    <row r="483" spans="30:30" hidden="1">
      <c r="AD483" s="528" t="str">
        <f>'syn rec_edit_2'!AN196</f>
        <v/>
      </c>
    </row>
    <row r="484" spans="30:30" hidden="1">
      <c r="AD484" s="528" t="str">
        <f>'syn rec_edit_2'!AN197</f>
        <v/>
      </c>
    </row>
    <row r="485" spans="30:30" hidden="1">
      <c r="AD485" s="528" t="str">
        <f>'syn rec_edit_2'!AN198</f>
        <v/>
      </c>
    </row>
    <row r="486" spans="30:30" hidden="1">
      <c r="AD486" s="528" t="str">
        <f>'syn rec_edit_2'!AN199</f>
        <v/>
      </c>
    </row>
    <row r="487" spans="30:30" hidden="1">
      <c r="AD487" s="528" t="str">
        <f>'syn rec_edit_2'!AN200</f>
        <v/>
      </c>
    </row>
    <row r="488" spans="30:30" hidden="1">
      <c r="AD488" s="528" t="str">
        <f>'syn rec_edit_2'!AN201</f>
        <v/>
      </c>
    </row>
    <row r="489" spans="30:30" hidden="1">
      <c r="AD489" s="528" t="str">
        <f>'syn rec_edit_2'!AN202</f>
        <v/>
      </c>
    </row>
    <row r="490" spans="30:30" hidden="1">
      <c r="AD490" s="528" t="str">
        <f>'syn rec_edit_2'!AN203</f>
        <v/>
      </c>
    </row>
    <row r="491" spans="30:30" hidden="1">
      <c r="AD491" s="528" t="str">
        <f>'syn rec_edit_2'!AN204</f>
        <v/>
      </c>
    </row>
    <row r="492" spans="30:30" hidden="1">
      <c r="AD492" s="528" t="str">
        <f>'syn rec_edit_2'!AN205</f>
        <v/>
      </c>
    </row>
    <row r="493" spans="30:30" hidden="1">
      <c r="AD493" s="528" t="str">
        <f>'syn rec_edit_2'!AN206</f>
        <v/>
      </c>
    </row>
    <row r="494" spans="30:30" hidden="1">
      <c r="AD494" s="528" t="str">
        <f>'syn rec_edit_2'!AN207</f>
        <v/>
      </c>
    </row>
    <row r="495" spans="30:30" hidden="1">
      <c r="AD495" s="528" t="str">
        <f>'syn rec_edit_2'!AN208</f>
        <v/>
      </c>
    </row>
    <row r="496" spans="30:30" hidden="1">
      <c r="AD496" s="528" t="str">
        <f>'syn rec_edit_2'!AN209</f>
        <v/>
      </c>
    </row>
    <row r="497" spans="30:30" hidden="1">
      <c r="AD497" s="528" t="str">
        <f>'syn rec_edit_2'!AN210</f>
        <v/>
      </c>
    </row>
    <row r="498" spans="30:30" hidden="1">
      <c r="AD498" s="528" t="str">
        <f>'syn rec_edit_2'!AN211</f>
        <v/>
      </c>
    </row>
    <row r="499" spans="30:30" hidden="1">
      <c r="AD499" s="528" t="str">
        <f>'syn rec_edit_2'!AN212</f>
        <v/>
      </c>
    </row>
    <row r="500" spans="30:30" hidden="1">
      <c r="AD500" s="528" t="str">
        <f>'syn rec_edit_2'!AN213</f>
        <v/>
      </c>
    </row>
    <row r="501" spans="30:30" hidden="1">
      <c r="AD501" s="528" t="str">
        <f>'syn rec_edit_2'!AN214</f>
        <v/>
      </c>
    </row>
    <row r="502" spans="30:30" hidden="1">
      <c r="AD502" s="528" t="str">
        <f>'syn rec_edit_2'!AN215</f>
        <v/>
      </c>
    </row>
    <row r="503" spans="30:30" hidden="1">
      <c r="AD503" s="528" t="str">
        <f>'syn rec_edit_2'!AN216</f>
        <v/>
      </c>
    </row>
    <row r="504" spans="30:30" hidden="1">
      <c r="AD504" s="528" t="str">
        <f>'syn rec_edit_2'!AN217</f>
        <v/>
      </c>
    </row>
    <row r="505" spans="30:30" hidden="1">
      <c r="AD505" s="528" t="str">
        <f>'syn rec_edit_2'!AN218</f>
        <v/>
      </c>
    </row>
    <row r="506" spans="30:30" hidden="1">
      <c r="AD506" s="528" t="str">
        <f>'syn rec_edit_2'!AN219</f>
        <v/>
      </c>
    </row>
    <row r="507" spans="30:30" hidden="1">
      <c r="AD507" s="528" t="str">
        <f>'syn rec_edit_2'!AN220</f>
        <v/>
      </c>
    </row>
    <row r="508" spans="30:30" hidden="1">
      <c r="AD508" s="528" t="str">
        <f>'syn rec_edit_2'!AN221</f>
        <v/>
      </c>
    </row>
    <row r="509" spans="30:30" hidden="1">
      <c r="AD509" s="528" t="str">
        <f>'syn rec_edit_2'!AN222</f>
        <v/>
      </c>
    </row>
    <row r="510" spans="30:30" hidden="1">
      <c r="AD510" s="528" t="str">
        <f>'syn rec_edit_2'!AN223</f>
        <v/>
      </c>
    </row>
    <row r="511" spans="30:30" hidden="1">
      <c r="AD511" s="528" t="str">
        <f>'syn rec_edit_2'!AN224</f>
        <v/>
      </c>
    </row>
    <row r="512" spans="30:30" hidden="1">
      <c r="AD512" s="528" t="str">
        <f>'syn rec_edit_2'!AN225</f>
        <v/>
      </c>
    </row>
    <row r="513" spans="30:30" hidden="1">
      <c r="AD513" s="528" t="str">
        <f>'syn rec_edit_2'!AN226</f>
        <v/>
      </c>
    </row>
    <row r="514" spans="30:30" hidden="1">
      <c r="AD514" s="528" t="str">
        <f>'syn rec_edit_2'!AN227</f>
        <v/>
      </c>
    </row>
    <row r="515" spans="30:30" hidden="1">
      <c r="AD515" s="528" t="str">
        <f>'syn rec_edit_2'!AN228</f>
        <v/>
      </c>
    </row>
    <row r="516" spans="30:30" hidden="1">
      <c r="AD516" s="528" t="str">
        <f>'syn rec_edit_2'!AN229</f>
        <v/>
      </c>
    </row>
    <row r="517" spans="30:30" hidden="1">
      <c r="AD517" s="528" t="str">
        <f>'syn rec_edit_2'!AN230</f>
        <v/>
      </c>
    </row>
    <row r="518" spans="30:30" hidden="1">
      <c r="AD518" s="528" t="str">
        <f>'syn rec_edit_2'!AN231</f>
        <v/>
      </c>
    </row>
    <row r="519" spans="30:30" hidden="1">
      <c r="AD519" s="528" t="str">
        <f>'syn rec_edit_2'!AN232</f>
        <v/>
      </c>
    </row>
    <row r="520" spans="30:30" hidden="1">
      <c r="AD520" s="528" t="str">
        <f>'syn rec_edit_2'!AN233</f>
        <v/>
      </c>
    </row>
    <row r="521" spans="30:30" hidden="1">
      <c r="AD521" s="528" t="str">
        <f>'syn rec_edit_2'!AN234</f>
        <v/>
      </c>
    </row>
    <row r="522" spans="30:30" hidden="1">
      <c r="AD522" s="528" t="str">
        <f>'syn rec_edit_2'!AN235</f>
        <v/>
      </c>
    </row>
    <row r="523" spans="30:30" hidden="1">
      <c r="AD523" s="528" t="str">
        <f>'syn rec_edit_2'!AN236</f>
        <v/>
      </c>
    </row>
    <row r="524" spans="30:30" hidden="1">
      <c r="AD524" s="528" t="str">
        <f>'syn rec_edit_2'!AN237</f>
        <v/>
      </c>
    </row>
    <row r="525" spans="30:30" hidden="1">
      <c r="AD525" s="528" t="str">
        <f>'syn rec_edit_2'!AN238</f>
        <v/>
      </c>
    </row>
    <row r="526" spans="30:30" hidden="1">
      <c r="AD526" s="528" t="str">
        <f>'syn rec_edit_2'!AN239</f>
        <v/>
      </c>
    </row>
    <row r="527" spans="30:30" hidden="1">
      <c r="AD527" s="528" t="str">
        <f>'syn rec_edit_2'!AN240</f>
        <v/>
      </c>
    </row>
    <row r="528" spans="30:30" hidden="1">
      <c r="AD528" s="528" t="str">
        <f>'syn rec_edit_2'!AN241</f>
        <v/>
      </c>
    </row>
    <row r="529" spans="30:30" hidden="1">
      <c r="AD529" s="528" t="str">
        <f>'syn rec_edit_2'!AN242</f>
        <v/>
      </c>
    </row>
    <row r="530" spans="30:30" hidden="1">
      <c r="AD530" s="528" t="str">
        <f>'syn rec_edit_2'!AN243</f>
        <v/>
      </c>
    </row>
    <row r="531" spans="30:30" hidden="1">
      <c r="AD531" s="528" t="str">
        <f>'syn rec_edit_2'!AN244</f>
        <v/>
      </c>
    </row>
    <row r="532" spans="30:30" hidden="1">
      <c r="AD532" s="528" t="str">
        <f>'syn rec_edit_2'!AN245</f>
        <v/>
      </c>
    </row>
    <row r="533" spans="30:30" hidden="1">
      <c r="AD533" s="528" t="str">
        <f>'syn rec_edit_2'!AN246</f>
        <v/>
      </c>
    </row>
    <row r="534" spans="30:30" hidden="1">
      <c r="AD534" s="528" t="str">
        <f>'syn rec_edit_2'!AN247</f>
        <v/>
      </c>
    </row>
    <row r="535" spans="30:30" hidden="1">
      <c r="AD535" s="528" t="str">
        <f>'syn rec_edit_2'!AN248</f>
        <v/>
      </c>
    </row>
    <row r="536" spans="30:30" hidden="1">
      <c r="AD536" s="528" t="str">
        <f>'syn rec_edit_2'!AN249</f>
        <v/>
      </c>
    </row>
    <row r="537" spans="30:30" hidden="1">
      <c r="AD537" s="528" t="str">
        <f>'syn rec_edit_2'!AN250</f>
        <v/>
      </c>
    </row>
    <row r="538" spans="30:30" hidden="1">
      <c r="AD538" s="528" t="str">
        <f>'syn rec_edit_2'!AN251</f>
        <v/>
      </c>
    </row>
    <row r="539" spans="30:30" hidden="1">
      <c r="AD539" s="528" t="str">
        <f>'syn rec_edit_2'!AN252</f>
        <v/>
      </c>
    </row>
    <row r="540" spans="30:30" hidden="1">
      <c r="AD540" s="528" t="str">
        <f>'syn rec_edit_2'!AN253</f>
        <v/>
      </c>
    </row>
    <row r="541" spans="30:30" hidden="1">
      <c r="AD541" s="528" t="str">
        <f>'syn rec_edit_2'!AN254</f>
        <v/>
      </c>
    </row>
    <row r="542" spans="30:30" hidden="1">
      <c r="AD542" s="528" t="str">
        <f>'syn rec_edit_2'!AN255</f>
        <v/>
      </c>
    </row>
    <row r="543" spans="30:30" hidden="1">
      <c r="AD543" s="528" t="str">
        <f>'syn rec_edit_2'!AN256</f>
        <v/>
      </c>
    </row>
    <row r="544" spans="30:30" hidden="1">
      <c r="AD544" s="528" t="str">
        <f>'syn rec_edit_2'!AN257</f>
        <v/>
      </c>
    </row>
    <row r="545" spans="30:30" hidden="1">
      <c r="AD545" s="528" t="str">
        <f>'syn rec_edit_2'!AN258</f>
        <v/>
      </c>
    </row>
    <row r="546" spans="30:30" hidden="1">
      <c r="AD546" s="528" t="str">
        <f>'syn rec_edit_2'!AN259</f>
        <v/>
      </c>
    </row>
    <row r="547" spans="30:30" hidden="1">
      <c r="AD547" s="528" t="str">
        <f>'syn rec_edit_2'!AN260</f>
        <v/>
      </c>
    </row>
    <row r="548" spans="30:30" hidden="1">
      <c r="AD548" s="528" t="str">
        <f>'syn rec_edit_2'!AN261</f>
        <v/>
      </c>
    </row>
    <row r="549" spans="30:30" hidden="1">
      <c r="AD549" s="528" t="str">
        <f>'syn rec_edit_2'!AN262</f>
        <v/>
      </c>
    </row>
    <row r="550" spans="30:30" hidden="1">
      <c r="AD550" s="528" t="str">
        <f>'syn rec_edit_2'!AN263</f>
        <v/>
      </c>
    </row>
    <row r="551" spans="30:30" hidden="1">
      <c r="AD551" s="528" t="str">
        <f>'syn rec_edit_2'!AN264</f>
        <v/>
      </c>
    </row>
    <row r="552" spans="30:30" hidden="1">
      <c r="AD552" s="528" t="str">
        <f>'syn rec_edit_2'!AN265</f>
        <v/>
      </c>
    </row>
    <row r="553" spans="30:30" hidden="1">
      <c r="AD553" s="528" t="str">
        <f>'syn rec_edit_2'!AN266</f>
        <v/>
      </c>
    </row>
    <row r="554" spans="30:30" hidden="1">
      <c r="AD554" s="528" t="str">
        <f>'syn rec_edit_2'!AN267</f>
        <v/>
      </c>
    </row>
    <row r="555" spans="30:30" hidden="1">
      <c r="AD555" s="528" t="str">
        <f>'syn rec_edit_2'!AN268</f>
        <v/>
      </c>
    </row>
    <row r="556" spans="30:30" hidden="1">
      <c r="AD556" s="528" t="str">
        <f>'syn rec_edit_2'!AN269</f>
        <v/>
      </c>
    </row>
    <row r="557" spans="30:30" hidden="1">
      <c r="AD557" s="528" t="str">
        <f>'syn rec_edit_2'!AN270</f>
        <v/>
      </c>
    </row>
    <row r="558" spans="30:30" hidden="1">
      <c r="AD558" s="528" t="str">
        <f>'syn rec_edit_2'!AN271</f>
        <v/>
      </c>
    </row>
    <row r="559" spans="30:30" hidden="1">
      <c r="AD559" s="528" t="str">
        <f>'syn rec_edit_2'!AN272</f>
        <v/>
      </c>
    </row>
    <row r="560" spans="30:30" hidden="1">
      <c r="AD560" s="528" t="str">
        <f>'syn rec_edit_2'!AN273</f>
        <v/>
      </c>
    </row>
    <row r="561" spans="30:30" hidden="1">
      <c r="AD561" s="528" t="str">
        <f>'syn rec_edit_2'!AN274</f>
        <v/>
      </c>
    </row>
    <row r="562" spans="30:30" hidden="1">
      <c r="AD562" s="528" t="str">
        <f>'syn rec_edit_2'!AN275</f>
        <v/>
      </c>
    </row>
    <row r="563" spans="30:30" hidden="1">
      <c r="AD563" s="528" t="str">
        <f>'syn rec_edit_2'!AN276</f>
        <v/>
      </c>
    </row>
    <row r="564" spans="30:30" hidden="1">
      <c r="AD564" s="528" t="str">
        <f>'syn rec_edit_2'!AN277</f>
        <v/>
      </c>
    </row>
    <row r="565" spans="30:30" hidden="1">
      <c r="AD565" s="528" t="str">
        <f>'syn rec_edit_2'!AN278</f>
        <v/>
      </c>
    </row>
    <row r="566" spans="30:30" hidden="1">
      <c r="AD566" s="528" t="str">
        <f>'syn rec_edit_2'!AN279</f>
        <v/>
      </c>
    </row>
    <row r="567" spans="30:30" hidden="1">
      <c r="AD567" s="528" t="str">
        <f>'syn rec_edit_2'!AN280</f>
        <v/>
      </c>
    </row>
    <row r="568" spans="30:30" hidden="1">
      <c r="AD568" s="528" t="str">
        <f>'syn rec_edit_2'!AN281</f>
        <v/>
      </c>
    </row>
    <row r="569" spans="30:30" hidden="1">
      <c r="AD569" s="528" t="str">
        <f>'syn rec_edit_2'!AN282</f>
        <v/>
      </c>
    </row>
    <row r="570" spans="30:30" hidden="1">
      <c r="AD570" s="528" t="str">
        <f>'syn rec_edit_2'!AN283</f>
        <v/>
      </c>
    </row>
    <row r="571" spans="30:30" hidden="1">
      <c r="AD571" s="528" t="str">
        <f>'syn rec_edit_2'!AN284</f>
        <v/>
      </c>
    </row>
    <row r="572" spans="30:30" hidden="1">
      <c r="AD572" s="528" t="str">
        <f>'syn rec_edit_2'!AN285</f>
        <v/>
      </c>
    </row>
    <row r="573" spans="30:30" hidden="1">
      <c r="AD573" s="528" t="str">
        <f>'syn rec_edit_2'!AN286</f>
        <v/>
      </c>
    </row>
    <row r="574" spans="30:30" hidden="1">
      <c r="AD574" s="528" t="str">
        <f>'syn rec_edit_2'!AN287</f>
        <v/>
      </c>
    </row>
    <row r="575" spans="30:30" hidden="1">
      <c r="AD575" s="528" t="str">
        <f>'syn rec_edit_2'!AN288</f>
        <v/>
      </c>
    </row>
    <row r="576" spans="30:30" hidden="1">
      <c r="AD576" s="528" t="str">
        <f>'syn rec_edit_2'!AN289</f>
        <v/>
      </c>
    </row>
    <row r="577" spans="30:30" hidden="1">
      <c r="AD577" s="528" t="str">
        <f>'syn rec_edit_2'!AN290</f>
        <v/>
      </c>
    </row>
    <row r="578" spans="30:30" hidden="1">
      <c r="AD578" s="528" t="str">
        <f>'syn rec_edit_2'!AN291</f>
        <v/>
      </c>
    </row>
    <row r="579" spans="30:30" hidden="1">
      <c r="AD579" s="528" t="str">
        <f>'syn rec_edit_2'!AN292</f>
        <v/>
      </c>
    </row>
    <row r="580" spans="30:30" hidden="1">
      <c r="AD580" s="528">
        <f>'syn rec_edit_2'!AN293</f>
        <v>0</v>
      </c>
    </row>
    <row r="581" spans="30:30" hidden="1">
      <c r="AD581" s="528">
        <f>'syn rec_edit_2'!AN294</f>
        <v>0</v>
      </c>
    </row>
    <row r="582" spans="30:30" hidden="1">
      <c r="AD582" s="528">
        <f>'syn rec_edit_2'!AN295</f>
        <v>0</v>
      </c>
    </row>
    <row r="583" spans="30:30" hidden="1">
      <c r="AD583" s="528">
        <f>'syn rec_edit_2'!AN296</f>
        <v>0</v>
      </c>
    </row>
    <row r="584" spans="30:30" hidden="1">
      <c r="AD584" s="528">
        <f>'syn rec_edit_2'!AN297</f>
        <v>0</v>
      </c>
    </row>
    <row r="585" spans="30:30" hidden="1">
      <c r="AD585" s="528">
        <f>'syn rec_edit_2'!AN298</f>
        <v>0</v>
      </c>
    </row>
    <row r="586" spans="30:30" hidden="1">
      <c r="AD586" s="528">
        <f>'syn rec_edit_2'!AN299</f>
        <v>0</v>
      </c>
    </row>
    <row r="587" spans="30:30" hidden="1">
      <c r="AD587" s="528">
        <f>'syn rec_edit_2'!AN300</f>
        <v>0</v>
      </c>
    </row>
    <row r="588" spans="30:30" hidden="1">
      <c r="AD588" s="528">
        <f>'syn rec_edit_2'!AN301</f>
        <v>0</v>
      </c>
    </row>
    <row r="589" spans="30:30" hidden="1">
      <c r="AD589" s="528">
        <f>'syn rec_edit_2'!AN302</f>
        <v>0</v>
      </c>
    </row>
    <row r="590" spans="30:30" hidden="1">
      <c r="AD590" s="528">
        <f>'syn rec_edit_2'!AN303</f>
        <v>0</v>
      </c>
    </row>
    <row r="591" spans="30:30" hidden="1">
      <c r="AD591" s="528">
        <f>'syn rec_edit_2'!AN304</f>
        <v>0</v>
      </c>
    </row>
    <row r="592" spans="30:30" hidden="1">
      <c r="AD592" s="528">
        <f>'syn rec_edit_2'!AN305</f>
        <v>0</v>
      </c>
    </row>
    <row r="593" spans="30:30" hidden="1">
      <c r="AD593" s="528">
        <f>'syn rec_edit_2'!AN306</f>
        <v>0</v>
      </c>
    </row>
    <row r="594" spans="30:30" hidden="1">
      <c r="AD594" s="528">
        <f>'syn rec_edit_2'!AN307</f>
        <v>0</v>
      </c>
    </row>
    <row r="595" spans="30:30" hidden="1">
      <c r="AD595" s="528">
        <f>'syn rec_edit_2'!AN308</f>
        <v>0</v>
      </c>
    </row>
    <row r="596" spans="30:30" hidden="1">
      <c r="AD596" s="528">
        <f>'syn rec_edit_2'!AN309</f>
        <v>0</v>
      </c>
    </row>
    <row r="597" spans="30:30" hidden="1">
      <c r="AD597" s="528">
        <f>'syn rec_edit_2'!AN310</f>
        <v>0</v>
      </c>
    </row>
    <row r="598" spans="30:30" hidden="1">
      <c r="AD598" s="528">
        <f>'syn rec_edit_2'!AN311</f>
        <v>0</v>
      </c>
    </row>
    <row r="599" spans="30:30" hidden="1">
      <c r="AD599" s="528">
        <f>'syn rec_edit_2'!AN312</f>
        <v>0</v>
      </c>
    </row>
    <row r="600" spans="30:30" hidden="1">
      <c r="AD600" s="528">
        <f>'syn rec_edit_2'!AN313</f>
        <v>0</v>
      </c>
    </row>
    <row r="601" spans="30:30" hidden="1">
      <c r="AD601" s="528">
        <f>'syn rec_edit_2'!AN314</f>
        <v>0</v>
      </c>
    </row>
    <row r="602" spans="30:30" hidden="1">
      <c r="AD602" s="528">
        <f>'syn rec_edit_2'!AN315</f>
        <v>0</v>
      </c>
    </row>
    <row r="603" spans="30:30" hidden="1">
      <c r="AD603" s="528">
        <f>'syn rec_edit_2'!AN316</f>
        <v>0</v>
      </c>
    </row>
    <row r="604" spans="30:30" hidden="1">
      <c r="AD604" s="528">
        <f>'syn rec_edit_2'!AN317</f>
        <v>0</v>
      </c>
    </row>
    <row r="605" spans="30:30" hidden="1">
      <c r="AD605" s="528">
        <f>'syn rec_edit_2'!AN318</f>
        <v>0</v>
      </c>
    </row>
    <row r="606" spans="30:30" hidden="1">
      <c r="AD606" s="528">
        <f>'syn rec_edit_2'!AN319</f>
        <v>0</v>
      </c>
    </row>
    <row r="607" spans="30:30" hidden="1">
      <c r="AD607" s="528">
        <f>'syn rec_edit_2'!AN320</f>
        <v>0</v>
      </c>
    </row>
    <row r="608" spans="30:30" hidden="1">
      <c r="AD608" s="528">
        <f>'syn rec_edit_2'!AN321</f>
        <v>0</v>
      </c>
    </row>
    <row r="609" spans="30:30" hidden="1">
      <c r="AD609" s="528">
        <f>'syn rec_edit_2'!AN322</f>
        <v>0</v>
      </c>
    </row>
    <row r="610" spans="30:30" hidden="1">
      <c r="AD610" s="528">
        <f>'syn rec_edit_2'!AN323</f>
        <v>0</v>
      </c>
    </row>
    <row r="611" spans="30:30" hidden="1">
      <c r="AD611" s="528">
        <f>'syn rec_edit_2'!AN324</f>
        <v>0</v>
      </c>
    </row>
    <row r="612" spans="30:30" hidden="1">
      <c r="AD612" s="528">
        <f>'syn rec_edit_2'!AN325</f>
        <v>0</v>
      </c>
    </row>
    <row r="613" spans="30:30" hidden="1">
      <c r="AD613" s="528">
        <f>'syn rec_edit_2'!AN326</f>
        <v>0</v>
      </c>
    </row>
    <row r="614" spans="30:30" hidden="1">
      <c r="AD614" s="528">
        <f>'syn rec_edit_2'!AN327</f>
        <v>0</v>
      </c>
    </row>
    <row r="615" spans="30:30" hidden="1">
      <c r="AD615" s="528">
        <f>'syn rec_edit_2'!AN328</f>
        <v>0</v>
      </c>
    </row>
    <row r="616" spans="30:30" hidden="1">
      <c r="AD616" s="528">
        <f>'syn rec_edit_2'!AN329</f>
        <v>0</v>
      </c>
    </row>
    <row r="617" spans="30:30" hidden="1">
      <c r="AD617" s="528">
        <f>'syn rec_edit_2'!AN330</f>
        <v>0</v>
      </c>
    </row>
    <row r="618" spans="30:30" hidden="1">
      <c r="AD618" s="528">
        <f>'syn rec_edit_2'!AN331</f>
        <v>0</v>
      </c>
    </row>
    <row r="619" spans="30:30" hidden="1">
      <c r="AD619" s="528">
        <f>'syn rec_edit_2'!AN332</f>
        <v>0</v>
      </c>
    </row>
    <row r="620" spans="30:30" hidden="1">
      <c r="AD620" s="528">
        <f>'syn rec_edit_2'!AN333</f>
        <v>0</v>
      </c>
    </row>
    <row r="621" spans="30:30" hidden="1">
      <c r="AD621" s="528">
        <f>'syn rec_edit_2'!AN334</f>
        <v>0</v>
      </c>
    </row>
    <row r="622" spans="30:30" hidden="1">
      <c r="AD622" s="528">
        <f>'syn rec_edit_2'!AN335</f>
        <v>0</v>
      </c>
    </row>
    <row r="623" spans="30:30" hidden="1">
      <c r="AD623" s="528">
        <f>'syn rec_edit_2'!AN336</f>
        <v>0</v>
      </c>
    </row>
    <row r="624" spans="30:30" hidden="1">
      <c r="AD624" s="528">
        <f>'syn rec_edit_2'!AN337</f>
        <v>0</v>
      </c>
    </row>
    <row r="625" spans="30:30" hidden="1">
      <c r="AD625" s="528">
        <f>'syn rec_edit_2'!AN338</f>
        <v>0</v>
      </c>
    </row>
    <row r="626" spans="30:30" hidden="1">
      <c r="AD626" s="528">
        <f>'syn rec_edit_2'!AN339</f>
        <v>0</v>
      </c>
    </row>
    <row r="627" spans="30:30" hidden="1">
      <c r="AD627" s="528">
        <f>'syn rec_edit_2'!AN340</f>
        <v>0</v>
      </c>
    </row>
    <row r="628" spans="30:30" hidden="1">
      <c r="AD628" s="528">
        <f>'syn rec_edit_2'!AN341</f>
        <v>0</v>
      </c>
    </row>
    <row r="629" spans="30:30" hidden="1">
      <c r="AD629" s="528">
        <f>'syn rec_edit_2'!AN342</f>
        <v>0</v>
      </c>
    </row>
    <row r="630" spans="30:30" hidden="1">
      <c r="AD630" s="528">
        <f>'syn rec_edit_2'!AN343</f>
        <v>0</v>
      </c>
    </row>
    <row r="631" spans="30:30" hidden="1">
      <c r="AD631" s="528">
        <f>'syn rec_edit_2'!AN344</f>
        <v>0</v>
      </c>
    </row>
    <row r="632" spans="30:30" hidden="1">
      <c r="AD632" s="528">
        <f>'syn rec_edit_2'!AN345</f>
        <v>0</v>
      </c>
    </row>
    <row r="633" spans="30:30" hidden="1">
      <c r="AD633" s="528">
        <f>'syn rec_edit_2'!AN346</f>
        <v>0</v>
      </c>
    </row>
    <row r="634" spans="30:30" hidden="1">
      <c r="AD634" s="528">
        <f>'syn rec_edit_2'!AN347</f>
        <v>0</v>
      </c>
    </row>
    <row r="635" spans="30:30" hidden="1">
      <c r="AD635" s="528">
        <f>'syn rec_edit_2'!AN348</f>
        <v>0</v>
      </c>
    </row>
    <row r="636" spans="30:30" hidden="1">
      <c r="AD636" s="528">
        <f>'syn rec_edit_2'!AN349</f>
        <v>0</v>
      </c>
    </row>
    <row r="637" spans="30:30" hidden="1">
      <c r="AD637" s="528">
        <f>'syn rec_edit_2'!AN350</f>
        <v>0</v>
      </c>
    </row>
    <row r="638" spans="30:30" hidden="1">
      <c r="AD638" s="528">
        <f>'syn rec_edit_2'!AN351</f>
        <v>0</v>
      </c>
    </row>
    <row r="639" spans="30:30" hidden="1">
      <c r="AD639" s="528">
        <f>'syn rec_edit_2'!AN352</f>
        <v>0</v>
      </c>
    </row>
    <row r="640" spans="30:30" hidden="1">
      <c r="AD640" s="528">
        <f>'syn rec_edit_2'!AN353</f>
        <v>0</v>
      </c>
    </row>
    <row r="641" spans="30:30" hidden="1">
      <c r="AD641" s="528">
        <f>'syn rec_edit_2'!AN354</f>
        <v>0</v>
      </c>
    </row>
    <row r="642" spans="30:30" hidden="1">
      <c r="AD642" s="528">
        <f>'syn rec_edit_2'!AN355</f>
        <v>0</v>
      </c>
    </row>
    <row r="643" spans="30:30" hidden="1">
      <c r="AD643" s="528">
        <f>'syn rec_edit_2'!AN356</f>
        <v>0</v>
      </c>
    </row>
    <row r="644" spans="30:30" hidden="1">
      <c r="AD644" s="528">
        <f>'syn rec_edit_2'!AN357</f>
        <v>0</v>
      </c>
    </row>
    <row r="645" spans="30:30" hidden="1">
      <c r="AD645" s="528">
        <f>'syn rec_edit_2'!AN358</f>
        <v>0</v>
      </c>
    </row>
    <row r="646" spans="30:30" hidden="1">
      <c r="AD646" s="528">
        <f>'syn rec_edit_2'!AN359</f>
        <v>0</v>
      </c>
    </row>
    <row r="647" spans="30:30" hidden="1">
      <c r="AD647" s="528">
        <f>'syn rec_edit_2'!AN360</f>
        <v>0</v>
      </c>
    </row>
    <row r="648" spans="30:30" hidden="1">
      <c r="AD648" s="528">
        <f>'syn rec_edit_2'!AN361</f>
        <v>0</v>
      </c>
    </row>
    <row r="649" spans="30:30" hidden="1">
      <c r="AD649" s="528">
        <f>'syn rec_edit_2'!AN362</f>
        <v>0</v>
      </c>
    </row>
    <row r="650" spans="30:30" hidden="1">
      <c r="AD650" s="528">
        <f>'syn rec_edit_2'!AN363</f>
        <v>0</v>
      </c>
    </row>
    <row r="651" spans="30:30" hidden="1">
      <c r="AD651" s="528">
        <f>'syn rec_edit_2'!AN364</f>
        <v>0</v>
      </c>
    </row>
    <row r="652" spans="30:30" hidden="1">
      <c r="AD652" s="528">
        <f>'syn rec_edit_2'!AN365</f>
        <v>0</v>
      </c>
    </row>
    <row r="653" spans="30:30" hidden="1">
      <c r="AD653" s="528">
        <f>'syn rec_edit_2'!AN366</f>
        <v>0</v>
      </c>
    </row>
    <row r="654" spans="30:30" hidden="1">
      <c r="AD654" s="528">
        <f>'syn rec_edit_2'!AN367</f>
        <v>0</v>
      </c>
    </row>
    <row r="655" spans="30:30" hidden="1">
      <c r="AD655" s="528">
        <f>'syn rec_edit_2'!AN368</f>
        <v>0</v>
      </c>
    </row>
    <row r="656" spans="30:30" hidden="1">
      <c r="AD656" s="528">
        <f>'syn rec_edit_2'!AN369</f>
        <v>0</v>
      </c>
    </row>
    <row r="657" spans="30:30" hidden="1">
      <c r="AD657" s="528">
        <f>'syn rec_edit_2'!AN370</f>
        <v>0</v>
      </c>
    </row>
    <row r="658" spans="30:30" hidden="1">
      <c r="AD658" s="528">
        <f>'syn rec_edit_2'!AN371</f>
        <v>0</v>
      </c>
    </row>
    <row r="659" spans="30:30" hidden="1">
      <c r="AD659" s="528">
        <f>'syn rec_edit_2'!AN372</f>
        <v>0</v>
      </c>
    </row>
    <row r="660" spans="30:30" hidden="1">
      <c r="AD660" s="528">
        <f>'syn rec_edit_2'!AN373</f>
        <v>0</v>
      </c>
    </row>
    <row r="661" spans="30:30" hidden="1">
      <c r="AD661" s="528">
        <f>'syn rec_edit_2'!AN374</f>
        <v>0</v>
      </c>
    </row>
    <row r="662" spans="30:30" hidden="1">
      <c r="AD662" s="528">
        <f>'syn rec_edit_2'!AN375</f>
        <v>0</v>
      </c>
    </row>
    <row r="663" spans="30:30" hidden="1">
      <c r="AD663" s="528">
        <f>'syn rec_edit_2'!AN376</f>
        <v>0</v>
      </c>
    </row>
    <row r="664" spans="30:30" hidden="1">
      <c r="AD664" s="528">
        <f>'syn rec_edit_2'!AN377</f>
        <v>0</v>
      </c>
    </row>
    <row r="665" spans="30:30" hidden="1">
      <c r="AD665" s="528">
        <f>'syn rec_edit_2'!AN378</f>
        <v>0</v>
      </c>
    </row>
    <row r="666" spans="30:30" hidden="1">
      <c r="AD666" s="528">
        <f>'syn rec_edit_2'!AN379</f>
        <v>0</v>
      </c>
    </row>
    <row r="667" spans="30:30" hidden="1">
      <c r="AD667" s="528">
        <f>'syn rec_edit_2'!AN380</f>
        <v>0</v>
      </c>
    </row>
    <row r="668" spans="30:30" hidden="1">
      <c r="AD668" s="528">
        <f>'syn rec_edit_2'!AN381</f>
        <v>0</v>
      </c>
    </row>
    <row r="669" spans="30:30" hidden="1">
      <c r="AD669" s="528">
        <f>'syn rec_edit_2'!AN382</f>
        <v>0</v>
      </c>
    </row>
    <row r="670" spans="30:30" hidden="1">
      <c r="AD670" s="528">
        <f>'syn rec_edit_2'!AN383</f>
        <v>0</v>
      </c>
    </row>
    <row r="671" spans="30:30" hidden="1">
      <c r="AD671" s="528">
        <f>'syn rec_edit_2'!AN384</f>
        <v>0</v>
      </c>
    </row>
    <row r="672" spans="30:30" hidden="1">
      <c r="AD672" s="528">
        <f>'syn rec_edit_2'!AN385</f>
        <v>0</v>
      </c>
    </row>
    <row r="673" spans="30:30" hidden="1">
      <c r="AD673" s="528">
        <f>'syn rec_edit_2'!AN386</f>
        <v>0</v>
      </c>
    </row>
    <row r="674" spans="30:30" hidden="1">
      <c r="AD674" s="528">
        <f>'syn rec_edit_2'!AN387</f>
        <v>0</v>
      </c>
    </row>
    <row r="675" spans="30:30" hidden="1">
      <c r="AD675" s="528">
        <f>'syn rec_edit_2'!AN388</f>
        <v>0</v>
      </c>
    </row>
    <row r="676" spans="30:30" hidden="1">
      <c r="AD676" s="528">
        <f>'syn rec_edit_2'!AN389</f>
        <v>0</v>
      </c>
    </row>
    <row r="677" spans="30:30" hidden="1">
      <c r="AD677" s="528">
        <f>'syn rec_edit_2'!AN390</f>
        <v>0</v>
      </c>
    </row>
    <row r="678" spans="30:30" hidden="1">
      <c r="AD678" s="528">
        <f>'syn rec_edit_2'!AN391</f>
        <v>0</v>
      </c>
    </row>
    <row r="679" spans="30:30" hidden="1">
      <c r="AD679" s="528">
        <f>'syn rec_edit_2'!AN392</f>
        <v>0</v>
      </c>
    </row>
    <row r="680" spans="30:30" hidden="1">
      <c r="AD680" s="528">
        <f>'syn rec_edit_2'!AN393</f>
        <v>0</v>
      </c>
    </row>
    <row r="681" spans="30:30" hidden="1">
      <c r="AD681" s="528">
        <f>'syn rec_edit_2'!AN394</f>
        <v>0</v>
      </c>
    </row>
    <row r="682" spans="30:30" hidden="1">
      <c r="AD682" s="528">
        <f>'syn rec_edit_2'!AN395</f>
        <v>0</v>
      </c>
    </row>
    <row r="683" spans="30:30" hidden="1">
      <c r="AD683" s="528">
        <f>'syn rec_edit_2'!AN396</f>
        <v>0</v>
      </c>
    </row>
    <row r="684" spans="30:30" hidden="1">
      <c r="AD684" s="528">
        <f>'syn rec_edit_2'!AN397</f>
        <v>0</v>
      </c>
    </row>
    <row r="685" spans="30:30" hidden="1">
      <c r="AD685" s="528">
        <f>'syn rec_edit_2'!AN398</f>
        <v>0</v>
      </c>
    </row>
    <row r="686" spans="30:30" hidden="1">
      <c r="AD686" s="528">
        <f>'syn rec_edit_2'!AN399</f>
        <v>0</v>
      </c>
    </row>
    <row r="687" spans="30:30" hidden="1">
      <c r="AD687" s="528">
        <f>'syn rec_edit_2'!AN400</f>
        <v>0</v>
      </c>
    </row>
    <row r="688" spans="30:30" hidden="1">
      <c r="AD688" s="528">
        <f>'syn rec_edit_2'!AN401</f>
        <v>0</v>
      </c>
    </row>
    <row r="689" spans="30:30" hidden="1">
      <c r="AD689" s="528">
        <f>'syn rec_edit_2'!AN402</f>
        <v>0</v>
      </c>
    </row>
    <row r="690" spans="30:30" hidden="1">
      <c r="AD690" s="528">
        <f>'syn rec_edit_2'!AN403</f>
        <v>0</v>
      </c>
    </row>
    <row r="691" spans="30:30" hidden="1">
      <c r="AD691" s="528">
        <f>'syn rec_edit_2'!AN404</f>
        <v>0</v>
      </c>
    </row>
    <row r="692" spans="30:30" hidden="1">
      <c r="AD692" s="528">
        <f>'syn rec_edit_2'!AN405</f>
        <v>0</v>
      </c>
    </row>
    <row r="693" spans="30:30" hidden="1">
      <c r="AD693" s="528">
        <f>'syn rec_edit_2'!AN406</f>
        <v>0</v>
      </c>
    </row>
    <row r="694" spans="30:30" hidden="1">
      <c r="AD694" s="528">
        <f>'syn rec_edit_2'!AN407</f>
        <v>0</v>
      </c>
    </row>
    <row r="695" spans="30:30" hidden="1">
      <c r="AD695" s="528">
        <f>'syn rec_edit_2'!AN408</f>
        <v>0</v>
      </c>
    </row>
    <row r="696" spans="30:30" hidden="1">
      <c r="AD696" s="528">
        <f>'syn rec_edit_2'!AN409</f>
        <v>0</v>
      </c>
    </row>
    <row r="697" spans="30:30" hidden="1">
      <c r="AD697" s="528">
        <f>'syn rec_edit_2'!AN410</f>
        <v>0</v>
      </c>
    </row>
    <row r="698" spans="30:30" hidden="1">
      <c r="AD698" s="528">
        <f>'syn rec_edit_2'!AN411</f>
        <v>0</v>
      </c>
    </row>
    <row r="699" spans="30:30" hidden="1">
      <c r="AD699" s="528">
        <f>'syn rec_edit_2'!AN412</f>
        <v>0</v>
      </c>
    </row>
    <row r="700" spans="30:30" hidden="1">
      <c r="AD700" s="528">
        <f>'syn rec_edit_2'!AN413</f>
        <v>0</v>
      </c>
    </row>
    <row r="701" spans="30:30" hidden="1">
      <c r="AD701" s="528">
        <f>'syn rec_edit_2'!AN414</f>
        <v>0</v>
      </c>
    </row>
    <row r="702" spans="30:30" hidden="1">
      <c r="AD702" s="528">
        <f>'syn rec_edit_2'!AN415</f>
        <v>0</v>
      </c>
    </row>
    <row r="703" spans="30:30" hidden="1">
      <c r="AD703" s="528">
        <f>'syn rec_edit_2'!AN416</f>
        <v>0</v>
      </c>
    </row>
    <row r="704" spans="30:30" hidden="1">
      <c r="AD704" s="528">
        <f>'syn rec_edit_2'!AN417</f>
        <v>0</v>
      </c>
    </row>
    <row r="705" spans="30:30" hidden="1">
      <c r="AD705" s="528">
        <f>'syn rec_edit_2'!AN418</f>
        <v>0</v>
      </c>
    </row>
    <row r="706" spans="30:30" hidden="1">
      <c r="AD706" s="528">
        <f>'syn rec_edit_2'!AN419</f>
        <v>0</v>
      </c>
    </row>
    <row r="707" spans="30:30" hidden="1">
      <c r="AD707" s="528">
        <f>'syn rec_edit_2'!AN420</f>
        <v>0</v>
      </c>
    </row>
    <row r="708" spans="30:30" hidden="1">
      <c r="AD708" s="528">
        <f>'syn rec_edit_2'!AN421</f>
        <v>0</v>
      </c>
    </row>
    <row r="709" spans="30:30" hidden="1">
      <c r="AD709" s="528">
        <f>'syn rec_edit_2'!AN422</f>
        <v>0</v>
      </c>
    </row>
    <row r="710" spans="30:30" hidden="1">
      <c r="AD710" s="528">
        <f>'syn rec_edit_2'!AN423</f>
        <v>0</v>
      </c>
    </row>
    <row r="711" spans="30:30" hidden="1">
      <c r="AD711" s="528">
        <f>'syn rec_edit_2'!AN424</f>
        <v>0</v>
      </c>
    </row>
    <row r="712" spans="30:30" hidden="1">
      <c r="AD712" s="528">
        <f>'syn rec_edit_2'!AN425</f>
        <v>0</v>
      </c>
    </row>
    <row r="713" spans="30:30" hidden="1">
      <c r="AD713" s="528">
        <f>'syn rec_edit_2'!AN426</f>
        <v>0</v>
      </c>
    </row>
    <row r="714" spans="30:30" hidden="1">
      <c r="AD714" s="528">
        <f>'syn rec_edit_2'!AN427</f>
        <v>0</v>
      </c>
    </row>
    <row r="715" spans="30:30" hidden="1">
      <c r="AD715" s="528">
        <f>'syn rec_edit_2'!AN428</f>
        <v>0</v>
      </c>
    </row>
    <row r="716" spans="30:30" hidden="1">
      <c r="AD716" s="528">
        <f>'syn rec_edit_2'!AN429</f>
        <v>0</v>
      </c>
    </row>
    <row r="717" spans="30:30" hidden="1">
      <c r="AD717" s="528">
        <f>'syn rec_edit_2'!AN430</f>
        <v>0</v>
      </c>
    </row>
    <row r="718" spans="30:30" hidden="1">
      <c r="AD718" s="528">
        <f>'syn rec_edit_2'!AN431</f>
        <v>0</v>
      </c>
    </row>
    <row r="719" spans="30:30" hidden="1">
      <c r="AD719" s="528">
        <f>'syn rec_edit_2'!AN432</f>
        <v>0</v>
      </c>
    </row>
    <row r="720" spans="30:30" hidden="1">
      <c r="AD720" s="528">
        <f>'syn rec_edit_2'!AN433</f>
        <v>0</v>
      </c>
    </row>
    <row r="721" spans="30:30" hidden="1">
      <c r="AD721" s="528">
        <f>'syn rec_edit_2'!AN434</f>
        <v>0</v>
      </c>
    </row>
    <row r="722" spans="30:30" hidden="1">
      <c r="AD722" s="528">
        <f>'syn rec_edit_2'!AN435</f>
        <v>0</v>
      </c>
    </row>
    <row r="723" spans="30:30" hidden="1">
      <c r="AD723" s="528">
        <f>'syn rec_edit_2'!AN436</f>
        <v>0</v>
      </c>
    </row>
    <row r="724" spans="30:30" hidden="1">
      <c r="AD724" s="528">
        <f>'syn rec_edit_2'!AN437</f>
        <v>0</v>
      </c>
    </row>
    <row r="725" spans="30:30" hidden="1">
      <c r="AD725" s="528">
        <f>'syn rec_edit_2'!AN438</f>
        <v>0</v>
      </c>
    </row>
    <row r="726" spans="30:30" hidden="1">
      <c r="AD726" s="528">
        <f>'syn rec_edit_2'!AN439</f>
        <v>0</v>
      </c>
    </row>
    <row r="727" spans="30:30" hidden="1">
      <c r="AD727" s="528">
        <f>'syn rec_edit_2'!AN440</f>
        <v>0</v>
      </c>
    </row>
    <row r="728" spans="30:30" hidden="1">
      <c r="AD728" s="528">
        <f>'syn rec_edit_2'!AN441</f>
        <v>0</v>
      </c>
    </row>
    <row r="729" spans="30:30" hidden="1">
      <c r="AD729" s="528">
        <f>'syn rec_edit_2'!AN442</f>
        <v>0</v>
      </c>
    </row>
    <row r="730" spans="30:30" hidden="1">
      <c r="AD730" s="528">
        <f>'syn rec_edit_2'!AN443</f>
        <v>0</v>
      </c>
    </row>
    <row r="731" spans="30:30" hidden="1">
      <c r="AD731" s="528">
        <f>'syn rec_edit_2'!AN444</f>
        <v>0</v>
      </c>
    </row>
    <row r="732" spans="30:30" hidden="1">
      <c r="AD732" s="528">
        <f>'syn rec_edit_2'!AN445</f>
        <v>0</v>
      </c>
    </row>
    <row r="733" spans="30:30" hidden="1">
      <c r="AD733" s="528">
        <f>'syn rec_edit_2'!AN446</f>
        <v>0</v>
      </c>
    </row>
    <row r="734" spans="30:30" hidden="1">
      <c r="AD734" s="528">
        <f>'syn rec_edit_2'!AN447</f>
        <v>0</v>
      </c>
    </row>
    <row r="735" spans="30:30" hidden="1">
      <c r="AD735" s="528">
        <f>'syn rec_edit_2'!AN448</f>
        <v>0</v>
      </c>
    </row>
    <row r="736" spans="30:30" hidden="1">
      <c r="AD736" s="528">
        <f>'syn rec_edit_2'!AN449</f>
        <v>0</v>
      </c>
    </row>
    <row r="737" spans="30:30" hidden="1">
      <c r="AD737" s="528">
        <f>'syn rec_edit_2'!AN450</f>
        <v>0</v>
      </c>
    </row>
    <row r="738" spans="30:30" hidden="1">
      <c r="AD738" s="528">
        <f>'syn rec_edit_2'!AN451</f>
        <v>0</v>
      </c>
    </row>
    <row r="739" spans="30:30" hidden="1">
      <c r="AD739" s="528">
        <f>'syn rec_edit_2'!AN452</f>
        <v>0</v>
      </c>
    </row>
    <row r="740" spans="30:30" hidden="1">
      <c r="AD740" s="528">
        <f>'syn rec_edit_2'!AN453</f>
        <v>0</v>
      </c>
    </row>
    <row r="741" spans="30:30" hidden="1">
      <c r="AD741" s="528">
        <f>'syn rec_edit_2'!AN454</f>
        <v>0</v>
      </c>
    </row>
    <row r="742" spans="30:30" hidden="1">
      <c r="AD742" s="528">
        <f>'syn rec_edit_2'!AN455</f>
        <v>0</v>
      </c>
    </row>
    <row r="743" spans="30:30" hidden="1">
      <c r="AD743" s="528">
        <f>'syn rec_edit_2'!AN456</f>
        <v>0</v>
      </c>
    </row>
    <row r="744" spans="30:30" hidden="1">
      <c r="AD744" s="528">
        <f>'syn rec_edit_2'!AN457</f>
        <v>0</v>
      </c>
    </row>
    <row r="745" spans="30:30" hidden="1">
      <c r="AD745" s="528">
        <f>'syn rec_edit_2'!AN458</f>
        <v>0</v>
      </c>
    </row>
    <row r="746" spans="30:30" hidden="1">
      <c r="AD746" s="528">
        <f>'syn rec_edit_2'!AN459</f>
        <v>0</v>
      </c>
    </row>
    <row r="747" spans="30:30" hidden="1">
      <c r="AD747" s="528">
        <f>'syn rec_edit_2'!AN460</f>
        <v>0</v>
      </c>
    </row>
    <row r="748" spans="30:30" hidden="1">
      <c r="AD748" s="528">
        <f>'syn rec_edit_2'!AN461</f>
        <v>0</v>
      </c>
    </row>
    <row r="749" spans="30:30" hidden="1">
      <c r="AD749" s="528">
        <f>'syn rec_edit_2'!AN462</f>
        <v>0</v>
      </c>
    </row>
    <row r="750" spans="30:30" hidden="1">
      <c r="AD750" s="528">
        <f>'syn rec_edit_2'!AN463</f>
        <v>0</v>
      </c>
    </row>
    <row r="751" spans="30:30" hidden="1">
      <c r="AD751" s="528">
        <f>'syn rec_edit_2'!AN464</f>
        <v>0</v>
      </c>
    </row>
    <row r="752" spans="30:30" hidden="1">
      <c r="AD752" s="528">
        <f>'syn rec_edit_2'!AN465</f>
        <v>0</v>
      </c>
    </row>
    <row r="753" spans="30:30" hidden="1">
      <c r="AD753" s="528">
        <f>'syn rec_edit_2'!AN466</f>
        <v>0</v>
      </c>
    </row>
    <row r="754" spans="30:30" hidden="1">
      <c r="AD754" s="528">
        <f>'syn rec_edit_2'!AN467</f>
        <v>0</v>
      </c>
    </row>
    <row r="755" spans="30:30" hidden="1">
      <c r="AD755" s="528">
        <f>'syn rec_edit_2'!AN468</f>
        <v>0</v>
      </c>
    </row>
    <row r="756" spans="30:30" hidden="1">
      <c r="AD756" s="528">
        <f>'syn rec_edit_2'!AN469</f>
        <v>0</v>
      </c>
    </row>
    <row r="757" spans="30:30" hidden="1">
      <c r="AD757" s="528">
        <f>'syn rec_edit_2'!AN470</f>
        <v>0</v>
      </c>
    </row>
    <row r="758" spans="30:30" hidden="1">
      <c r="AD758" s="528">
        <f>'syn rec_edit_2'!AN471</f>
        <v>0</v>
      </c>
    </row>
    <row r="759" spans="30:30" hidden="1">
      <c r="AD759" s="528">
        <f>'syn rec_edit_2'!AN472</f>
        <v>0</v>
      </c>
    </row>
    <row r="760" spans="30:30" hidden="1">
      <c r="AD760" s="528">
        <f>'syn rec_edit_2'!AN473</f>
        <v>0</v>
      </c>
    </row>
    <row r="761" spans="30:30" hidden="1">
      <c r="AD761" s="528">
        <f>'syn rec_edit_2'!AN474</f>
        <v>0</v>
      </c>
    </row>
    <row r="762" spans="30:30" hidden="1">
      <c r="AD762" s="528">
        <f>'syn rec_edit_2'!AN475</f>
        <v>0</v>
      </c>
    </row>
    <row r="763" spans="30:30" hidden="1">
      <c r="AD763" s="528">
        <f>'syn rec_edit_2'!AN476</f>
        <v>0</v>
      </c>
    </row>
    <row r="764" spans="30:30" hidden="1">
      <c r="AD764" s="528">
        <f>'syn rec_edit_2'!AN477</f>
        <v>0</v>
      </c>
    </row>
    <row r="765" spans="30:30" hidden="1">
      <c r="AD765" s="528">
        <f>'syn rec_edit_2'!AN478</f>
        <v>0</v>
      </c>
    </row>
    <row r="766" spans="30:30" hidden="1">
      <c r="AD766" s="528">
        <f>'syn rec_edit_2'!AN479</f>
        <v>0</v>
      </c>
    </row>
    <row r="767" spans="30:30" hidden="1">
      <c r="AD767" s="528">
        <f>'syn rec_edit_2'!AN480</f>
        <v>0</v>
      </c>
    </row>
    <row r="768" spans="30:30" hidden="1">
      <c r="AD768" s="528">
        <f>'syn rec_edit_2'!AN481</f>
        <v>0</v>
      </c>
    </row>
    <row r="769" spans="30:30" hidden="1">
      <c r="AD769" s="528">
        <f>'syn rec_edit_2'!AN482</f>
        <v>0</v>
      </c>
    </row>
    <row r="770" spans="30:30" hidden="1">
      <c r="AD770" s="528">
        <f>'syn rec_edit_2'!AN483</f>
        <v>0</v>
      </c>
    </row>
    <row r="771" spans="30:30" hidden="1">
      <c r="AD771" s="528">
        <f>'syn rec_edit_2'!AN484</f>
        <v>0</v>
      </c>
    </row>
    <row r="772" spans="30:30" hidden="1">
      <c r="AD772" s="528">
        <f>'syn rec_edit_2'!AN485</f>
        <v>0</v>
      </c>
    </row>
    <row r="773" spans="30:30" hidden="1">
      <c r="AD773" s="528">
        <f>'syn rec_edit_2'!AN486</f>
        <v>0</v>
      </c>
    </row>
    <row r="774" spans="30:30" hidden="1">
      <c r="AD774" s="528">
        <f>'syn rec_edit_2'!AN487</f>
        <v>0</v>
      </c>
    </row>
    <row r="775" spans="30:30" hidden="1">
      <c r="AD775" s="528">
        <f>'syn rec_edit_2'!AN488</f>
        <v>0</v>
      </c>
    </row>
    <row r="776" spans="30:30" hidden="1">
      <c r="AD776" s="528">
        <f>'syn rec_edit_2'!AN489</f>
        <v>0</v>
      </c>
    </row>
    <row r="777" spans="30:30" hidden="1">
      <c r="AD777" s="528">
        <f>'syn rec_edit_2'!AN490</f>
        <v>0</v>
      </c>
    </row>
    <row r="778" spans="30:30" hidden="1">
      <c r="AD778" s="528">
        <f>'syn rec_edit_2'!AN491</f>
        <v>0</v>
      </c>
    </row>
    <row r="779" spans="30:30" hidden="1">
      <c r="AD779" s="528">
        <f>'syn rec_edit_2'!AN492</f>
        <v>0</v>
      </c>
    </row>
    <row r="780" spans="30:30" hidden="1">
      <c r="AD780" s="528">
        <f>'syn rec_edit_2'!AN493</f>
        <v>0</v>
      </c>
    </row>
    <row r="781" spans="30:30" hidden="1">
      <c r="AD781" s="528">
        <f>'syn rec_edit_2'!AN494</f>
        <v>0</v>
      </c>
    </row>
    <row r="782" spans="30:30" hidden="1">
      <c r="AD782" s="528">
        <f>'syn rec_edit_2'!AN495</f>
        <v>0</v>
      </c>
    </row>
    <row r="783" spans="30:30" hidden="1">
      <c r="AD783" s="528">
        <f>'syn rec_edit_2'!AN496</f>
        <v>0</v>
      </c>
    </row>
    <row r="784" spans="30:30" hidden="1">
      <c r="AD784" s="528">
        <f>'syn rec_edit_2'!AN497</f>
        <v>0</v>
      </c>
    </row>
    <row r="785" spans="30:30" hidden="1">
      <c r="AD785" s="528">
        <f>'syn rec_edit_2'!AN498</f>
        <v>0</v>
      </c>
    </row>
    <row r="786" spans="30:30" hidden="1">
      <c r="AD786" s="528">
        <f>'syn rec_edit_2'!AN499</f>
        <v>0</v>
      </c>
    </row>
    <row r="787" spans="30:30" hidden="1">
      <c r="AD787" s="528">
        <f>'syn rec_edit_2'!AN500</f>
        <v>0</v>
      </c>
    </row>
    <row r="788" spans="30:30" hidden="1">
      <c r="AD788" s="528">
        <f>'syn rec_edit_2'!AN501</f>
        <v>0</v>
      </c>
    </row>
    <row r="789" spans="30:30" hidden="1">
      <c r="AD789" s="528">
        <f>'syn rec_edit_2'!AN502</f>
        <v>0</v>
      </c>
    </row>
    <row r="790" spans="30:30" hidden="1">
      <c r="AD790" s="528">
        <f>'syn rec_edit_2'!AN503</f>
        <v>0</v>
      </c>
    </row>
    <row r="791" spans="30:30" hidden="1">
      <c r="AD791" s="528">
        <f>'syn rec_edit_2'!AN504</f>
        <v>0</v>
      </c>
    </row>
    <row r="792" spans="30:30" hidden="1">
      <c r="AD792" s="528">
        <f>'syn rec_edit_2'!AN505</f>
        <v>0</v>
      </c>
    </row>
    <row r="793" spans="30:30" hidden="1">
      <c r="AD793" s="528">
        <f>'syn rec_edit_2'!AN506</f>
        <v>0</v>
      </c>
    </row>
    <row r="794" spans="30:30" hidden="1">
      <c r="AD794" s="528">
        <f>'syn rec_edit_2'!AN507</f>
        <v>0</v>
      </c>
    </row>
    <row r="795" spans="30:30" hidden="1">
      <c r="AD795" s="528">
        <f>'syn rec_edit_2'!AN508</f>
        <v>0</v>
      </c>
    </row>
    <row r="796" spans="30:30" hidden="1">
      <c r="AD796" s="528">
        <f>'syn rec_edit_2'!AN509</f>
        <v>0</v>
      </c>
    </row>
    <row r="797" spans="30:30" hidden="1">
      <c r="AD797" s="528">
        <f>'syn rec_edit_2'!AN510</f>
        <v>0</v>
      </c>
    </row>
    <row r="798" spans="30:30" hidden="1">
      <c r="AD798" s="528">
        <f>'syn rec_edit_2'!AN511</f>
        <v>0</v>
      </c>
    </row>
    <row r="799" spans="30:30" hidden="1">
      <c r="AD799" s="528">
        <f>'syn rec_edit_2'!AN512</f>
        <v>0</v>
      </c>
    </row>
    <row r="800" spans="30:30" hidden="1">
      <c r="AD800" s="528">
        <f>'syn rec_edit_2'!AN513</f>
        <v>0</v>
      </c>
    </row>
    <row r="801" spans="30:30" hidden="1">
      <c r="AD801" s="528">
        <f>'syn rec_edit_2'!AN514</f>
        <v>0</v>
      </c>
    </row>
    <row r="802" spans="30:30" hidden="1">
      <c r="AD802" s="528">
        <f>'syn rec_edit_2'!AN515</f>
        <v>0</v>
      </c>
    </row>
    <row r="803" spans="30:30" hidden="1">
      <c r="AD803" s="528">
        <f>'syn rec_edit_2'!AN516</f>
        <v>0</v>
      </c>
    </row>
    <row r="804" spans="30:30" hidden="1">
      <c r="AD804" s="528">
        <f>'syn rec_edit_2'!AN517</f>
        <v>0</v>
      </c>
    </row>
    <row r="805" spans="30:30" hidden="1">
      <c r="AD805" s="528">
        <f>'syn rec_edit_2'!AN518</f>
        <v>0</v>
      </c>
    </row>
    <row r="806" spans="30:30" hidden="1">
      <c r="AD806" s="528">
        <f>'syn rec_edit_2'!AN519</f>
        <v>0</v>
      </c>
    </row>
    <row r="807" spans="30:30" hidden="1">
      <c r="AD807" s="528">
        <f>'syn rec_edit_2'!AN520</f>
        <v>0</v>
      </c>
    </row>
    <row r="808" spans="30:30" hidden="1">
      <c r="AD808" s="528">
        <f>'syn rec_edit_2'!AN521</f>
        <v>0</v>
      </c>
    </row>
    <row r="809" spans="30:30" hidden="1">
      <c r="AD809" s="528">
        <f>'syn rec_edit_2'!AN522</f>
        <v>0</v>
      </c>
    </row>
    <row r="810" spans="30:30" hidden="1">
      <c r="AD810" s="528">
        <f>'syn rec_edit_2'!AN523</f>
        <v>0</v>
      </c>
    </row>
    <row r="811" spans="30:30" hidden="1">
      <c r="AD811" s="528">
        <f>'syn rec_edit_2'!AN524</f>
        <v>0</v>
      </c>
    </row>
    <row r="812" spans="30:30" hidden="1">
      <c r="AD812" s="528">
        <f>'syn rec_edit_2'!AN525</f>
        <v>0</v>
      </c>
    </row>
    <row r="813" spans="30:30" hidden="1">
      <c r="AD813" s="528">
        <f>'syn rec_edit_2'!AN526</f>
        <v>0</v>
      </c>
    </row>
    <row r="814" spans="30:30" hidden="1">
      <c r="AD814" s="528">
        <f>'syn rec_edit_2'!AN527</f>
        <v>0</v>
      </c>
    </row>
    <row r="815" spans="30:30" hidden="1">
      <c r="AD815" s="528">
        <f>'syn rec_edit_2'!AN528</f>
        <v>0</v>
      </c>
    </row>
    <row r="816" spans="30:30" hidden="1">
      <c r="AD816" s="528">
        <f>'syn rec_edit_2'!AN529</f>
        <v>0</v>
      </c>
    </row>
    <row r="817" spans="30:30" hidden="1">
      <c r="AD817" s="528">
        <f>'syn rec_edit_2'!AN530</f>
        <v>0</v>
      </c>
    </row>
    <row r="818" spans="30:30" hidden="1">
      <c r="AD818" s="528">
        <f>'syn rec_edit_2'!AN531</f>
        <v>0</v>
      </c>
    </row>
    <row r="819" spans="30:30" hidden="1">
      <c r="AD819" s="528">
        <f>'syn rec_edit_2'!AN532</f>
        <v>0</v>
      </c>
    </row>
    <row r="820" spans="30:30" hidden="1">
      <c r="AD820" s="528">
        <f>'syn rec_edit_2'!AN533</f>
        <v>0</v>
      </c>
    </row>
    <row r="821" spans="30:30" hidden="1">
      <c r="AD821" s="528">
        <f>'syn rec_edit_2'!AN534</f>
        <v>0</v>
      </c>
    </row>
    <row r="822" spans="30:30" hidden="1">
      <c r="AD822" s="528">
        <f>'syn rec_edit_2'!AN535</f>
        <v>0</v>
      </c>
    </row>
    <row r="823" spans="30:30" hidden="1">
      <c r="AD823" s="528">
        <f>'syn rec_edit_2'!AN536</f>
        <v>0</v>
      </c>
    </row>
    <row r="824" spans="30:30" hidden="1">
      <c r="AD824" s="528">
        <f>'syn rec_edit_2'!AN537</f>
        <v>0</v>
      </c>
    </row>
    <row r="825" spans="30:30" hidden="1">
      <c r="AD825" s="528">
        <f>'syn rec_edit_2'!AN538</f>
        <v>0</v>
      </c>
    </row>
    <row r="826" spans="30:30" hidden="1">
      <c r="AD826" s="528">
        <f>'syn rec_edit_2'!AN539</f>
        <v>0</v>
      </c>
    </row>
    <row r="827" spans="30:30" hidden="1">
      <c r="AD827" s="528">
        <f>'syn rec_edit_2'!AN540</f>
        <v>0</v>
      </c>
    </row>
    <row r="828" spans="30:30" hidden="1">
      <c r="AD828" s="528">
        <f>'syn rec_edit_2'!AN541</f>
        <v>0</v>
      </c>
    </row>
    <row r="829" spans="30:30" hidden="1">
      <c r="AD829" s="528">
        <f>'syn rec_edit_2'!AN542</f>
        <v>0</v>
      </c>
    </row>
    <row r="830" spans="30:30" hidden="1">
      <c r="AD830" s="528">
        <f>'syn rec_edit_2'!AN543</f>
        <v>0</v>
      </c>
    </row>
    <row r="831" spans="30:30" hidden="1">
      <c r="AD831" s="528">
        <f>'syn rec_edit_2'!AN544</f>
        <v>0</v>
      </c>
    </row>
    <row r="832" spans="30:30" hidden="1">
      <c r="AD832" s="528">
        <f>'syn rec_edit_2'!AN545</f>
        <v>0</v>
      </c>
    </row>
    <row r="833" spans="30:30" hidden="1">
      <c r="AD833" s="528">
        <f>'syn rec_edit_2'!AN546</f>
        <v>0</v>
      </c>
    </row>
    <row r="834" spans="30:30" hidden="1">
      <c r="AD834" s="528">
        <f>'syn rec_edit_2'!AN547</f>
        <v>0</v>
      </c>
    </row>
    <row r="835" spans="30:30" hidden="1">
      <c r="AD835" s="528">
        <f>'syn rec_edit_2'!AN548</f>
        <v>0</v>
      </c>
    </row>
    <row r="836" spans="30:30" hidden="1">
      <c r="AD836" s="528">
        <f>'syn rec_edit_2'!AN549</f>
        <v>0</v>
      </c>
    </row>
    <row r="837" spans="30:30" hidden="1">
      <c r="AD837" s="528">
        <f>'syn rec_edit_2'!AN550</f>
        <v>0</v>
      </c>
    </row>
    <row r="838" spans="30:30" hidden="1">
      <c r="AD838" s="528">
        <f>'syn rec_edit_2'!AN551</f>
        <v>0</v>
      </c>
    </row>
    <row r="839" spans="30:30" hidden="1">
      <c r="AD839" s="528">
        <f>'syn rec_edit_2'!AN552</f>
        <v>0</v>
      </c>
    </row>
    <row r="840" spans="30:30" hidden="1">
      <c r="AD840" s="528">
        <f>'syn rec_edit_2'!AN553</f>
        <v>0</v>
      </c>
    </row>
    <row r="841" spans="30:30" hidden="1">
      <c r="AD841" s="528">
        <f>'syn rec_edit_2'!AN554</f>
        <v>0</v>
      </c>
    </row>
    <row r="842" spans="30:30" hidden="1">
      <c r="AD842" s="528">
        <f>'syn rec_edit_2'!AN555</f>
        <v>0</v>
      </c>
    </row>
    <row r="843" spans="30:30" hidden="1">
      <c r="AD843" s="528">
        <f>'syn rec_edit_2'!AN556</f>
        <v>0</v>
      </c>
    </row>
    <row r="844" spans="30:30" hidden="1">
      <c r="AD844" s="528">
        <f>'syn rec_edit_2'!AN557</f>
        <v>0</v>
      </c>
    </row>
    <row r="845" spans="30:30" hidden="1">
      <c r="AD845" s="528">
        <f>'syn rec_edit_2'!AN558</f>
        <v>0</v>
      </c>
    </row>
    <row r="846" spans="30:30" hidden="1">
      <c r="AD846" s="528">
        <f>'syn rec_edit_2'!AN559</f>
        <v>0</v>
      </c>
    </row>
    <row r="847" spans="30:30" hidden="1">
      <c r="AD847" s="528">
        <f>'syn rec_edit_2'!AN560</f>
        <v>0</v>
      </c>
    </row>
    <row r="848" spans="30:30" hidden="1">
      <c r="AD848" s="528">
        <f>'syn rec_edit_2'!AN561</f>
        <v>0</v>
      </c>
    </row>
    <row r="849" spans="30:30" hidden="1">
      <c r="AD849" s="528">
        <f>'syn rec_edit_2'!AN562</f>
        <v>0</v>
      </c>
    </row>
    <row r="850" spans="30:30" hidden="1">
      <c r="AD850" s="528">
        <f>'syn rec_edit_2'!AN563</f>
        <v>0</v>
      </c>
    </row>
    <row r="851" spans="30:30" hidden="1">
      <c r="AD851" s="528">
        <f>'syn rec_edit_2'!AN564</f>
        <v>0</v>
      </c>
    </row>
    <row r="852" spans="30:30" hidden="1">
      <c r="AD852" s="528">
        <f>'syn rec_edit_2'!AN565</f>
        <v>0</v>
      </c>
    </row>
    <row r="853" spans="30:30" hidden="1">
      <c r="AD853" s="528">
        <f>'syn rec_edit_2'!AN566</f>
        <v>0</v>
      </c>
    </row>
    <row r="854" spans="30:30" hidden="1">
      <c r="AD854" s="528">
        <f>'syn rec_edit_2'!AN567</f>
        <v>0</v>
      </c>
    </row>
    <row r="855" spans="30:30" hidden="1">
      <c r="AD855" s="528">
        <f>'syn rec_edit_2'!AN568</f>
        <v>0</v>
      </c>
    </row>
    <row r="856" spans="30:30" hidden="1">
      <c r="AD856" s="528">
        <f>'syn rec_edit_2'!AN569</f>
        <v>0</v>
      </c>
    </row>
    <row r="857" spans="30:30" hidden="1">
      <c r="AD857" s="528">
        <f>'syn rec_edit_2'!AN570</f>
        <v>0</v>
      </c>
    </row>
    <row r="858" spans="30:30" hidden="1">
      <c r="AD858" s="528">
        <f>'syn rec_edit_2'!AN571</f>
        <v>0</v>
      </c>
    </row>
    <row r="859" spans="30:30" hidden="1">
      <c r="AD859" s="528">
        <f>'syn rec_edit_2'!AN572</f>
        <v>0</v>
      </c>
    </row>
    <row r="860" spans="30:30" hidden="1">
      <c r="AD860" s="528">
        <f>'syn rec_edit_2'!AN573</f>
        <v>0</v>
      </c>
    </row>
    <row r="861" spans="30:30" hidden="1">
      <c r="AD861" s="528">
        <f>'syn rec_edit_2'!AN574</f>
        <v>0</v>
      </c>
    </row>
    <row r="862" spans="30:30" hidden="1">
      <c r="AD862" s="528">
        <f>'syn rec_edit_2'!AN575</f>
        <v>0</v>
      </c>
    </row>
    <row r="863" spans="30:30" hidden="1">
      <c r="AD863" s="528">
        <f>'syn rec_edit_2'!AN576</f>
        <v>0</v>
      </c>
    </row>
    <row r="864" spans="30:30" hidden="1">
      <c r="AD864" s="528">
        <f>'syn rec_edit_2'!AN577</f>
        <v>0</v>
      </c>
    </row>
    <row r="865" spans="30:30" hidden="1">
      <c r="AD865" s="528">
        <f>'syn rec_edit_2'!AN578</f>
        <v>0</v>
      </c>
    </row>
    <row r="866" spans="30:30" hidden="1">
      <c r="AD866" s="528">
        <f>'syn rec_edit_2'!AN579</f>
        <v>0</v>
      </c>
    </row>
    <row r="867" spans="30:30" hidden="1">
      <c r="AD867" s="528">
        <f>'syn rec_edit_2'!AN580</f>
        <v>0</v>
      </c>
    </row>
    <row r="868" spans="30:30" hidden="1">
      <c r="AD868" s="528">
        <f>'syn rec_edit_2'!AN581</f>
        <v>0</v>
      </c>
    </row>
    <row r="869" spans="30:30" hidden="1">
      <c r="AD869" s="528">
        <f>'syn rec_edit_2'!AN582</f>
        <v>0</v>
      </c>
    </row>
    <row r="870" spans="30:30" hidden="1">
      <c r="AD870" s="528">
        <f>'syn rec_edit_2'!AN583</f>
        <v>0</v>
      </c>
    </row>
    <row r="871" spans="30:30" hidden="1">
      <c r="AD871" s="528">
        <f>'syn rec_edit_2'!AN584</f>
        <v>0</v>
      </c>
    </row>
    <row r="872" spans="30:30" hidden="1">
      <c r="AD872" s="528">
        <f>'syn rec_edit_2'!AN585</f>
        <v>0</v>
      </c>
    </row>
    <row r="873" spans="30:30" hidden="1">
      <c r="AD873" s="528">
        <f>'syn rec_edit_2'!AN586</f>
        <v>0</v>
      </c>
    </row>
    <row r="874" spans="30:30" hidden="1">
      <c r="AD874" s="528">
        <f>'syn rec_edit_2'!AN587</f>
        <v>0</v>
      </c>
    </row>
    <row r="875" spans="30:30" hidden="1">
      <c r="AD875" s="528">
        <f>'syn rec_edit_2'!AN588</f>
        <v>0</v>
      </c>
    </row>
    <row r="876" spans="30:30" hidden="1">
      <c r="AD876" s="528">
        <f>'syn rec_edit_2'!AN589</f>
        <v>0</v>
      </c>
    </row>
    <row r="877" spans="30:30" hidden="1">
      <c r="AD877" s="528">
        <f>'syn rec_edit_2'!AN590</f>
        <v>0</v>
      </c>
    </row>
    <row r="878" spans="30:30" hidden="1">
      <c r="AD878" s="528">
        <f>'syn rec_edit_2'!AN591</f>
        <v>0</v>
      </c>
    </row>
    <row r="879" spans="30:30" hidden="1">
      <c r="AD879" s="528">
        <f>'syn rec_edit_2'!AN592</f>
        <v>0</v>
      </c>
    </row>
    <row r="880" spans="30:30" hidden="1">
      <c r="AD880" s="528">
        <f>'syn rec_edit_2'!AN593</f>
        <v>0</v>
      </c>
    </row>
    <row r="881" spans="30:30" hidden="1">
      <c r="AD881" s="528">
        <f>'syn rec_edit_2'!AN594</f>
        <v>0</v>
      </c>
    </row>
    <row r="882" spans="30:30" hidden="1">
      <c r="AD882" s="528">
        <f>'syn rec_edit_2'!AN595</f>
        <v>0</v>
      </c>
    </row>
    <row r="883" spans="30:30" hidden="1">
      <c r="AD883" s="528">
        <f>'syn rec_edit_2'!AN596</f>
        <v>0</v>
      </c>
    </row>
    <row r="884" spans="30:30" hidden="1">
      <c r="AD884" s="528">
        <f>'syn rec_edit_2'!AN597</f>
        <v>0</v>
      </c>
    </row>
    <row r="885" spans="30:30" hidden="1">
      <c r="AD885" s="528">
        <f>'syn rec_edit_2'!AN598</f>
        <v>0</v>
      </c>
    </row>
    <row r="886" spans="30:30" hidden="1">
      <c r="AD886" s="528">
        <f>'syn rec_edit_2'!AN599</f>
        <v>0</v>
      </c>
    </row>
    <row r="887" spans="30:30" hidden="1">
      <c r="AD887" s="528">
        <f>'syn rec_edit_2'!AN600</f>
        <v>0</v>
      </c>
    </row>
    <row r="888" spans="30:30" hidden="1">
      <c r="AD888" s="528">
        <f>'syn rec_edit_2'!AN601</f>
        <v>0</v>
      </c>
    </row>
    <row r="889" spans="30:30" hidden="1">
      <c r="AD889" s="528">
        <f>'syn rec_edit_2'!AN602</f>
        <v>0</v>
      </c>
    </row>
    <row r="890" spans="30:30" hidden="1">
      <c r="AD890" s="528">
        <f>'syn rec_edit_2'!AN603</f>
        <v>0</v>
      </c>
    </row>
    <row r="891" spans="30:30" hidden="1">
      <c r="AD891" s="528">
        <f>'syn rec_edit_2'!AN604</f>
        <v>0</v>
      </c>
    </row>
    <row r="892" spans="30:30" hidden="1">
      <c r="AD892" s="528">
        <f>'syn rec_edit_2'!AN605</f>
        <v>0</v>
      </c>
    </row>
    <row r="893" spans="30:30" hidden="1">
      <c r="AD893" s="528">
        <f>'syn rec_edit_2'!AN606</f>
        <v>0</v>
      </c>
    </row>
    <row r="894" spans="30:30" hidden="1">
      <c r="AD894" s="528">
        <f>'syn rec_edit_2'!AN607</f>
        <v>0</v>
      </c>
    </row>
    <row r="895" spans="30:30" hidden="1">
      <c r="AD895" s="528">
        <f>'syn rec_edit_2'!AN608</f>
        <v>0</v>
      </c>
    </row>
    <row r="896" spans="30:30" hidden="1">
      <c r="AD896" s="528">
        <f>'syn rec_edit_2'!AN609</f>
        <v>0</v>
      </c>
    </row>
    <row r="897" spans="30:30" hidden="1">
      <c r="AD897" s="528">
        <f>'syn rec_edit_2'!AN610</f>
        <v>0</v>
      </c>
    </row>
    <row r="898" spans="30:30" hidden="1">
      <c r="AD898" s="528">
        <f>'syn rec_edit_2'!AN611</f>
        <v>0</v>
      </c>
    </row>
    <row r="899" spans="30:30" hidden="1">
      <c r="AD899" s="528">
        <f>'syn rec_edit_2'!AN612</f>
        <v>0</v>
      </c>
    </row>
    <row r="900" spans="30:30" hidden="1">
      <c r="AD900" s="528">
        <f>'syn rec_edit_2'!AN613</f>
        <v>0</v>
      </c>
    </row>
    <row r="901" spans="30:30" hidden="1">
      <c r="AD901" s="528">
        <f>'syn rec_edit_2'!AN614</f>
        <v>0</v>
      </c>
    </row>
    <row r="902" spans="30:30" hidden="1">
      <c r="AD902" s="528">
        <f>'syn rec_edit_2'!AN615</f>
        <v>0</v>
      </c>
    </row>
    <row r="903" spans="30:30" hidden="1">
      <c r="AD903" s="528">
        <f>'syn rec_edit_2'!AN616</f>
        <v>0</v>
      </c>
    </row>
    <row r="904" spans="30:30" hidden="1">
      <c r="AD904" s="528">
        <f>'syn rec_edit_2'!AN617</f>
        <v>0</v>
      </c>
    </row>
    <row r="905" spans="30:30" hidden="1">
      <c r="AD905" s="528">
        <f>'syn rec_edit_2'!AN618</f>
        <v>0</v>
      </c>
    </row>
    <row r="906" spans="30:30" hidden="1">
      <c r="AD906" s="528">
        <f>'syn rec_edit_2'!AN619</f>
        <v>0</v>
      </c>
    </row>
    <row r="907" spans="30:30" hidden="1">
      <c r="AD907" s="528">
        <f>'syn rec_edit_2'!AN620</f>
        <v>0</v>
      </c>
    </row>
    <row r="908" spans="30:30" hidden="1">
      <c r="AD908" s="528">
        <f>'syn rec_edit_2'!AN621</f>
        <v>0</v>
      </c>
    </row>
    <row r="909" spans="30:30" hidden="1">
      <c r="AD909" s="528">
        <f>'syn rec_edit_2'!AN622</f>
        <v>0</v>
      </c>
    </row>
    <row r="910" spans="30:30" hidden="1">
      <c r="AD910" s="528">
        <f>'syn rec_edit_2'!AN623</f>
        <v>0</v>
      </c>
    </row>
    <row r="911" spans="30:30" hidden="1">
      <c r="AD911" s="528">
        <f>'syn rec_edit_2'!AN624</f>
        <v>0</v>
      </c>
    </row>
    <row r="912" spans="30:30" hidden="1">
      <c r="AD912" s="528">
        <f>'syn rec_edit_2'!AN625</f>
        <v>0</v>
      </c>
    </row>
    <row r="913" spans="30:30" hidden="1">
      <c r="AD913" s="528">
        <f>'syn rec_edit_2'!AN626</f>
        <v>0</v>
      </c>
    </row>
    <row r="914" spans="30:30" hidden="1">
      <c r="AD914" s="528">
        <f>'syn rec_edit_2'!AN627</f>
        <v>0</v>
      </c>
    </row>
    <row r="915" spans="30:30" hidden="1">
      <c r="AD915" s="528">
        <f>'syn rec_edit_2'!AN628</f>
        <v>0</v>
      </c>
    </row>
    <row r="916" spans="30:30" hidden="1">
      <c r="AD916" s="528">
        <f>'syn rec_edit_2'!AN629</f>
        <v>0</v>
      </c>
    </row>
    <row r="917" spans="30:30" hidden="1">
      <c r="AD917" s="528">
        <f>'syn rec_edit_2'!AN630</f>
        <v>0</v>
      </c>
    </row>
    <row r="918" spans="30:30" hidden="1">
      <c r="AD918" s="528">
        <f>'syn rec_edit_2'!AN631</f>
        <v>0</v>
      </c>
    </row>
    <row r="919" spans="30:30" hidden="1">
      <c r="AD919" s="528">
        <f>'syn rec_edit_2'!AN632</f>
        <v>0</v>
      </c>
    </row>
    <row r="920" spans="30:30" hidden="1">
      <c r="AD920" s="528">
        <f>'syn rec_edit_2'!AN633</f>
        <v>0</v>
      </c>
    </row>
    <row r="921" spans="30:30" hidden="1">
      <c r="AD921" s="528">
        <f>'syn rec_edit_2'!AN634</f>
        <v>0</v>
      </c>
    </row>
    <row r="922" spans="30:30" hidden="1">
      <c r="AD922" s="528">
        <f>'syn rec_edit_2'!AN635</f>
        <v>0</v>
      </c>
    </row>
    <row r="923" spans="30:30" hidden="1">
      <c r="AD923" s="528">
        <f>'syn rec_edit_2'!AN636</f>
        <v>0</v>
      </c>
    </row>
    <row r="924" spans="30:30" hidden="1">
      <c r="AD924" s="528">
        <f>'syn rec_edit_2'!AN637</f>
        <v>0</v>
      </c>
    </row>
    <row r="925" spans="30:30" hidden="1">
      <c r="AD925" s="528">
        <f>'syn rec_edit_2'!AN638</f>
        <v>0</v>
      </c>
    </row>
    <row r="926" spans="30:30" hidden="1">
      <c r="AD926" s="528">
        <f>'syn rec_edit_2'!AN639</f>
        <v>0</v>
      </c>
    </row>
    <row r="927" spans="30:30" hidden="1">
      <c r="AD927" s="528">
        <f>'syn rec_edit_2'!AN640</f>
        <v>0</v>
      </c>
    </row>
    <row r="928" spans="30:30" hidden="1">
      <c r="AD928" s="528">
        <f>'syn rec_edit_2'!AN641</f>
        <v>0</v>
      </c>
    </row>
    <row r="929" spans="30:30" hidden="1">
      <c r="AD929" s="528">
        <f>'syn rec_edit_2'!AN642</f>
        <v>0</v>
      </c>
    </row>
    <row r="930" spans="30:30" hidden="1">
      <c r="AD930" s="528">
        <f>'syn rec_edit_2'!AN643</f>
        <v>0</v>
      </c>
    </row>
    <row r="931" spans="30:30" hidden="1">
      <c r="AD931" s="528">
        <f>'syn rec_edit_2'!AN644</f>
        <v>0</v>
      </c>
    </row>
    <row r="932" spans="30:30" hidden="1">
      <c r="AD932" s="528">
        <f>'syn rec_edit_2'!AN645</f>
        <v>0</v>
      </c>
    </row>
    <row r="933" spans="30:30" hidden="1">
      <c r="AD933" s="528">
        <f>'syn rec_edit_2'!AN646</f>
        <v>0</v>
      </c>
    </row>
    <row r="934" spans="30:30" hidden="1">
      <c r="AD934" s="528">
        <f>'syn rec_edit_2'!AN647</f>
        <v>0</v>
      </c>
    </row>
    <row r="935" spans="30:30" hidden="1">
      <c r="AD935" s="528">
        <f>'syn rec_edit_2'!AN648</f>
        <v>0</v>
      </c>
    </row>
    <row r="936" spans="30:30" hidden="1">
      <c r="AD936" s="528">
        <f>'syn rec_edit_2'!AN649</f>
        <v>0</v>
      </c>
    </row>
    <row r="937" spans="30:30" hidden="1">
      <c r="AD937" s="528">
        <f>'syn rec_edit_2'!AN650</f>
        <v>0</v>
      </c>
    </row>
    <row r="938" spans="30:30" hidden="1">
      <c r="AD938" s="528">
        <f>'syn rec_edit_2'!AN651</f>
        <v>0</v>
      </c>
    </row>
    <row r="939" spans="30:30" hidden="1">
      <c r="AD939" s="528">
        <f>'syn rec_edit_2'!AN652</f>
        <v>0</v>
      </c>
    </row>
    <row r="940" spans="30:30" hidden="1">
      <c r="AD940" s="528">
        <f>'syn rec_edit_2'!AN653</f>
        <v>0</v>
      </c>
    </row>
    <row r="941" spans="30:30" hidden="1">
      <c r="AD941" s="528">
        <f>'syn rec_edit_2'!AN654</f>
        <v>0</v>
      </c>
    </row>
    <row r="942" spans="30:30" hidden="1">
      <c r="AD942" s="528">
        <f>'syn rec_edit_2'!AN655</f>
        <v>0</v>
      </c>
    </row>
    <row r="943" spans="30:30" hidden="1">
      <c r="AD943" s="528">
        <f>'syn rec_edit_2'!AN656</f>
        <v>0</v>
      </c>
    </row>
    <row r="944" spans="30:30" hidden="1">
      <c r="AD944" s="528">
        <f>'syn rec_edit_2'!AN657</f>
        <v>0</v>
      </c>
    </row>
    <row r="945" spans="30:30" hidden="1">
      <c r="AD945" s="528">
        <f>'syn rec_edit_2'!AN658</f>
        <v>0</v>
      </c>
    </row>
    <row r="946" spans="30:30" hidden="1">
      <c r="AD946" s="528">
        <f>'syn rec_edit_2'!AN659</f>
        <v>0</v>
      </c>
    </row>
    <row r="947" spans="30:30" hidden="1">
      <c r="AD947" s="528">
        <f>'syn rec_edit_2'!AN660</f>
        <v>0</v>
      </c>
    </row>
    <row r="948" spans="30:30" hidden="1">
      <c r="AD948" s="528">
        <f>'syn rec_edit_2'!AN661</f>
        <v>0</v>
      </c>
    </row>
    <row r="949" spans="30:30" hidden="1">
      <c r="AD949" s="528">
        <f>'syn rec_edit_2'!AN662</f>
        <v>0</v>
      </c>
    </row>
    <row r="950" spans="30:30" hidden="1">
      <c r="AD950" s="528">
        <f>'syn rec_edit_2'!AN663</f>
        <v>0</v>
      </c>
    </row>
    <row r="951" spans="30:30" hidden="1">
      <c r="AD951" s="528">
        <f>'syn rec_edit_2'!AN664</f>
        <v>0</v>
      </c>
    </row>
    <row r="952" spans="30:30" hidden="1">
      <c r="AD952" s="528">
        <f>'syn rec_edit_2'!AN665</f>
        <v>0</v>
      </c>
    </row>
    <row r="953" spans="30:30" hidden="1">
      <c r="AD953" s="528">
        <f>'syn rec_edit_2'!AN666</f>
        <v>0</v>
      </c>
    </row>
    <row r="954" spans="30:30" hidden="1">
      <c r="AD954" s="528">
        <f>'syn rec_edit_2'!AN667</f>
        <v>0</v>
      </c>
    </row>
    <row r="955" spans="30:30" hidden="1">
      <c r="AD955" s="528">
        <f>'syn rec_edit_2'!AN668</f>
        <v>0</v>
      </c>
    </row>
    <row r="956" spans="30:30" hidden="1">
      <c r="AD956" s="528">
        <f>'syn rec_edit_2'!AN669</f>
        <v>0</v>
      </c>
    </row>
    <row r="957" spans="30:30" hidden="1">
      <c r="AD957" s="528">
        <f>'syn rec_edit_2'!AN670</f>
        <v>0</v>
      </c>
    </row>
  </sheetData>
  <sortState ref="XFD1:XFD34">
    <sortCondition ref="XFD1"/>
  </sortState>
  <pageMargins left="0.7" right="0.7" top="0.75" bottom="0.75" header="0.3" footer="0.3"/>
  <pageSetup orientation="portrait" r:id="rId1"/>
  <legacyDrawing r:id="rId2"/>
  <controls>
    <control shapeId="14342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published="0" codeName="Sheet2"/>
  <dimension ref="A1:AT311"/>
  <sheetViews>
    <sheetView showGridLines="0" showZeros="0" zoomScale="80" zoomScaleNormal="80" workbookViewId="0">
      <pane ySplit="4" topLeftCell="A5" activePane="bottomLeft" state="frozen"/>
      <selection activeCell="B7" sqref="B7:AW38"/>
      <selection pane="bottomLeft" activeCell="C46" sqref="C46"/>
    </sheetView>
  </sheetViews>
  <sheetFormatPr defaultColWidth="0" defaultRowHeight="15" zeroHeight="1"/>
  <cols>
    <col min="1" max="1" width="10.7109375" style="2" bestFit="1" customWidth="1"/>
    <col min="2" max="2" width="18.42578125" style="2" customWidth="1"/>
    <col min="3" max="3" width="27.85546875" style="2" customWidth="1"/>
    <col min="4" max="4" width="85.28515625" style="2" bestFit="1" customWidth="1"/>
    <col min="5" max="5" width="12.42578125" style="2" bestFit="1" customWidth="1"/>
    <col min="6" max="6" width="5.42578125" style="2" customWidth="1"/>
    <col min="7" max="7" width="7" style="2" bestFit="1" customWidth="1"/>
    <col min="8" max="8" width="7.7109375" style="18" bestFit="1" customWidth="1"/>
    <col min="9" max="9" width="23.5703125" style="18" bestFit="1" customWidth="1"/>
    <col min="10" max="10" width="15.5703125" style="3" bestFit="1" customWidth="1"/>
    <col min="11" max="11" width="16" style="37" bestFit="1" customWidth="1"/>
    <col min="12" max="12" width="8.85546875" style="58" hidden="1" customWidth="1"/>
    <col min="13" max="17" width="10.28515625" style="58" hidden="1" customWidth="1"/>
    <col min="18" max="18" width="8.85546875" style="58" hidden="1" customWidth="1"/>
    <col min="19" max="23" width="10" style="58" hidden="1" customWidth="1"/>
    <col min="24" max="24" width="8.85546875" style="58" hidden="1" customWidth="1"/>
    <col min="25" max="29" width="20" style="58" hidden="1" customWidth="1"/>
    <col min="30" max="33" width="8.85546875" style="58" hidden="1" customWidth="1"/>
    <col min="34" max="34" width="9.140625" style="58" hidden="1" customWidth="1"/>
    <col min="35" max="36" width="8.85546875" style="58" customWidth="1"/>
    <col min="37" max="39" width="0" style="210" hidden="1" customWidth="1"/>
    <col min="40" max="40" width="8.85546875" style="58" customWidth="1"/>
    <col min="41" max="44" width="8.85546875" style="58" hidden="1" customWidth="1"/>
    <col min="45" max="46" width="0" style="58" hidden="1" customWidth="1"/>
    <col min="47" max="16384" width="8.85546875" style="58" hidden="1"/>
  </cols>
  <sheetData>
    <row r="1" spans="1:46" s="5" customFormat="1" ht="21.75" customHeight="1" thickBot="1">
      <c r="A1" s="615" t="s">
        <v>42</v>
      </c>
      <c r="B1" s="615"/>
      <c r="C1" s="615"/>
      <c r="D1" s="615"/>
      <c r="E1" s="615"/>
      <c r="F1" s="615"/>
      <c r="G1" s="615"/>
      <c r="H1" s="19" t="s">
        <v>21</v>
      </c>
      <c r="I1" s="27"/>
      <c r="J1" s="95" t="s">
        <v>22</v>
      </c>
      <c r="K1" s="96" t="s">
        <v>27</v>
      </c>
      <c r="AI1" s="75"/>
      <c r="AJ1" s="613" t="s">
        <v>895</v>
      </c>
      <c r="AK1" s="614"/>
      <c r="AL1" s="614"/>
      <c r="AM1" s="614"/>
      <c r="AN1" s="614"/>
      <c r="AO1" s="81"/>
      <c r="AP1" s="81"/>
      <c r="AQ1" s="81"/>
      <c r="AR1" s="81"/>
      <c r="AS1" s="81"/>
      <c r="AT1" s="81"/>
    </row>
    <row r="2" spans="1:46" ht="17.25" customHeight="1" thickTop="1" thickBot="1">
      <c r="A2" s="616"/>
      <c r="B2" s="616"/>
      <c r="C2" s="616"/>
      <c r="D2" s="616"/>
      <c r="E2" s="88" t="s">
        <v>114</v>
      </c>
      <c r="F2" s="617"/>
      <c r="G2" s="618"/>
      <c r="H2" s="137">
        <f>Pre_Record!H2</f>
        <v>0</v>
      </c>
      <c r="I2" s="135"/>
      <c r="J2" s="136">
        <f>Pre_Record!J2</f>
        <v>0</v>
      </c>
      <c r="K2" s="97">
        <f ca="1">NOW()</f>
        <v>43467.539867361113</v>
      </c>
      <c r="M2" s="587" t="s">
        <v>25</v>
      </c>
      <c r="N2" s="587"/>
      <c r="O2" s="587"/>
      <c r="P2" s="587"/>
      <c r="Q2" s="587"/>
      <c r="S2" s="587" t="s">
        <v>26</v>
      </c>
      <c r="T2" s="587"/>
      <c r="U2" s="587"/>
      <c r="V2" s="587"/>
      <c r="W2" s="587"/>
      <c r="Y2" s="587" t="s">
        <v>29</v>
      </c>
      <c r="Z2" s="587"/>
      <c r="AA2" s="587"/>
      <c r="AB2" s="587"/>
      <c r="AC2" s="587"/>
      <c r="AE2" s="610" t="s">
        <v>117</v>
      </c>
      <c r="AF2" s="611"/>
      <c r="AG2" s="612"/>
      <c r="AH2" s="226"/>
      <c r="AI2" s="90" t="s">
        <v>44</v>
      </c>
      <c r="AJ2" s="533"/>
      <c r="AK2" s="533"/>
      <c r="AL2" s="533"/>
      <c r="AM2" s="533"/>
      <c r="AN2" s="533"/>
      <c r="AO2" s="76"/>
      <c r="AP2" s="77"/>
      <c r="AQ2" s="79"/>
      <c r="AR2" s="79"/>
      <c r="AS2" s="79"/>
      <c r="AT2" s="79"/>
    </row>
    <row r="3" spans="1:46" s="4" customFormat="1" ht="17.25" thickTop="1" thickBot="1">
      <c r="E3" s="89">
        <f>MAX(E5:E100)</f>
        <v>70</v>
      </c>
      <c r="F3" s="132"/>
      <c r="G3" s="133"/>
      <c r="H3" s="138"/>
      <c r="I3" s="135"/>
      <c r="J3" s="133"/>
      <c r="K3" s="134"/>
      <c r="M3" s="45">
        <v>1</v>
      </c>
      <c r="N3" s="45">
        <v>2</v>
      </c>
      <c r="O3" s="45">
        <v>3</v>
      </c>
      <c r="P3" s="24">
        <v>4</v>
      </c>
      <c r="Q3" s="24">
        <v>5</v>
      </c>
      <c r="S3" s="45">
        <v>1</v>
      </c>
      <c r="T3" s="45">
        <v>2</v>
      </c>
      <c r="U3" s="45">
        <v>3</v>
      </c>
      <c r="V3" s="24">
        <v>4</v>
      </c>
      <c r="W3" s="24">
        <v>5</v>
      </c>
      <c r="Y3" s="24">
        <v>1</v>
      </c>
      <c r="Z3" s="24">
        <v>2</v>
      </c>
      <c r="AA3" s="24">
        <v>3</v>
      </c>
      <c r="AB3" s="24">
        <v>4</v>
      </c>
      <c r="AC3" s="24">
        <v>5</v>
      </c>
      <c r="AE3" s="24">
        <v>1</v>
      </c>
      <c r="AF3" s="24">
        <v>2</v>
      </c>
      <c r="AG3" s="24">
        <v>3</v>
      </c>
      <c r="AH3" s="227"/>
      <c r="AI3" s="91" t="s">
        <v>45</v>
      </c>
      <c r="AJ3" s="82"/>
      <c r="AK3" s="82"/>
      <c r="AL3" s="82"/>
      <c r="AM3" s="82"/>
      <c r="AN3" s="82" t="s">
        <v>3</v>
      </c>
      <c r="AO3" s="609" t="s">
        <v>838</v>
      </c>
      <c r="AP3" s="609"/>
      <c r="AQ3" s="609" t="s">
        <v>839</v>
      </c>
      <c r="AR3" s="609"/>
      <c r="AS3" s="82"/>
      <c r="AT3" s="82"/>
    </row>
    <row r="4" spans="1:46" s="4" customFormat="1" ht="19.5" thickBot="1">
      <c r="A4" s="229" t="s">
        <v>0</v>
      </c>
      <c r="B4" s="128" t="s">
        <v>15</v>
      </c>
      <c r="C4" s="128" t="s">
        <v>1</v>
      </c>
      <c r="D4" s="128" t="s">
        <v>24</v>
      </c>
      <c r="E4" s="15" t="s">
        <v>17</v>
      </c>
      <c r="F4" s="59" t="s">
        <v>38</v>
      </c>
      <c r="G4" s="59" t="s">
        <v>16</v>
      </c>
      <c r="H4" s="24" t="s">
        <v>36</v>
      </c>
      <c r="I4" s="78" t="s">
        <v>123</v>
      </c>
      <c r="J4" s="24" t="s">
        <v>37</v>
      </c>
      <c r="K4" s="24" t="s">
        <v>28</v>
      </c>
      <c r="M4" s="40" t="e">
        <f>MAX(M5:M292)</f>
        <v>#REF!</v>
      </c>
      <c r="N4" s="40">
        <f>MAX(N5:N292)</f>
        <v>0</v>
      </c>
      <c r="O4" s="40">
        <f>MAX(O5:O292)</f>
        <v>0</v>
      </c>
      <c r="P4" s="40">
        <f>MAX(P5:P292)</f>
        <v>0</v>
      </c>
      <c r="Q4" s="40">
        <f>MAX(Q5:Q292)</f>
        <v>0</v>
      </c>
      <c r="S4" s="40" t="e">
        <f>IF(Plate_Map_Matrix_1_H!D40&lt;13,380*M4/3600,IF(Plate_Map_Matrix_1_H!D40&lt;25,420*M4/3600,IF(Plate_Map_Matrix_1_H!D40&lt;37,620*M4/3600,IF(Plate_Map_Matrix_1_H!D40&lt;49,660*M4/3600,0))))</f>
        <v>#REF!</v>
      </c>
      <c r="T4" s="40">
        <f>IF(Plate_Map_Matrix_1_H!J40&lt;13,380*N4/3600,IF(Plate_Map_Matrix_1_H!J40&lt;25,420*N4/3600,IF(Plate_Map_Matrix_1_H!J40&lt;37,620*N4/3600,IF(Plate_Map_Matrix_1_H!J40&lt;49,660*N4/3600,0))))</f>
        <v>0</v>
      </c>
      <c r="U4" s="40">
        <f>IF(Plate_Map_Matrix_1_H!P40&lt;13,380*O4/3600,IF(Plate_Map_Matrix_1_H!P40&lt;25,420*O4/3600,IF(Plate_Map_Matrix_1_H!P40&lt;37,620*O4/3600,IF(Plate_Map_Matrix_1_H!P40&lt;49,660*O4/3600,0))))</f>
        <v>0</v>
      </c>
      <c r="V4" s="40">
        <f>IF(Plate_Map_Matrix_1_H!V40&lt;13,380*P4/3600,IF(Plate_Map_Matrix_1_H!V40&lt;25,420*P4/3600,IF(Plate_Map_Matrix_1_H!V40&lt;37,620*P4/3600,IF(Plate_Map_Matrix_1_H!V40&lt;49,660*P4/3600,0))))</f>
        <v>0</v>
      </c>
      <c r="W4" s="40">
        <f>IF(Plate_Map_Matrix_1_H!AB40&lt;13,380*Q4/3600,IF(Plate_Map_Matrix_1_H!AB40&lt;25,420*Q4/3600,IF(Plate_Map_Matrix_1_H!AB40&lt;37,620*Q4/3600,IF(Plate_Map_Matrix_1_H!AB40&lt;49,660*Q4/3600,0))))</f>
        <v>0</v>
      </c>
      <c r="Y4" s="49">
        <f>MAX(Y5:Y292)+$J$2</f>
        <v>0</v>
      </c>
      <c r="Z4" s="49">
        <f>MAX(Z5:Z292)+$J$2</f>
        <v>0</v>
      </c>
      <c r="AA4" s="49">
        <f>MAX(AA5:AA292)+$J$2</f>
        <v>0</v>
      </c>
      <c r="AB4" s="49">
        <f>MAX(AB5:AB292)+$J$2</f>
        <v>0</v>
      </c>
      <c r="AC4" s="49">
        <f>MAX(AC5:AC292)+$J$2</f>
        <v>0</v>
      </c>
      <c r="AE4" s="40">
        <f>SUMPRODUCT((AN5:AN100&lt;&gt;"")/COUNTIF(AN5:AN100,AN5:AN100 &amp; ""))</f>
        <v>10.000000000000002</v>
      </c>
      <c r="AF4" s="40">
        <f>SUMPRODUCT((AN101:AN196&lt;&gt;"")/COUNTIF(AN101:AN196,AN101:AN196 &amp; ""))</f>
        <v>5.9999999999999938</v>
      </c>
      <c r="AG4" s="40">
        <f>SUMPRODUCT((AN197:AN292&lt;&gt;"")/COUNTIF(AN197:AN292,AN197:AN292 &amp; ""))</f>
        <v>0</v>
      </c>
      <c r="AH4" s="37"/>
      <c r="AI4" s="92" t="s">
        <v>62</v>
      </c>
      <c r="AN4" s="194" t="s">
        <v>176</v>
      </c>
      <c r="AO4" s="87" t="s">
        <v>826</v>
      </c>
      <c r="AP4" s="87" t="s">
        <v>827</v>
      </c>
      <c r="AQ4" s="470" t="s">
        <v>826</v>
      </c>
      <c r="AR4" s="470" t="s">
        <v>827</v>
      </c>
      <c r="AS4" s="82"/>
      <c r="AT4" s="82"/>
    </row>
    <row r="5" spans="1:46" s="17" customFormat="1" ht="15.75" thickBot="1">
      <c r="A5" s="228">
        <v>1</v>
      </c>
      <c r="B5" s="755" t="s">
        <v>918</v>
      </c>
      <c r="C5" s="755" t="s">
        <v>919</v>
      </c>
      <c r="D5" s="755" t="s">
        <v>920</v>
      </c>
      <c r="E5" s="564">
        <f t="shared" ref="E5:E68" si="0">LEN(D5)</f>
        <v>59</v>
      </c>
      <c r="F5" s="539" t="s">
        <v>218</v>
      </c>
      <c r="G5" s="560" t="str">
        <f>IF(B5&lt;&gt;"",IF(EXACT(D5,UPPER(D5)),"50nmUniv",IF(EXACT(D5,LOWER(D5)),"25nmUniv","")),"")</f>
        <v>50nmUniv</v>
      </c>
      <c r="H5" s="547" t="str">
        <f>IF(COUNTIF('Record Inputs'!$J$2:$J$100,AN5)&gt;0,"TE", IF(COUNTIF('Record Inputs'!$K$2:$K$100,AN5)&gt;0,"H2O",""))</f>
        <v/>
      </c>
      <c r="I5" s="547" t="str">
        <f>IF(COUNTIF('Record Inputs'!$L$2:$L$100,AN5)&gt;0,"P", IF(COUNTIF('Record Inputs'!$M$2:$M$100,AN5)&gt;0,"N",IF(COUNTIF('Record Inputs'!$P$2:$P$100,AN5)&gt;0,"C","")))</f>
        <v/>
      </c>
      <c r="J5" s="547" t="str">
        <f>IF(COUNTIF('Record Inputs'!$N$2:$N$100,AN5)&gt;0,"S", IF(COUNTIF('Record Inputs'!$O$2:$O$100,AN5)&gt;0,"S&amp;D",""))</f>
        <v/>
      </c>
      <c r="K5" s="561"/>
      <c r="L5" s="185"/>
      <c r="M5" s="185" t="e">
        <f>LEFT('Record Inputs'!#REF!,25)</f>
        <v>#REF!</v>
      </c>
      <c r="N5" s="16">
        <f>(IF(F5=2,E5,0))</f>
        <v>0</v>
      </c>
      <c r="O5" s="16">
        <f>(IF(F5=3,E5,0))</f>
        <v>0</v>
      </c>
      <c r="P5" s="16">
        <f>(IF(F5=4,E5,0))</f>
        <v>0</v>
      </c>
      <c r="Q5" s="16">
        <f>(IF(F5=5,E5,0))</f>
        <v>0</v>
      </c>
      <c r="Y5" s="41">
        <f>(IF(F5=1,K5,0))</f>
        <v>0</v>
      </c>
      <c r="Z5" s="41">
        <f t="shared" ref="Z5:Z68" si="1">(IF(F5=2,K5,0))</f>
        <v>0</v>
      </c>
      <c r="AA5" s="47">
        <f t="shared" ref="AA5:AA68" si="2">(IF(F5=3,K5,0))</f>
        <v>0</v>
      </c>
      <c r="AB5" s="41">
        <f>(IF(F5=4,K5,0))</f>
        <v>0</v>
      </c>
      <c r="AC5" s="41">
        <f>(IF(F5=5,K5,0))</f>
        <v>0</v>
      </c>
      <c r="AD5" s="74"/>
      <c r="AE5" s="86"/>
      <c r="AF5" s="86"/>
      <c r="AG5" s="86"/>
      <c r="AH5" s="86"/>
      <c r="AN5" s="185" t="str">
        <f t="shared" ref="AN5:AN69" si="3">MID(B5,3,7)</f>
        <v>1447788</v>
      </c>
      <c r="AO5" s="17" t="s">
        <v>5</v>
      </c>
      <c r="AP5" s="17">
        <v>7</v>
      </c>
      <c r="AQ5" s="17" t="s">
        <v>5</v>
      </c>
      <c r="AR5" s="17">
        <v>7</v>
      </c>
    </row>
    <row r="6" spans="1:46" s="17" customFormat="1" ht="17.25" thickTop="1" thickBot="1">
      <c r="A6" s="6">
        <v>2</v>
      </c>
      <c r="B6" s="756" t="s">
        <v>921</v>
      </c>
      <c r="C6" s="756" t="s">
        <v>922</v>
      </c>
      <c r="D6" s="756" t="s">
        <v>923</v>
      </c>
      <c r="E6" s="546">
        <f t="shared" si="0"/>
        <v>55</v>
      </c>
      <c r="F6" s="539" t="s">
        <v>219</v>
      </c>
      <c r="G6" s="560" t="str">
        <f t="shared" ref="G6:G69" si="4">IF(B6&lt;&gt;"",IF(EXACT(D6,UPPER(D6)),"50nmUniv",IF(EXACT(D6,LOWER(D6)),"25nmUniv","")),"")</f>
        <v>50nmUniv</v>
      </c>
      <c r="H6" s="547" t="str">
        <f>IF(COUNTIF('Record Inputs'!$J$2:$J$100,AN6)&gt;0,"TE", IF(COUNTIF('Record Inputs'!$K$2:$K$100,AN6)&gt;0,"H2O",""))</f>
        <v/>
      </c>
      <c r="I6" s="547" t="str">
        <f>IF(COUNTIF('Record Inputs'!$L$2:$L$100,AN6)&gt;0,"P", IF(COUNTIF('Record Inputs'!$M$2:$M$100,AN6)&gt;0,"N",IF(COUNTIF('Record Inputs'!$P$2:$P$100,AN6)&gt;0,"C","")))</f>
        <v/>
      </c>
      <c r="J6" s="547" t="str">
        <f>IF(COUNTIF('Record Inputs'!$N$2:$N$100,AN6)&gt;0,"S", IF(COUNTIF('Record Inputs'!$O$2:$O$100,AN6)&gt;0,"S&amp;D",""))</f>
        <v/>
      </c>
      <c r="K6" s="290"/>
      <c r="L6" s="185"/>
      <c r="M6" s="185" t="e">
        <f>LEFT('Record Inputs'!#REF!,25)</f>
        <v>#REF!</v>
      </c>
      <c r="N6" s="16">
        <f t="shared" ref="N6:N69" si="5">(IF(F6=2,E6,0))</f>
        <v>0</v>
      </c>
      <c r="O6" s="16">
        <f t="shared" ref="O6:O69" si="6">(IF(F6=3,E6,0))</f>
        <v>0</v>
      </c>
      <c r="P6" s="16">
        <f t="shared" ref="P6:P32" si="7">(IF(F6=4,E6,0))</f>
        <v>0</v>
      </c>
      <c r="Q6" s="16">
        <f t="shared" ref="Q6:Q69" si="8">(IF(F6=5,E6,0))</f>
        <v>0</v>
      </c>
      <c r="S6" s="593" t="s">
        <v>30</v>
      </c>
      <c r="T6" s="593"/>
      <c r="U6" s="593"/>
      <c r="V6" s="593"/>
      <c r="W6" s="593"/>
      <c r="Y6" s="41">
        <f t="shared" ref="Y6:Y68" si="9">(IF(F6=1,K6,0))</f>
        <v>0</v>
      </c>
      <c r="Z6" s="41">
        <f t="shared" si="1"/>
        <v>0</v>
      </c>
      <c r="AA6" s="47">
        <f t="shared" si="2"/>
        <v>0</v>
      </c>
      <c r="AB6" s="41">
        <f t="shared" ref="AB6:AB69" si="10">(IF(F6=4,K6,0))</f>
        <v>0</v>
      </c>
      <c r="AC6" s="41">
        <f t="shared" ref="AC6:AC69" si="11">(IF(F6=5,K6,0))</f>
        <v>0</v>
      </c>
      <c r="AD6" s="74"/>
      <c r="AE6" s="86"/>
      <c r="AF6" s="86"/>
      <c r="AG6" s="86"/>
      <c r="AH6" s="86"/>
      <c r="AN6" s="185" t="str">
        <f t="shared" si="3"/>
        <v>1447959</v>
      </c>
      <c r="AO6" s="17" t="s">
        <v>9</v>
      </c>
      <c r="AP6" s="17">
        <v>7</v>
      </c>
      <c r="AQ6" s="17" t="s">
        <v>5</v>
      </c>
      <c r="AR6" s="17">
        <v>11</v>
      </c>
    </row>
    <row r="7" spans="1:46" s="17" customFormat="1" ht="17.25" thickTop="1" thickBot="1">
      <c r="A7" s="6">
        <v>3</v>
      </c>
      <c r="B7" s="756" t="s">
        <v>924</v>
      </c>
      <c r="C7" s="756" t="s">
        <v>925</v>
      </c>
      <c r="D7" s="756" t="s">
        <v>926</v>
      </c>
      <c r="E7" s="546">
        <f t="shared" si="0"/>
        <v>52</v>
      </c>
      <c r="F7" s="539" t="s">
        <v>220</v>
      </c>
      <c r="G7" s="560" t="str">
        <f t="shared" si="4"/>
        <v>50nmUniv</v>
      </c>
      <c r="H7" s="547" t="str">
        <f>IF(COUNTIF('Record Inputs'!$J$2:$J$100,AN7)&gt;0,"TE", IF(COUNTIF('Record Inputs'!$K$2:$K$100,AN7)&gt;0,"H2O",""))</f>
        <v/>
      </c>
      <c r="I7" s="547" t="str">
        <f>IF(COUNTIF('Record Inputs'!$L$2:$L$100,AN7)&gt;0,"P", IF(COUNTIF('Record Inputs'!$M$2:$M$100,AN7)&gt;0,"N",IF(COUNTIF('Record Inputs'!$P$2:$P$100,AN7)&gt;0,"C","")))</f>
        <v/>
      </c>
      <c r="J7" s="547" t="str">
        <f>IF(COUNTIF('Record Inputs'!$N$2:$N$100,AN7)&gt;0,"S", IF(COUNTIF('Record Inputs'!$O$2:$O$100,AN7)&gt;0,"S&amp;D",""))</f>
        <v/>
      </c>
      <c r="K7" s="290"/>
      <c r="L7" s="185"/>
      <c r="M7" s="185" t="e">
        <f>LEFT('Record Inputs'!#REF!,25)</f>
        <v>#REF!</v>
      </c>
      <c r="N7" s="16">
        <f t="shared" si="5"/>
        <v>0</v>
      </c>
      <c r="O7" s="16">
        <f t="shared" si="6"/>
        <v>0</v>
      </c>
      <c r="P7" s="16">
        <f t="shared" si="7"/>
        <v>0</v>
      </c>
      <c r="Q7" s="16">
        <f t="shared" si="8"/>
        <v>0</v>
      </c>
      <c r="S7" s="57">
        <v>1</v>
      </c>
      <c r="T7" s="57">
        <v>2</v>
      </c>
      <c r="U7" s="57">
        <v>3</v>
      </c>
      <c r="V7" s="57">
        <v>4</v>
      </c>
      <c r="W7" s="57">
        <v>5</v>
      </c>
      <c r="Y7" s="41">
        <f t="shared" si="9"/>
        <v>0</v>
      </c>
      <c r="Z7" s="41">
        <f t="shared" si="1"/>
        <v>0</v>
      </c>
      <c r="AA7" s="47">
        <f t="shared" si="2"/>
        <v>0</v>
      </c>
      <c r="AB7" s="41">
        <f t="shared" si="10"/>
        <v>0</v>
      </c>
      <c r="AC7" s="41">
        <f t="shared" si="11"/>
        <v>0</v>
      </c>
      <c r="AD7" s="74"/>
      <c r="AE7" s="86"/>
      <c r="AF7" s="86"/>
      <c r="AG7" s="86"/>
      <c r="AH7" s="86"/>
      <c r="AN7" s="185" t="str">
        <f t="shared" si="3"/>
        <v>1447959</v>
      </c>
      <c r="AO7" s="17" t="s">
        <v>828</v>
      </c>
      <c r="AP7" s="17">
        <v>7</v>
      </c>
      <c r="AQ7" s="17" t="s">
        <v>5</v>
      </c>
      <c r="AR7" s="17">
        <v>15</v>
      </c>
    </row>
    <row r="8" spans="1:46" s="17" customFormat="1" ht="16.5" thickTop="1" thickBot="1">
      <c r="A8" s="6">
        <v>4</v>
      </c>
      <c r="B8" s="756" t="s">
        <v>927</v>
      </c>
      <c r="C8" s="756" t="s">
        <v>928</v>
      </c>
      <c r="D8" s="756" t="s">
        <v>929</v>
      </c>
      <c r="E8" s="546">
        <f>LEN(D8)</f>
        <v>53</v>
      </c>
      <c r="F8" s="539" t="s">
        <v>221</v>
      </c>
      <c r="G8" s="560" t="str">
        <f t="shared" si="4"/>
        <v>50nmUniv</v>
      </c>
      <c r="H8" s="547" t="str">
        <f>IF(COUNTIF('Record Inputs'!$J$2:$J$100,AN8)&gt;0,"TE", IF(COUNTIF('Record Inputs'!$K$2:$K$100,AN8)&gt;0,"H2O",""))</f>
        <v/>
      </c>
      <c r="I8" s="547" t="str">
        <f>IF(COUNTIF('Record Inputs'!$L$2:$L$100,AN8)&gt;0,"P", IF(COUNTIF('Record Inputs'!$M$2:$M$100,AN8)&gt;0,"N",IF(COUNTIF('Record Inputs'!$P$2:$P$100,AN8)&gt;0,"C","")))</f>
        <v/>
      </c>
      <c r="J8" s="547" t="str">
        <f>IF(COUNTIF('Record Inputs'!$N$2:$N$100,AN8)&gt;0,"S", IF(COUNTIF('Record Inputs'!$O$2:$O$100,AN8)&gt;0,"S&amp;D",""))</f>
        <v/>
      </c>
      <c r="K8" s="290"/>
      <c r="L8" s="185"/>
      <c r="M8" s="185" t="e">
        <f>LEFT('Record Inputs'!#REF!,25)</f>
        <v>#REF!</v>
      </c>
      <c r="N8" s="16">
        <f t="shared" si="5"/>
        <v>0</v>
      </c>
      <c r="O8" s="16">
        <f t="shared" si="6"/>
        <v>0</v>
      </c>
      <c r="P8" s="16">
        <f t="shared" si="7"/>
        <v>0</v>
      </c>
      <c r="Q8" s="16">
        <f t="shared" si="8"/>
        <v>0</v>
      </c>
      <c r="S8" s="42" t="e">
        <f>IF(S4&gt;0,Y4+(S4/24),0)</f>
        <v>#REF!</v>
      </c>
      <c r="T8" s="42">
        <f>IF(T4&gt;0,Z4+(T4/24),0)</f>
        <v>0</v>
      </c>
      <c r="U8" s="42">
        <f>IF(U4&gt;0,AA4+(U4/24),0)</f>
        <v>0</v>
      </c>
      <c r="V8" s="42">
        <f>IF(V4&gt;0,AB4+(V4/24),0)</f>
        <v>0</v>
      </c>
      <c r="W8" s="42">
        <f>IF(W4&gt;0,AC4+(W4/24),0)</f>
        <v>0</v>
      </c>
      <c r="Y8" s="41">
        <f t="shared" si="9"/>
        <v>0</v>
      </c>
      <c r="Z8" s="41">
        <f t="shared" si="1"/>
        <v>0</v>
      </c>
      <c r="AA8" s="47">
        <f t="shared" si="2"/>
        <v>0</v>
      </c>
      <c r="AB8" s="41">
        <f t="shared" si="10"/>
        <v>0</v>
      </c>
      <c r="AC8" s="41">
        <f t="shared" si="11"/>
        <v>0</v>
      </c>
      <c r="AE8" s="86"/>
      <c r="AF8" s="86"/>
      <c r="AG8" s="86"/>
      <c r="AH8" s="86"/>
      <c r="AN8" s="185" t="str">
        <f t="shared" si="3"/>
        <v>1448033</v>
      </c>
      <c r="AO8" s="17" t="s">
        <v>829</v>
      </c>
      <c r="AP8" s="17">
        <v>7</v>
      </c>
      <c r="AQ8" s="17" t="s">
        <v>5</v>
      </c>
      <c r="AR8" s="17">
        <v>19</v>
      </c>
    </row>
    <row r="9" spans="1:46" s="17" customFormat="1" ht="16.5" thickTop="1" thickBot="1">
      <c r="A9" s="6">
        <v>5</v>
      </c>
      <c r="B9" s="756" t="s">
        <v>930</v>
      </c>
      <c r="C9" s="756" t="s">
        <v>931</v>
      </c>
      <c r="D9" s="756" t="s">
        <v>932</v>
      </c>
      <c r="E9" s="546">
        <f t="shared" si="0"/>
        <v>52</v>
      </c>
      <c r="F9" s="539" t="s">
        <v>222</v>
      </c>
      <c r="G9" s="560" t="str">
        <f t="shared" si="4"/>
        <v>50nmUniv</v>
      </c>
      <c r="H9" s="547" t="str">
        <f>IF(COUNTIF('Record Inputs'!$J$2:$J$100,AN9)&gt;0,"TE", IF(COUNTIF('Record Inputs'!$K$2:$K$100,AN9)&gt;0,"H2O",""))</f>
        <v/>
      </c>
      <c r="I9" s="547" t="str">
        <f>IF(COUNTIF('Record Inputs'!$L$2:$L$100,AN9)&gt;0,"P", IF(COUNTIF('Record Inputs'!$M$2:$M$100,AN9)&gt;0,"N",IF(COUNTIF('Record Inputs'!$P$2:$P$100,AN9)&gt;0,"C","")))</f>
        <v/>
      </c>
      <c r="J9" s="547" t="str">
        <f>IF(COUNTIF('Record Inputs'!$N$2:$N$100,AN9)&gt;0,"S", IF(COUNTIF('Record Inputs'!$O$2:$O$100,AN9)&gt;0,"S&amp;D",""))</f>
        <v/>
      </c>
      <c r="K9" s="290"/>
      <c r="L9" s="185"/>
      <c r="M9" s="185" t="e">
        <f>LEFT('Record Inputs'!#REF!,25)</f>
        <v>#REF!</v>
      </c>
      <c r="N9" s="16">
        <f t="shared" si="5"/>
        <v>0</v>
      </c>
      <c r="O9" s="16">
        <f t="shared" si="6"/>
        <v>0</v>
      </c>
      <c r="P9" s="16">
        <f t="shared" si="7"/>
        <v>0</v>
      </c>
      <c r="Q9" s="16">
        <f t="shared" si="8"/>
        <v>0</v>
      </c>
      <c r="Y9" s="41">
        <f t="shared" si="9"/>
        <v>0</v>
      </c>
      <c r="Z9" s="41">
        <f t="shared" si="1"/>
        <v>0</v>
      </c>
      <c r="AA9" s="47">
        <f t="shared" si="2"/>
        <v>0</v>
      </c>
      <c r="AB9" s="41">
        <f t="shared" si="10"/>
        <v>0</v>
      </c>
      <c r="AC9" s="41">
        <f t="shared" si="11"/>
        <v>0</v>
      </c>
      <c r="AE9" s="86"/>
      <c r="AF9" s="86"/>
      <c r="AG9" s="86"/>
      <c r="AH9" s="86"/>
      <c r="AN9" s="185" t="str">
        <f t="shared" si="3"/>
        <v>1447945</v>
      </c>
      <c r="AO9" s="17" t="s">
        <v>830</v>
      </c>
      <c r="AP9" s="17">
        <v>7</v>
      </c>
      <c r="AQ9" s="17" t="s">
        <v>5</v>
      </c>
      <c r="AR9" s="17">
        <v>23</v>
      </c>
    </row>
    <row r="10" spans="1:46" s="17" customFormat="1" ht="16.5" thickTop="1" thickBot="1">
      <c r="A10" s="6">
        <v>6</v>
      </c>
      <c r="B10" s="756" t="s">
        <v>933</v>
      </c>
      <c r="C10" s="756" t="s">
        <v>934</v>
      </c>
      <c r="D10" s="756" t="s">
        <v>935</v>
      </c>
      <c r="E10" s="546">
        <f t="shared" si="0"/>
        <v>46</v>
      </c>
      <c r="F10" s="539" t="s">
        <v>223</v>
      </c>
      <c r="G10" s="560" t="str">
        <f t="shared" si="4"/>
        <v>50nmUniv</v>
      </c>
      <c r="H10" s="547" t="str">
        <f>IF(COUNTIF('Record Inputs'!$J$2:$J$100,AN10)&gt;0,"TE", IF(COUNTIF('Record Inputs'!$K$2:$K$100,AN10)&gt;0,"H2O",""))</f>
        <v/>
      </c>
      <c r="I10" s="547" t="str">
        <f>IF(COUNTIF('Record Inputs'!$L$2:$L$100,AN10)&gt;0,"P", IF(COUNTIF('Record Inputs'!$M$2:$M$100,AN10)&gt;0,"N",IF(COUNTIF('Record Inputs'!$P$2:$P$100,AN10)&gt;0,"C","")))</f>
        <v/>
      </c>
      <c r="J10" s="547" t="str">
        <f>IF(COUNTIF('Record Inputs'!$N$2:$N$100,AN10)&gt;0,"S", IF(COUNTIF('Record Inputs'!$O$2:$O$100,AN10)&gt;0,"S&amp;D",""))</f>
        <v/>
      </c>
      <c r="K10" s="290"/>
      <c r="M10" s="16">
        <f t="shared" ref="M10:M69" si="12">(IF(F10=1,E10,0))</f>
        <v>0</v>
      </c>
      <c r="N10" s="16">
        <f t="shared" si="5"/>
        <v>0</v>
      </c>
      <c r="O10" s="16">
        <f t="shared" si="6"/>
        <v>0</v>
      </c>
      <c r="P10" s="16">
        <f t="shared" si="7"/>
        <v>0</v>
      </c>
      <c r="Q10" s="16">
        <f t="shared" si="8"/>
        <v>0</v>
      </c>
      <c r="S10" s="67" t="s">
        <v>41</v>
      </c>
      <c r="T10" s="67" t="s">
        <v>115</v>
      </c>
      <c r="U10" s="44"/>
      <c r="V10" s="44"/>
      <c r="W10" s="44"/>
      <c r="Y10" s="41">
        <f t="shared" si="9"/>
        <v>0</v>
      </c>
      <c r="Z10" s="41">
        <f t="shared" si="1"/>
        <v>0</v>
      </c>
      <c r="AA10" s="47">
        <f t="shared" si="2"/>
        <v>0</v>
      </c>
      <c r="AB10" s="41">
        <f t="shared" si="10"/>
        <v>0</v>
      </c>
      <c r="AC10" s="41">
        <f t="shared" si="11"/>
        <v>0</v>
      </c>
      <c r="AE10" s="86"/>
      <c r="AF10" s="86"/>
      <c r="AG10" s="86"/>
      <c r="AH10" s="86"/>
      <c r="AN10" s="185" t="str">
        <f t="shared" si="3"/>
        <v>1447809</v>
      </c>
      <c r="AO10" s="17" t="s">
        <v>831</v>
      </c>
      <c r="AP10" s="17">
        <v>7</v>
      </c>
      <c r="AQ10" s="17" t="s">
        <v>5</v>
      </c>
      <c r="AR10" s="17">
        <v>27</v>
      </c>
    </row>
    <row r="11" spans="1:46" s="17" customFormat="1" ht="16.5" thickTop="1" thickBot="1">
      <c r="A11" s="6">
        <v>7</v>
      </c>
      <c r="B11" s="756" t="s">
        <v>936</v>
      </c>
      <c r="C11" s="756" t="s">
        <v>937</v>
      </c>
      <c r="D11" s="756" t="s">
        <v>938</v>
      </c>
      <c r="E11" s="546">
        <f t="shared" si="0"/>
        <v>48</v>
      </c>
      <c r="F11" s="539" t="s">
        <v>224</v>
      </c>
      <c r="G11" s="560" t="str">
        <f t="shared" si="4"/>
        <v>50nmUniv</v>
      </c>
      <c r="H11" s="547" t="str">
        <f>IF(COUNTIF('Record Inputs'!$J$2:$J$100,AN11)&gt;0,"TE", IF(COUNTIF('Record Inputs'!$K$2:$K$100,AN11)&gt;0,"H2O",""))</f>
        <v/>
      </c>
      <c r="I11" s="547" t="str">
        <f>IF(COUNTIF('Record Inputs'!$L$2:$L$100,AN11)&gt;0,"P", IF(COUNTIF('Record Inputs'!$M$2:$M$100,AN11)&gt;0,"N",IF(COUNTIF('Record Inputs'!$P$2:$P$100,AN11)&gt;0,"C","")))</f>
        <v/>
      </c>
      <c r="J11" s="547" t="str">
        <f>IF(COUNTIF('Record Inputs'!$N$2:$N$100,AN11)&gt;0,"S", IF(COUNTIF('Record Inputs'!$O$2:$O$100,AN11)&gt;0,"S&amp;D",""))</f>
        <v/>
      </c>
      <c r="K11" s="290"/>
      <c r="M11" s="16">
        <f t="shared" si="12"/>
        <v>0</v>
      </c>
      <c r="N11" s="16">
        <f t="shared" si="5"/>
        <v>0</v>
      </c>
      <c r="O11" s="16">
        <f t="shared" si="6"/>
        <v>0</v>
      </c>
      <c r="P11" s="16">
        <f t="shared" si="7"/>
        <v>0</v>
      </c>
      <c r="Q11" s="16">
        <f t="shared" si="8"/>
        <v>0</v>
      </c>
      <c r="S11" s="66">
        <f>MAX(E101:E196)</f>
        <v>47</v>
      </c>
      <c r="T11" s="66">
        <f>MAX(E197:E292)</f>
        <v>0</v>
      </c>
      <c r="U11" s="43"/>
      <c r="V11" s="43"/>
      <c r="W11" s="43"/>
      <c r="Y11" s="41">
        <f t="shared" si="9"/>
        <v>0</v>
      </c>
      <c r="Z11" s="41">
        <f t="shared" si="1"/>
        <v>0</v>
      </c>
      <c r="AA11" s="47">
        <f t="shared" si="2"/>
        <v>0</v>
      </c>
      <c r="AB11" s="41">
        <f t="shared" si="10"/>
        <v>0</v>
      </c>
      <c r="AC11" s="41">
        <f t="shared" si="11"/>
        <v>0</v>
      </c>
      <c r="AE11" s="86"/>
      <c r="AF11" s="86"/>
      <c r="AG11" s="86"/>
      <c r="AH11" s="86"/>
      <c r="AN11" s="185" t="str">
        <f t="shared" si="3"/>
        <v>1447809</v>
      </c>
      <c r="AO11" s="17" t="s">
        <v>832</v>
      </c>
      <c r="AP11" s="17">
        <v>7</v>
      </c>
      <c r="AQ11" s="17" t="s">
        <v>5</v>
      </c>
      <c r="AR11" s="17">
        <v>31</v>
      </c>
    </row>
    <row r="12" spans="1:46" s="17" customFormat="1" ht="16.5" thickTop="1" thickBot="1">
      <c r="A12" s="53">
        <v>8</v>
      </c>
      <c r="B12" s="545" t="s">
        <v>939</v>
      </c>
      <c r="C12" s="545" t="s">
        <v>940</v>
      </c>
      <c r="D12" s="545" t="s">
        <v>941</v>
      </c>
      <c r="E12" s="546">
        <f t="shared" si="0"/>
        <v>40</v>
      </c>
      <c r="F12" s="539" t="s">
        <v>225</v>
      </c>
      <c r="G12" s="560" t="str">
        <f t="shared" si="4"/>
        <v>25nmUniv</v>
      </c>
      <c r="H12" s="547" t="str">
        <f>IF(COUNTIF('Record Inputs'!$J$2:$J$100,AN12)&gt;0,"TE", IF(COUNTIF('Record Inputs'!$K$2:$K$100,AN12)&gt;0,"H2O",""))</f>
        <v>TE</v>
      </c>
      <c r="I12" s="547" t="str">
        <f>IF(COUNTIF('Record Inputs'!$L$2:$L$100,AN12)&gt;0,"P", IF(COUNTIF('Record Inputs'!$M$2:$M$100,AN12)&gt;0,"N",IF(COUNTIF('Record Inputs'!$P$2:$P$100,AN12)&gt;0,"C","")))</f>
        <v/>
      </c>
      <c r="J12" s="547" t="str">
        <f>IF(COUNTIF('Record Inputs'!$N$2:$N$100,AN12)&gt;0,"S", IF(COUNTIF('Record Inputs'!$O$2:$O$100,AN12)&gt;0,"S&amp;D",""))</f>
        <v/>
      </c>
      <c r="K12" s="290"/>
      <c r="M12" s="16">
        <f t="shared" si="12"/>
        <v>0</v>
      </c>
      <c r="N12" s="16">
        <f t="shared" si="5"/>
        <v>0</v>
      </c>
      <c r="O12" s="16">
        <f t="shared" si="6"/>
        <v>0</v>
      </c>
      <c r="P12" s="16">
        <f t="shared" si="7"/>
        <v>0</v>
      </c>
      <c r="Q12" s="16">
        <f t="shared" si="8"/>
        <v>0</v>
      </c>
      <c r="S12" s="43"/>
      <c r="Y12" s="41">
        <f t="shared" si="9"/>
        <v>0</v>
      </c>
      <c r="Z12" s="41">
        <f t="shared" si="1"/>
        <v>0</v>
      </c>
      <c r="AA12" s="47">
        <f t="shared" si="2"/>
        <v>0</v>
      </c>
      <c r="AB12" s="41">
        <f t="shared" si="10"/>
        <v>0</v>
      </c>
      <c r="AC12" s="41">
        <f t="shared" si="11"/>
        <v>0</v>
      </c>
      <c r="AE12" s="86"/>
      <c r="AF12" s="86"/>
      <c r="AG12" s="86"/>
      <c r="AH12" s="86"/>
      <c r="AN12" s="185" t="str">
        <f t="shared" si="3"/>
        <v>1448182</v>
      </c>
      <c r="AO12" s="17" t="s">
        <v>833</v>
      </c>
      <c r="AP12" s="17">
        <v>7</v>
      </c>
      <c r="AQ12" s="17" t="s">
        <v>5</v>
      </c>
      <c r="AR12" s="17">
        <v>35</v>
      </c>
    </row>
    <row r="13" spans="1:46" s="17" customFormat="1" ht="16.5" thickTop="1" thickBot="1">
      <c r="A13" s="54">
        <v>9</v>
      </c>
      <c r="B13" s="545" t="s">
        <v>942</v>
      </c>
      <c r="C13" s="545" t="s">
        <v>943</v>
      </c>
      <c r="D13" s="545" t="s">
        <v>944</v>
      </c>
      <c r="E13" s="546">
        <f t="shared" si="0"/>
        <v>40</v>
      </c>
      <c r="F13" s="539" t="s">
        <v>226</v>
      </c>
      <c r="G13" s="560" t="str">
        <f t="shared" si="4"/>
        <v>25nmUniv</v>
      </c>
      <c r="H13" s="547" t="str">
        <f>IF(COUNTIF('Record Inputs'!$J$2:$J$100,AN13)&gt;0,"TE", IF(COUNTIF('Record Inputs'!$K$2:$K$100,AN13)&gt;0,"H2O",""))</f>
        <v>TE</v>
      </c>
      <c r="I13" s="547" t="str">
        <f>IF(COUNTIF('Record Inputs'!$L$2:$L$100,AN13)&gt;0,"P", IF(COUNTIF('Record Inputs'!$M$2:$M$100,AN13)&gt;0,"N",IF(COUNTIF('Record Inputs'!$P$2:$P$100,AN13)&gt;0,"C","")))</f>
        <v/>
      </c>
      <c r="J13" s="547" t="str">
        <f>IF(COUNTIF('Record Inputs'!$N$2:$N$100,AN13)&gt;0,"S", IF(COUNTIF('Record Inputs'!$O$2:$O$100,AN13)&gt;0,"S&amp;D",""))</f>
        <v/>
      </c>
      <c r="K13" s="290"/>
      <c r="M13" s="16">
        <f t="shared" si="12"/>
        <v>0</v>
      </c>
      <c r="N13" s="16">
        <f t="shared" si="5"/>
        <v>0</v>
      </c>
      <c r="O13" s="16">
        <f t="shared" si="6"/>
        <v>0</v>
      </c>
      <c r="P13" s="16">
        <f t="shared" si="7"/>
        <v>0</v>
      </c>
      <c r="Q13" s="16">
        <f t="shared" si="8"/>
        <v>0</v>
      </c>
      <c r="Y13" s="41">
        <f t="shared" si="9"/>
        <v>0</v>
      </c>
      <c r="Z13" s="41">
        <f t="shared" si="1"/>
        <v>0</v>
      </c>
      <c r="AA13" s="47">
        <f t="shared" si="2"/>
        <v>0</v>
      </c>
      <c r="AB13" s="41">
        <f t="shared" si="10"/>
        <v>0</v>
      </c>
      <c r="AC13" s="41">
        <f t="shared" si="11"/>
        <v>0</v>
      </c>
      <c r="AE13" s="86"/>
      <c r="AF13" s="86"/>
      <c r="AG13" s="86"/>
      <c r="AH13" s="86"/>
      <c r="AN13" s="185" t="str">
        <f t="shared" si="3"/>
        <v>1448182</v>
      </c>
      <c r="AO13" s="17" t="s">
        <v>834</v>
      </c>
      <c r="AP13" s="17">
        <v>7</v>
      </c>
      <c r="AQ13" s="17" t="s">
        <v>9</v>
      </c>
      <c r="AR13" s="17">
        <v>7</v>
      </c>
    </row>
    <row r="14" spans="1:46" s="17" customFormat="1" ht="16.5" thickTop="1" thickBot="1">
      <c r="A14" s="6">
        <v>10</v>
      </c>
      <c r="B14" s="545" t="s">
        <v>945</v>
      </c>
      <c r="C14" s="545" t="s">
        <v>946</v>
      </c>
      <c r="D14" s="545" t="s">
        <v>947</v>
      </c>
      <c r="E14" s="546">
        <f t="shared" si="0"/>
        <v>70</v>
      </c>
      <c r="F14" s="539" t="s">
        <v>227</v>
      </c>
      <c r="G14" s="560" t="str">
        <f t="shared" si="4"/>
        <v>50nmUniv</v>
      </c>
      <c r="H14" s="547" t="str">
        <f>IF(COUNTIF('Record Inputs'!$J$2:$J$100,AN14)&gt;0,"TE", IF(COUNTIF('Record Inputs'!$K$2:$K$100,AN14)&gt;0,"H2O",""))</f>
        <v>TE</v>
      </c>
      <c r="I14" s="547" t="str">
        <f>IF(COUNTIF('Record Inputs'!$L$2:$L$100,AN14)&gt;0,"P", IF(COUNTIF('Record Inputs'!$M$2:$M$100,AN14)&gt;0,"N",IF(COUNTIF('Record Inputs'!$P$2:$P$100,AN14)&gt;0,"C","")))</f>
        <v/>
      </c>
      <c r="J14" s="547" t="str">
        <f>IF(COUNTIF('Record Inputs'!$N$2:$N$100,AN14)&gt;0,"S", IF(COUNTIF('Record Inputs'!$O$2:$O$100,AN14)&gt;0,"S&amp;D",""))</f>
        <v/>
      </c>
      <c r="K14" s="290"/>
      <c r="M14" s="16">
        <f t="shared" si="12"/>
        <v>0</v>
      </c>
      <c r="N14" s="16">
        <f t="shared" si="5"/>
        <v>0</v>
      </c>
      <c r="O14" s="16">
        <f t="shared" si="6"/>
        <v>0</v>
      </c>
      <c r="P14" s="16">
        <f t="shared" si="7"/>
        <v>0</v>
      </c>
      <c r="Q14" s="16">
        <f t="shared" si="8"/>
        <v>0</v>
      </c>
      <c r="S14" s="283" t="b">
        <v>1</v>
      </c>
      <c r="Y14" s="41">
        <f t="shared" si="9"/>
        <v>0</v>
      </c>
      <c r="Z14" s="41">
        <f t="shared" si="1"/>
        <v>0</v>
      </c>
      <c r="AA14" s="47">
        <f t="shared" si="2"/>
        <v>0</v>
      </c>
      <c r="AB14" s="41">
        <f t="shared" si="10"/>
        <v>0</v>
      </c>
      <c r="AC14" s="41">
        <f t="shared" si="11"/>
        <v>0</v>
      </c>
      <c r="AE14" s="86"/>
      <c r="AF14" s="86"/>
      <c r="AG14" s="86"/>
      <c r="AH14" s="86"/>
      <c r="AN14" s="185" t="str">
        <f t="shared" si="3"/>
        <v>1448182</v>
      </c>
      <c r="AO14" s="17" t="s">
        <v>835</v>
      </c>
      <c r="AP14" s="17">
        <v>7</v>
      </c>
      <c r="AQ14" s="17" t="s">
        <v>9</v>
      </c>
      <c r="AR14" s="17">
        <v>11</v>
      </c>
    </row>
    <row r="15" spans="1:46" s="17" customFormat="1" ht="16.5" thickTop="1" thickBot="1">
      <c r="A15" s="6">
        <v>11</v>
      </c>
      <c r="B15" s="545" t="s">
        <v>948</v>
      </c>
      <c r="C15" s="545" t="s">
        <v>949</v>
      </c>
      <c r="D15" s="545" t="s">
        <v>950</v>
      </c>
      <c r="E15" s="546">
        <f t="shared" si="0"/>
        <v>70</v>
      </c>
      <c r="F15" s="539" t="s">
        <v>228</v>
      </c>
      <c r="G15" s="560" t="str">
        <f t="shared" si="4"/>
        <v>50nmUniv</v>
      </c>
      <c r="H15" s="547" t="str">
        <f>IF(COUNTIF('Record Inputs'!$J$2:$J$100,AN15)&gt;0,"TE", IF(COUNTIF('Record Inputs'!$K$2:$K$100,AN15)&gt;0,"H2O",""))</f>
        <v>TE</v>
      </c>
      <c r="I15" s="547" t="str">
        <f>IF(COUNTIF('Record Inputs'!$L$2:$L$100,AN15)&gt;0,"P", IF(COUNTIF('Record Inputs'!$M$2:$M$100,AN15)&gt;0,"N",IF(COUNTIF('Record Inputs'!$P$2:$P$100,AN15)&gt;0,"C","")))</f>
        <v/>
      </c>
      <c r="J15" s="547" t="str">
        <f>IF(COUNTIF('Record Inputs'!$N$2:$N$100,AN15)&gt;0,"S", IF(COUNTIF('Record Inputs'!$O$2:$O$100,AN15)&gt;0,"S&amp;D",""))</f>
        <v/>
      </c>
      <c r="K15" s="290"/>
      <c r="M15" s="16">
        <f t="shared" si="12"/>
        <v>0</v>
      </c>
      <c r="N15" s="16">
        <f t="shared" si="5"/>
        <v>0</v>
      </c>
      <c r="O15" s="16">
        <f t="shared" si="6"/>
        <v>0</v>
      </c>
      <c r="P15" s="16">
        <f t="shared" si="7"/>
        <v>0</v>
      </c>
      <c r="Q15" s="16">
        <f t="shared" si="8"/>
        <v>0</v>
      </c>
      <c r="Y15" s="41">
        <f t="shared" si="9"/>
        <v>0</v>
      </c>
      <c r="Z15" s="41">
        <f t="shared" si="1"/>
        <v>0</v>
      </c>
      <c r="AA15" s="47">
        <f t="shared" si="2"/>
        <v>0</v>
      </c>
      <c r="AB15" s="41">
        <f t="shared" si="10"/>
        <v>0</v>
      </c>
      <c r="AC15" s="41">
        <f t="shared" si="11"/>
        <v>0</v>
      </c>
      <c r="AE15" s="86"/>
      <c r="AF15" s="86"/>
      <c r="AG15" s="86"/>
      <c r="AH15" s="86"/>
      <c r="AN15" s="185" t="str">
        <f t="shared" si="3"/>
        <v>1448182</v>
      </c>
      <c r="AO15" s="17" t="s">
        <v>836</v>
      </c>
      <c r="AP15" s="17">
        <v>7</v>
      </c>
      <c r="AQ15" s="17" t="s">
        <v>9</v>
      </c>
      <c r="AR15" s="17">
        <v>15</v>
      </c>
    </row>
    <row r="16" spans="1:46" s="17" customFormat="1" ht="16.5" thickTop="1" thickBot="1">
      <c r="A16" s="6">
        <v>12</v>
      </c>
      <c r="B16" s="550" t="s">
        <v>951</v>
      </c>
      <c r="C16" s="550" t="s">
        <v>952</v>
      </c>
      <c r="D16" s="550" t="s">
        <v>953</v>
      </c>
      <c r="E16" s="551">
        <f t="shared" si="0"/>
        <v>33</v>
      </c>
      <c r="F16" s="540" t="s">
        <v>229</v>
      </c>
      <c r="G16" s="560" t="str">
        <f t="shared" si="4"/>
        <v>25nmUniv</v>
      </c>
      <c r="H16" s="562" t="str">
        <f>IF(COUNTIF('Record Inputs'!$J$2:$J$100,AN16)&gt;0,"TE", IF(COUNTIF('Record Inputs'!$K$2:$K$100,AN16)&gt;0,"H2O",""))</f>
        <v>TE</v>
      </c>
      <c r="I16" s="562" t="str">
        <f>IF(COUNTIF('Record Inputs'!$L$2:$L$100,AN16)&gt;0,"P", IF(COUNTIF('Record Inputs'!$M$2:$M$100,AN16)&gt;0,"N",IF(COUNTIF('Record Inputs'!$P$2:$P$100,AN16)&gt;0,"C","")))</f>
        <v/>
      </c>
      <c r="J16" s="562" t="str">
        <f>IF(COUNTIF('Record Inputs'!$N$2:$N$100,AN16)&gt;0,"S", IF(COUNTIF('Record Inputs'!$O$2:$O$100,AN16)&gt;0,"S&amp;D",""))</f>
        <v/>
      </c>
      <c r="K16" s="563"/>
      <c r="M16" s="16">
        <f t="shared" si="12"/>
        <v>0</v>
      </c>
      <c r="N16" s="16">
        <f t="shared" si="5"/>
        <v>0</v>
      </c>
      <c r="O16" s="16">
        <f t="shared" si="6"/>
        <v>0</v>
      </c>
      <c r="P16" s="16">
        <f t="shared" si="7"/>
        <v>0</v>
      </c>
      <c r="Q16" s="16">
        <f t="shared" si="8"/>
        <v>0</v>
      </c>
      <c r="Y16" s="41">
        <f t="shared" si="9"/>
        <v>0</v>
      </c>
      <c r="Z16" s="41">
        <f t="shared" si="1"/>
        <v>0</v>
      </c>
      <c r="AA16" s="47">
        <f t="shared" si="2"/>
        <v>0</v>
      </c>
      <c r="AB16" s="41">
        <f t="shared" si="10"/>
        <v>0</v>
      </c>
      <c r="AC16" s="41">
        <f t="shared" si="11"/>
        <v>0</v>
      </c>
      <c r="AE16" s="86"/>
      <c r="AF16" s="86"/>
      <c r="AG16" s="86"/>
      <c r="AH16" s="86"/>
      <c r="AN16" s="185" t="str">
        <f t="shared" si="3"/>
        <v>1448147</v>
      </c>
      <c r="AO16" s="17" t="s">
        <v>837</v>
      </c>
      <c r="AP16" s="17">
        <v>7</v>
      </c>
      <c r="AQ16" s="17" t="s">
        <v>9</v>
      </c>
      <c r="AR16" s="17">
        <v>19</v>
      </c>
    </row>
    <row r="17" spans="1:44" s="17" customFormat="1" ht="15.75" thickBot="1">
      <c r="A17" s="6">
        <v>13</v>
      </c>
      <c r="B17" s="541" t="s">
        <v>954</v>
      </c>
      <c r="C17" s="541" t="s">
        <v>955</v>
      </c>
      <c r="D17" s="541" t="s">
        <v>956</v>
      </c>
      <c r="E17" s="542">
        <f t="shared" si="0"/>
        <v>36</v>
      </c>
      <c r="F17" s="538" t="s">
        <v>230</v>
      </c>
      <c r="G17" s="560" t="str">
        <f t="shared" si="4"/>
        <v>25nmUniv</v>
      </c>
      <c r="H17" s="547" t="str">
        <f>IF(COUNTIF('Record Inputs'!$J$2:$J$100,AN17)&gt;0,"TE", IF(COUNTIF('Record Inputs'!$K$2:$K$100,AN17)&gt;0,"H2O",""))</f>
        <v>TE</v>
      </c>
      <c r="I17" s="547" t="str">
        <f>IF(COUNTIF('Record Inputs'!$L$2:$L$100,AN17)&gt;0,"P", IF(COUNTIF('Record Inputs'!$M$2:$M$100,AN17)&gt;0,"N",IF(COUNTIF('Record Inputs'!$P$2:$P$100,AN17)&gt;0,"C","")))</f>
        <v/>
      </c>
      <c r="J17" s="547" t="str">
        <f>IF(COUNTIF('Record Inputs'!$N$2:$N$100,AN17)&gt;0,"S", IF(COUNTIF('Record Inputs'!$O$2:$O$100,AN17)&gt;0,"S&amp;D",""))</f>
        <v/>
      </c>
      <c r="K17" s="561"/>
      <c r="M17" s="16">
        <f t="shared" si="12"/>
        <v>0</v>
      </c>
      <c r="N17" s="16">
        <f t="shared" si="5"/>
        <v>0</v>
      </c>
      <c r="O17" s="16">
        <f t="shared" si="6"/>
        <v>0</v>
      </c>
      <c r="P17" s="16">
        <f t="shared" si="7"/>
        <v>0</v>
      </c>
      <c r="Q17" s="16">
        <f t="shared" si="8"/>
        <v>0</v>
      </c>
      <c r="Y17" s="41">
        <f t="shared" si="9"/>
        <v>0</v>
      </c>
      <c r="Z17" s="41">
        <f t="shared" si="1"/>
        <v>0</v>
      </c>
      <c r="AA17" s="47">
        <f t="shared" si="2"/>
        <v>0</v>
      </c>
      <c r="AB17" s="41">
        <f t="shared" si="10"/>
        <v>0</v>
      </c>
      <c r="AC17" s="41">
        <f t="shared" si="11"/>
        <v>0</v>
      </c>
      <c r="AE17" s="86"/>
      <c r="AF17" s="86"/>
      <c r="AG17" s="86"/>
      <c r="AH17" s="86"/>
      <c r="AN17" s="185" t="str">
        <f t="shared" si="3"/>
        <v>1448147</v>
      </c>
      <c r="AO17" s="17" t="s">
        <v>5</v>
      </c>
      <c r="AP17" s="17">
        <v>11</v>
      </c>
      <c r="AQ17" s="17" t="s">
        <v>9</v>
      </c>
      <c r="AR17" s="17">
        <v>23</v>
      </c>
    </row>
    <row r="18" spans="1:44" s="17" customFormat="1" ht="16.5" thickTop="1" thickBot="1">
      <c r="A18" s="6">
        <v>14</v>
      </c>
      <c r="B18" s="545" t="s">
        <v>957</v>
      </c>
      <c r="C18" s="545" t="s">
        <v>958</v>
      </c>
      <c r="D18" s="545" t="s">
        <v>959</v>
      </c>
      <c r="E18" s="546">
        <f t="shared" si="0"/>
        <v>57</v>
      </c>
      <c r="F18" s="539" t="s">
        <v>231</v>
      </c>
      <c r="G18" s="560" t="str">
        <f t="shared" si="4"/>
        <v>25nmUniv</v>
      </c>
      <c r="H18" s="547" t="str">
        <f>IF(COUNTIF('Record Inputs'!$J$2:$J$100,AN18)&gt;0,"TE", IF(COUNTIF('Record Inputs'!$K$2:$K$100,AN18)&gt;0,"H2O",""))</f>
        <v>TE</v>
      </c>
      <c r="I18" s="547" t="str">
        <f>IF(COUNTIF('Record Inputs'!$L$2:$L$100,AN18)&gt;0,"P", IF(COUNTIF('Record Inputs'!$M$2:$M$100,AN18)&gt;0,"N",IF(COUNTIF('Record Inputs'!$P$2:$P$100,AN18)&gt;0,"C","")))</f>
        <v/>
      </c>
      <c r="J18" s="547" t="str">
        <f>IF(COUNTIF('Record Inputs'!$N$2:$N$100,AN18)&gt;0,"S", IF(COUNTIF('Record Inputs'!$O$2:$O$100,AN18)&gt;0,"S&amp;D",""))</f>
        <v/>
      </c>
      <c r="K18" s="290"/>
      <c r="M18" s="16">
        <f t="shared" si="12"/>
        <v>0</v>
      </c>
      <c r="N18" s="16">
        <f t="shared" si="5"/>
        <v>0</v>
      </c>
      <c r="O18" s="16">
        <f t="shared" si="6"/>
        <v>0</v>
      </c>
      <c r="P18" s="16">
        <f t="shared" si="7"/>
        <v>0</v>
      </c>
      <c r="Q18" s="16">
        <f t="shared" si="8"/>
        <v>0</v>
      </c>
      <c r="Y18" s="41">
        <f t="shared" si="9"/>
        <v>0</v>
      </c>
      <c r="Z18" s="41">
        <f t="shared" si="1"/>
        <v>0</v>
      </c>
      <c r="AA18" s="47">
        <f t="shared" si="2"/>
        <v>0</v>
      </c>
      <c r="AB18" s="41">
        <f t="shared" si="10"/>
        <v>0</v>
      </c>
      <c r="AC18" s="41">
        <f t="shared" si="11"/>
        <v>0</v>
      </c>
      <c r="AE18" s="86"/>
      <c r="AF18" s="86"/>
      <c r="AG18" s="86"/>
      <c r="AH18" s="86"/>
      <c r="AN18" s="185" t="str">
        <f t="shared" si="3"/>
        <v>1448147</v>
      </c>
      <c r="AO18" s="17" t="s">
        <v>9</v>
      </c>
      <c r="AP18" s="17">
        <v>11</v>
      </c>
      <c r="AQ18" s="17" t="s">
        <v>9</v>
      </c>
      <c r="AR18" s="17">
        <v>27</v>
      </c>
    </row>
    <row r="19" spans="1:44" s="17" customFormat="1" ht="16.5" thickTop="1" thickBot="1">
      <c r="A19" s="6">
        <v>15</v>
      </c>
      <c r="B19" s="545" t="s">
        <v>960</v>
      </c>
      <c r="C19" s="545" t="s">
        <v>961</v>
      </c>
      <c r="D19" s="545" t="s">
        <v>962</v>
      </c>
      <c r="E19" s="546">
        <f t="shared" si="0"/>
        <v>60</v>
      </c>
      <c r="F19" s="539" t="s">
        <v>232</v>
      </c>
      <c r="G19" s="560" t="str">
        <f t="shared" si="4"/>
        <v>25nmUniv</v>
      </c>
      <c r="H19" s="547" t="str">
        <f>IF(COUNTIF('Record Inputs'!$J$2:$J$100,AN19)&gt;0,"TE", IF(COUNTIF('Record Inputs'!$K$2:$K$100,AN19)&gt;0,"H2O",""))</f>
        <v>TE</v>
      </c>
      <c r="I19" s="547" t="str">
        <f>IF(COUNTIF('Record Inputs'!$L$2:$L$100,AN19)&gt;0,"P", IF(COUNTIF('Record Inputs'!$M$2:$M$100,AN19)&gt;0,"N",IF(COUNTIF('Record Inputs'!$P$2:$P$100,AN19)&gt;0,"C","")))</f>
        <v/>
      </c>
      <c r="J19" s="547" t="str">
        <f>IF(COUNTIF('Record Inputs'!$N$2:$N$100,AN19)&gt;0,"S", IF(COUNTIF('Record Inputs'!$O$2:$O$100,AN19)&gt;0,"S&amp;D",""))</f>
        <v/>
      </c>
      <c r="K19" s="290"/>
      <c r="M19" s="16">
        <f t="shared" si="12"/>
        <v>0</v>
      </c>
      <c r="N19" s="16">
        <f t="shared" si="5"/>
        <v>0</v>
      </c>
      <c r="O19" s="16">
        <f t="shared" si="6"/>
        <v>0</v>
      </c>
      <c r="P19" s="16">
        <f t="shared" si="7"/>
        <v>0</v>
      </c>
      <c r="Q19" s="16">
        <f t="shared" si="8"/>
        <v>0</v>
      </c>
      <c r="Y19" s="41">
        <f t="shared" si="9"/>
        <v>0</v>
      </c>
      <c r="Z19" s="41">
        <f t="shared" si="1"/>
        <v>0</v>
      </c>
      <c r="AA19" s="47">
        <f t="shared" si="2"/>
        <v>0</v>
      </c>
      <c r="AB19" s="41">
        <f t="shared" si="10"/>
        <v>0</v>
      </c>
      <c r="AC19" s="41">
        <f t="shared" si="11"/>
        <v>0</v>
      </c>
      <c r="AE19" s="86"/>
      <c r="AF19" s="86"/>
      <c r="AG19" s="86"/>
      <c r="AH19" s="86"/>
      <c r="AN19" s="185" t="str">
        <f t="shared" si="3"/>
        <v>1448147</v>
      </c>
      <c r="AO19" s="17" t="s">
        <v>828</v>
      </c>
      <c r="AP19" s="17">
        <v>11</v>
      </c>
      <c r="AQ19" s="17" t="s">
        <v>9</v>
      </c>
      <c r="AR19" s="17">
        <v>31</v>
      </c>
    </row>
    <row r="20" spans="1:44" s="17" customFormat="1" ht="16.5" thickTop="1" thickBot="1">
      <c r="A20" s="53">
        <v>16</v>
      </c>
      <c r="B20" s="545" t="s">
        <v>963</v>
      </c>
      <c r="C20" s="545" t="s">
        <v>964</v>
      </c>
      <c r="D20" s="545" t="s">
        <v>965</v>
      </c>
      <c r="E20" s="546">
        <f t="shared" si="0"/>
        <v>41</v>
      </c>
      <c r="F20" s="539" t="s">
        <v>233</v>
      </c>
      <c r="G20" s="560" t="str">
        <f t="shared" si="4"/>
        <v>25nmUniv</v>
      </c>
      <c r="H20" s="547" t="str">
        <f>IF(COUNTIF('Record Inputs'!$J$2:$J$100,AN20)&gt;0,"TE", IF(COUNTIF('Record Inputs'!$K$2:$K$100,AN20)&gt;0,"H2O",""))</f>
        <v>TE</v>
      </c>
      <c r="I20" s="547" t="str">
        <f>IF(COUNTIF('Record Inputs'!$L$2:$L$100,AN20)&gt;0,"P", IF(COUNTIF('Record Inputs'!$M$2:$M$100,AN20)&gt;0,"N",IF(COUNTIF('Record Inputs'!$P$2:$P$100,AN20)&gt;0,"C","")))</f>
        <v/>
      </c>
      <c r="J20" s="547" t="str">
        <f>IF(COUNTIF('Record Inputs'!$N$2:$N$100,AN20)&gt;0,"S", IF(COUNTIF('Record Inputs'!$O$2:$O$100,AN20)&gt;0,"S&amp;D",""))</f>
        <v/>
      </c>
      <c r="K20" s="557"/>
      <c r="M20" s="16">
        <f t="shared" si="12"/>
        <v>0</v>
      </c>
      <c r="N20" s="16">
        <f t="shared" si="5"/>
        <v>0</v>
      </c>
      <c r="O20" s="16">
        <f t="shared" si="6"/>
        <v>0</v>
      </c>
      <c r="P20" s="16">
        <f t="shared" si="7"/>
        <v>0</v>
      </c>
      <c r="Q20" s="16">
        <f t="shared" si="8"/>
        <v>0</v>
      </c>
      <c r="Y20" s="41">
        <f t="shared" si="9"/>
        <v>0</v>
      </c>
      <c r="Z20" s="41">
        <f t="shared" si="1"/>
        <v>0</v>
      </c>
      <c r="AA20" s="47">
        <f t="shared" si="2"/>
        <v>0</v>
      </c>
      <c r="AB20" s="41">
        <f t="shared" si="10"/>
        <v>0</v>
      </c>
      <c r="AC20" s="41">
        <f t="shared" si="11"/>
        <v>0</v>
      </c>
      <c r="AE20" s="86"/>
      <c r="AF20" s="86"/>
      <c r="AG20" s="86"/>
      <c r="AH20" s="86"/>
      <c r="AN20" s="185" t="str">
        <f t="shared" si="3"/>
        <v>1448147</v>
      </c>
      <c r="AO20" s="17" t="s">
        <v>829</v>
      </c>
      <c r="AP20" s="17">
        <v>11</v>
      </c>
      <c r="AQ20" s="17" t="s">
        <v>9</v>
      </c>
      <c r="AR20" s="17">
        <v>35</v>
      </c>
    </row>
    <row r="21" spans="1:44" s="17" customFormat="1" ht="16.5" thickTop="1" thickBot="1">
      <c r="A21" s="54">
        <v>17</v>
      </c>
      <c r="B21" s="545" t="s">
        <v>966</v>
      </c>
      <c r="C21" s="545" t="s">
        <v>967</v>
      </c>
      <c r="D21" s="545" t="s">
        <v>968</v>
      </c>
      <c r="E21" s="546">
        <f t="shared" si="0"/>
        <v>60</v>
      </c>
      <c r="F21" s="539" t="s">
        <v>234</v>
      </c>
      <c r="G21" s="560" t="str">
        <f t="shared" si="4"/>
        <v>25nmUniv</v>
      </c>
      <c r="H21" s="547" t="str">
        <f>IF(COUNTIF('Record Inputs'!$J$2:$J$100,AN21)&gt;0,"TE", IF(COUNTIF('Record Inputs'!$K$2:$K$100,AN21)&gt;0,"H2O",""))</f>
        <v>TE</v>
      </c>
      <c r="I21" s="547" t="str">
        <f>IF(COUNTIF('Record Inputs'!$L$2:$L$100,AN21)&gt;0,"P", IF(COUNTIF('Record Inputs'!$M$2:$M$100,AN21)&gt;0,"N",IF(COUNTIF('Record Inputs'!$P$2:$P$100,AN21)&gt;0,"C","")))</f>
        <v/>
      </c>
      <c r="J21" s="547" t="str">
        <f>IF(COUNTIF('Record Inputs'!$N$2:$N$100,AN21)&gt;0,"S", IF(COUNTIF('Record Inputs'!$O$2:$O$100,AN21)&gt;0,"S&amp;D",""))</f>
        <v/>
      </c>
      <c r="K21" s="557"/>
      <c r="M21" s="16">
        <f t="shared" si="12"/>
        <v>0</v>
      </c>
      <c r="N21" s="16">
        <f t="shared" si="5"/>
        <v>0</v>
      </c>
      <c r="O21" s="16">
        <f t="shared" si="6"/>
        <v>0</v>
      </c>
      <c r="P21" s="16">
        <f t="shared" si="7"/>
        <v>0</v>
      </c>
      <c r="Q21" s="16">
        <f t="shared" si="8"/>
        <v>0</v>
      </c>
      <c r="Y21" s="41">
        <f t="shared" si="9"/>
        <v>0</v>
      </c>
      <c r="Z21" s="41">
        <f t="shared" si="1"/>
        <v>0</v>
      </c>
      <c r="AA21" s="47">
        <f t="shared" si="2"/>
        <v>0</v>
      </c>
      <c r="AB21" s="41">
        <f t="shared" si="10"/>
        <v>0</v>
      </c>
      <c r="AC21" s="41">
        <f t="shared" si="11"/>
        <v>0</v>
      </c>
      <c r="AE21" s="86"/>
      <c r="AF21" s="86"/>
      <c r="AG21" s="86"/>
      <c r="AH21" s="86"/>
      <c r="AN21" s="185" t="str">
        <f t="shared" si="3"/>
        <v>1448147</v>
      </c>
      <c r="AO21" s="17" t="s">
        <v>830</v>
      </c>
      <c r="AP21" s="17">
        <v>11</v>
      </c>
      <c r="AQ21" s="17" t="s">
        <v>828</v>
      </c>
      <c r="AR21" s="17">
        <v>7</v>
      </c>
    </row>
    <row r="22" spans="1:44" s="17" customFormat="1" ht="16.5" thickTop="1" thickBot="1">
      <c r="A22" s="6">
        <v>18</v>
      </c>
      <c r="B22" s="545" t="s">
        <v>969</v>
      </c>
      <c r="C22" s="545" t="s">
        <v>970</v>
      </c>
      <c r="D22" s="545" t="s">
        <v>971</v>
      </c>
      <c r="E22" s="546">
        <f t="shared" si="0"/>
        <v>69</v>
      </c>
      <c r="F22" s="539" t="s">
        <v>235</v>
      </c>
      <c r="G22" s="560" t="str">
        <f t="shared" si="4"/>
        <v>50nmUniv</v>
      </c>
      <c r="H22" s="547" t="str">
        <f>IF(COUNTIF('Record Inputs'!$J$2:$J$100,AN22)&gt;0,"TE", IF(COUNTIF('Record Inputs'!$K$2:$K$100,AN22)&gt;0,"H2O",""))</f>
        <v>TE</v>
      </c>
      <c r="I22" s="547" t="str">
        <f>IF(COUNTIF('Record Inputs'!$L$2:$L$100,AN22)&gt;0,"P", IF(COUNTIF('Record Inputs'!$M$2:$M$100,AN22)&gt;0,"N",IF(COUNTIF('Record Inputs'!$P$2:$P$100,AN22)&gt;0,"C","")))</f>
        <v/>
      </c>
      <c r="J22" s="547" t="str">
        <f>IF(COUNTIF('Record Inputs'!$N$2:$N$100,AN22)&gt;0,"S", IF(COUNTIF('Record Inputs'!$O$2:$O$100,AN22)&gt;0,"S&amp;D",""))</f>
        <v/>
      </c>
      <c r="K22" s="557"/>
      <c r="M22" s="16">
        <f t="shared" si="12"/>
        <v>0</v>
      </c>
      <c r="N22" s="16">
        <f t="shared" si="5"/>
        <v>0</v>
      </c>
      <c r="O22" s="16">
        <f t="shared" si="6"/>
        <v>0</v>
      </c>
      <c r="P22" s="16">
        <f t="shared" si="7"/>
        <v>0</v>
      </c>
      <c r="Q22" s="16">
        <f t="shared" si="8"/>
        <v>0</v>
      </c>
      <c r="Y22" s="41">
        <f t="shared" si="9"/>
        <v>0</v>
      </c>
      <c r="Z22" s="41">
        <f t="shared" si="1"/>
        <v>0</v>
      </c>
      <c r="AA22" s="47">
        <f t="shared" si="2"/>
        <v>0</v>
      </c>
      <c r="AB22" s="41">
        <f t="shared" si="10"/>
        <v>0</v>
      </c>
      <c r="AC22" s="41">
        <f t="shared" si="11"/>
        <v>0</v>
      </c>
      <c r="AE22" s="86"/>
      <c r="AF22" s="86"/>
      <c r="AG22" s="86"/>
      <c r="AH22" s="86"/>
      <c r="AN22" s="185" t="str">
        <f t="shared" si="3"/>
        <v>1448147</v>
      </c>
      <c r="AO22" s="17" t="s">
        <v>831</v>
      </c>
      <c r="AP22" s="17">
        <v>11</v>
      </c>
      <c r="AQ22" s="17" t="s">
        <v>828</v>
      </c>
      <c r="AR22" s="17">
        <v>11</v>
      </c>
    </row>
    <row r="23" spans="1:44" s="17" customFormat="1" ht="16.5" thickTop="1" thickBot="1">
      <c r="A23" s="6">
        <v>19</v>
      </c>
      <c r="B23" s="545" t="s">
        <v>972</v>
      </c>
      <c r="C23" s="545" t="s">
        <v>973</v>
      </c>
      <c r="D23" s="545" t="s">
        <v>974</v>
      </c>
      <c r="E23" s="546">
        <f t="shared" si="0"/>
        <v>61</v>
      </c>
      <c r="F23" s="539" t="s">
        <v>236</v>
      </c>
      <c r="G23" s="560" t="str">
        <f t="shared" si="4"/>
        <v>50nmUniv</v>
      </c>
      <c r="H23" s="547" t="str">
        <f>IF(COUNTIF('Record Inputs'!$J$2:$J$100,AN23)&gt;0,"TE", IF(COUNTIF('Record Inputs'!$K$2:$K$100,AN23)&gt;0,"H2O",""))</f>
        <v>TE</v>
      </c>
      <c r="I23" s="547" t="str">
        <f>IF(COUNTIF('Record Inputs'!$L$2:$L$100,AN23)&gt;0,"P", IF(COUNTIF('Record Inputs'!$M$2:$M$100,AN23)&gt;0,"N",IF(COUNTIF('Record Inputs'!$P$2:$P$100,AN23)&gt;0,"C","")))</f>
        <v/>
      </c>
      <c r="J23" s="547" t="str">
        <f>IF(COUNTIF('Record Inputs'!$N$2:$N$100,AN23)&gt;0,"S", IF(COUNTIF('Record Inputs'!$O$2:$O$100,AN23)&gt;0,"S&amp;D",""))</f>
        <v/>
      </c>
      <c r="K23" s="557"/>
      <c r="M23" s="16">
        <f>(IF(F23=1,E23,0))</f>
        <v>0</v>
      </c>
      <c r="N23" s="16">
        <f>(IF(F23=2,E23,0))</f>
        <v>0</v>
      </c>
      <c r="O23" s="16">
        <f>(IF(F23=3,E23,0))</f>
        <v>0</v>
      </c>
      <c r="P23" s="16">
        <f>(IF(F23=4,E23,0))</f>
        <v>0</v>
      </c>
      <c r="Q23" s="16">
        <f>(IF(F23=5,E23,0))</f>
        <v>0</v>
      </c>
      <c r="Y23" s="41">
        <f>(IF(F23=1,K23,0))</f>
        <v>0</v>
      </c>
      <c r="Z23" s="41">
        <f>(IF(F23=2,K23,0))</f>
        <v>0</v>
      </c>
      <c r="AA23" s="47">
        <f>(IF(F23=3,K23,0))</f>
        <v>0</v>
      </c>
      <c r="AB23" s="41">
        <f>(IF(F23=4,K23,0))</f>
        <v>0</v>
      </c>
      <c r="AC23" s="41">
        <f>(IF(F23=5,K23,0))</f>
        <v>0</v>
      </c>
      <c r="AE23" s="86"/>
      <c r="AF23" s="86"/>
      <c r="AG23" s="86"/>
      <c r="AH23" s="86"/>
      <c r="AN23" s="185" t="str">
        <f t="shared" si="3"/>
        <v>1448147</v>
      </c>
      <c r="AO23" s="17" t="s">
        <v>832</v>
      </c>
      <c r="AP23" s="17">
        <v>11</v>
      </c>
      <c r="AQ23" s="17" t="s">
        <v>828</v>
      </c>
      <c r="AR23" s="17">
        <v>15</v>
      </c>
    </row>
    <row r="24" spans="1:44" s="17" customFormat="1" ht="16.5" thickTop="1" thickBot="1">
      <c r="A24" s="6">
        <v>20</v>
      </c>
      <c r="B24" s="545" t="s">
        <v>975</v>
      </c>
      <c r="C24" s="545" t="s">
        <v>976</v>
      </c>
      <c r="D24" s="545" t="s">
        <v>977</v>
      </c>
      <c r="E24" s="546">
        <f t="shared" si="0"/>
        <v>70</v>
      </c>
      <c r="F24" s="539" t="s">
        <v>237</v>
      </c>
      <c r="G24" s="560" t="str">
        <f t="shared" si="4"/>
        <v>50nmUniv</v>
      </c>
      <c r="H24" s="547" t="str">
        <f>IF(COUNTIF('Record Inputs'!$J$2:$J$100,AN24)&gt;0,"TE", IF(COUNTIF('Record Inputs'!$K$2:$K$100,AN24)&gt;0,"H2O",""))</f>
        <v>TE</v>
      </c>
      <c r="I24" s="547" t="str">
        <f>IF(COUNTIF('Record Inputs'!$L$2:$L$100,AN24)&gt;0,"P", IF(COUNTIF('Record Inputs'!$M$2:$M$100,AN24)&gt;0,"N",IF(COUNTIF('Record Inputs'!$P$2:$P$100,AN24)&gt;0,"C","")))</f>
        <v/>
      </c>
      <c r="J24" s="547" t="str">
        <f>IF(COUNTIF('Record Inputs'!$N$2:$N$100,AN24)&gt;0,"S", IF(COUNTIF('Record Inputs'!$O$2:$O$100,AN24)&gt;0,"S&amp;D",""))</f>
        <v/>
      </c>
      <c r="K24" s="557"/>
      <c r="M24" s="16">
        <f t="shared" si="12"/>
        <v>0</v>
      </c>
      <c r="N24" s="16">
        <f t="shared" si="5"/>
        <v>0</v>
      </c>
      <c r="O24" s="16">
        <f t="shared" si="6"/>
        <v>0</v>
      </c>
      <c r="P24" s="16">
        <f t="shared" si="7"/>
        <v>0</v>
      </c>
      <c r="Q24" s="16">
        <f t="shared" si="8"/>
        <v>0</v>
      </c>
      <c r="Y24" s="41">
        <f t="shared" si="9"/>
        <v>0</v>
      </c>
      <c r="Z24" s="41">
        <f t="shared" si="1"/>
        <v>0</v>
      </c>
      <c r="AA24" s="47">
        <f t="shared" si="2"/>
        <v>0</v>
      </c>
      <c r="AB24" s="41">
        <f t="shared" si="10"/>
        <v>0</v>
      </c>
      <c r="AC24" s="41">
        <f t="shared" si="11"/>
        <v>0</v>
      </c>
      <c r="AE24" s="86"/>
      <c r="AF24" s="86"/>
      <c r="AG24" s="86"/>
      <c r="AH24" s="86"/>
      <c r="AN24" s="185" t="str">
        <f t="shared" si="3"/>
        <v>1448147</v>
      </c>
      <c r="AO24" s="17" t="s">
        <v>833</v>
      </c>
      <c r="AP24" s="17">
        <v>11</v>
      </c>
      <c r="AQ24" s="17" t="s">
        <v>828</v>
      </c>
      <c r="AR24" s="17">
        <v>19</v>
      </c>
    </row>
    <row r="25" spans="1:44" s="17" customFormat="1" ht="16.5" thickTop="1" thickBot="1">
      <c r="A25" s="6">
        <v>21</v>
      </c>
      <c r="B25" s="545" t="s">
        <v>978</v>
      </c>
      <c r="C25" s="545" t="s">
        <v>979</v>
      </c>
      <c r="D25" s="545" t="s">
        <v>980</v>
      </c>
      <c r="E25" s="546">
        <f t="shared" si="0"/>
        <v>55</v>
      </c>
      <c r="F25" s="539" t="s">
        <v>238</v>
      </c>
      <c r="G25" s="560" t="str">
        <f t="shared" si="4"/>
        <v>25nmUniv</v>
      </c>
      <c r="H25" s="547" t="str">
        <f>IF(COUNTIF('Record Inputs'!$J$2:$J$100,AN25)&gt;0,"TE", IF(COUNTIF('Record Inputs'!$K$2:$K$100,AN25)&gt;0,"H2O",""))</f>
        <v>TE</v>
      </c>
      <c r="I25" s="547" t="str">
        <f>IF(COUNTIF('Record Inputs'!$L$2:$L$100,AN25)&gt;0,"P", IF(COUNTIF('Record Inputs'!$M$2:$M$100,AN25)&gt;0,"N",IF(COUNTIF('Record Inputs'!$P$2:$P$100,AN25)&gt;0,"C","")))</f>
        <v/>
      </c>
      <c r="J25" s="547" t="str">
        <f>IF(COUNTIF('Record Inputs'!$N$2:$N$100,AN25)&gt;0,"S", IF(COUNTIF('Record Inputs'!$O$2:$O$100,AN25)&gt;0,"S&amp;D",""))</f>
        <v/>
      </c>
      <c r="K25" s="557"/>
      <c r="M25" s="16">
        <f>(IF(F25=1,E25,0))</f>
        <v>0</v>
      </c>
      <c r="N25" s="16">
        <f>(IF(F25=2,E25,0))</f>
        <v>0</v>
      </c>
      <c r="O25" s="16">
        <f>(IF(F25=3,E25,0))</f>
        <v>0</v>
      </c>
      <c r="P25" s="16">
        <f>(IF(F25=4,E25,0))</f>
        <v>0</v>
      </c>
      <c r="Q25" s="16">
        <f>(IF(F25=5,E25,0))</f>
        <v>0</v>
      </c>
      <c r="Y25" s="41">
        <f>(IF(F25=1,K25,0))</f>
        <v>0</v>
      </c>
      <c r="Z25" s="41">
        <f>(IF(F25=2,K25,0))</f>
        <v>0</v>
      </c>
      <c r="AA25" s="47">
        <f>(IF(F25=3,K25,0))</f>
        <v>0</v>
      </c>
      <c r="AB25" s="41">
        <f>(IF(F25=4,K25,0))</f>
        <v>0</v>
      </c>
      <c r="AC25" s="41">
        <f>(IF(F25=5,K25,0))</f>
        <v>0</v>
      </c>
      <c r="AE25" s="86"/>
      <c r="AF25" s="86"/>
      <c r="AG25" s="86"/>
      <c r="AH25" s="86"/>
      <c r="AN25" s="185" t="str">
        <f t="shared" si="3"/>
        <v>1448083</v>
      </c>
      <c r="AO25" s="17" t="s">
        <v>834</v>
      </c>
      <c r="AP25" s="17">
        <v>11</v>
      </c>
      <c r="AQ25" s="17" t="s">
        <v>828</v>
      </c>
      <c r="AR25" s="17">
        <v>23</v>
      </c>
    </row>
    <row r="26" spans="1:44" s="17" customFormat="1" ht="16.5" thickTop="1" thickBot="1">
      <c r="A26" s="6">
        <v>22</v>
      </c>
      <c r="B26" s="545" t="s">
        <v>981</v>
      </c>
      <c r="C26" s="545" t="s">
        <v>982</v>
      </c>
      <c r="D26" s="545" t="s">
        <v>983</v>
      </c>
      <c r="E26" s="546">
        <f t="shared" si="0"/>
        <v>57</v>
      </c>
      <c r="F26" s="539" t="s">
        <v>239</v>
      </c>
      <c r="G26" s="560" t="str">
        <f t="shared" si="4"/>
        <v>25nmUniv</v>
      </c>
      <c r="H26" s="547" t="str">
        <f>IF(COUNTIF('Record Inputs'!$J$2:$J$100,AN26)&gt;0,"TE", IF(COUNTIF('Record Inputs'!$K$2:$K$100,AN26)&gt;0,"H2O",""))</f>
        <v>TE</v>
      </c>
      <c r="I26" s="547" t="str">
        <f>IF(COUNTIF('Record Inputs'!$L$2:$L$100,AN26)&gt;0,"P", IF(COUNTIF('Record Inputs'!$M$2:$M$100,AN26)&gt;0,"N",IF(COUNTIF('Record Inputs'!$P$2:$P$100,AN26)&gt;0,"C","")))</f>
        <v/>
      </c>
      <c r="J26" s="547" t="str">
        <f>IF(COUNTIF('Record Inputs'!$N$2:$N$100,AN26)&gt;0,"S", IF(COUNTIF('Record Inputs'!$O$2:$O$100,AN26)&gt;0,"S&amp;D",""))</f>
        <v/>
      </c>
      <c r="K26" s="557"/>
      <c r="M26" s="16">
        <f t="shared" si="12"/>
        <v>0</v>
      </c>
      <c r="N26" s="16">
        <f t="shared" si="5"/>
        <v>0</v>
      </c>
      <c r="O26" s="16">
        <f t="shared" si="6"/>
        <v>0</v>
      </c>
      <c r="P26" s="16">
        <f t="shared" si="7"/>
        <v>0</v>
      </c>
      <c r="Q26" s="16">
        <f t="shared" si="8"/>
        <v>0</v>
      </c>
      <c r="Y26" s="41">
        <f t="shared" si="9"/>
        <v>0</v>
      </c>
      <c r="Z26" s="41">
        <f t="shared" si="1"/>
        <v>0</v>
      </c>
      <c r="AA26" s="47">
        <f t="shared" si="2"/>
        <v>0</v>
      </c>
      <c r="AB26" s="41">
        <f t="shared" si="10"/>
        <v>0</v>
      </c>
      <c r="AC26" s="41">
        <f t="shared" si="11"/>
        <v>0</v>
      </c>
      <c r="AE26" s="86"/>
      <c r="AF26" s="86"/>
      <c r="AG26" s="86"/>
      <c r="AH26" s="86"/>
      <c r="AN26" s="185" t="str">
        <f t="shared" si="3"/>
        <v>1448083</v>
      </c>
      <c r="AO26" s="17" t="s">
        <v>835</v>
      </c>
      <c r="AP26" s="17">
        <v>11</v>
      </c>
      <c r="AQ26" s="17" t="s">
        <v>828</v>
      </c>
      <c r="AR26" s="17">
        <v>27</v>
      </c>
    </row>
    <row r="27" spans="1:44" s="17" customFormat="1" ht="16.5" thickTop="1" thickBot="1">
      <c r="A27" s="6">
        <v>23</v>
      </c>
      <c r="B27" s="545" t="s">
        <v>984</v>
      </c>
      <c r="C27" s="545" t="s">
        <v>985</v>
      </c>
      <c r="D27" s="545" t="s">
        <v>986</v>
      </c>
      <c r="E27" s="546">
        <f t="shared" si="0"/>
        <v>59</v>
      </c>
      <c r="F27" s="539" t="s">
        <v>240</v>
      </c>
      <c r="G27" s="560" t="str">
        <f t="shared" si="4"/>
        <v>25nmUniv</v>
      </c>
      <c r="H27" s="547" t="str">
        <f>IF(COUNTIF('Record Inputs'!$J$2:$J$100,AN27)&gt;0,"TE", IF(COUNTIF('Record Inputs'!$K$2:$K$100,AN27)&gt;0,"H2O",""))</f>
        <v>TE</v>
      </c>
      <c r="I27" s="547" t="str">
        <f>IF(COUNTIF('Record Inputs'!$L$2:$L$100,AN27)&gt;0,"P", IF(COUNTIF('Record Inputs'!$M$2:$M$100,AN27)&gt;0,"N",IF(COUNTIF('Record Inputs'!$P$2:$P$100,AN27)&gt;0,"C","")))</f>
        <v/>
      </c>
      <c r="J27" s="547" t="str">
        <f>IF(COUNTIF('Record Inputs'!$N$2:$N$100,AN27)&gt;0,"S", IF(COUNTIF('Record Inputs'!$O$2:$O$100,AN27)&gt;0,"S&amp;D",""))</f>
        <v/>
      </c>
      <c r="K27" s="557"/>
      <c r="M27" s="16">
        <f t="shared" si="12"/>
        <v>0</v>
      </c>
      <c r="N27" s="16">
        <f t="shared" si="5"/>
        <v>0</v>
      </c>
      <c r="O27" s="16">
        <f t="shared" si="6"/>
        <v>0</v>
      </c>
      <c r="P27" s="16">
        <f t="shared" si="7"/>
        <v>0</v>
      </c>
      <c r="Q27" s="16">
        <f t="shared" si="8"/>
        <v>0</v>
      </c>
      <c r="Y27" s="41">
        <f t="shared" si="9"/>
        <v>0</v>
      </c>
      <c r="Z27" s="41">
        <f t="shared" si="1"/>
        <v>0</v>
      </c>
      <c r="AA27" s="47">
        <f t="shared" si="2"/>
        <v>0</v>
      </c>
      <c r="AB27" s="41">
        <f t="shared" si="10"/>
        <v>0</v>
      </c>
      <c r="AC27" s="41">
        <f t="shared" si="11"/>
        <v>0</v>
      </c>
      <c r="AE27" s="86"/>
      <c r="AF27" s="86"/>
      <c r="AG27" s="86"/>
      <c r="AH27" s="86"/>
      <c r="AN27" s="185" t="str">
        <f t="shared" si="3"/>
        <v>1448083</v>
      </c>
      <c r="AO27" s="17" t="s">
        <v>836</v>
      </c>
      <c r="AP27" s="17">
        <v>11</v>
      </c>
      <c r="AQ27" s="17" t="s">
        <v>828</v>
      </c>
      <c r="AR27" s="17">
        <v>31</v>
      </c>
    </row>
    <row r="28" spans="1:44" s="17" customFormat="1" ht="16.5" thickTop="1" thickBot="1">
      <c r="A28" s="53">
        <v>24</v>
      </c>
      <c r="B28" s="550" t="s">
        <v>987</v>
      </c>
      <c r="C28" s="550" t="s">
        <v>988</v>
      </c>
      <c r="D28" s="550" t="s">
        <v>989</v>
      </c>
      <c r="E28" s="551">
        <f t="shared" si="0"/>
        <v>57</v>
      </c>
      <c r="F28" s="540" t="s">
        <v>241</v>
      </c>
      <c r="G28" s="560" t="str">
        <f t="shared" si="4"/>
        <v>25nmUniv</v>
      </c>
      <c r="H28" s="552" t="str">
        <f>IF(COUNTIF('Record Inputs'!$J$2:$J$100,AN28)&gt;0,"TE", IF(COUNTIF('Record Inputs'!$K$2:$K$100,AN28)&gt;0,"H2O",""))</f>
        <v>TE</v>
      </c>
      <c r="I28" s="552" t="str">
        <f>IF(COUNTIF('Record Inputs'!$L$2:$L$100,AN28)&gt;0,"P", IF(COUNTIF('Record Inputs'!$M$2:$M$100,AN28)&gt;0,"N",IF(COUNTIF('Record Inputs'!$P$2:$P$100,AN28)&gt;0,"C","")))</f>
        <v/>
      </c>
      <c r="J28" s="552" t="str">
        <f>IF(COUNTIF('Record Inputs'!$N$2:$N$100,AN28)&gt;0,"S", IF(COUNTIF('Record Inputs'!$O$2:$O$100,AN28)&gt;0,"S&amp;D",""))</f>
        <v/>
      </c>
      <c r="K28" s="558"/>
      <c r="M28" s="16">
        <f t="shared" si="12"/>
        <v>0</v>
      </c>
      <c r="N28" s="16">
        <f t="shared" si="5"/>
        <v>0</v>
      </c>
      <c r="O28" s="16">
        <f t="shared" si="6"/>
        <v>0</v>
      </c>
      <c r="P28" s="16">
        <f t="shared" si="7"/>
        <v>0</v>
      </c>
      <c r="Q28" s="16">
        <f t="shared" si="8"/>
        <v>0</v>
      </c>
      <c r="Y28" s="41">
        <f t="shared" si="9"/>
        <v>0</v>
      </c>
      <c r="Z28" s="41">
        <f t="shared" si="1"/>
        <v>0</v>
      </c>
      <c r="AA28" s="47">
        <f t="shared" si="2"/>
        <v>0</v>
      </c>
      <c r="AB28" s="41">
        <f t="shared" si="10"/>
        <v>0</v>
      </c>
      <c r="AC28" s="41">
        <f t="shared" si="11"/>
        <v>0</v>
      </c>
      <c r="AE28" s="86"/>
      <c r="AF28" s="86"/>
      <c r="AG28" s="86"/>
      <c r="AH28" s="86"/>
      <c r="AN28" s="185" t="str">
        <f t="shared" si="3"/>
        <v>1448083</v>
      </c>
      <c r="AO28" s="17" t="s">
        <v>837</v>
      </c>
      <c r="AP28" s="17">
        <v>11</v>
      </c>
      <c r="AQ28" s="17" t="s">
        <v>828</v>
      </c>
      <c r="AR28" s="17">
        <v>35</v>
      </c>
    </row>
    <row r="29" spans="1:44" s="17" customFormat="1" ht="16.5" thickTop="1" thickBot="1">
      <c r="A29" s="54">
        <v>25</v>
      </c>
      <c r="B29" s="403" t="s">
        <v>990</v>
      </c>
      <c r="C29" s="403" t="s">
        <v>991</v>
      </c>
      <c r="D29" s="403" t="s">
        <v>992</v>
      </c>
      <c r="E29" s="366">
        <f t="shared" si="0"/>
        <v>70</v>
      </c>
      <c r="F29" s="213" t="s">
        <v>266</v>
      </c>
      <c r="G29" s="560" t="str">
        <f t="shared" si="4"/>
        <v>50nmUniv</v>
      </c>
      <c r="H29" s="404" t="str">
        <f>IF(COUNTIF('Record Inputs'!$J$2:$J$100,AN29)&gt;0,"TE", IF(COUNTIF('Record Inputs'!$K$2:$K$100,AN29)&gt;0,"H2O",""))</f>
        <v>TE</v>
      </c>
      <c r="I29" s="404" t="str">
        <f>IF(COUNTIF('Record Inputs'!$L$2:$L$100,AN29)&gt;0,"P", IF(COUNTIF('Record Inputs'!$M$2:$M$100,AN29)&gt;0,"N",IF(COUNTIF('Record Inputs'!$P$2:$P$100,AN29)&gt;0,"C","")))</f>
        <v/>
      </c>
      <c r="J29" s="404" t="str">
        <f>IF(COUNTIF('Record Inputs'!$N$2:$N$100,AN29)&gt;0,"S", IF(COUNTIF('Record Inputs'!$O$2:$O$100,AN29)&gt;0,"S&amp;D",""))</f>
        <v/>
      </c>
      <c r="K29" s="532"/>
      <c r="M29" s="16">
        <f t="shared" si="12"/>
        <v>0</v>
      </c>
      <c r="N29" s="16">
        <f t="shared" si="5"/>
        <v>0</v>
      </c>
      <c r="O29" s="16">
        <f t="shared" si="6"/>
        <v>0</v>
      </c>
      <c r="P29" s="16">
        <f t="shared" si="7"/>
        <v>0</v>
      </c>
      <c r="Q29" s="16">
        <f t="shared" si="8"/>
        <v>0</v>
      </c>
      <c r="Y29" s="41">
        <f t="shared" si="9"/>
        <v>0</v>
      </c>
      <c r="Z29" s="41">
        <f t="shared" si="1"/>
        <v>0</v>
      </c>
      <c r="AA29" s="47">
        <f t="shared" si="2"/>
        <v>0</v>
      </c>
      <c r="AB29" s="41">
        <f t="shared" si="10"/>
        <v>0</v>
      </c>
      <c r="AC29" s="41">
        <f t="shared" si="11"/>
        <v>0</v>
      </c>
      <c r="AE29" s="86"/>
      <c r="AF29" s="86"/>
      <c r="AG29" s="86"/>
      <c r="AH29" s="86"/>
      <c r="AN29" s="185" t="str">
        <f t="shared" si="3"/>
        <v>1448083</v>
      </c>
      <c r="AO29" s="17" t="s">
        <v>5</v>
      </c>
      <c r="AP29" s="17">
        <v>15</v>
      </c>
      <c r="AQ29" s="17" t="s">
        <v>829</v>
      </c>
      <c r="AR29" s="17">
        <v>7</v>
      </c>
    </row>
    <row r="30" spans="1:44" s="17" customFormat="1" ht="16.5" thickTop="1" thickBot="1">
      <c r="A30" s="6">
        <v>26</v>
      </c>
      <c r="B30" s="99" t="s">
        <v>993</v>
      </c>
      <c r="C30" s="99" t="s">
        <v>994</v>
      </c>
      <c r="D30" s="99" t="s">
        <v>995</v>
      </c>
      <c r="E30" s="360">
        <f t="shared" si="0"/>
        <v>68</v>
      </c>
      <c r="F30" s="213" t="s">
        <v>267</v>
      </c>
      <c r="G30" s="560" t="str">
        <f t="shared" si="4"/>
        <v>50nmUniv</v>
      </c>
      <c r="H30" s="174" t="str">
        <f>IF(COUNTIF('Record Inputs'!$J$2:$J$100,AN30)&gt;0,"TE", IF(COUNTIF('Record Inputs'!$K$2:$K$100,AN30)&gt;0,"H2O",""))</f>
        <v>TE</v>
      </c>
      <c r="I30" s="174" t="str">
        <f>IF(COUNTIF('Record Inputs'!$L$2:$L$100,AN30)&gt;0,"P", IF(COUNTIF('Record Inputs'!$M$2:$M$100,AN30)&gt;0,"N",IF(COUNTIF('Record Inputs'!$P$2:$P$100,AN30)&gt;0,"C","")))</f>
        <v/>
      </c>
      <c r="J30" s="174" t="str">
        <f>IF(COUNTIF('Record Inputs'!$N$2:$N$100,AN30)&gt;0,"S", IF(COUNTIF('Record Inputs'!$O$2:$O$100,AN30)&gt;0,"S&amp;D",""))</f>
        <v/>
      </c>
      <c r="K30" s="290"/>
      <c r="M30" s="16">
        <f t="shared" si="12"/>
        <v>0</v>
      </c>
      <c r="N30" s="16">
        <f t="shared" si="5"/>
        <v>0</v>
      </c>
      <c r="O30" s="16">
        <f t="shared" si="6"/>
        <v>0</v>
      </c>
      <c r="P30" s="16">
        <f t="shared" si="7"/>
        <v>0</v>
      </c>
      <c r="Q30" s="16">
        <f t="shared" si="8"/>
        <v>0</v>
      </c>
      <c r="Y30" s="41">
        <f t="shared" si="9"/>
        <v>0</v>
      </c>
      <c r="Z30" s="41">
        <f t="shared" si="1"/>
        <v>0</v>
      </c>
      <c r="AA30" s="47">
        <f t="shared" si="2"/>
        <v>0</v>
      </c>
      <c r="AB30" s="41">
        <f t="shared" si="10"/>
        <v>0</v>
      </c>
      <c r="AC30" s="41">
        <f t="shared" si="11"/>
        <v>0</v>
      </c>
      <c r="AE30" s="86"/>
      <c r="AF30" s="86"/>
      <c r="AG30" s="86"/>
      <c r="AH30" s="86"/>
      <c r="AN30" s="185" t="str">
        <f t="shared" si="3"/>
        <v>1448083</v>
      </c>
      <c r="AO30" s="17" t="s">
        <v>9</v>
      </c>
      <c r="AP30" s="17">
        <v>15</v>
      </c>
      <c r="AQ30" s="17" t="s">
        <v>829</v>
      </c>
      <c r="AR30" s="17">
        <v>11</v>
      </c>
    </row>
    <row r="31" spans="1:44" s="17" customFormat="1" ht="16.5" thickTop="1" thickBot="1">
      <c r="A31" s="6">
        <v>27</v>
      </c>
      <c r="B31" s="99" t="s">
        <v>996</v>
      </c>
      <c r="C31" s="99" t="s">
        <v>997</v>
      </c>
      <c r="D31" s="99" t="s">
        <v>998</v>
      </c>
      <c r="E31" s="360">
        <f t="shared" si="0"/>
        <v>70</v>
      </c>
      <c r="F31" s="212" t="s">
        <v>268</v>
      </c>
      <c r="G31" s="560" t="str">
        <f t="shared" si="4"/>
        <v>50nmUniv</v>
      </c>
      <c r="H31" s="174" t="str">
        <f>IF(COUNTIF('Record Inputs'!$J$2:$J$100,AN31)&gt;0,"TE", IF(COUNTIF('Record Inputs'!$K$2:$K$100,AN31)&gt;0,"H2O",""))</f>
        <v>TE</v>
      </c>
      <c r="I31" s="174" t="str">
        <f>IF(COUNTIF('Record Inputs'!$L$2:$L$100,AN31)&gt;0,"P", IF(COUNTIF('Record Inputs'!$M$2:$M$100,AN31)&gt;0,"N",IF(COUNTIF('Record Inputs'!$P$2:$P$100,AN31)&gt;0,"C","")))</f>
        <v/>
      </c>
      <c r="J31" s="174" t="str">
        <f>IF(COUNTIF('Record Inputs'!$N$2:$N$100,AN31)&gt;0,"S", IF(COUNTIF('Record Inputs'!$O$2:$O$100,AN31)&gt;0,"S&amp;D",""))</f>
        <v/>
      </c>
      <c r="K31" s="290"/>
      <c r="M31" s="16">
        <f t="shared" si="12"/>
        <v>0</v>
      </c>
      <c r="N31" s="16">
        <f t="shared" si="5"/>
        <v>0</v>
      </c>
      <c r="O31" s="16">
        <f t="shared" si="6"/>
        <v>0</v>
      </c>
      <c r="P31" s="16">
        <f t="shared" si="7"/>
        <v>0</v>
      </c>
      <c r="Q31" s="16">
        <f t="shared" si="8"/>
        <v>0</v>
      </c>
      <c r="Y31" s="41">
        <f t="shared" si="9"/>
        <v>0</v>
      </c>
      <c r="Z31" s="41">
        <f t="shared" si="1"/>
        <v>0</v>
      </c>
      <c r="AA31" s="47">
        <f t="shared" si="2"/>
        <v>0</v>
      </c>
      <c r="AB31" s="41">
        <f t="shared" si="10"/>
        <v>0</v>
      </c>
      <c r="AC31" s="41">
        <f t="shared" si="11"/>
        <v>0</v>
      </c>
      <c r="AE31" s="86"/>
      <c r="AF31" s="86"/>
      <c r="AG31" s="86"/>
      <c r="AH31" s="86"/>
      <c r="AN31" s="185" t="str">
        <f t="shared" si="3"/>
        <v>1448067</v>
      </c>
      <c r="AO31" s="17" t="s">
        <v>828</v>
      </c>
      <c r="AP31" s="17">
        <v>15</v>
      </c>
      <c r="AQ31" s="17" t="s">
        <v>829</v>
      </c>
      <c r="AR31" s="17">
        <v>15</v>
      </c>
    </row>
    <row r="32" spans="1:44" s="17" customFormat="1" ht="16.5" thickTop="1" thickBot="1">
      <c r="A32" s="6">
        <v>28</v>
      </c>
      <c r="B32" s="99" t="s">
        <v>999</v>
      </c>
      <c r="C32" s="99" t="s">
        <v>1000</v>
      </c>
      <c r="D32" s="99" t="s">
        <v>1001</v>
      </c>
      <c r="E32" s="360">
        <f t="shared" si="0"/>
        <v>70</v>
      </c>
      <c r="F32" s="213" t="s">
        <v>269</v>
      </c>
      <c r="G32" s="560" t="str">
        <f t="shared" si="4"/>
        <v>50nmUniv</v>
      </c>
      <c r="H32" s="174" t="str">
        <f>IF(COUNTIF('Record Inputs'!$J$2:$J$100,AN32)&gt;0,"TE", IF(COUNTIF('Record Inputs'!$K$2:$K$100,AN32)&gt;0,"H2O",""))</f>
        <v>TE</v>
      </c>
      <c r="I32" s="174" t="str">
        <f>IF(COUNTIF('Record Inputs'!$L$2:$L$100,AN32)&gt;0,"P", IF(COUNTIF('Record Inputs'!$M$2:$M$100,AN32)&gt;0,"N",IF(COUNTIF('Record Inputs'!$P$2:$P$100,AN32)&gt;0,"C","")))</f>
        <v/>
      </c>
      <c r="J32" s="174" t="str">
        <f>IF(COUNTIF('Record Inputs'!$N$2:$N$100,AN32)&gt;0,"S", IF(COUNTIF('Record Inputs'!$O$2:$O$100,AN32)&gt;0,"S&amp;D",""))</f>
        <v/>
      </c>
      <c r="K32" s="290"/>
      <c r="M32" s="16">
        <f t="shared" si="12"/>
        <v>0</v>
      </c>
      <c r="N32" s="16">
        <f t="shared" si="5"/>
        <v>0</v>
      </c>
      <c r="O32" s="16">
        <f t="shared" si="6"/>
        <v>0</v>
      </c>
      <c r="P32" s="16">
        <f t="shared" si="7"/>
        <v>0</v>
      </c>
      <c r="Q32" s="16">
        <f t="shared" si="8"/>
        <v>0</v>
      </c>
      <c r="Y32" s="41">
        <f t="shared" si="9"/>
        <v>0</v>
      </c>
      <c r="Z32" s="41">
        <f t="shared" si="1"/>
        <v>0</v>
      </c>
      <c r="AA32" s="47">
        <f t="shared" si="2"/>
        <v>0</v>
      </c>
      <c r="AB32" s="41">
        <f t="shared" si="10"/>
        <v>0</v>
      </c>
      <c r="AC32" s="41">
        <f t="shared" si="11"/>
        <v>0</v>
      </c>
      <c r="AE32" s="86"/>
      <c r="AF32" s="86"/>
      <c r="AG32" s="86"/>
      <c r="AH32" s="86"/>
      <c r="AN32" s="185" t="str">
        <f t="shared" si="3"/>
        <v>1448067</v>
      </c>
      <c r="AO32" s="17" t="s">
        <v>829</v>
      </c>
      <c r="AP32" s="17">
        <v>15</v>
      </c>
      <c r="AQ32" s="17" t="s">
        <v>829</v>
      </c>
      <c r="AR32" s="17">
        <v>19</v>
      </c>
    </row>
    <row r="33" spans="1:44" s="17" customFormat="1" ht="16.5" thickTop="1" thickBot="1">
      <c r="A33" s="6">
        <v>29</v>
      </c>
      <c r="B33" s="99" t="s">
        <v>1002</v>
      </c>
      <c r="C33" s="99" t="s">
        <v>1003</v>
      </c>
      <c r="D33" s="99" t="s">
        <v>1004</v>
      </c>
      <c r="E33" s="360">
        <f t="shared" si="0"/>
        <v>70</v>
      </c>
      <c r="F33" s="212" t="s">
        <v>270</v>
      </c>
      <c r="G33" s="560" t="str">
        <f t="shared" si="4"/>
        <v>50nmUniv</v>
      </c>
      <c r="H33" s="174" t="str">
        <f>IF(COUNTIF('Record Inputs'!$J$2:$J$100,AN33)&gt;0,"TE", IF(COUNTIF('Record Inputs'!$K$2:$K$100,AN33)&gt;0,"H2O",""))</f>
        <v>TE</v>
      </c>
      <c r="I33" s="174" t="str">
        <f>IF(COUNTIF('Record Inputs'!$L$2:$L$100,AN33)&gt;0,"P", IF(COUNTIF('Record Inputs'!$M$2:$M$100,AN33)&gt;0,"N",IF(COUNTIF('Record Inputs'!$P$2:$P$100,AN33)&gt;0,"C","")))</f>
        <v/>
      </c>
      <c r="J33" s="174" t="str">
        <f>IF(COUNTIF('Record Inputs'!$N$2:$N$100,AN33)&gt;0,"S", IF(COUNTIF('Record Inputs'!$O$2:$O$100,AN33)&gt;0,"S&amp;D",""))</f>
        <v/>
      </c>
      <c r="K33" s="290"/>
      <c r="M33" s="16">
        <f t="shared" si="12"/>
        <v>0</v>
      </c>
      <c r="N33" s="16">
        <f t="shared" si="5"/>
        <v>0</v>
      </c>
      <c r="O33" s="16">
        <f t="shared" si="6"/>
        <v>0</v>
      </c>
      <c r="P33" s="16">
        <f>(IF(F33=4,E33,0))</f>
        <v>0</v>
      </c>
      <c r="Q33" s="16">
        <f t="shared" si="8"/>
        <v>0</v>
      </c>
      <c r="Y33" s="41">
        <f t="shared" si="9"/>
        <v>0</v>
      </c>
      <c r="Z33" s="41">
        <f t="shared" si="1"/>
        <v>0</v>
      </c>
      <c r="AA33" s="47">
        <f t="shared" si="2"/>
        <v>0</v>
      </c>
      <c r="AB33" s="41">
        <f t="shared" si="10"/>
        <v>0</v>
      </c>
      <c r="AC33" s="41">
        <f t="shared" si="11"/>
        <v>0</v>
      </c>
      <c r="AE33" s="86"/>
      <c r="AF33" s="86"/>
      <c r="AG33" s="86"/>
      <c r="AH33" s="86"/>
      <c r="AN33" s="185" t="str">
        <f t="shared" si="3"/>
        <v>1448067</v>
      </c>
      <c r="AO33" s="17" t="s">
        <v>830</v>
      </c>
      <c r="AP33" s="17">
        <v>15</v>
      </c>
      <c r="AQ33" s="17" t="s">
        <v>829</v>
      </c>
      <c r="AR33" s="17">
        <v>23</v>
      </c>
    </row>
    <row r="34" spans="1:44" s="17" customFormat="1" ht="16.5" thickTop="1" thickBot="1">
      <c r="A34" s="7">
        <v>30</v>
      </c>
      <c r="B34" s="99" t="s">
        <v>1005</v>
      </c>
      <c r="C34" s="99" t="s">
        <v>1006</v>
      </c>
      <c r="D34" s="99" t="s">
        <v>1007</v>
      </c>
      <c r="E34" s="360">
        <f t="shared" si="0"/>
        <v>70</v>
      </c>
      <c r="F34" s="213" t="s">
        <v>271</v>
      </c>
      <c r="G34" s="560" t="str">
        <f t="shared" si="4"/>
        <v>50nmUniv</v>
      </c>
      <c r="H34" s="174" t="str">
        <f>IF(COUNTIF('Record Inputs'!$J$2:$J$100,AN34)&gt;0,"TE", IF(COUNTIF('Record Inputs'!$K$2:$K$100,AN34)&gt;0,"H2O",""))</f>
        <v>TE</v>
      </c>
      <c r="I34" s="174" t="str">
        <f>IF(COUNTIF('Record Inputs'!$L$2:$L$100,AN34)&gt;0,"P", IF(COUNTIF('Record Inputs'!$M$2:$M$100,AN34)&gt;0,"N",IF(COUNTIF('Record Inputs'!$P$2:$P$100,AN34)&gt;0,"C","")))</f>
        <v/>
      </c>
      <c r="J34" s="174" t="str">
        <f>IF(COUNTIF('Record Inputs'!$N$2:$N$100,AN34)&gt;0,"S", IF(COUNTIF('Record Inputs'!$O$2:$O$100,AN34)&gt;0,"S&amp;D",""))</f>
        <v/>
      </c>
      <c r="K34" s="290"/>
      <c r="M34" s="16">
        <f t="shared" si="12"/>
        <v>0</v>
      </c>
      <c r="N34" s="16">
        <f t="shared" si="5"/>
        <v>0</v>
      </c>
      <c r="O34" s="16">
        <f t="shared" si="6"/>
        <v>0</v>
      </c>
      <c r="P34" s="16">
        <f t="shared" ref="P34:P97" si="13">(IF(F34=4,E34,0))</f>
        <v>0</v>
      </c>
      <c r="Q34" s="16">
        <f t="shared" si="8"/>
        <v>0</v>
      </c>
      <c r="Y34" s="41">
        <f t="shared" si="9"/>
        <v>0</v>
      </c>
      <c r="Z34" s="41">
        <f t="shared" si="1"/>
        <v>0</v>
      </c>
      <c r="AA34" s="47">
        <f t="shared" si="2"/>
        <v>0</v>
      </c>
      <c r="AB34" s="41">
        <f t="shared" si="10"/>
        <v>0</v>
      </c>
      <c r="AC34" s="41">
        <f t="shared" si="11"/>
        <v>0</v>
      </c>
      <c r="AE34" s="86"/>
      <c r="AF34" s="86"/>
      <c r="AG34" s="86"/>
      <c r="AH34" s="86"/>
      <c r="AN34" s="185" t="str">
        <f t="shared" si="3"/>
        <v>1448067</v>
      </c>
      <c r="AO34" s="17" t="s">
        <v>831</v>
      </c>
      <c r="AP34" s="17">
        <v>15</v>
      </c>
      <c r="AQ34" s="17" t="s">
        <v>829</v>
      </c>
      <c r="AR34" s="17">
        <v>27</v>
      </c>
    </row>
    <row r="35" spans="1:44" s="17" customFormat="1" ht="16.5" thickTop="1" thickBot="1">
      <c r="A35" s="7">
        <v>31</v>
      </c>
      <c r="B35" s="99" t="s">
        <v>1008</v>
      </c>
      <c r="C35" s="99" t="s">
        <v>1009</v>
      </c>
      <c r="D35" s="99" t="s">
        <v>1010</v>
      </c>
      <c r="E35" s="360">
        <f t="shared" si="0"/>
        <v>70</v>
      </c>
      <c r="F35" s="212" t="s">
        <v>272</v>
      </c>
      <c r="G35" s="560" t="str">
        <f t="shared" si="4"/>
        <v>50nmUniv</v>
      </c>
      <c r="H35" s="174" t="str">
        <f>IF(COUNTIF('Record Inputs'!$J$2:$J$100,AN35)&gt;0,"TE", IF(COUNTIF('Record Inputs'!$K$2:$K$100,AN35)&gt;0,"H2O",""))</f>
        <v>TE</v>
      </c>
      <c r="I35" s="174" t="str">
        <f>IF(COUNTIF('Record Inputs'!$L$2:$L$100,AN35)&gt;0,"P", IF(COUNTIF('Record Inputs'!$M$2:$M$100,AN35)&gt;0,"N",IF(COUNTIF('Record Inputs'!$P$2:$P$100,AN35)&gt;0,"C","")))</f>
        <v/>
      </c>
      <c r="J35" s="174" t="str">
        <f>IF(COUNTIF('Record Inputs'!$N$2:$N$100,AN35)&gt;0,"S", IF(COUNTIF('Record Inputs'!$O$2:$O$100,AN35)&gt;0,"S&amp;D",""))</f>
        <v/>
      </c>
      <c r="K35" s="290"/>
      <c r="M35" s="16">
        <f t="shared" si="12"/>
        <v>0</v>
      </c>
      <c r="N35" s="16">
        <f t="shared" si="5"/>
        <v>0</v>
      </c>
      <c r="O35" s="16">
        <f t="shared" si="6"/>
        <v>0</v>
      </c>
      <c r="P35" s="16">
        <f t="shared" si="13"/>
        <v>0</v>
      </c>
      <c r="Q35" s="16">
        <f t="shared" si="8"/>
        <v>0</v>
      </c>
      <c r="Y35" s="41">
        <f t="shared" si="9"/>
        <v>0</v>
      </c>
      <c r="Z35" s="41">
        <f t="shared" si="1"/>
        <v>0</v>
      </c>
      <c r="AA35" s="47">
        <f t="shared" si="2"/>
        <v>0</v>
      </c>
      <c r="AB35" s="41">
        <f t="shared" si="10"/>
        <v>0</v>
      </c>
      <c r="AC35" s="41">
        <f t="shared" si="11"/>
        <v>0</v>
      </c>
      <c r="AE35" s="86"/>
      <c r="AF35" s="86"/>
      <c r="AG35" s="86"/>
      <c r="AH35" s="86"/>
      <c r="AN35" s="185" t="str">
        <f t="shared" si="3"/>
        <v>1448067</v>
      </c>
      <c r="AO35" s="17" t="s">
        <v>832</v>
      </c>
      <c r="AP35" s="17">
        <v>15</v>
      </c>
      <c r="AQ35" s="17" t="s">
        <v>829</v>
      </c>
      <c r="AR35" s="17">
        <v>31</v>
      </c>
    </row>
    <row r="36" spans="1:44" s="17" customFormat="1" ht="16.5" thickTop="1" thickBot="1">
      <c r="A36" s="55">
        <v>32</v>
      </c>
      <c r="B36" s="99" t="s">
        <v>1011</v>
      </c>
      <c r="C36" s="99" t="s">
        <v>1012</v>
      </c>
      <c r="D36" s="99" t="s">
        <v>1013</v>
      </c>
      <c r="E36" s="360">
        <f t="shared" si="0"/>
        <v>70</v>
      </c>
      <c r="F36" s="213" t="s">
        <v>273</v>
      </c>
      <c r="G36" s="560" t="str">
        <f t="shared" si="4"/>
        <v>50nmUniv</v>
      </c>
      <c r="H36" s="174" t="str">
        <f>IF(COUNTIF('Record Inputs'!$J$2:$J$100,AN36)&gt;0,"TE", IF(COUNTIF('Record Inputs'!$K$2:$K$100,AN36)&gt;0,"H2O",""))</f>
        <v>TE</v>
      </c>
      <c r="I36" s="174" t="str">
        <f>IF(COUNTIF('Record Inputs'!$L$2:$L$100,AN36)&gt;0,"P", IF(COUNTIF('Record Inputs'!$M$2:$M$100,AN36)&gt;0,"N",IF(COUNTIF('Record Inputs'!$P$2:$P$100,AN36)&gt;0,"C","")))</f>
        <v/>
      </c>
      <c r="J36" s="174" t="str">
        <f>IF(COUNTIF('Record Inputs'!$N$2:$N$100,AN36)&gt;0,"S", IF(COUNTIF('Record Inputs'!$O$2:$O$100,AN36)&gt;0,"S&amp;D",""))</f>
        <v/>
      </c>
      <c r="K36" s="290"/>
      <c r="M36" s="16">
        <f t="shared" si="12"/>
        <v>0</v>
      </c>
      <c r="N36" s="16">
        <f t="shared" si="5"/>
        <v>0</v>
      </c>
      <c r="O36" s="16">
        <f t="shared" si="6"/>
        <v>0</v>
      </c>
      <c r="P36" s="16">
        <f t="shared" si="13"/>
        <v>0</v>
      </c>
      <c r="Q36" s="16">
        <f t="shared" si="8"/>
        <v>0</v>
      </c>
      <c r="Y36" s="41">
        <f t="shared" si="9"/>
        <v>0</v>
      </c>
      <c r="Z36" s="41">
        <f t="shared" si="1"/>
        <v>0</v>
      </c>
      <c r="AA36" s="47">
        <f t="shared" si="2"/>
        <v>0</v>
      </c>
      <c r="AB36" s="41">
        <f t="shared" si="10"/>
        <v>0</v>
      </c>
      <c r="AC36" s="41">
        <f t="shared" si="11"/>
        <v>0</v>
      </c>
      <c r="AE36" s="86"/>
      <c r="AF36" s="86"/>
      <c r="AG36" s="86"/>
      <c r="AH36" s="86"/>
      <c r="AN36" s="185" t="str">
        <f t="shared" si="3"/>
        <v>1448067</v>
      </c>
      <c r="AO36" s="17" t="s">
        <v>833</v>
      </c>
      <c r="AP36" s="17">
        <v>15</v>
      </c>
      <c r="AQ36" s="17" t="s">
        <v>829</v>
      </c>
      <c r="AR36" s="17">
        <v>35</v>
      </c>
    </row>
    <row r="37" spans="1:44" s="17" customFormat="1" ht="16.5" thickTop="1" thickBot="1">
      <c r="A37" s="56">
        <v>33</v>
      </c>
      <c r="B37" s="99" t="s">
        <v>1014</v>
      </c>
      <c r="C37" s="99" t="s">
        <v>1015</v>
      </c>
      <c r="D37" s="99" t="s">
        <v>1016</v>
      </c>
      <c r="E37" s="360">
        <f t="shared" si="0"/>
        <v>55</v>
      </c>
      <c r="F37" s="212" t="s">
        <v>274</v>
      </c>
      <c r="G37" s="560" t="str">
        <f t="shared" si="4"/>
        <v>25nmUniv</v>
      </c>
      <c r="H37" s="174" t="str">
        <f>IF(COUNTIF('Record Inputs'!$J$2:$J$100,AN37)&gt;0,"TE", IF(COUNTIF('Record Inputs'!$K$2:$K$100,AN37)&gt;0,"H2O",""))</f>
        <v>TE</v>
      </c>
      <c r="I37" s="174" t="str">
        <f>IF(COUNTIF('Record Inputs'!$L$2:$L$100,AN37)&gt;0,"P", IF(COUNTIF('Record Inputs'!$M$2:$M$100,AN37)&gt;0,"N",IF(COUNTIF('Record Inputs'!$P$2:$P$100,AN37)&gt;0,"C","")))</f>
        <v/>
      </c>
      <c r="J37" s="174" t="str">
        <f>IF(COUNTIF('Record Inputs'!$N$2:$N$100,AN37)&gt;0,"S", IF(COUNTIF('Record Inputs'!$O$2:$O$100,AN37)&gt;0,"S&amp;D",""))</f>
        <v/>
      </c>
      <c r="K37" s="290"/>
      <c r="M37" s="16">
        <f t="shared" si="12"/>
        <v>0</v>
      </c>
      <c r="N37" s="16">
        <f t="shared" si="5"/>
        <v>0</v>
      </c>
      <c r="O37" s="16">
        <f t="shared" si="6"/>
        <v>0</v>
      </c>
      <c r="P37" s="16">
        <f t="shared" si="13"/>
        <v>0</v>
      </c>
      <c r="Q37" s="16">
        <f t="shared" si="8"/>
        <v>0</v>
      </c>
      <c r="Y37" s="41">
        <f t="shared" si="9"/>
        <v>0</v>
      </c>
      <c r="Z37" s="41">
        <f t="shared" si="1"/>
        <v>0</v>
      </c>
      <c r="AA37" s="47">
        <f t="shared" si="2"/>
        <v>0</v>
      </c>
      <c r="AB37" s="41">
        <f t="shared" si="10"/>
        <v>0</v>
      </c>
      <c r="AC37" s="41">
        <f t="shared" si="11"/>
        <v>0</v>
      </c>
      <c r="AE37" s="86"/>
      <c r="AF37" s="86"/>
      <c r="AG37" s="86"/>
      <c r="AH37" s="86"/>
      <c r="AN37" s="185" t="str">
        <f t="shared" si="3"/>
        <v>1448067</v>
      </c>
      <c r="AO37" s="17" t="s">
        <v>834</v>
      </c>
      <c r="AP37" s="17">
        <v>15</v>
      </c>
      <c r="AQ37" s="17" t="s">
        <v>830</v>
      </c>
      <c r="AR37" s="17">
        <v>7</v>
      </c>
    </row>
    <row r="38" spans="1:44" s="17" customFormat="1" ht="16.5" thickTop="1" thickBot="1">
      <c r="A38" s="7">
        <v>34</v>
      </c>
      <c r="B38" s="99" t="s">
        <v>1017</v>
      </c>
      <c r="C38" s="99" t="s">
        <v>1018</v>
      </c>
      <c r="D38" s="99" t="s">
        <v>1019</v>
      </c>
      <c r="E38" s="360">
        <f t="shared" si="0"/>
        <v>42</v>
      </c>
      <c r="F38" s="213" t="s">
        <v>275</v>
      </c>
      <c r="G38" s="560" t="str">
        <f t="shared" si="4"/>
        <v>25nmUniv</v>
      </c>
      <c r="H38" s="174" t="str">
        <f>IF(COUNTIF('Record Inputs'!$J$2:$J$100,AN38)&gt;0,"TE", IF(COUNTIF('Record Inputs'!$K$2:$K$100,AN38)&gt;0,"H2O",""))</f>
        <v>TE</v>
      </c>
      <c r="I38" s="174" t="str">
        <f>IF(COUNTIF('Record Inputs'!$L$2:$L$100,AN38)&gt;0,"P", IF(COUNTIF('Record Inputs'!$M$2:$M$100,AN38)&gt;0,"N",IF(COUNTIF('Record Inputs'!$P$2:$P$100,AN38)&gt;0,"C","")))</f>
        <v/>
      </c>
      <c r="J38" s="174" t="str">
        <f>IF(COUNTIF('Record Inputs'!$N$2:$N$100,AN38)&gt;0,"S", IF(COUNTIF('Record Inputs'!$O$2:$O$100,AN38)&gt;0,"S&amp;D",""))</f>
        <v/>
      </c>
      <c r="K38" s="290"/>
      <c r="M38" s="16">
        <f t="shared" si="12"/>
        <v>0</v>
      </c>
      <c r="N38" s="16">
        <f t="shared" si="5"/>
        <v>0</v>
      </c>
      <c r="O38" s="16">
        <f t="shared" si="6"/>
        <v>0</v>
      </c>
      <c r="P38" s="16">
        <f t="shared" si="13"/>
        <v>0</v>
      </c>
      <c r="Q38" s="16">
        <f t="shared" si="8"/>
        <v>0</v>
      </c>
      <c r="Y38" s="41">
        <f t="shared" si="9"/>
        <v>0</v>
      </c>
      <c r="Z38" s="41">
        <f t="shared" si="1"/>
        <v>0</v>
      </c>
      <c r="AA38" s="47">
        <f t="shared" si="2"/>
        <v>0</v>
      </c>
      <c r="AB38" s="41">
        <f t="shared" si="10"/>
        <v>0</v>
      </c>
      <c r="AC38" s="41">
        <f t="shared" si="11"/>
        <v>0</v>
      </c>
      <c r="AE38" s="86"/>
      <c r="AF38" s="86"/>
      <c r="AG38" s="86"/>
      <c r="AH38" s="86"/>
      <c r="AN38" s="185" t="str">
        <f t="shared" si="3"/>
        <v>1448067</v>
      </c>
      <c r="AO38" s="17" t="s">
        <v>835</v>
      </c>
      <c r="AP38" s="17">
        <v>15</v>
      </c>
      <c r="AQ38" s="17" t="s">
        <v>830</v>
      </c>
      <c r="AR38" s="17">
        <v>11</v>
      </c>
    </row>
    <row r="39" spans="1:44" s="17" customFormat="1" ht="16.5" thickTop="1" thickBot="1">
      <c r="A39" s="7">
        <v>35</v>
      </c>
      <c r="B39" s="99" t="s">
        <v>1020</v>
      </c>
      <c r="C39" s="99" t="s">
        <v>1021</v>
      </c>
      <c r="D39" s="99" t="s">
        <v>1022</v>
      </c>
      <c r="E39" s="360">
        <f t="shared" si="0"/>
        <v>50</v>
      </c>
      <c r="F39" s="212" t="s">
        <v>276</v>
      </c>
      <c r="G39" s="560" t="str">
        <f t="shared" si="4"/>
        <v>25nmUniv</v>
      </c>
      <c r="H39" s="174" t="str">
        <f>IF(COUNTIF('Record Inputs'!$J$2:$J$100,AN39)&gt;0,"TE", IF(COUNTIF('Record Inputs'!$K$2:$K$100,AN39)&gt;0,"H2O",""))</f>
        <v>TE</v>
      </c>
      <c r="I39" s="174" t="str">
        <f>IF(COUNTIF('Record Inputs'!$L$2:$L$100,AN39)&gt;0,"P", IF(COUNTIF('Record Inputs'!$M$2:$M$100,AN39)&gt;0,"N",IF(COUNTIF('Record Inputs'!$P$2:$P$100,AN39)&gt;0,"C","")))</f>
        <v/>
      </c>
      <c r="J39" s="174" t="str">
        <f>IF(COUNTIF('Record Inputs'!$N$2:$N$100,AN39)&gt;0,"S", IF(COUNTIF('Record Inputs'!$O$2:$O$100,AN39)&gt;0,"S&amp;D",""))</f>
        <v/>
      </c>
      <c r="K39" s="290"/>
      <c r="M39" s="16">
        <f t="shared" si="12"/>
        <v>0</v>
      </c>
      <c r="N39" s="16">
        <f t="shared" si="5"/>
        <v>0</v>
      </c>
      <c r="O39" s="16">
        <f t="shared" si="6"/>
        <v>0</v>
      </c>
      <c r="P39" s="16">
        <f t="shared" si="13"/>
        <v>0</v>
      </c>
      <c r="Q39" s="16">
        <f t="shared" si="8"/>
        <v>0</v>
      </c>
      <c r="Y39" s="41">
        <f t="shared" si="9"/>
        <v>0</v>
      </c>
      <c r="Z39" s="41">
        <f t="shared" si="1"/>
        <v>0</v>
      </c>
      <c r="AA39" s="47">
        <f t="shared" si="2"/>
        <v>0</v>
      </c>
      <c r="AB39" s="41">
        <f t="shared" si="10"/>
        <v>0</v>
      </c>
      <c r="AC39" s="41">
        <f t="shared" si="11"/>
        <v>0</v>
      </c>
      <c r="AE39" s="86"/>
      <c r="AF39" s="86"/>
      <c r="AG39" s="86"/>
      <c r="AH39" s="86"/>
      <c r="AN39" s="185" t="str">
        <f t="shared" si="3"/>
        <v>1448067</v>
      </c>
      <c r="AO39" s="17" t="s">
        <v>836</v>
      </c>
      <c r="AP39" s="17">
        <v>15</v>
      </c>
      <c r="AQ39" s="17" t="s">
        <v>830</v>
      </c>
      <c r="AR39" s="17">
        <v>15</v>
      </c>
    </row>
    <row r="40" spans="1:44" s="17" customFormat="1" ht="16.5" thickTop="1" thickBot="1">
      <c r="A40" s="7">
        <v>36</v>
      </c>
      <c r="B40" s="395" t="s">
        <v>1023</v>
      </c>
      <c r="C40" s="395" t="s">
        <v>1024</v>
      </c>
      <c r="D40" s="395" t="s">
        <v>1025</v>
      </c>
      <c r="E40" s="361">
        <f t="shared" si="0"/>
        <v>53</v>
      </c>
      <c r="F40" s="396" t="s">
        <v>277</v>
      </c>
      <c r="G40" s="560" t="str">
        <f t="shared" si="4"/>
        <v>25nmUniv</v>
      </c>
      <c r="H40" s="397" t="str">
        <f>IF(COUNTIF('Record Inputs'!$J$2:$J$100,AN40)&gt;0,"TE", IF(COUNTIF('Record Inputs'!$K$2:$K$100,AN40)&gt;0,"H2O",""))</f>
        <v>TE</v>
      </c>
      <c r="I40" s="397" t="str">
        <f>IF(COUNTIF('Record Inputs'!$L$2:$L$100,AN40)&gt;0,"P", IF(COUNTIF('Record Inputs'!$M$2:$M$100,AN40)&gt;0,"N",IF(COUNTIF('Record Inputs'!$P$2:$P$100,AN40)&gt;0,"C","")))</f>
        <v/>
      </c>
      <c r="J40" s="397" t="str">
        <f>IF(COUNTIF('Record Inputs'!$N$2:$N$100,AN40)&gt;0,"S", IF(COUNTIF('Record Inputs'!$O$2:$O$100,AN40)&gt;0,"S&amp;D",""))</f>
        <v/>
      </c>
      <c r="K40" s="438"/>
      <c r="M40" s="16">
        <f t="shared" si="12"/>
        <v>0</v>
      </c>
      <c r="N40" s="16">
        <f t="shared" si="5"/>
        <v>0</v>
      </c>
      <c r="O40" s="16">
        <f t="shared" si="6"/>
        <v>0</v>
      </c>
      <c r="P40" s="16">
        <f t="shared" si="13"/>
        <v>0</v>
      </c>
      <c r="Q40" s="16">
        <f t="shared" si="8"/>
        <v>0</v>
      </c>
      <c r="Y40" s="41">
        <f t="shared" si="9"/>
        <v>0</v>
      </c>
      <c r="Z40" s="41">
        <f t="shared" si="1"/>
        <v>0</v>
      </c>
      <c r="AA40" s="47">
        <f t="shared" si="2"/>
        <v>0</v>
      </c>
      <c r="AB40" s="41">
        <f t="shared" si="10"/>
        <v>0</v>
      </c>
      <c r="AC40" s="41">
        <f t="shared" si="11"/>
        <v>0</v>
      </c>
      <c r="AE40" s="86"/>
      <c r="AF40" s="86"/>
      <c r="AG40" s="86"/>
      <c r="AH40" s="86"/>
      <c r="AN40" s="185" t="str">
        <f t="shared" si="3"/>
        <v>1448067</v>
      </c>
      <c r="AO40" s="17" t="s">
        <v>837</v>
      </c>
      <c r="AP40" s="17">
        <v>15</v>
      </c>
      <c r="AQ40" s="17" t="s">
        <v>830</v>
      </c>
      <c r="AR40" s="17">
        <v>19</v>
      </c>
    </row>
    <row r="41" spans="1:44" s="17" customFormat="1" ht="15.75" thickBot="1">
      <c r="A41" s="7">
        <v>37</v>
      </c>
      <c r="B41" s="100" t="s">
        <v>1026</v>
      </c>
      <c r="C41" s="100" t="s">
        <v>1027</v>
      </c>
      <c r="D41" s="100" t="s">
        <v>1028</v>
      </c>
      <c r="E41" s="409">
        <f t="shared" si="0"/>
        <v>40</v>
      </c>
      <c r="F41" s="441" t="s">
        <v>278</v>
      </c>
      <c r="G41" s="560" t="str">
        <f t="shared" si="4"/>
        <v>50nmUniv</v>
      </c>
      <c r="H41" s="442" t="str">
        <f>IF(COUNTIF('Record Inputs'!$J$2:$J$100,AN41)&gt;0,"TE", IF(COUNTIF('Record Inputs'!$K$2:$K$100,AN41)&gt;0,"H2O",""))</f>
        <v/>
      </c>
      <c r="I41" s="442" t="str">
        <f>IF(COUNTIF('Record Inputs'!$L$2:$L$100,AN41)&gt;0,"P", IF(COUNTIF('Record Inputs'!$M$2:$M$100,AN41)&gt;0,"N",IF(COUNTIF('Record Inputs'!$P$2:$P$100,AN41)&gt;0,"C","")))</f>
        <v/>
      </c>
      <c r="J41" s="442" t="str">
        <f>IF(COUNTIF('Record Inputs'!$N$2:$N$100,AN41)&gt;0,"S", IF(COUNTIF('Record Inputs'!$O$2:$O$100,AN41)&gt;0,"S&amp;D",""))</f>
        <v/>
      </c>
      <c r="K41" s="440"/>
      <c r="M41" s="16">
        <f t="shared" si="12"/>
        <v>0</v>
      </c>
      <c r="N41" s="16">
        <f t="shared" si="5"/>
        <v>0</v>
      </c>
      <c r="O41" s="16">
        <f t="shared" si="6"/>
        <v>0</v>
      </c>
      <c r="P41" s="16">
        <f t="shared" si="13"/>
        <v>0</v>
      </c>
      <c r="Q41" s="16">
        <f t="shared" si="8"/>
        <v>0</v>
      </c>
      <c r="Y41" s="41">
        <f t="shared" si="9"/>
        <v>0</v>
      </c>
      <c r="Z41" s="41">
        <f t="shared" si="1"/>
        <v>0</v>
      </c>
      <c r="AA41" s="47">
        <f t="shared" si="2"/>
        <v>0</v>
      </c>
      <c r="AB41" s="41">
        <f t="shared" si="10"/>
        <v>0</v>
      </c>
      <c r="AC41" s="41">
        <f t="shared" si="11"/>
        <v>0</v>
      </c>
      <c r="AE41" s="86"/>
      <c r="AF41" s="86"/>
      <c r="AG41" s="86"/>
      <c r="AH41" s="86"/>
      <c r="AN41" s="185" t="str">
        <f t="shared" si="3"/>
        <v>1448049</v>
      </c>
      <c r="AO41" s="17" t="s">
        <v>5</v>
      </c>
      <c r="AP41" s="17">
        <v>19</v>
      </c>
      <c r="AQ41" s="17" t="s">
        <v>830</v>
      </c>
      <c r="AR41" s="17">
        <v>23</v>
      </c>
    </row>
    <row r="42" spans="1:44" s="17" customFormat="1" ht="16.5" thickTop="1" thickBot="1">
      <c r="A42" s="7">
        <v>38</v>
      </c>
      <c r="B42" s="99" t="s">
        <v>1029</v>
      </c>
      <c r="C42" s="99" t="s">
        <v>1030</v>
      </c>
      <c r="D42" s="99" t="s">
        <v>1031</v>
      </c>
      <c r="E42" s="360">
        <f t="shared" si="0"/>
        <v>67</v>
      </c>
      <c r="F42" s="213" t="s">
        <v>279</v>
      </c>
      <c r="G42" s="560" t="str">
        <f t="shared" si="4"/>
        <v>50nmUniv</v>
      </c>
      <c r="H42" s="174" t="str">
        <f>IF(COUNTIF('Record Inputs'!$J$2:$J$100,AN42)&gt;0,"TE", IF(COUNTIF('Record Inputs'!$K$2:$K$100,AN42)&gt;0,"H2O",""))</f>
        <v/>
      </c>
      <c r="I42" s="174" t="str">
        <f>IF(COUNTIF('Record Inputs'!$L$2:$L$100,AN42)&gt;0,"P", IF(COUNTIF('Record Inputs'!$M$2:$M$100,AN42)&gt;0,"N",IF(COUNTIF('Record Inputs'!$P$2:$P$100,AN42)&gt;0,"C","")))</f>
        <v/>
      </c>
      <c r="J42" s="174" t="str">
        <f>IF(COUNTIF('Record Inputs'!$N$2:$N$100,AN42)&gt;0,"S", IF(COUNTIF('Record Inputs'!$O$2:$O$100,AN42)&gt;0,"S&amp;D",""))</f>
        <v/>
      </c>
      <c r="K42" s="192"/>
      <c r="M42" s="16">
        <f t="shared" si="12"/>
        <v>0</v>
      </c>
      <c r="N42" s="16">
        <f t="shared" si="5"/>
        <v>0</v>
      </c>
      <c r="O42" s="16">
        <f t="shared" si="6"/>
        <v>0</v>
      </c>
      <c r="P42" s="16">
        <f t="shared" si="13"/>
        <v>0</v>
      </c>
      <c r="Q42" s="16">
        <f t="shared" si="8"/>
        <v>0</v>
      </c>
      <c r="Y42" s="41">
        <f t="shared" si="9"/>
        <v>0</v>
      </c>
      <c r="Z42" s="41">
        <f t="shared" si="1"/>
        <v>0</v>
      </c>
      <c r="AA42" s="47">
        <f t="shared" si="2"/>
        <v>0</v>
      </c>
      <c r="AB42" s="41">
        <f t="shared" si="10"/>
        <v>0</v>
      </c>
      <c r="AC42" s="41">
        <f t="shared" si="11"/>
        <v>0</v>
      </c>
      <c r="AE42" s="86"/>
      <c r="AF42" s="86"/>
      <c r="AG42" s="86"/>
      <c r="AH42" s="86"/>
      <c r="AN42" s="185" t="str">
        <f t="shared" si="3"/>
        <v>1448049</v>
      </c>
      <c r="AO42" s="17" t="s">
        <v>9</v>
      </c>
      <c r="AP42" s="17">
        <v>19</v>
      </c>
      <c r="AQ42" s="17" t="s">
        <v>830</v>
      </c>
      <c r="AR42" s="17">
        <v>27</v>
      </c>
    </row>
    <row r="43" spans="1:44" s="17" customFormat="1" ht="16.5" thickTop="1" thickBot="1">
      <c r="A43" s="7">
        <v>39</v>
      </c>
      <c r="B43" s="99" t="s">
        <v>1032</v>
      </c>
      <c r="C43" s="99" t="s">
        <v>1033</v>
      </c>
      <c r="D43" s="99" t="s">
        <v>1034</v>
      </c>
      <c r="E43" s="360">
        <f t="shared" si="0"/>
        <v>69</v>
      </c>
      <c r="F43" s="212" t="s">
        <v>280</v>
      </c>
      <c r="G43" s="560" t="str">
        <f t="shared" si="4"/>
        <v>50nmUniv</v>
      </c>
      <c r="H43" s="174" t="str">
        <f>IF(COUNTIF('Record Inputs'!$J$2:$J$100,AN43)&gt;0,"TE", IF(COUNTIF('Record Inputs'!$K$2:$K$100,AN43)&gt;0,"H2O",""))</f>
        <v/>
      </c>
      <c r="I43" s="174" t="str">
        <f>IF(COUNTIF('Record Inputs'!$L$2:$L$100,AN43)&gt;0,"P", IF(COUNTIF('Record Inputs'!$M$2:$M$100,AN43)&gt;0,"N",IF(COUNTIF('Record Inputs'!$P$2:$P$100,AN43)&gt;0,"C","")))</f>
        <v/>
      </c>
      <c r="J43" s="174" t="str">
        <f>IF(COUNTIF('Record Inputs'!$N$2:$N$100,AN43)&gt;0,"S", IF(COUNTIF('Record Inputs'!$O$2:$O$100,AN43)&gt;0,"S&amp;D",""))</f>
        <v/>
      </c>
      <c r="K43" s="192"/>
      <c r="M43" s="16">
        <f t="shared" si="12"/>
        <v>0</v>
      </c>
      <c r="N43" s="16">
        <f t="shared" si="5"/>
        <v>0</v>
      </c>
      <c r="O43" s="16">
        <f t="shared" si="6"/>
        <v>0</v>
      </c>
      <c r="P43" s="16">
        <f t="shared" si="13"/>
        <v>0</v>
      </c>
      <c r="Q43" s="16">
        <f t="shared" si="8"/>
        <v>0</v>
      </c>
      <c r="Y43" s="41">
        <f t="shared" si="9"/>
        <v>0</v>
      </c>
      <c r="Z43" s="41">
        <f t="shared" si="1"/>
        <v>0</v>
      </c>
      <c r="AA43" s="47">
        <f t="shared" si="2"/>
        <v>0</v>
      </c>
      <c r="AB43" s="41">
        <f t="shared" si="10"/>
        <v>0</v>
      </c>
      <c r="AC43" s="41">
        <f t="shared" si="11"/>
        <v>0</v>
      </c>
      <c r="AE43" s="86"/>
      <c r="AF43" s="86"/>
      <c r="AG43" s="86"/>
      <c r="AH43" s="86"/>
      <c r="AN43" s="185" t="str">
        <f t="shared" si="3"/>
        <v>1448049</v>
      </c>
      <c r="AO43" s="17" t="s">
        <v>828</v>
      </c>
      <c r="AP43" s="17">
        <v>19</v>
      </c>
      <c r="AQ43" s="17" t="s">
        <v>830</v>
      </c>
      <c r="AR43" s="17">
        <v>31</v>
      </c>
    </row>
    <row r="44" spans="1:44" s="17" customFormat="1" ht="16.5" thickTop="1" thickBot="1">
      <c r="A44" s="55">
        <v>40</v>
      </c>
      <c r="B44" s="99" t="s">
        <v>1035</v>
      </c>
      <c r="C44" s="99" t="s">
        <v>1036</v>
      </c>
      <c r="D44" s="99" t="s">
        <v>1037</v>
      </c>
      <c r="E44" s="360">
        <f t="shared" si="0"/>
        <v>61</v>
      </c>
      <c r="F44" s="213" t="s">
        <v>281</v>
      </c>
      <c r="G44" s="560" t="str">
        <f t="shared" si="4"/>
        <v>50nmUniv</v>
      </c>
      <c r="H44" s="174" t="str">
        <f>IF(COUNTIF('Record Inputs'!$J$2:$J$100,AN44)&gt;0,"TE", IF(COUNTIF('Record Inputs'!$K$2:$K$100,AN44)&gt;0,"H2O",""))</f>
        <v/>
      </c>
      <c r="I44" s="174" t="str">
        <f>IF(COUNTIF('Record Inputs'!$L$2:$L$100,AN44)&gt;0,"P", IF(COUNTIF('Record Inputs'!$M$2:$M$100,AN44)&gt;0,"N",IF(COUNTIF('Record Inputs'!$P$2:$P$100,AN44)&gt;0,"C","")))</f>
        <v/>
      </c>
      <c r="J44" s="174" t="str">
        <f>IF(COUNTIF('Record Inputs'!$N$2:$N$100,AN44)&gt;0,"S", IF(COUNTIF('Record Inputs'!$O$2:$O$100,AN44)&gt;0,"S&amp;D",""))</f>
        <v/>
      </c>
      <c r="K44" s="192"/>
      <c r="M44" s="16">
        <f t="shared" si="12"/>
        <v>0</v>
      </c>
      <c r="N44" s="16">
        <f t="shared" si="5"/>
        <v>0</v>
      </c>
      <c r="O44" s="16">
        <f t="shared" si="6"/>
        <v>0</v>
      </c>
      <c r="P44" s="16">
        <f t="shared" si="13"/>
        <v>0</v>
      </c>
      <c r="Q44" s="16">
        <f t="shared" si="8"/>
        <v>0</v>
      </c>
      <c r="Y44" s="41">
        <f t="shared" si="9"/>
        <v>0</v>
      </c>
      <c r="Z44" s="41">
        <f t="shared" si="1"/>
        <v>0</v>
      </c>
      <c r="AA44" s="47">
        <f t="shared" si="2"/>
        <v>0</v>
      </c>
      <c r="AB44" s="41">
        <f t="shared" si="10"/>
        <v>0</v>
      </c>
      <c r="AC44" s="41">
        <f t="shared" si="11"/>
        <v>0</v>
      </c>
      <c r="AE44" s="86"/>
      <c r="AF44" s="86"/>
      <c r="AG44" s="86"/>
      <c r="AH44" s="86"/>
      <c r="AN44" s="185" t="str">
        <f t="shared" si="3"/>
        <v>1448049</v>
      </c>
      <c r="AO44" s="17" t="s">
        <v>829</v>
      </c>
      <c r="AP44" s="17">
        <v>19</v>
      </c>
      <c r="AQ44" s="17" t="s">
        <v>830</v>
      </c>
      <c r="AR44" s="17">
        <v>35</v>
      </c>
    </row>
    <row r="45" spans="1:44" s="17" customFormat="1" ht="16.5" thickTop="1" thickBot="1">
      <c r="A45" s="56">
        <v>41</v>
      </c>
      <c r="B45" s="99" t="s">
        <v>1038</v>
      </c>
      <c r="C45" s="99" t="s">
        <v>1039</v>
      </c>
      <c r="D45" s="99" t="s">
        <v>1040</v>
      </c>
      <c r="E45" s="360">
        <f t="shared" si="0"/>
        <v>70</v>
      </c>
      <c r="F45" s="212" t="s">
        <v>282</v>
      </c>
      <c r="G45" s="560" t="str">
        <f t="shared" si="4"/>
        <v>50nmUniv</v>
      </c>
      <c r="H45" s="174" t="str">
        <f>IF(COUNTIF('Record Inputs'!$J$2:$J$100,AN45)&gt;0,"TE", IF(COUNTIF('Record Inputs'!$K$2:$K$100,AN45)&gt;0,"H2O",""))</f>
        <v/>
      </c>
      <c r="I45" s="174" t="str">
        <f>IF(COUNTIF('Record Inputs'!$L$2:$L$100,AN45)&gt;0,"P", IF(COUNTIF('Record Inputs'!$M$2:$M$100,AN45)&gt;0,"N",IF(COUNTIF('Record Inputs'!$P$2:$P$100,AN45)&gt;0,"C","")))</f>
        <v/>
      </c>
      <c r="J45" s="174" t="str">
        <f>IF(COUNTIF('Record Inputs'!$N$2:$N$100,AN45)&gt;0,"S", IF(COUNTIF('Record Inputs'!$O$2:$O$100,AN45)&gt;0,"S&amp;D",""))</f>
        <v/>
      </c>
      <c r="K45" s="192"/>
      <c r="M45" s="16">
        <f t="shared" si="12"/>
        <v>0</v>
      </c>
      <c r="N45" s="16">
        <f t="shared" si="5"/>
        <v>0</v>
      </c>
      <c r="O45" s="16">
        <f t="shared" si="6"/>
        <v>0</v>
      </c>
      <c r="P45" s="16">
        <f t="shared" si="13"/>
        <v>0</v>
      </c>
      <c r="Q45" s="16">
        <f t="shared" si="8"/>
        <v>0</v>
      </c>
      <c r="Y45" s="41">
        <f t="shared" si="9"/>
        <v>0</v>
      </c>
      <c r="Z45" s="41">
        <f t="shared" si="1"/>
        <v>0</v>
      </c>
      <c r="AA45" s="47">
        <f t="shared" si="2"/>
        <v>0</v>
      </c>
      <c r="AB45" s="41">
        <f t="shared" si="10"/>
        <v>0</v>
      </c>
      <c r="AC45" s="41">
        <f t="shared" si="11"/>
        <v>0</v>
      </c>
      <c r="AE45" s="86"/>
      <c r="AF45" s="86"/>
      <c r="AG45" s="86"/>
      <c r="AH45" s="86"/>
      <c r="AN45" s="185" t="str">
        <f t="shared" si="3"/>
        <v>1448049</v>
      </c>
      <c r="AO45" s="17" t="s">
        <v>830</v>
      </c>
      <c r="AP45" s="17">
        <v>19</v>
      </c>
      <c r="AQ45" s="17" t="s">
        <v>831</v>
      </c>
      <c r="AR45" s="17">
        <v>7</v>
      </c>
    </row>
    <row r="46" spans="1:44" s="17" customFormat="1" ht="16.5" thickTop="1" thickBot="1">
      <c r="A46" s="7">
        <v>42</v>
      </c>
      <c r="B46" s="99" t="s">
        <v>1041</v>
      </c>
      <c r="C46" s="99" t="s">
        <v>1042</v>
      </c>
      <c r="D46" s="99" t="s">
        <v>1043</v>
      </c>
      <c r="E46" s="360">
        <f t="shared" si="0"/>
        <v>62</v>
      </c>
      <c r="F46" s="213" t="s">
        <v>283</v>
      </c>
      <c r="G46" s="560" t="str">
        <f t="shared" si="4"/>
        <v>50nmUniv</v>
      </c>
      <c r="H46" s="174" t="str">
        <f>IF(COUNTIF('Record Inputs'!$J$2:$J$100,AN46)&gt;0,"TE", IF(COUNTIF('Record Inputs'!$K$2:$K$100,AN46)&gt;0,"H2O",""))</f>
        <v/>
      </c>
      <c r="I46" s="174" t="str">
        <f>IF(COUNTIF('Record Inputs'!$L$2:$L$100,AN46)&gt;0,"P", IF(COUNTIF('Record Inputs'!$M$2:$M$100,AN46)&gt;0,"N",IF(COUNTIF('Record Inputs'!$P$2:$P$100,AN46)&gt;0,"C","")))</f>
        <v/>
      </c>
      <c r="J46" s="174" t="str">
        <f>IF(COUNTIF('Record Inputs'!$N$2:$N$100,AN46)&gt;0,"S", IF(COUNTIF('Record Inputs'!$O$2:$O$100,AN46)&gt;0,"S&amp;D",""))</f>
        <v/>
      </c>
      <c r="K46" s="192"/>
      <c r="M46" s="16">
        <f t="shared" si="12"/>
        <v>0</v>
      </c>
      <c r="N46" s="16">
        <f t="shared" si="5"/>
        <v>0</v>
      </c>
      <c r="O46" s="16">
        <f t="shared" si="6"/>
        <v>0</v>
      </c>
      <c r="P46" s="16">
        <f t="shared" si="13"/>
        <v>0</v>
      </c>
      <c r="Q46" s="16">
        <f t="shared" si="8"/>
        <v>0</v>
      </c>
      <c r="Y46" s="41">
        <f t="shared" si="9"/>
        <v>0</v>
      </c>
      <c r="Z46" s="41">
        <f t="shared" si="1"/>
        <v>0</v>
      </c>
      <c r="AA46" s="47">
        <f t="shared" si="2"/>
        <v>0</v>
      </c>
      <c r="AB46" s="41">
        <f t="shared" si="10"/>
        <v>0</v>
      </c>
      <c r="AC46" s="41">
        <f t="shared" si="11"/>
        <v>0</v>
      </c>
      <c r="AE46" s="86"/>
      <c r="AF46" s="86"/>
      <c r="AG46" s="86"/>
      <c r="AH46" s="86"/>
      <c r="AN46" s="185" t="str">
        <f t="shared" si="3"/>
        <v>1448049</v>
      </c>
      <c r="AO46" s="17" t="s">
        <v>831</v>
      </c>
      <c r="AP46" s="17">
        <v>19</v>
      </c>
      <c r="AQ46" s="17" t="s">
        <v>831</v>
      </c>
      <c r="AR46" s="17">
        <v>11</v>
      </c>
    </row>
    <row r="47" spans="1:44" s="17" customFormat="1" ht="16.5" thickTop="1" thickBot="1">
      <c r="A47" s="7">
        <v>43</v>
      </c>
      <c r="B47" s="99" t="s">
        <v>1044</v>
      </c>
      <c r="C47" s="99" t="s">
        <v>1045</v>
      </c>
      <c r="D47" s="99" t="s">
        <v>1046</v>
      </c>
      <c r="E47" s="360">
        <f t="shared" si="0"/>
        <v>54</v>
      </c>
      <c r="F47" s="212" t="s">
        <v>284</v>
      </c>
      <c r="G47" s="560" t="str">
        <f t="shared" si="4"/>
        <v>50nmUniv</v>
      </c>
      <c r="H47" s="174" t="str">
        <f>IF(COUNTIF('Record Inputs'!$J$2:$J$100,AN47)&gt;0,"TE", IF(COUNTIF('Record Inputs'!$K$2:$K$100,AN47)&gt;0,"H2O",""))</f>
        <v/>
      </c>
      <c r="I47" s="174" t="str">
        <f>IF(COUNTIF('Record Inputs'!$L$2:$L$100,AN47)&gt;0,"P", IF(COUNTIF('Record Inputs'!$M$2:$M$100,AN47)&gt;0,"N",IF(COUNTIF('Record Inputs'!$P$2:$P$100,AN47)&gt;0,"C","")))</f>
        <v/>
      </c>
      <c r="J47" s="174" t="str">
        <f>IF(COUNTIF('Record Inputs'!$N$2:$N$100,AN47)&gt;0,"S", IF(COUNTIF('Record Inputs'!$O$2:$O$100,AN47)&gt;0,"S&amp;D",""))</f>
        <v/>
      </c>
      <c r="K47" s="192"/>
      <c r="M47" s="16">
        <f t="shared" si="12"/>
        <v>0</v>
      </c>
      <c r="N47" s="16">
        <f t="shared" si="5"/>
        <v>0</v>
      </c>
      <c r="O47" s="16">
        <f t="shared" si="6"/>
        <v>0</v>
      </c>
      <c r="P47" s="16">
        <f t="shared" si="13"/>
        <v>0</v>
      </c>
      <c r="Q47" s="16">
        <f t="shared" si="8"/>
        <v>0</v>
      </c>
      <c r="Y47" s="41">
        <f t="shared" si="9"/>
        <v>0</v>
      </c>
      <c r="Z47" s="41">
        <f t="shared" si="1"/>
        <v>0</v>
      </c>
      <c r="AA47" s="47">
        <f t="shared" si="2"/>
        <v>0</v>
      </c>
      <c r="AB47" s="41">
        <f t="shared" si="10"/>
        <v>0</v>
      </c>
      <c r="AC47" s="41">
        <f t="shared" si="11"/>
        <v>0</v>
      </c>
      <c r="AE47" s="86"/>
      <c r="AF47" s="86"/>
      <c r="AG47" s="86"/>
      <c r="AH47" s="86"/>
      <c r="AN47" s="185" t="str">
        <f t="shared" si="3"/>
        <v>1448049</v>
      </c>
      <c r="AO47" s="17" t="s">
        <v>832</v>
      </c>
      <c r="AP47" s="17">
        <v>19</v>
      </c>
      <c r="AQ47" s="17" t="s">
        <v>831</v>
      </c>
      <c r="AR47" s="17">
        <v>15</v>
      </c>
    </row>
    <row r="48" spans="1:44" s="17" customFormat="1" ht="16.5" thickTop="1" thickBot="1">
      <c r="A48" s="7">
        <v>44</v>
      </c>
      <c r="B48" s="99" t="s">
        <v>1047</v>
      </c>
      <c r="C48" s="99" t="s">
        <v>1048</v>
      </c>
      <c r="D48" s="99" t="s">
        <v>1049</v>
      </c>
      <c r="E48" s="360">
        <f t="shared" si="0"/>
        <v>70</v>
      </c>
      <c r="F48" s="213" t="s">
        <v>285</v>
      </c>
      <c r="G48" s="560" t="str">
        <f t="shared" si="4"/>
        <v>50nmUniv</v>
      </c>
      <c r="H48" s="174" t="str">
        <f>IF(COUNTIF('Record Inputs'!$J$2:$J$100,AN48)&gt;0,"TE", IF(COUNTIF('Record Inputs'!$K$2:$K$100,AN48)&gt;0,"H2O",""))</f>
        <v/>
      </c>
      <c r="I48" s="174" t="str">
        <f>IF(COUNTIF('Record Inputs'!$L$2:$L$100,AN48)&gt;0,"P", IF(COUNTIF('Record Inputs'!$M$2:$M$100,AN48)&gt;0,"N",IF(COUNTIF('Record Inputs'!$P$2:$P$100,AN48)&gt;0,"C","")))</f>
        <v/>
      </c>
      <c r="J48" s="174" t="str">
        <f>IF(COUNTIF('Record Inputs'!$N$2:$N$100,AN48)&gt;0,"S", IF(COUNTIF('Record Inputs'!$O$2:$O$100,AN48)&gt;0,"S&amp;D",""))</f>
        <v/>
      </c>
      <c r="K48" s="192"/>
      <c r="M48" s="16">
        <f t="shared" si="12"/>
        <v>0</v>
      </c>
      <c r="N48" s="16">
        <f t="shared" si="5"/>
        <v>0</v>
      </c>
      <c r="O48" s="16">
        <f t="shared" si="6"/>
        <v>0</v>
      </c>
      <c r="P48" s="16">
        <f t="shared" si="13"/>
        <v>0</v>
      </c>
      <c r="Q48" s="16">
        <f t="shared" si="8"/>
        <v>0</v>
      </c>
      <c r="Y48" s="41">
        <f t="shared" si="9"/>
        <v>0</v>
      </c>
      <c r="Z48" s="41">
        <f t="shared" si="1"/>
        <v>0</v>
      </c>
      <c r="AA48" s="47">
        <f t="shared" si="2"/>
        <v>0</v>
      </c>
      <c r="AB48" s="41">
        <f t="shared" si="10"/>
        <v>0</v>
      </c>
      <c r="AC48" s="41">
        <f t="shared" si="11"/>
        <v>0</v>
      </c>
      <c r="AE48" s="86"/>
      <c r="AF48" s="86"/>
      <c r="AG48" s="86"/>
      <c r="AH48" s="86"/>
      <c r="AN48" s="185" t="str">
        <f t="shared" si="3"/>
        <v>1448049</v>
      </c>
      <c r="AO48" s="17" t="s">
        <v>833</v>
      </c>
      <c r="AP48" s="17">
        <v>19</v>
      </c>
      <c r="AQ48" s="17" t="s">
        <v>831</v>
      </c>
      <c r="AR48" s="17">
        <v>19</v>
      </c>
    </row>
    <row r="49" spans="1:44" s="17" customFormat="1" ht="16.5" thickTop="1" thickBot="1">
      <c r="A49" s="7">
        <v>45</v>
      </c>
      <c r="B49" s="99" t="s">
        <v>1050</v>
      </c>
      <c r="C49" s="99" t="s">
        <v>1051</v>
      </c>
      <c r="D49" s="99" t="s">
        <v>1052</v>
      </c>
      <c r="E49" s="360">
        <f t="shared" si="0"/>
        <v>70</v>
      </c>
      <c r="F49" s="212" t="s">
        <v>286</v>
      </c>
      <c r="G49" s="560" t="str">
        <f t="shared" si="4"/>
        <v>50nmUniv</v>
      </c>
      <c r="H49" s="174" t="str">
        <f>IF(COUNTIF('Record Inputs'!$J$2:$J$100,AN49)&gt;0,"TE", IF(COUNTIF('Record Inputs'!$K$2:$K$100,AN49)&gt;0,"H2O",""))</f>
        <v/>
      </c>
      <c r="I49" s="174" t="str">
        <f>IF(COUNTIF('Record Inputs'!$L$2:$L$100,AN49)&gt;0,"P", IF(COUNTIF('Record Inputs'!$M$2:$M$100,AN49)&gt;0,"N",IF(COUNTIF('Record Inputs'!$P$2:$P$100,AN49)&gt;0,"C","")))</f>
        <v/>
      </c>
      <c r="J49" s="174" t="str">
        <f>IF(COUNTIF('Record Inputs'!$N$2:$N$100,AN49)&gt;0,"S", IF(COUNTIF('Record Inputs'!$O$2:$O$100,AN49)&gt;0,"S&amp;D",""))</f>
        <v/>
      </c>
      <c r="K49" s="192"/>
      <c r="M49" s="16">
        <f t="shared" si="12"/>
        <v>0</v>
      </c>
      <c r="N49" s="16">
        <f t="shared" si="5"/>
        <v>0</v>
      </c>
      <c r="O49" s="16">
        <f t="shared" si="6"/>
        <v>0</v>
      </c>
      <c r="P49" s="16">
        <f t="shared" si="13"/>
        <v>0</v>
      </c>
      <c r="Q49" s="16">
        <f t="shared" si="8"/>
        <v>0</v>
      </c>
      <c r="Y49" s="41">
        <f t="shared" si="9"/>
        <v>0</v>
      </c>
      <c r="Z49" s="41">
        <f t="shared" si="1"/>
        <v>0</v>
      </c>
      <c r="AA49" s="47">
        <f t="shared" si="2"/>
        <v>0</v>
      </c>
      <c r="AB49" s="41">
        <f t="shared" si="10"/>
        <v>0</v>
      </c>
      <c r="AC49" s="41">
        <f t="shared" si="11"/>
        <v>0</v>
      </c>
      <c r="AE49" s="86"/>
      <c r="AF49" s="86"/>
      <c r="AG49" s="86"/>
      <c r="AH49" s="86"/>
      <c r="AN49" s="185" t="str">
        <f t="shared" si="3"/>
        <v>1448049</v>
      </c>
      <c r="AO49" s="17" t="s">
        <v>834</v>
      </c>
      <c r="AP49" s="17">
        <v>19</v>
      </c>
      <c r="AQ49" s="17" t="s">
        <v>831</v>
      </c>
      <c r="AR49" s="17">
        <v>23</v>
      </c>
    </row>
    <row r="50" spans="1:44" s="17" customFormat="1" ht="16.5" thickTop="1" thickBot="1">
      <c r="A50" s="7">
        <v>46</v>
      </c>
      <c r="B50" s="99" t="s">
        <v>1053</v>
      </c>
      <c r="C50" s="99" t="s">
        <v>1054</v>
      </c>
      <c r="D50" s="99" t="s">
        <v>1055</v>
      </c>
      <c r="E50" s="360">
        <f t="shared" si="0"/>
        <v>70</v>
      </c>
      <c r="F50" s="213" t="s">
        <v>287</v>
      </c>
      <c r="G50" s="560" t="str">
        <f t="shared" si="4"/>
        <v>50nmUniv</v>
      </c>
      <c r="H50" s="174" t="str">
        <f>IF(COUNTIF('Record Inputs'!$J$2:$J$100,AN50)&gt;0,"TE", IF(COUNTIF('Record Inputs'!$K$2:$K$100,AN50)&gt;0,"H2O",""))</f>
        <v/>
      </c>
      <c r="I50" s="174" t="str">
        <f>IF(COUNTIF('Record Inputs'!$L$2:$L$100,AN50)&gt;0,"P", IF(COUNTIF('Record Inputs'!$M$2:$M$100,AN50)&gt;0,"N",IF(COUNTIF('Record Inputs'!$P$2:$P$100,AN50)&gt;0,"C","")))</f>
        <v/>
      </c>
      <c r="J50" s="174" t="str">
        <f>IF(COUNTIF('Record Inputs'!$N$2:$N$100,AN50)&gt;0,"S", IF(COUNTIF('Record Inputs'!$O$2:$O$100,AN50)&gt;0,"S&amp;D",""))</f>
        <v/>
      </c>
      <c r="K50" s="192"/>
      <c r="M50" s="16">
        <f t="shared" si="12"/>
        <v>0</v>
      </c>
      <c r="N50" s="16">
        <f t="shared" si="5"/>
        <v>0</v>
      </c>
      <c r="O50" s="16">
        <f t="shared" si="6"/>
        <v>0</v>
      </c>
      <c r="P50" s="16">
        <f t="shared" si="13"/>
        <v>0</v>
      </c>
      <c r="Q50" s="16">
        <f t="shared" si="8"/>
        <v>0</v>
      </c>
      <c r="Y50" s="41">
        <f t="shared" si="9"/>
        <v>0</v>
      </c>
      <c r="Z50" s="41">
        <f t="shared" si="1"/>
        <v>0</v>
      </c>
      <c r="AA50" s="47">
        <f t="shared" si="2"/>
        <v>0</v>
      </c>
      <c r="AB50" s="41">
        <f t="shared" si="10"/>
        <v>0</v>
      </c>
      <c r="AC50" s="41">
        <f t="shared" si="11"/>
        <v>0</v>
      </c>
      <c r="AE50" s="86"/>
      <c r="AF50" s="86"/>
      <c r="AG50" s="86"/>
      <c r="AH50" s="86"/>
      <c r="AN50" s="185" t="str">
        <f t="shared" si="3"/>
        <v>1448049</v>
      </c>
      <c r="AO50" s="17" t="s">
        <v>835</v>
      </c>
      <c r="AP50" s="17">
        <v>19</v>
      </c>
      <c r="AQ50" s="17" t="s">
        <v>831</v>
      </c>
      <c r="AR50" s="17">
        <v>27</v>
      </c>
    </row>
    <row r="51" spans="1:44" s="17" customFormat="1" ht="16.5" thickTop="1" thickBot="1">
      <c r="A51" s="7">
        <v>47</v>
      </c>
      <c r="B51" s="99" t="s">
        <v>1056</v>
      </c>
      <c r="C51" s="99" t="s">
        <v>1057</v>
      </c>
      <c r="D51" s="99" t="s">
        <v>1058</v>
      </c>
      <c r="E51" s="360">
        <f t="shared" si="0"/>
        <v>70</v>
      </c>
      <c r="F51" s="212" t="s">
        <v>288</v>
      </c>
      <c r="G51" s="560" t="str">
        <f t="shared" si="4"/>
        <v>50nmUniv</v>
      </c>
      <c r="H51" s="174" t="str">
        <f>IF(COUNTIF('Record Inputs'!$J$2:$J$100,AN51)&gt;0,"TE", IF(COUNTIF('Record Inputs'!$K$2:$K$100,AN51)&gt;0,"H2O",""))</f>
        <v/>
      </c>
      <c r="I51" s="174" t="str">
        <f>IF(COUNTIF('Record Inputs'!$L$2:$L$100,AN51)&gt;0,"P", IF(COUNTIF('Record Inputs'!$M$2:$M$100,AN51)&gt;0,"N",IF(COUNTIF('Record Inputs'!$P$2:$P$100,AN51)&gt;0,"C","")))</f>
        <v/>
      </c>
      <c r="J51" s="174" t="str">
        <f>IF(COUNTIF('Record Inputs'!$N$2:$N$100,AN51)&gt;0,"S", IF(COUNTIF('Record Inputs'!$O$2:$O$100,AN51)&gt;0,"S&amp;D",""))</f>
        <v/>
      </c>
      <c r="K51" s="192"/>
      <c r="M51" s="16">
        <f t="shared" si="12"/>
        <v>0</v>
      </c>
      <c r="N51" s="16">
        <f t="shared" si="5"/>
        <v>0</v>
      </c>
      <c r="O51" s="16">
        <f t="shared" si="6"/>
        <v>0</v>
      </c>
      <c r="P51" s="16">
        <f t="shared" si="13"/>
        <v>0</v>
      </c>
      <c r="Q51" s="16">
        <f t="shared" si="8"/>
        <v>0</v>
      </c>
      <c r="Y51" s="41">
        <f t="shared" si="9"/>
        <v>0</v>
      </c>
      <c r="Z51" s="41">
        <f t="shared" si="1"/>
        <v>0</v>
      </c>
      <c r="AA51" s="47">
        <f t="shared" si="2"/>
        <v>0</v>
      </c>
      <c r="AB51" s="41">
        <f t="shared" si="10"/>
        <v>0</v>
      </c>
      <c r="AC51" s="41">
        <f t="shared" si="11"/>
        <v>0</v>
      </c>
      <c r="AE51" s="86"/>
      <c r="AF51" s="86"/>
      <c r="AG51" s="86"/>
      <c r="AH51" s="86"/>
      <c r="AN51" s="185" t="str">
        <f t="shared" si="3"/>
        <v>1448049</v>
      </c>
      <c r="AO51" s="17" t="s">
        <v>836</v>
      </c>
      <c r="AP51" s="17">
        <v>19</v>
      </c>
      <c r="AQ51" s="17" t="s">
        <v>831</v>
      </c>
      <c r="AR51" s="17">
        <v>31</v>
      </c>
    </row>
    <row r="52" spans="1:44" s="17" customFormat="1" ht="16.5" thickTop="1" thickBot="1">
      <c r="A52" s="55">
        <v>48</v>
      </c>
      <c r="B52" s="395" t="s">
        <v>1059</v>
      </c>
      <c r="C52" s="395" t="s">
        <v>1060</v>
      </c>
      <c r="D52" s="395" t="s">
        <v>1061</v>
      </c>
      <c r="E52" s="361">
        <f t="shared" si="0"/>
        <v>52</v>
      </c>
      <c r="F52" s="396" t="s">
        <v>289</v>
      </c>
      <c r="G52" s="560" t="str">
        <f t="shared" si="4"/>
        <v>50nmUniv</v>
      </c>
      <c r="H52" s="397" t="str">
        <f>IF(COUNTIF('Record Inputs'!$J$2:$J$100,AN52)&gt;0,"TE", IF(COUNTIF('Record Inputs'!$K$2:$K$100,AN52)&gt;0,"H2O",""))</f>
        <v/>
      </c>
      <c r="I52" s="397" t="str">
        <f>IF(COUNTIF('Record Inputs'!$L$2:$L$100,AN52)&gt;0,"P", IF(COUNTIF('Record Inputs'!$M$2:$M$100,AN52)&gt;0,"N",IF(COUNTIF('Record Inputs'!$P$2:$P$100,AN52)&gt;0,"C","")))</f>
        <v/>
      </c>
      <c r="J52" s="397" t="str">
        <f>IF(COUNTIF('Record Inputs'!$N$2:$N$100,AN52)&gt;0,"S", IF(COUNTIF('Record Inputs'!$O$2:$O$100,AN52)&gt;0,"S&amp;D",""))</f>
        <v/>
      </c>
      <c r="K52" s="362"/>
      <c r="M52" s="16">
        <f t="shared" si="12"/>
        <v>0</v>
      </c>
      <c r="N52" s="16">
        <f t="shared" si="5"/>
        <v>0</v>
      </c>
      <c r="O52" s="16">
        <f t="shared" si="6"/>
        <v>0</v>
      </c>
      <c r="P52" s="16">
        <f t="shared" si="13"/>
        <v>0</v>
      </c>
      <c r="Q52" s="16">
        <f t="shared" si="8"/>
        <v>0</v>
      </c>
      <c r="Y52" s="41">
        <f t="shared" si="9"/>
        <v>0</v>
      </c>
      <c r="Z52" s="41">
        <f t="shared" si="1"/>
        <v>0</v>
      </c>
      <c r="AA52" s="47">
        <f t="shared" si="2"/>
        <v>0</v>
      </c>
      <c r="AB52" s="41">
        <f t="shared" si="10"/>
        <v>0</v>
      </c>
      <c r="AC52" s="41">
        <f t="shared" si="11"/>
        <v>0</v>
      </c>
      <c r="AE52" s="86"/>
      <c r="AF52" s="86"/>
      <c r="AG52" s="86"/>
      <c r="AH52" s="86"/>
      <c r="AN52" s="185" t="str">
        <f t="shared" si="3"/>
        <v>1448049</v>
      </c>
      <c r="AO52" s="17" t="s">
        <v>837</v>
      </c>
      <c r="AP52" s="17">
        <v>19</v>
      </c>
      <c r="AQ52" s="17" t="s">
        <v>831</v>
      </c>
      <c r="AR52" s="17">
        <v>35</v>
      </c>
    </row>
    <row r="53" spans="1:44" s="17" customFormat="1" ht="16.5" thickTop="1" thickBot="1">
      <c r="A53" s="56">
        <v>49</v>
      </c>
      <c r="B53" s="398"/>
      <c r="C53" s="398"/>
      <c r="D53" s="398"/>
      <c r="E53" s="366">
        <f t="shared" si="0"/>
        <v>0</v>
      </c>
      <c r="F53" s="215" t="s">
        <v>873</v>
      </c>
      <c r="G53" s="560" t="str">
        <f t="shared" si="4"/>
        <v/>
      </c>
      <c r="H53" s="399" t="str">
        <f>IF(COUNTIF('Record Inputs'!$J$2:$J$100,AN53)&gt;0,"TE", IF(COUNTIF('Record Inputs'!$K$2:$K$100,AN53)&gt;0,"H2O",""))</f>
        <v/>
      </c>
      <c r="I53" s="399" t="str">
        <f>IF(COUNTIF('Record Inputs'!$L$2:$L$100,AN53)&gt;0,"P", IF(COUNTIF('Record Inputs'!$M$2:$M$100,AN53)&gt;0,"N",IF(COUNTIF('Record Inputs'!$P$2:$P$100,AN53)&gt;0,"C","")))</f>
        <v/>
      </c>
      <c r="J53" s="399" t="str">
        <f>IF(COUNTIF('Record Inputs'!$N$2:$N$100,AN53)&gt;0,"S", IF(COUNTIF('Record Inputs'!$O$2:$O$100,AN53)&gt;0,"S&amp;D",""))</f>
        <v/>
      </c>
      <c r="K53" s="369"/>
      <c r="M53" s="16">
        <f t="shared" si="12"/>
        <v>0</v>
      </c>
      <c r="N53" s="16">
        <f t="shared" si="5"/>
        <v>0</v>
      </c>
      <c r="O53" s="16">
        <f t="shared" si="6"/>
        <v>0</v>
      </c>
      <c r="P53" s="16">
        <f t="shared" si="13"/>
        <v>0</v>
      </c>
      <c r="Q53" s="16">
        <f t="shared" si="8"/>
        <v>0</v>
      </c>
      <c r="Y53" s="41">
        <f t="shared" si="9"/>
        <v>0</v>
      </c>
      <c r="Z53" s="41">
        <f t="shared" si="1"/>
        <v>0</v>
      </c>
      <c r="AA53" s="47">
        <f t="shared" si="2"/>
        <v>0</v>
      </c>
      <c r="AB53" s="41">
        <f t="shared" si="10"/>
        <v>0</v>
      </c>
      <c r="AC53" s="41">
        <f t="shared" si="11"/>
        <v>0</v>
      </c>
      <c r="AE53" s="86"/>
      <c r="AF53" s="86"/>
      <c r="AG53" s="86"/>
      <c r="AH53" s="86"/>
      <c r="AN53" s="185" t="str">
        <f t="shared" si="3"/>
        <v/>
      </c>
      <c r="AO53" s="17" t="s">
        <v>5</v>
      </c>
      <c r="AP53" s="17">
        <v>23</v>
      </c>
      <c r="AQ53" s="17" t="s">
        <v>832</v>
      </c>
      <c r="AR53" s="17">
        <v>7</v>
      </c>
    </row>
    <row r="54" spans="1:44" s="17" customFormat="1" ht="16.5" thickTop="1" thickBot="1">
      <c r="A54" s="7">
        <v>50</v>
      </c>
      <c r="B54" s="101"/>
      <c r="C54" s="101"/>
      <c r="D54" s="101"/>
      <c r="E54" s="360">
        <f t="shared" si="0"/>
        <v>0</v>
      </c>
      <c r="F54" s="215" t="s">
        <v>873</v>
      </c>
      <c r="G54" s="560" t="str">
        <f t="shared" si="4"/>
        <v/>
      </c>
      <c r="H54" s="175" t="str">
        <f>IF(COUNTIF('Record Inputs'!$J$2:$J$100,AN54)&gt;0,"TE", IF(COUNTIF('Record Inputs'!$K$2:$K$100,AN54)&gt;0,"H2O",""))</f>
        <v/>
      </c>
      <c r="I54" s="175" t="str">
        <f>IF(COUNTIF('Record Inputs'!$L$2:$L$100,AN54)&gt;0,"P", IF(COUNTIF('Record Inputs'!$M$2:$M$100,AN54)&gt;0,"N",IF(COUNTIF('Record Inputs'!$P$2:$P$100,AN54)&gt;0,"C","")))</f>
        <v/>
      </c>
      <c r="J54" s="175" t="str">
        <f>IF(COUNTIF('Record Inputs'!$N$2:$N$100,AN54)&gt;0,"S", IF(COUNTIF('Record Inputs'!$O$2:$O$100,AN54)&gt;0,"S&amp;D",""))</f>
        <v/>
      </c>
      <c r="K54" s="192"/>
      <c r="M54" s="16">
        <f t="shared" si="12"/>
        <v>0</v>
      </c>
      <c r="N54" s="16">
        <f t="shared" si="5"/>
        <v>0</v>
      </c>
      <c r="O54" s="16">
        <f t="shared" si="6"/>
        <v>0</v>
      </c>
      <c r="P54" s="16">
        <f t="shared" si="13"/>
        <v>0</v>
      </c>
      <c r="Q54" s="16">
        <f t="shared" si="8"/>
        <v>0</v>
      </c>
      <c r="Y54" s="41">
        <f t="shared" si="9"/>
        <v>0</v>
      </c>
      <c r="Z54" s="41">
        <f t="shared" si="1"/>
        <v>0</v>
      </c>
      <c r="AA54" s="47">
        <f t="shared" si="2"/>
        <v>0</v>
      </c>
      <c r="AB54" s="41">
        <f t="shared" si="10"/>
        <v>0</v>
      </c>
      <c r="AC54" s="41">
        <f t="shared" si="11"/>
        <v>0</v>
      </c>
      <c r="AE54" s="86"/>
      <c r="AF54" s="86"/>
      <c r="AG54" s="86"/>
      <c r="AH54" s="86"/>
      <c r="AN54" s="185" t="str">
        <f t="shared" si="3"/>
        <v/>
      </c>
      <c r="AO54" s="17" t="s">
        <v>9</v>
      </c>
      <c r="AP54" s="17">
        <v>23</v>
      </c>
      <c r="AQ54" s="17" t="s">
        <v>832</v>
      </c>
      <c r="AR54" s="17">
        <v>11</v>
      </c>
    </row>
    <row r="55" spans="1:44" s="17" customFormat="1" ht="16.5" thickTop="1" thickBot="1">
      <c r="A55" s="7">
        <v>51</v>
      </c>
      <c r="B55" s="101"/>
      <c r="C55" s="101"/>
      <c r="D55" s="101"/>
      <c r="E55" s="360">
        <f t="shared" si="0"/>
        <v>0</v>
      </c>
      <c r="F55" s="214" t="s">
        <v>873</v>
      </c>
      <c r="G55" s="560" t="str">
        <f t="shared" si="4"/>
        <v/>
      </c>
      <c r="H55" s="175" t="str">
        <f>IF(COUNTIF('Record Inputs'!$J$2:$J$100,AN55)&gt;0,"TE", IF(COUNTIF('Record Inputs'!$K$2:$K$100,AN55)&gt;0,"H2O",""))</f>
        <v/>
      </c>
      <c r="I55" s="175" t="str">
        <f>IF(COUNTIF('Record Inputs'!$L$2:$L$100,AN55)&gt;0,"P", IF(COUNTIF('Record Inputs'!$M$2:$M$100,AN55)&gt;0,"N",IF(COUNTIF('Record Inputs'!$P$2:$P$100,AN55)&gt;0,"C","")))</f>
        <v/>
      </c>
      <c r="J55" s="175" t="str">
        <f>IF(COUNTIF('Record Inputs'!$N$2:$N$100,AN55)&gt;0,"S", IF(COUNTIF('Record Inputs'!$O$2:$O$100,AN55)&gt;0,"S&amp;D",""))</f>
        <v/>
      </c>
      <c r="K55" s="192"/>
      <c r="M55" s="16">
        <f t="shared" si="12"/>
        <v>0</v>
      </c>
      <c r="N55" s="16">
        <f t="shared" si="5"/>
        <v>0</v>
      </c>
      <c r="O55" s="16">
        <f t="shared" si="6"/>
        <v>0</v>
      </c>
      <c r="P55" s="16">
        <f t="shared" si="13"/>
        <v>0</v>
      </c>
      <c r="Q55" s="16">
        <f t="shared" si="8"/>
        <v>0</v>
      </c>
      <c r="Y55" s="41">
        <f t="shared" si="9"/>
        <v>0</v>
      </c>
      <c r="Z55" s="41">
        <f t="shared" si="1"/>
        <v>0</v>
      </c>
      <c r="AA55" s="47">
        <f t="shared" si="2"/>
        <v>0</v>
      </c>
      <c r="AB55" s="41">
        <f t="shared" si="10"/>
        <v>0</v>
      </c>
      <c r="AC55" s="41">
        <f t="shared" si="11"/>
        <v>0</v>
      </c>
      <c r="AE55" s="86"/>
      <c r="AF55" s="86"/>
      <c r="AG55" s="86"/>
      <c r="AH55" s="86"/>
      <c r="AN55" s="185" t="str">
        <f t="shared" si="3"/>
        <v/>
      </c>
      <c r="AO55" s="17" t="s">
        <v>828</v>
      </c>
      <c r="AP55" s="17">
        <v>23</v>
      </c>
      <c r="AQ55" s="17" t="s">
        <v>832</v>
      </c>
      <c r="AR55" s="17">
        <v>15</v>
      </c>
    </row>
    <row r="56" spans="1:44" s="17" customFormat="1" ht="16.5" thickTop="1" thickBot="1">
      <c r="A56" s="7">
        <v>52</v>
      </c>
      <c r="B56" s="101"/>
      <c r="C56" s="101"/>
      <c r="D56" s="101"/>
      <c r="E56" s="360">
        <f t="shared" si="0"/>
        <v>0</v>
      </c>
      <c r="F56" s="215" t="s">
        <v>873</v>
      </c>
      <c r="G56" s="560" t="str">
        <f t="shared" si="4"/>
        <v/>
      </c>
      <c r="H56" s="175" t="str">
        <f>IF(COUNTIF('Record Inputs'!$J$2:$J$100,AN56)&gt;0,"TE", IF(COUNTIF('Record Inputs'!$K$2:$K$100,AN56)&gt;0,"H2O",""))</f>
        <v/>
      </c>
      <c r="I56" s="175" t="str">
        <f>IF(COUNTIF('Record Inputs'!$L$2:$L$100,AN56)&gt;0,"P", IF(COUNTIF('Record Inputs'!$M$2:$M$100,AN56)&gt;0,"N",IF(COUNTIF('Record Inputs'!$P$2:$P$100,AN56)&gt;0,"C","")))</f>
        <v/>
      </c>
      <c r="J56" s="175" t="str">
        <f>IF(COUNTIF('Record Inputs'!$N$2:$N$100,AN56)&gt;0,"S", IF(COUNTIF('Record Inputs'!$O$2:$O$100,AN56)&gt;0,"S&amp;D",""))</f>
        <v/>
      </c>
      <c r="K56" s="192"/>
      <c r="M56" s="16">
        <f t="shared" si="12"/>
        <v>0</v>
      </c>
      <c r="N56" s="16">
        <f t="shared" si="5"/>
        <v>0</v>
      </c>
      <c r="O56" s="16">
        <f t="shared" si="6"/>
        <v>0</v>
      </c>
      <c r="P56" s="16">
        <f t="shared" si="13"/>
        <v>0</v>
      </c>
      <c r="Q56" s="16">
        <f t="shared" si="8"/>
        <v>0</v>
      </c>
      <c r="Y56" s="41">
        <f t="shared" si="9"/>
        <v>0</v>
      </c>
      <c r="Z56" s="41">
        <f t="shared" si="1"/>
        <v>0</v>
      </c>
      <c r="AA56" s="47">
        <f t="shared" si="2"/>
        <v>0</v>
      </c>
      <c r="AB56" s="41">
        <f t="shared" si="10"/>
        <v>0</v>
      </c>
      <c r="AC56" s="41">
        <f t="shared" si="11"/>
        <v>0</v>
      </c>
      <c r="AE56" s="86"/>
      <c r="AF56" s="86"/>
      <c r="AG56" s="86"/>
      <c r="AH56" s="86"/>
      <c r="AN56" s="185" t="str">
        <f t="shared" si="3"/>
        <v/>
      </c>
      <c r="AO56" s="17" t="s">
        <v>829</v>
      </c>
      <c r="AP56" s="17">
        <v>23</v>
      </c>
      <c r="AQ56" s="17" t="s">
        <v>832</v>
      </c>
      <c r="AR56" s="17">
        <v>19</v>
      </c>
    </row>
    <row r="57" spans="1:44" s="17" customFormat="1" ht="16.5" thickTop="1" thickBot="1">
      <c r="A57" s="7">
        <v>53</v>
      </c>
      <c r="B57" s="101"/>
      <c r="C57" s="101"/>
      <c r="D57" s="101"/>
      <c r="E57" s="360">
        <f t="shared" si="0"/>
        <v>0</v>
      </c>
      <c r="F57" s="214" t="s">
        <v>873</v>
      </c>
      <c r="G57" s="560" t="str">
        <f t="shared" si="4"/>
        <v/>
      </c>
      <c r="H57" s="175" t="str">
        <f>IF(COUNTIF('Record Inputs'!$J$2:$J$100,AN57)&gt;0,"TE", IF(COUNTIF('Record Inputs'!$K$2:$K$100,AN57)&gt;0,"H2O",""))</f>
        <v/>
      </c>
      <c r="I57" s="175" t="str">
        <f>IF(COUNTIF('Record Inputs'!$L$2:$L$100,AN57)&gt;0,"P", IF(COUNTIF('Record Inputs'!$M$2:$M$100,AN57)&gt;0,"N",IF(COUNTIF('Record Inputs'!$P$2:$P$100,AN57)&gt;0,"C","")))</f>
        <v/>
      </c>
      <c r="J57" s="175" t="str">
        <f>IF(COUNTIF('Record Inputs'!$N$2:$N$100,AN57)&gt;0,"S", IF(COUNTIF('Record Inputs'!$O$2:$O$100,AN57)&gt;0,"S&amp;D",""))</f>
        <v/>
      </c>
      <c r="K57" s="192"/>
      <c r="M57" s="16">
        <f t="shared" si="12"/>
        <v>0</v>
      </c>
      <c r="N57" s="16">
        <f t="shared" si="5"/>
        <v>0</v>
      </c>
      <c r="O57" s="16">
        <f t="shared" si="6"/>
        <v>0</v>
      </c>
      <c r="P57" s="16">
        <f t="shared" si="13"/>
        <v>0</v>
      </c>
      <c r="Q57" s="16">
        <f t="shared" si="8"/>
        <v>0</v>
      </c>
      <c r="Y57" s="41">
        <f t="shared" si="9"/>
        <v>0</v>
      </c>
      <c r="Z57" s="41">
        <f t="shared" si="1"/>
        <v>0</v>
      </c>
      <c r="AA57" s="47">
        <f t="shared" si="2"/>
        <v>0</v>
      </c>
      <c r="AB57" s="41">
        <f t="shared" si="10"/>
        <v>0</v>
      </c>
      <c r="AC57" s="41">
        <f t="shared" si="11"/>
        <v>0</v>
      </c>
      <c r="AE57" s="86"/>
      <c r="AF57" s="86"/>
      <c r="AG57" s="86"/>
      <c r="AH57" s="86"/>
      <c r="AN57" s="185" t="str">
        <f t="shared" si="3"/>
        <v/>
      </c>
      <c r="AO57" s="17" t="s">
        <v>830</v>
      </c>
      <c r="AP57" s="17">
        <v>23</v>
      </c>
      <c r="AQ57" s="17" t="s">
        <v>832</v>
      </c>
      <c r="AR57" s="17">
        <v>23</v>
      </c>
    </row>
    <row r="58" spans="1:44" s="17" customFormat="1" ht="16.5" thickTop="1" thickBot="1">
      <c r="A58" s="7">
        <v>54</v>
      </c>
      <c r="B58" s="101"/>
      <c r="C58" s="101"/>
      <c r="D58" s="101"/>
      <c r="E58" s="360">
        <f t="shared" si="0"/>
        <v>0</v>
      </c>
      <c r="F58" s="215" t="s">
        <v>873</v>
      </c>
      <c r="G58" s="560" t="str">
        <f t="shared" si="4"/>
        <v/>
      </c>
      <c r="H58" s="175" t="str">
        <f>IF(COUNTIF('Record Inputs'!$J$2:$J$100,AN58)&gt;0,"TE", IF(COUNTIF('Record Inputs'!$K$2:$K$100,AN58)&gt;0,"H2O",""))</f>
        <v/>
      </c>
      <c r="I58" s="175" t="str">
        <f>IF(COUNTIF('Record Inputs'!$L$2:$L$100,AN58)&gt;0,"P", IF(COUNTIF('Record Inputs'!$M$2:$M$100,AN58)&gt;0,"N",IF(COUNTIF('Record Inputs'!$P$2:$P$100,AN58)&gt;0,"C","")))</f>
        <v/>
      </c>
      <c r="J58" s="175" t="str">
        <f>IF(COUNTIF('Record Inputs'!$N$2:$N$100,AN58)&gt;0,"S", IF(COUNTIF('Record Inputs'!$O$2:$O$100,AN58)&gt;0,"S&amp;D",""))</f>
        <v/>
      </c>
      <c r="K58" s="192"/>
      <c r="M58" s="16">
        <f t="shared" si="12"/>
        <v>0</v>
      </c>
      <c r="N58" s="16">
        <f t="shared" si="5"/>
        <v>0</v>
      </c>
      <c r="O58" s="16">
        <f t="shared" si="6"/>
        <v>0</v>
      </c>
      <c r="P58" s="16">
        <f t="shared" si="13"/>
        <v>0</v>
      </c>
      <c r="Q58" s="16">
        <f t="shared" si="8"/>
        <v>0</v>
      </c>
      <c r="Y58" s="41">
        <f t="shared" si="9"/>
        <v>0</v>
      </c>
      <c r="Z58" s="41">
        <f t="shared" si="1"/>
        <v>0</v>
      </c>
      <c r="AA58" s="47">
        <f t="shared" si="2"/>
        <v>0</v>
      </c>
      <c r="AB58" s="41">
        <f t="shared" si="10"/>
        <v>0</v>
      </c>
      <c r="AC58" s="41">
        <f t="shared" si="11"/>
        <v>0</v>
      </c>
      <c r="AE58" s="86"/>
      <c r="AF58" s="86"/>
      <c r="AG58" s="86"/>
      <c r="AH58" s="86"/>
      <c r="AN58" s="185" t="str">
        <f t="shared" si="3"/>
        <v/>
      </c>
      <c r="AO58" s="17" t="s">
        <v>831</v>
      </c>
      <c r="AP58" s="17">
        <v>23</v>
      </c>
      <c r="AQ58" s="17" t="s">
        <v>832</v>
      </c>
      <c r="AR58" s="17">
        <v>27</v>
      </c>
    </row>
    <row r="59" spans="1:44" s="17" customFormat="1" ht="16.5" thickTop="1" thickBot="1">
      <c r="A59" s="7">
        <v>55</v>
      </c>
      <c r="B59" s="101"/>
      <c r="C59" s="101"/>
      <c r="D59" s="101"/>
      <c r="E59" s="360">
        <f t="shared" si="0"/>
        <v>0</v>
      </c>
      <c r="F59" s="214" t="s">
        <v>873</v>
      </c>
      <c r="G59" s="560" t="str">
        <f t="shared" si="4"/>
        <v/>
      </c>
      <c r="H59" s="175" t="str">
        <f>IF(COUNTIF('Record Inputs'!$J$2:$J$100,AN59)&gt;0,"TE", IF(COUNTIF('Record Inputs'!$K$2:$K$100,AN59)&gt;0,"H2O",""))</f>
        <v/>
      </c>
      <c r="I59" s="175" t="str">
        <f>IF(COUNTIF('Record Inputs'!$L$2:$L$100,AN59)&gt;0,"P", IF(COUNTIF('Record Inputs'!$M$2:$M$100,AN59)&gt;0,"N",IF(COUNTIF('Record Inputs'!$P$2:$P$100,AN59)&gt;0,"C","")))</f>
        <v/>
      </c>
      <c r="J59" s="175" t="str">
        <f>IF(COUNTIF('Record Inputs'!$N$2:$N$100,AN59)&gt;0,"S", IF(COUNTIF('Record Inputs'!$O$2:$O$100,AN59)&gt;0,"S&amp;D",""))</f>
        <v/>
      </c>
      <c r="K59" s="192"/>
      <c r="M59" s="16">
        <f t="shared" si="12"/>
        <v>0</v>
      </c>
      <c r="N59" s="16">
        <f t="shared" si="5"/>
        <v>0</v>
      </c>
      <c r="O59" s="16">
        <f t="shared" si="6"/>
        <v>0</v>
      </c>
      <c r="P59" s="16">
        <f t="shared" si="13"/>
        <v>0</v>
      </c>
      <c r="Q59" s="16">
        <f t="shared" si="8"/>
        <v>0</v>
      </c>
      <c r="Y59" s="41">
        <f t="shared" si="9"/>
        <v>0</v>
      </c>
      <c r="Z59" s="41">
        <f t="shared" si="1"/>
        <v>0</v>
      </c>
      <c r="AA59" s="47">
        <f t="shared" si="2"/>
        <v>0</v>
      </c>
      <c r="AB59" s="41">
        <f t="shared" si="10"/>
        <v>0</v>
      </c>
      <c r="AC59" s="41">
        <f t="shared" si="11"/>
        <v>0</v>
      </c>
      <c r="AE59" s="86"/>
      <c r="AF59" s="86"/>
      <c r="AG59" s="86"/>
      <c r="AH59" s="86"/>
      <c r="AN59" s="185" t="str">
        <f t="shared" si="3"/>
        <v/>
      </c>
      <c r="AO59" s="17" t="s">
        <v>832</v>
      </c>
      <c r="AP59" s="17">
        <v>23</v>
      </c>
      <c r="AQ59" s="17" t="s">
        <v>832</v>
      </c>
      <c r="AR59" s="17">
        <v>31</v>
      </c>
    </row>
    <row r="60" spans="1:44" s="17" customFormat="1" ht="16.5" thickTop="1" thickBot="1">
      <c r="A60" s="55">
        <v>56</v>
      </c>
      <c r="B60" s="101"/>
      <c r="C60" s="101"/>
      <c r="D60" s="101"/>
      <c r="E60" s="360">
        <f t="shared" si="0"/>
        <v>0</v>
      </c>
      <c r="F60" s="215" t="s">
        <v>873</v>
      </c>
      <c r="G60" s="560" t="str">
        <f t="shared" si="4"/>
        <v/>
      </c>
      <c r="H60" s="175" t="str">
        <f>IF(COUNTIF('Record Inputs'!$J$2:$J$100,AN60)&gt;0,"TE", IF(COUNTIF('Record Inputs'!$K$2:$K$100,AN60)&gt;0,"H2O",""))</f>
        <v/>
      </c>
      <c r="I60" s="175" t="str">
        <f>IF(COUNTIF('Record Inputs'!$L$2:$L$100,AN60)&gt;0,"P", IF(COUNTIF('Record Inputs'!$M$2:$M$100,AN60)&gt;0,"N",IF(COUNTIF('Record Inputs'!$P$2:$P$100,AN60)&gt;0,"C","")))</f>
        <v/>
      </c>
      <c r="J60" s="175" t="str">
        <f>IF(COUNTIF('Record Inputs'!$N$2:$N$100,AN60)&gt;0,"S", IF(COUNTIF('Record Inputs'!$O$2:$O$100,AN60)&gt;0,"S&amp;D",""))</f>
        <v/>
      </c>
      <c r="K60" s="192"/>
      <c r="M60" s="16">
        <f t="shared" si="12"/>
        <v>0</v>
      </c>
      <c r="N60" s="16">
        <f t="shared" si="5"/>
        <v>0</v>
      </c>
      <c r="O60" s="16">
        <f t="shared" si="6"/>
        <v>0</v>
      </c>
      <c r="P60" s="16">
        <f t="shared" si="13"/>
        <v>0</v>
      </c>
      <c r="Q60" s="16">
        <f t="shared" si="8"/>
        <v>0</v>
      </c>
      <c r="Y60" s="41">
        <f t="shared" si="9"/>
        <v>0</v>
      </c>
      <c r="Z60" s="41">
        <f t="shared" si="1"/>
        <v>0</v>
      </c>
      <c r="AA60" s="47">
        <f t="shared" si="2"/>
        <v>0</v>
      </c>
      <c r="AB60" s="41">
        <f t="shared" si="10"/>
        <v>0</v>
      </c>
      <c r="AC60" s="41">
        <f t="shared" si="11"/>
        <v>0</v>
      </c>
      <c r="AE60" s="86"/>
      <c r="AF60" s="86"/>
      <c r="AG60" s="86"/>
      <c r="AH60" s="86"/>
      <c r="AN60" s="185" t="str">
        <f t="shared" si="3"/>
        <v/>
      </c>
      <c r="AO60" s="17" t="s">
        <v>833</v>
      </c>
      <c r="AP60" s="17">
        <v>23</v>
      </c>
      <c r="AQ60" s="17" t="s">
        <v>832</v>
      </c>
      <c r="AR60" s="17">
        <v>35</v>
      </c>
    </row>
    <row r="61" spans="1:44" s="17" customFormat="1" ht="16.5" thickTop="1" thickBot="1">
      <c r="A61" s="56">
        <v>57</v>
      </c>
      <c r="B61" s="101"/>
      <c r="C61" s="101"/>
      <c r="D61" s="101"/>
      <c r="E61" s="360">
        <f t="shared" si="0"/>
        <v>0</v>
      </c>
      <c r="F61" s="214" t="s">
        <v>873</v>
      </c>
      <c r="G61" s="560" t="str">
        <f t="shared" si="4"/>
        <v/>
      </c>
      <c r="H61" s="175" t="str">
        <f>IF(COUNTIF('Record Inputs'!$J$2:$J$100,AN61)&gt;0,"TE", IF(COUNTIF('Record Inputs'!$K$2:$K$100,AN61)&gt;0,"H2O",""))</f>
        <v/>
      </c>
      <c r="I61" s="175" t="str">
        <f>IF(COUNTIF('Record Inputs'!$L$2:$L$100,AN61)&gt;0,"P", IF(COUNTIF('Record Inputs'!$M$2:$M$100,AN61)&gt;0,"N",IF(COUNTIF('Record Inputs'!$P$2:$P$100,AN61)&gt;0,"C","")))</f>
        <v/>
      </c>
      <c r="J61" s="175" t="str">
        <f>IF(COUNTIF('Record Inputs'!$N$2:$N$100,AN61)&gt;0,"S", IF(COUNTIF('Record Inputs'!$O$2:$O$100,AN61)&gt;0,"S&amp;D",""))</f>
        <v/>
      </c>
      <c r="K61" s="192"/>
      <c r="M61" s="16">
        <f t="shared" si="12"/>
        <v>0</v>
      </c>
      <c r="N61" s="16">
        <f t="shared" si="5"/>
        <v>0</v>
      </c>
      <c r="O61" s="16">
        <f t="shared" si="6"/>
        <v>0</v>
      </c>
      <c r="P61" s="16">
        <f t="shared" si="13"/>
        <v>0</v>
      </c>
      <c r="Q61" s="16">
        <f t="shared" si="8"/>
        <v>0</v>
      </c>
      <c r="Y61" s="41">
        <f t="shared" si="9"/>
        <v>0</v>
      </c>
      <c r="Z61" s="41">
        <f t="shared" si="1"/>
        <v>0</v>
      </c>
      <c r="AA61" s="47">
        <f t="shared" si="2"/>
        <v>0</v>
      </c>
      <c r="AB61" s="41">
        <f t="shared" si="10"/>
        <v>0</v>
      </c>
      <c r="AC61" s="41">
        <f t="shared" si="11"/>
        <v>0</v>
      </c>
      <c r="AE61" s="86"/>
      <c r="AF61" s="86"/>
      <c r="AG61" s="86"/>
      <c r="AH61" s="86"/>
      <c r="AN61" s="185" t="str">
        <f t="shared" si="3"/>
        <v/>
      </c>
      <c r="AO61" s="17" t="s">
        <v>834</v>
      </c>
      <c r="AP61" s="17">
        <v>23</v>
      </c>
      <c r="AQ61" s="17" t="s">
        <v>833</v>
      </c>
      <c r="AR61" s="17">
        <v>7</v>
      </c>
    </row>
    <row r="62" spans="1:44" s="17" customFormat="1" ht="16.5" thickTop="1" thickBot="1">
      <c r="A62" s="7">
        <v>58</v>
      </c>
      <c r="B62" s="101"/>
      <c r="C62" s="101"/>
      <c r="D62" s="101"/>
      <c r="E62" s="360">
        <f t="shared" si="0"/>
        <v>0</v>
      </c>
      <c r="F62" s="215" t="s">
        <v>873</v>
      </c>
      <c r="G62" s="560" t="str">
        <f t="shared" si="4"/>
        <v/>
      </c>
      <c r="H62" s="175" t="str">
        <f>IF(COUNTIF('Record Inputs'!$J$2:$J$100,AN62)&gt;0,"TE", IF(COUNTIF('Record Inputs'!$K$2:$K$100,AN62)&gt;0,"H2O",""))</f>
        <v/>
      </c>
      <c r="I62" s="175" t="str">
        <f>IF(COUNTIF('Record Inputs'!$L$2:$L$100,AN62)&gt;0,"P", IF(COUNTIF('Record Inputs'!$M$2:$M$100,AN62)&gt;0,"N",IF(COUNTIF('Record Inputs'!$P$2:$P$100,AN62)&gt;0,"C","")))</f>
        <v/>
      </c>
      <c r="J62" s="175" t="str">
        <f>IF(COUNTIF('Record Inputs'!$N$2:$N$100,AN62)&gt;0,"S", IF(COUNTIF('Record Inputs'!$O$2:$O$100,AN62)&gt;0,"S&amp;D",""))</f>
        <v/>
      </c>
      <c r="K62" s="192"/>
      <c r="M62" s="16">
        <f t="shared" si="12"/>
        <v>0</v>
      </c>
      <c r="N62" s="16">
        <f t="shared" si="5"/>
        <v>0</v>
      </c>
      <c r="O62" s="16">
        <f t="shared" si="6"/>
        <v>0</v>
      </c>
      <c r="P62" s="16">
        <f t="shared" si="13"/>
        <v>0</v>
      </c>
      <c r="Q62" s="16">
        <f t="shared" si="8"/>
        <v>0</v>
      </c>
      <c r="Y62" s="41">
        <f t="shared" si="9"/>
        <v>0</v>
      </c>
      <c r="Z62" s="41">
        <f t="shared" si="1"/>
        <v>0</v>
      </c>
      <c r="AA62" s="47">
        <f t="shared" si="2"/>
        <v>0</v>
      </c>
      <c r="AB62" s="41">
        <f t="shared" si="10"/>
        <v>0</v>
      </c>
      <c r="AC62" s="41">
        <f t="shared" si="11"/>
        <v>0</v>
      </c>
      <c r="AE62" s="86"/>
      <c r="AF62" s="86"/>
      <c r="AG62" s="86"/>
      <c r="AH62" s="86"/>
      <c r="AN62" s="185" t="str">
        <f t="shared" si="3"/>
        <v/>
      </c>
      <c r="AO62" s="17" t="s">
        <v>835</v>
      </c>
      <c r="AP62" s="17">
        <v>23</v>
      </c>
      <c r="AQ62" s="17" t="s">
        <v>833</v>
      </c>
      <c r="AR62" s="17">
        <v>11</v>
      </c>
    </row>
    <row r="63" spans="1:44" s="17" customFormat="1" ht="16.5" thickTop="1" thickBot="1">
      <c r="A63" s="7">
        <v>59</v>
      </c>
      <c r="B63" s="101"/>
      <c r="C63" s="101"/>
      <c r="D63" s="101"/>
      <c r="E63" s="360">
        <f t="shared" si="0"/>
        <v>0</v>
      </c>
      <c r="F63" s="214" t="s">
        <v>873</v>
      </c>
      <c r="G63" s="560" t="str">
        <f t="shared" si="4"/>
        <v/>
      </c>
      <c r="H63" s="175" t="str">
        <f>IF(COUNTIF('Record Inputs'!$J$2:$J$100,AN63)&gt;0,"TE", IF(COUNTIF('Record Inputs'!$K$2:$K$100,AN63)&gt;0,"H2O",""))</f>
        <v/>
      </c>
      <c r="I63" s="175" t="str">
        <f>IF(COUNTIF('Record Inputs'!$L$2:$L$100,AN63)&gt;0,"P", IF(COUNTIF('Record Inputs'!$M$2:$M$100,AN63)&gt;0,"N",IF(COUNTIF('Record Inputs'!$P$2:$P$100,AN63)&gt;0,"C","")))</f>
        <v/>
      </c>
      <c r="J63" s="175" t="str">
        <f>IF(COUNTIF('Record Inputs'!$N$2:$N$100,AN63)&gt;0,"S", IF(COUNTIF('Record Inputs'!$O$2:$O$100,AN63)&gt;0,"S&amp;D",""))</f>
        <v/>
      </c>
      <c r="K63" s="192"/>
      <c r="M63" s="16">
        <f t="shared" si="12"/>
        <v>0</v>
      </c>
      <c r="N63" s="16">
        <f t="shared" si="5"/>
        <v>0</v>
      </c>
      <c r="O63" s="16">
        <f t="shared" si="6"/>
        <v>0</v>
      </c>
      <c r="P63" s="16">
        <f t="shared" si="13"/>
        <v>0</v>
      </c>
      <c r="Q63" s="16">
        <f t="shared" si="8"/>
        <v>0</v>
      </c>
      <c r="Y63" s="41">
        <f t="shared" si="9"/>
        <v>0</v>
      </c>
      <c r="Z63" s="41">
        <f t="shared" si="1"/>
        <v>0</v>
      </c>
      <c r="AA63" s="47">
        <f t="shared" si="2"/>
        <v>0</v>
      </c>
      <c r="AB63" s="41">
        <f t="shared" si="10"/>
        <v>0</v>
      </c>
      <c r="AC63" s="41">
        <f t="shared" si="11"/>
        <v>0</v>
      </c>
      <c r="AE63" s="86"/>
      <c r="AF63" s="86"/>
      <c r="AG63" s="86"/>
      <c r="AH63" s="86"/>
      <c r="AN63" s="185" t="str">
        <f t="shared" si="3"/>
        <v/>
      </c>
      <c r="AO63" s="17" t="s">
        <v>836</v>
      </c>
      <c r="AP63" s="17">
        <v>23</v>
      </c>
      <c r="AQ63" s="17" t="s">
        <v>833</v>
      </c>
      <c r="AR63" s="17">
        <v>15</v>
      </c>
    </row>
    <row r="64" spans="1:44" s="17" customFormat="1" ht="16.5" thickTop="1" thickBot="1">
      <c r="A64" s="7">
        <v>60</v>
      </c>
      <c r="B64" s="390"/>
      <c r="C64" s="390"/>
      <c r="D64" s="390"/>
      <c r="E64" s="361">
        <f t="shared" si="0"/>
        <v>0</v>
      </c>
      <c r="F64" s="391" t="s">
        <v>873</v>
      </c>
      <c r="G64" s="560" t="str">
        <f t="shared" si="4"/>
        <v/>
      </c>
      <c r="H64" s="392" t="str">
        <f>IF(COUNTIF('Record Inputs'!$J$2:$J$100,AN64)&gt;0,"TE", IF(COUNTIF('Record Inputs'!$K$2:$K$100,AN64)&gt;0,"H2O",""))</f>
        <v/>
      </c>
      <c r="I64" s="392" t="str">
        <f>IF(COUNTIF('Record Inputs'!$L$2:$L$100,AN64)&gt;0,"P", IF(COUNTIF('Record Inputs'!$M$2:$M$100,AN64)&gt;0,"N",IF(COUNTIF('Record Inputs'!$P$2:$P$100,AN64)&gt;0,"C","")))</f>
        <v/>
      </c>
      <c r="J64" s="392" t="str">
        <f>IF(COUNTIF('Record Inputs'!$N$2:$N$100,AN64)&gt;0,"S", IF(COUNTIF('Record Inputs'!$O$2:$O$100,AN64)&gt;0,"S&amp;D",""))</f>
        <v/>
      </c>
      <c r="K64" s="362"/>
      <c r="M64" s="16">
        <f t="shared" si="12"/>
        <v>0</v>
      </c>
      <c r="N64" s="16">
        <f t="shared" si="5"/>
        <v>0</v>
      </c>
      <c r="O64" s="16">
        <f t="shared" si="6"/>
        <v>0</v>
      </c>
      <c r="P64" s="16">
        <f t="shared" si="13"/>
        <v>0</v>
      </c>
      <c r="Q64" s="16">
        <f t="shared" si="8"/>
        <v>0</v>
      </c>
      <c r="Y64" s="41">
        <f t="shared" si="9"/>
        <v>0</v>
      </c>
      <c r="Z64" s="41">
        <f t="shared" si="1"/>
        <v>0</v>
      </c>
      <c r="AA64" s="47">
        <f t="shared" si="2"/>
        <v>0</v>
      </c>
      <c r="AB64" s="41">
        <f t="shared" si="10"/>
        <v>0</v>
      </c>
      <c r="AC64" s="41">
        <f t="shared" si="11"/>
        <v>0</v>
      </c>
      <c r="AE64" s="86"/>
      <c r="AF64" s="86"/>
      <c r="AG64" s="86"/>
      <c r="AH64" s="86"/>
      <c r="AN64" s="185" t="str">
        <f t="shared" si="3"/>
        <v/>
      </c>
      <c r="AO64" s="17" t="s">
        <v>837</v>
      </c>
      <c r="AP64" s="17">
        <v>23</v>
      </c>
      <c r="AQ64" s="17" t="s">
        <v>833</v>
      </c>
      <c r="AR64" s="17">
        <v>19</v>
      </c>
    </row>
    <row r="65" spans="1:45" s="17" customFormat="1" ht="15.75" thickBot="1">
      <c r="A65" s="7">
        <v>61</v>
      </c>
      <c r="B65" s="102"/>
      <c r="C65" s="102"/>
      <c r="D65" s="102"/>
      <c r="E65" s="409">
        <f t="shared" si="0"/>
        <v>0</v>
      </c>
      <c r="F65" s="445" t="s">
        <v>873</v>
      </c>
      <c r="G65" s="560" t="str">
        <f t="shared" si="4"/>
        <v/>
      </c>
      <c r="H65" s="446" t="str">
        <f>IF(COUNTIF('Record Inputs'!$J$2:$J$100,AN65)&gt;0,"TE", IF(COUNTIF('Record Inputs'!$K$2:$K$100,AN65)&gt;0,"H2O",""))</f>
        <v/>
      </c>
      <c r="I65" s="446" t="str">
        <f>IF(COUNTIF('Record Inputs'!$L$2:$L$100,AN65)&gt;0,"P", IF(COUNTIF('Record Inputs'!$M$2:$M$100,AN65)&gt;0,"N",IF(COUNTIF('Record Inputs'!$P$2:$P$100,AN65)&gt;0,"C","")))</f>
        <v/>
      </c>
      <c r="J65" s="446" t="str">
        <f>IF(COUNTIF('Record Inputs'!$N$2:$N$100,AN65)&gt;0,"S", IF(COUNTIF('Record Inputs'!$O$2:$O$100,AN65)&gt;0,"S&amp;D",""))</f>
        <v/>
      </c>
      <c r="K65" s="440"/>
      <c r="M65" s="16">
        <f t="shared" si="12"/>
        <v>0</v>
      </c>
      <c r="N65" s="16">
        <f t="shared" si="5"/>
        <v>0</v>
      </c>
      <c r="O65" s="16">
        <f t="shared" si="6"/>
        <v>0</v>
      </c>
      <c r="P65" s="16">
        <f t="shared" si="13"/>
        <v>0</v>
      </c>
      <c r="Q65" s="16">
        <f t="shared" si="8"/>
        <v>0</v>
      </c>
      <c r="Y65" s="41">
        <f t="shared" si="9"/>
        <v>0</v>
      </c>
      <c r="Z65" s="41">
        <f t="shared" si="1"/>
        <v>0</v>
      </c>
      <c r="AA65" s="47">
        <f t="shared" si="2"/>
        <v>0</v>
      </c>
      <c r="AB65" s="41">
        <f t="shared" si="10"/>
        <v>0</v>
      </c>
      <c r="AC65" s="41">
        <f t="shared" si="11"/>
        <v>0</v>
      </c>
      <c r="AE65" s="86"/>
      <c r="AF65" s="86"/>
      <c r="AG65" s="86"/>
      <c r="AH65" s="86"/>
      <c r="AN65" s="185" t="str">
        <f t="shared" si="3"/>
        <v/>
      </c>
      <c r="AO65" s="17" t="s">
        <v>5</v>
      </c>
      <c r="AP65" s="17">
        <v>27</v>
      </c>
      <c r="AQ65" s="17" t="s">
        <v>833</v>
      </c>
      <c r="AR65" s="17">
        <v>23</v>
      </c>
    </row>
    <row r="66" spans="1:45" s="17" customFormat="1" ht="16.5" thickTop="1" thickBot="1">
      <c r="A66" s="7">
        <v>62</v>
      </c>
      <c r="B66" s="101"/>
      <c r="C66" s="101"/>
      <c r="D66" s="101"/>
      <c r="E66" s="360">
        <f t="shared" si="0"/>
        <v>0</v>
      </c>
      <c r="F66" s="215" t="s">
        <v>873</v>
      </c>
      <c r="G66" s="560" t="str">
        <f t="shared" si="4"/>
        <v/>
      </c>
      <c r="H66" s="175" t="str">
        <f>IF(COUNTIF('Record Inputs'!$J$2:$J$100,AN66)&gt;0,"TE", IF(COUNTIF('Record Inputs'!$K$2:$K$100,AN66)&gt;0,"H2O",""))</f>
        <v/>
      </c>
      <c r="I66" s="175" t="str">
        <f>IF(COUNTIF('Record Inputs'!$L$2:$L$100,AN66)&gt;0,"P", IF(COUNTIF('Record Inputs'!$M$2:$M$100,AN66)&gt;0,"N",IF(COUNTIF('Record Inputs'!$P$2:$P$100,AN66)&gt;0,"C","")))</f>
        <v/>
      </c>
      <c r="J66" s="175" t="str">
        <f>IF(COUNTIF('Record Inputs'!$N$2:$N$100,AN66)&gt;0,"S", IF(COUNTIF('Record Inputs'!$O$2:$O$100,AN66)&gt;0,"S&amp;D",""))</f>
        <v/>
      </c>
      <c r="K66" s="192"/>
      <c r="M66" s="16">
        <f t="shared" si="12"/>
        <v>0</v>
      </c>
      <c r="N66" s="16">
        <f t="shared" si="5"/>
        <v>0</v>
      </c>
      <c r="O66" s="16">
        <f t="shared" si="6"/>
        <v>0</v>
      </c>
      <c r="P66" s="16">
        <f t="shared" si="13"/>
        <v>0</v>
      </c>
      <c r="Q66" s="16">
        <f t="shared" si="8"/>
        <v>0</v>
      </c>
      <c r="Y66" s="41">
        <f t="shared" si="9"/>
        <v>0</v>
      </c>
      <c r="Z66" s="41">
        <f t="shared" si="1"/>
        <v>0</v>
      </c>
      <c r="AA66" s="47">
        <f t="shared" si="2"/>
        <v>0</v>
      </c>
      <c r="AB66" s="41">
        <f t="shared" si="10"/>
        <v>0</v>
      </c>
      <c r="AC66" s="41">
        <f t="shared" si="11"/>
        <v>0</v>
      </c>
      <c r="AE66" s="86"/>
      <c r="AF66" s="86"/>
      <c r="AG66" s="86"/>
      <c r="AH66" s="86"/>
      <c r="AN66" s="185" t="str">
        <f t="shared" si="3"/>
        <v/>
      </c>
      <c r="AO66" s="17" t="s">
        <v>9</v>
      </c>
      <c r="AP66" s="17">
        <v>27</v>
      </c>
      <c r="AQ66" s="17" t="s">
        <v>833</v>
      </c>
      <c r="AR66" s="17">
        <v>27</v>
      </c>
    </row>
    <row r="67" spans="1:45" s="17" customFormat="1" ht="16.5" thickTop="1" thickBot="1">
      <c r="A67" s="7">
        <v>63</v>
      </c>
      <c r="B67" s="101"/>
      <c r="C67" s="101"/>
      <c r="D67" s="101"/>
      <c r="E67" s="360">
        <f t="shared" si="0"/>
        <v>0</v>
      </c>
      <c r="F67" s="214" t="s">
        <v>873</v>
      </c>
      <c r="G67" s="560" t="str">
        <f t="shared" si="4"/>
        <v/>
      </c>
      <c r="H67" s="175" t="str">
        <f>IF(COUNTIF('Record Inputs'!$J$2:$J$100,AN67)&gt;0,"TE", IF(COUNTIF('Record Inputs'!$K$2:$K$100,AN67)&gt;0,"H2O",""))</f>
        <v/>
      </c>
      <c r="I67" s="175" t="str">
        <f>IF(COUNTIF('Record Inputs'!$L$2:$L$100,AN67)&gt;0,"P", IF(COUNTIF('Record Inputs'!$M$2:$M$100,AN67)&gt;0,"N",IF(COUNTIF('Record Inputs'!$P$2:$P$100,AN67)&gt;0,"C","")))</f>
        <v/>
      </c>
      <c r="J67" s="175" t="str">
        <f>IF(COUNTIF('Record Inputs'!$N$2:$N$100,AN67)&gt;0,"S", IF(COUNTIF('Record Inputs'!$O$2:$O$100,AN67)&gt;0,"S&amp;D",""))</f>
        <v/>
      </c>
      <c r="K67" s="192"/>
      <c r="M67" s="16">
        <f t="shared" si="12"/>
        <v>0</v>
      </c>
      <c r="N67" s="16">
        <f t="shared" si="5"/>
        <v>0</v>
      </c>
      <c r="O67" s="16">
        <f t="shared" si="6"/>
        <v>0</v>
      </c>
      <c r="P67" s="16">
        <f t="shared" si="13"/>
        <v>0</v>
      </c>
      <c r="Q67" s="16">
        <f t="shared" si="8"/>
        <v>0</v>
      </c>
      <c r="Y67" s="41">
        <f t="shared" si="9"/>
        <v>0</v>
      </c>
      <c r="Z67" s="41">
        <f t="shared" si="1"/>
        <v>0</v>
      </c>
      <c r="AA67" s="47">
        <f t="shared" si="2"/>
        <v>0</v>
      </c>
      <c r="AB67" s="41">
        <f t="shared" si="10"/>
        <v>0</v>
      </c>
      <c r="AC67" s="41">
        <f t="shared" si="11"/>
        <v>0</v>
      </c>
      <c r="AE67" s="86"/>
      <c r="AF67" s="86"/>
      <c r="AG67" s="86"/>
      <c r="AH67" s="86"/>
      <c r="AN67" s="185" t="str">
        <f t="shared" si="3"/>
        <v/>
      </c>
      <c r="AO67" s="17" t="s">
        <v>828</v>
      </c>
      <c r="AP67" s="17">
        <v>27</v>
      </c>
      <c r="AQ67" s="17" t="s">
        <v>833</v>
      </c>
      <c r="AR67" s="17">
        <v>31</v>
      </c>
    </row>
    <row r="68" spans="1:45" ht="16.5" thickTop="1" thickBot="1">
      <c r="A68" s="55">
        <v>64</v>
      </c>
      <c r="B68" s="101"/>
      <c r="C68" s="101"/>
      <c r="D68" s="101"/>
      <c r="E68" s="360">
        <f t="shared" si="0"/>
        <v>0</v>
      </c>
      <c r="F68" s="215" t="s">
        <v>873</v>
      </c>
      <c r="G68" s="560" t="str">
        <f t="shared" si="4"/>
        <v/>
      </c>
      <c r="H68" s="175" t="str">
        <f>IF(COUNTIF('Record Inputs'!$J$2:$J$100,AN68)&gt;0,"TE", IF(COUNTIF('Record Inputs'!$K$2:$K$100,AN68)&gt;0,"H2O",""))</f>
        <v/>
      </c>
      <c r="I68" s="175" t="str">
        <f>IF(COUNTIF('Record Inputs'!$L$2:$L$100,AN68)&gt;0,"P", IF(COUNTIF('Record Inputs'!$M$2:$M$100,AN68)&gt;0,"N",IF(COUNTIF('Record Inputs'!$P$2:$P$100,AN68)&gt;0,"C","")))</f>
        <v/>
      </c>
      <c r="J68" s="175" t="str">
        <f>IF(COUNTIF('Record Inputs'!$N$2:$N$100,AN68)&gt;0,"S", IF(COUNTIF('Record Inputs'!$O$2:$O$100,AN68)&gt;0,"S&amp;D",""))</f>
        <v/>
      </c>
      <c r="K68" s="192"/>
      <c r="M68" s="16">
        <f t="shared" si="12"/>
        <v>0</v>
      </c>
      <c r="N68" s="16">
        <f t="shared" si="5"/>
        <v>0</v>
      </c>
      <c r="O68" s="16">
        <f t="shared" si="6"/>
        <v>0</v>
      </c>
      <c r="P68" s="16">
        <f t="shared" si="13"/>
        <v>0</v>
      </c>
      <c r="Q68" s="16">
        <f t="shared" si="8"/>
        <v>0</v>
      </c>
      <c r="Y68" s="41">
        <f t="shared" si="9"/>
        <v>0</v>
      </c>
      <c r="Z68" s="41">
        <f t="shared" si="1"/>
        <v>0</v>
      </c>
      <c r="AA68" s="47">
        <f t="shared" si="2"/>
        <v>0</v>
      </c>
      <c r="AB68" s="41">
        <f t="shared" si="10"/>
        <v>0</v>
      </c>
      <c r="AC68" s="41">
        <f t="shared" si="11"/>
        <v>0</v>
      </c>
      <c r="AE68" s="86"/>
      <c r="AF68" s="86"/>
      <c r="AG68" s="86"/>
      <c r="AH68" s="86"/>
      <c r="AI68" s="17"/>
      <c r="AJ68" s="17"/>
      <c r="AK68" s="17"/>
      <c r="AL68" s="17"/>
      <c r="AM68" s="17"/>
      <c r="AN68" s="185" t="str">
        <f t="shared" si="3"/>
        <v/>
      </c>
      <c r="AO68" s="17" t="s">
        <v>829</v>
      </c>
      <c r="AP68" s="17">
        <v>27</v>
      </c>
      <c r="AQ68" s="17" t="s">
        <v>833</v>
      </c>
      <c r="AR68" s="17">
        <v>35</v>
      </c>
      <c r="AS68" s="17"/>
    </row>
    <row r="69" spans="1:45" ht="16.5" thickTop="1" thickBot="1">
      <c r="A69" s="56">
        <v>65</v>
      </c>
      <c r="B69" s="101"/>
      <c r="C69" s="101"/>
      <c r="D69" s="101"/>
      <c r="E69" s="360">
        <f t="shared" ref="E69:E132" si="14">LEN(D69)</f>
        <v>0</v>
      </c>
      <c r="F69" s="214" t="s">
        <v>873</v>
      </c>
      <c r="G69" s="560" t="str">
        <f t="shared" si="4"/>
        <v/>
      </c>
      <c r="H69" s="175" t="str">
        <f>IF(COUNTIF('Record Inputs'!$J$2:$J$100,AN69)&gt;0,"TE", IF(COUNTIF('Record Inputs'!$K$2:$K$100,AN69)&gt;0,"H2O",""))</f>
        <v/>
      </c>
      <c r="I69" s="175" t="str">
        <f>IF(COUNTIF('Record Inputs'!$L$2:$L$100,AN69)&gt;0,"P", IF(COUNTIF('Record Inputs'!$M$2:$M$100,AN69)&gt;0,"N",IF(COUNTIF('Record Inputs'!$P$2:$P$100,AN69)&gt;0,"C","")))</f>
        <v/>
      </c>
      <c r="J69" s="175" t="str">
        <f>IF(COUNTIF('Record Inputs'!$N$2:$N$100,AN69)&gt;0,"S", IF(COUNTIF('Record Inputs'!$O$2:$O$100,AN69)&gt;0,"S&amp;D",""))</f>
        <v/>
      </c>
      <c r="K69" s="192"/>
      <c r="M69" s="16">
        <f t="shared" si="12"/>
        <v>0</v>
      </c>
      <c r="N69" s="16">
        <f t="shared" si="5"/>
        <v>0</v>
      </c>
      <c r="O69" s="16">
        <f t="shared" si="6"/>
        <v>0</v>
      </c>
      <c r="P69" s="16">
        <f t="shared" si="13"/>
        <v>0</v>
      </c>
      <c r="Q69" s="16">
        <f t="shared" si="8"/>
        <v>0</v>
      </c>
      <c r="Y69" s="41">
        <f t="shared" ref="Y69:Y100" si="15">(IF(F69=1,K69,0))</f>
        <v>0</v>
      </c>
      <c r="Z69" s="41">
        <f t="shared" ref="Z69:Z100" si="16">(IF(F69=2,K69,0))</f>
        <v>0</v>
      </c>
      <c r="AA69" s="47">
        <f t="shared" ref="AA69:AA100" si="17">(IF(F69=3,K69,0))</f>
        <v>0</v>
      </c>
      <c r="AB69" s="41">
        <f t="shared" si="10"/>
        <v>0</v>
      </c>
      <c r="AC69" s="41">
        <f t="shared" si="11"/>
        <v>0</v>
      </c>
      <c r="AE69" s="86"/>
      <c r="AF69" s="86"/>
      <c r="AG69" s="86"/>
      <c r="AH69" s="86"/>
      <c r="AI69" s="17"/>
      <c r="AJ69" s="17"/>
      <c r="AK69" s="17"/>
      <c r="AL69" s="17"/>
      <c r="AM69" s="17"/>
      <c r="AN69" s="185" t="str">
        <f t="shared" si="3"/>
        <v/>
      </c>
      <c r="AO69" s="17" t="s">
        <v>830</v>
      </c>
      <c r="AP69" s="17">
        <v>27</v>
      </c>
      <c r="AQ69" s="17" t="s">
        <v>834</v>
      </c>
      <c r="AR69" s="17">
        <v>7</v>
      </c>
      <c r="AS69" s="17"/>
    </row>
    <row r="70" spans="1:45" ht="16.5" thickTop="1" thickBot="1">
      <c r="A70" s="7">
        <v>66</v>
      </c>
      <c r="B70" s="101"/>
      <c r="C70" s="101"/>
      <c r="D70" s="101"/>
      <c r="E70" s="360">
        <f t="shared" si="14"/>
        <v>0</v>
      </c>
      <c r="F70" s="215" t="s">
        <v>873</v>
      </c>
      <c r="G70" s="560" t="str">
        <f t="shared" ref="G70:G133" si="18">IF(B70&lt;&gt;"",IF(EXACT(D70,UPPER(D70)),"50nmUniv",IF(EXACT(D70,LOWER(D70)),"25nmUniv","")),"")</f>
        <v/>
      </c>
      <c r="H70" s="175" t="str">
        <f>IF(COUNTIF('Record Inputs'!$J$2:$J$100,AN70)&gt;0,"TE", IF(COUNTIF('Record Inputs'!$K$2:$K$100,AN70)&gt;0,"H2O",""))</f>
        <v/>
      </c>
      <c r="I70" s="175" t="str">
        <f>IF(COUNTIF('Record Inputs'!$L$2:$L$100,AN70)&gt;0,"P", IF(COUNTIF('Record Inputs'!$M$2:$M$100,AN70)&gt;0,"N",IF(COUNTIF('Record Inputs'!$P$2:$P$100,AN70)&gt;0,"C","")))</f>
        <v/>
      </c>
      <c r="J70" s="175" t="str">
        <f>IF(COUNTIF('Record Inputs'!$N$2:$N$100,AN70)&gt;0,"S", IF(COUNTIF('Record Inputs'!$O$2:$O$100,AN70)&gt;0,"S&amp;D",""))</f>
        <v/>
      </c>
      <c r="K70" s="192"/>
      <c r="M70" s="16">
        <f t="shared" ref="M70:M100" si="19">(IF(F70=1,E70,0))</f>
        <v>0</v>
      </c>
      <c r="N70" s="16">
        <f t="shared" ref="N70:N100" si="20">(IF(F70=2,E70,0))</f>
        <v>0</v>
      </c>
      <c r="O70" s="16">
        <f t="shared" ref="O70:O100" si="21">(IF(F70=3,E70,0))</f>
        <v>0</v>
      </c>
      <c r="P70" s="16">
        <f t="shared" si="13"/>
        <v>0</v>
      </c>
      <c r="Q70" s="16">
        <f t="shared" ref="Q70:Q100" si="22">(IF(F70=5,E70,0))</f>
        <v>0</v>
      </c>
      <c r="Y70" s="41">
        <f t="shared" si="15"/>
        <v>0</v>
      </c>
      <c r="Z70" s="41">
        <f t="shared" si="16"/>
        <v>0</v>
      </c>
      <c r="AA70" s="47">
        <f t="shared" si="17"/>
        <v>0</v>
      </c>
      <c r="AB70" s="41">
        <f t="shared" ref="AB70:AB100" si="23">(IF(F70=4,K70,0))</f>
        <v>0</v>
      </c>
      <c r="AC70" s="41">
        <f t="shared" ref="AC70:AC100" si="24">(IF(F70=5,K70,0))</f>
        <v>0</v>
      </c>
      <c r="AE70" s="86"/>
      <c r="AF70" s="86"/>
      <c r="AG70" s="86"/>
      <c r="AH70" s="86"/>
      <c r="AI70" s="17"/>
      <c r="AJ70" s="17"/>
      <c r="AK70" s="17"/>
      <c r="AL70" s="17"/>
      <c r="AM70" s="17"/>
      <c r="AN70" s="185" t="str">
        <f t="shared" ref="AN70:AN133" si="25">MID(B70,3,7)</f>
        <v/>
      </c>
      <c r="AO70" s="17" t="s">
        <v>831</v>
      </c>
      <c r="AP70" s="17">
        <v>27</v>
      </c>
      <c r="AQ70" s="17" t="s">
        <v>834</v>
      </c>
      <c r="AR70" s="17">
        <v>11</v>
      </c>
      <c r="AS70" s="17"/>
    </row>
    <row r="71" spans="1:45" ht="16.5" thickTop="1" thickBot="1">
      <c r="A71" s="7">
        <v>67</v>
      </c>
      <c r="B71" s="101"/>
      <c r="C71" s="101"/>
      <c r="D71" s="101"/>
      <c r="E71" s="360">
        <f t="shared" si="14"/>
        <v>0</v>
      </c>
      <c r="F71" s="214" t="s">
        <v>873</v>
      </c>
      <c r="G71" s="560" t="str">
        <f t="shared" si="18"/>
        <v/>
      </c>
      <c r="H71" s="175" t="str">
        <f>IF(COUNTIF('Record Inputs'!$J$2:$J$100,AN71)&gt;0,"TE", IF(COUNTIF('Record Inputs'!$K$2:$K$100,AN71)&gt;0,"H2O",""))</f>
        <v/>
      </c>
      <c r="I71" s="175" t="str">
        <f>IF(COUNTIF('Record Inputs'!$L$2:$L$100,AN71)&gt;0,"P", IF(COUNTIF('Record Inputs'!$M$2:$M$100,AN71)&gt;0,"N",IF(COUNTIF('Record Inputs'!$P$2:$P$100,AN71)&gt;0,"C","")))</f>
        <v/>
      </c>
      <c r="J71" s="175" t="str">
        <f>IF(COUNTIF('Record Inputs'!$N$2:$N$100,AN71)&gt;0,"S", IF(COUNTIF('Record Inputs'!$O$2:$O$100,AN71)&gt;0,"S&amp;D",""))</f>
        <v/>
      </c>
      <c r="K71" s="192"/>
      <c r="M71" s="16">
        <f t="shared" si="19"/>
        <v>0</v>
      </c>
      <c r="N71" s="16">
        <f t="shared" si="20"/>
        <v>0</v>
      </c>
      <c r="O71" s="16">
        <f t="shared" si="21"/>
        <v>0</v>
      </c>
      <c r="P71" s="16">
        <f t="shared" si="13"/>
        <v>0</v>
      </c>
      <c r="Q71" s="16">
        <f t="shared" si="22"/>
        <v>0</v>
      </c>
      <c r="Y71" s="41">
        <f t="shared" si="15"/>
        <v>0</v>
      </c>
      <c r="Z71" s="41">
        <f t="shared" si="16"/>
        <v>0</v>
      </c>
      <c r="AA71" s="47">
        <f t="shared" si="17"/>
        <v>0</v>
      </c>
      <c r="AB71" s="41">
        <f t="shared" si="23"/>
        <v>0</v>
      </c>
      <c r="AC71" s="41">
        <f t="shared" si="24"/>
        <v>0</v>
      </c>
      <c r="AE71" s="86"/>
      <c r="AF71" s="86"/>
      <c r="AG71" s="86"/>
      <c r="AH71" s="86"/>
      <c r="AI71" s="17"/>
      <c r="AJ71" s="17"/>
      <c r="AK71" s="17"/>
      <c r="AL71" s="17"/>
      <c r="AM71" s="17"/>
      <c r="AN71" s="185" t="str">
        <f t="shared" si="25"/>
        <v/>
      </c>
      <c r="AO71" s="17" t="s">
        <v>832</v>
      </c>
      <c r="AP71" s="17">
        <v>27</v>
      </c>
      <c r="AQ71" s="17" t="s">
        <v>834</v>
      </c>
      <c r="AR71" s="17">
        <v>15</v>
      </c>
      <c r="AS71" s="17"/>
    </row>
    <row r="72" spans="1:45" ht="16.5" thickTop="1" thickBot="1">
      <c r="A72" s="7">
        <v>68</v>
      </c>
      <c r="B72" s="101"/>
      <c r="C72" s="101"/>
      <c r="D72" s="101"/>
      <c r="E72" s="360">
        <f t="shared" si="14"/>
        <v>0</v>
      </c>
      <c r="F72" s="215" t="s">
        <v>873</v>
      </c>
      <c r="G72" s="560" t="str">
        <f t="shared" si="18"/>
        <v/>
      </c>
      <c r="H72" s="175" t="str">
        <f>IF(COUNTIF('Record Inputs'!$J$2:$J$100,AN72)&gt;0,"TE", IF(COUNTIF('Record Inputs'!$K$2:$K$100,AN72)&gt;0,"H2O",""))</f>
        <v/>
      </c>
      <c r="I72" s="175" t="str">
        <f>IF(COUNTIF('Record Inputs'!$L$2:$L$100,AN72)&gt;0,"P", IF(COUNTIF('Record Inputs'!$M$2:$M$100,AN72)&gt;0,"N",IF(COUNTIF('Record Inputs'!$P$2:$P$100,AN72)&gt;0,"C","")))</f>
        <v/>
      </c>
      <c r="J72" s="175" t="str">
        <f>IF(COUNTIF('Record Inputs'!$N$2:$N$100,AN72)&gt;0,"S", IF(COUNTIF('Record Inputs'!$O$2:$O$100,AN72)&gt;0,"S&amp;D",""))</f>
        <v/>
      </c>
      <c r="K72" s="192"/>
      <c r="M72" s="16">
        <f t="shared" si="19"/>
        <v>0</v>
      </c>
      <c r="N72" s="16">
        <f t="shared" si="20"/>
        <v>0</v>
      </c>
      <c r="O72" s="16">
        <f t="shared" si="21"/>
        <v>0</v>
      </c>
      <c r="P72" s="16">
        <f t="shared" si="13"/>
        <v>0</v>
      </c>
      <c r="Q72" s="16">
        <f t="shared" si="22"/>
        <v>0</v>
      </c>
      <c r="Y72" s="41">
        <f t="shared" si="15"/>
        <v>0</v>
      </c>
      <c r="Z72" s="41">
        <f t="shared" si="16"/>
        <v>0</v>
      </c>
      <c r="AA72" s="47">
        <f t="shared" si="17"/>
        <v>0</v>
      </c>
      <c r="AB72" s="41">
        <f t="shared" si="23"/>
        <v>0</v>
      </c>
      <c r="AC72" s="41">
        <f t="shared" si="24"/>
        <v>0</v>
      </c>
      <c r="AE72" s="86"/>
      <c r="AF72" s="86"/>
      <c r="AG72" s="86"/>
      <c r="AH72" s="86"/>
      <c r="AI72" s="17"/>
      <c r="AJ72" s="17"/>
      <c r="AK72" s="17"/>
      <c r="AL72" s="17"/>
      <c r="AM72" s="17"/>
      <c r="AN72" s="185" t="str">
        <f t="shared" si="25"/>
        <v/>
      </c>
      <c r="AO72" s="17" t="s">
        <v>833</v>
      </c>
      <c r="AP72" s="17">
        <v>27</v>
      </c>
      <c r="AQ72" s="17" t="s">
        <v>834</v>
      </c>
      <c r="AR72" s="17">
        <v>19</v>
      </c>
      <c r="AS72" s="17"/>
    </row>
    <row r="73" spans="1:45" ht="16.5" thickTop="1" thickBot="1">
      <c r="A73" s="7">
        <v>69</v>
      </c>
      <c r="B73" s="101"/>
      <c r="C73" s="101"/>
      <c r="D73" s="101"/>
      <c r="E73" s="360">
        <f t="shared" si="14"/>
        <v>0</v>
      </c>
      <c r="F73" s="214" t="s">
        <v>873</v>
      </c>
      <c r="G73" s="560" t="str">
        <f t="shared" si="18"/>
        <v/>
      </c>
      <c r="H73" s="175" t="str">
        <f>IF(COUNTIF('Record Inputs'!$J$2:$J$100,AN73)&gt;0,"TE", IF(COUNTIF('Record Inputs'!$K$2:$K$100,AN73)&gt;0,"H2O",""))</f>
        <v/>
      </c>
      <c r="I73" s="175" t="str">
        <f>IF(COUNTIF('Record Inputs'!$L$2:$L$100,AN73)&gt;0,"P", IF(COUNTIF('Record Inputs'!$M$2:$M$100,AN73)&gt;0,"N",IF(COUNTIF('Record Inputs'!$P$2:$P$100,AN73)&gt;0,"C","")))</f>
        <v/>
      </c>
      <c r="J73" s="175" t="str">
        <f>IF(COUNTIF('Record Inputs'!$N$2:$N$100,AN73)&gt;0,"S", IF(COUNTIF('Record Inputs'!$O$2:$O$100,AN73)&gt;0,"S&amp;D",""))</f>
        <v/>
      </c>
      <c r="K73" s="192"/>
      <c r="M73" s="16">
        <f t="shared" si="19"/>
        <v>0</v>
      </c>
      <c r="N73" s="16">
        <f t="shared" si="20"/>
        <v>0</v>
      </c>
      <c r="O73" s="16">
        <f t="shared" si="21"/>
        <v>0</v>
      </c>
      <c r="P73" s="16">
        <f t="shared" si="13"/>
        <v>0</v>
      </c>
      <c r="Q73" s="16">
        <f t="shared" si="22"/>
        <v>0</v>
      </c>
      <c r="Y73" s="41">
        <f t="shared" si="15"/>
        <v>0</v>
      </c>
      <c r="Z73" s="41">
        <f t="shared" si="16"/>
        <v>0</v>
      </c>
      <c r="AA73" s="47">
        <f t="shared" si="17"/>
        <v>0</v>
      </c>
      <c r="AB73" s="41">
        <f t="shared" si="23"/>
        <v>0</v>
      </c>
      <c r="AC73" s="41">
        <f t="shared" si="24"/>
        <v>0</v>
      </c>
      <c r="AE73" s="86"/>
      <c r="AF73" s="86"/>
      <c r="AG73" s="86"/>
      <c r="AH73" s="86"/>
      <c r="AI73" s="17"/>
      <c r="AJ73" s="17"/>
      <c r="AK73" s="17"/>
      <c r="AL73" s="17"/>
      <c r="AM73" s="17"/>
      <c r="AN73" s="185" t="str">
        <f t="shared" si="25"/>
        <v/>
      </c>
      <c r="AO73" s="17" t="s">
        <v>834</v>
      </c>
      <c r="AP73" s="17">
        <v>27</v>
      </c>
      <c r="AQ73" s="17" t="s">
        <v>834</v>
      </c>
      <c r="AR73" s="17">
        <v>23</v>
      </c>
      <c r="AS73" s="17"/>
    </row>
    <row r="74" spans="1:45" ht="16.5" thickTop="1" thickBot="1">
      <c r="A74" s="7">
        <v>70</v>
      </c>
      <c r="B74" s="101"/>
      <c r="C74" s="101"/>
      <c r="D74" s="101"/>
      <c r="E74" s="360">
        <f t="shared" si="14"/>
        <v>0</v>
      </c>
      <c r="F74" s="215" t="s">
        <v>873</v>
      </c>
      <c r="G74" s="560" t="str">
        <f t="shared" si="18"/>
        <v/>
      </c>
      <c r="H74" s="175" t="str">
        <f>IF(COUNTIF('Record Inputs'!$J$2:$J$100,AN74)&gt;0,"TE", IF(COUNTIF('Record Inputs'!$K$2:$K$100,AN74)&gt;0,"H2O",""))</f>
        <v/>
      </c>
      <c r="I74" s="175" t="str">
        <f>IF(COUNTIF('Record Inputs'!$L$2:$L$100,AN74)&gt;0,"P", IF(COUNTIF('Record Inputs'!$M$2:$M$100,AN74)&gt;0,"N",IF(COUNTIF('Record Inputs'!$P$2:$P$100,AN74)&gt;0,"C","")))</f>
        <v/>
      </c>
      <c r="J74" s="175" t="str">
        <f>IF(COUNTIF('Record Inputs'!$N$2:$N$100,AN74)&gt;0,"S", IF(COUNTIF('Record Inputs'!$O$2:$O$100,AN74)&gt;0,"S&amp;D",""))</f>
        <v/>
      </c>
      <c r="K74" s="192"/>
      <c r="M74" s="16">
        <f t="shared" si="19"/>
        <v>0</v>
      </c>
      <c r="N74" s="16">
        <f t="shared" si="20"/>
        <v>0</v>
      </c>
      <c r="O74" s="16">
        <f t="shared" si="21"/>
        <v>0</v>
      </c>
      <c r="P74" s="16">
        <f t="shared" si="13"/>
        <v>0</v>
      </c>
      <c r="Q74" s="16">
        <f t="shared" si="22"/>
        <v>0</v>
      </c>
      <c r="Y74" s="41">
        <f t="shared" si="15"/>
        <v>0</v>
      </c>
      <c r="Z74" s="41">
        <f t="shared" si="16"/>
        <v>0</v>
      </c>
      <c r="AA74" s="47">
        <f t="shared" si="17"/>
        <v>0</v>
      </c>
      <c r="AB74" s="41">
        <f t="shared" si="23"/>
        <v>0</v>
      </c>
      <c r="AC74" s="41">
        <f t="shared" si="24"/>
        <v>0</v>
      </c>
      <c r="AE74" s="86"/>
      <c r="AF74" s="86"/>
      <c r="AG74" s="86"/>
      <c r="AH74" s="86"/>
      <c r="AI74" s="17"/>
      <c r="AJ74" s="17"/>
      <c r="AK74" s="17"/>
      <c r="AL74" s="17"/>
      <c r="AM74" s="17"/>
      <c r="AN74" s="185" t="str">
        <f t="shared" si="25"/>
        <v/>
      </c>
      <c r="AO74" s="17" t="s">
        <v>835</v>
      </c>
      <c r="AP74" s="17">
        <v>27</v>
      </c>
      <c r="AQ74" s="17" t="s">
        <v>834</v>
      </c>
      <c r="AR74" s="17">
        <v>27</v>
      </c>
      <c r="AS74" s="17"/>
    </row>
    <row r="75" spans="1:45" ht="16.5" thickTop="1" thickBot="1">
      <c r="A75" s="7">
        <v>71</v>
      </c>
      <c r="B75" s="101"/>
      <c r="C75" s="101"/>
      <c r="D75" s="101"/>
      <c r="E75" s="360">
        <f t="shared" si="14"/>
        <v>0</v>
      </c>
      <c r="F75" s="214" t="s">
        <v>873</v>
      </c>
      <c r="G75" s="560" t="str">
        <f t="shared" si="18"/>
        <v/>
      </c>
      <c r="H75" s="175" t="str">
        <f>IF(COUNTIF('Record Inputs'!$J$2:$J$100,AN75)&gt;0,"TE", IF(COUNTIF('Record Inputs'!$K$2:$K$100,AN75)&gt;0,"H2O",""))</f>
        <v/>
      </c>
      <c r="I75" s="175" t="str">
        <f>IF(COUNTIF('Record Inputs'!$L$2:$L$100,AN75)&gt;0,"P", IF(COUNTIF('Record Inputs'!$M$2:$M$100,AN75)&gt;0,"N",IF(COUNTIF('Record Inputs'!$P$2:$P$100,AN75)&gt;0,"C","")))</f>
        <v/>
      </c>
      <c r="J75" s="175" t="str">
        <f>IF(COUNTIF('Record Inputs'!$N$2:$N$100,AN75)&gt;0,"S", IF(COUNTIF('Record Inputs'!$O$2:$O$100,AN75)&gt;0,"S&amp;D",""))</f>
        <v/>
      </c>
      <c r="K75" s="192"/>
      <c r="M75" s="16">
        <f t="shared" si="19"/>
        <v>0</v>
      </c>
      <c r="N75" s="16">
        <f t="shared" si="20"/>
        <v>0</v>
      </c>
      <c r="O75" s="16">
        <f t="shared" si="21"/>
        <v>0</v>
      </c>
      <c r="P75" s="16">
        <f t="shared" si="13"/>
        <v>0</v>
      </c>
      <c r="Q75" s="16">
        <f t="shared" si="22"/>
        <v>0</v>
      </c>
      <c r="Y75" s="41">
        <f t="shared" si="15"/>
        <v>0</v>
      </c>
      <c r="Z75" s="41">
        <f t="shared" si="16"/>
        <v>0</v>
      </c>
      <c r="AA75" s="47">
        <f t="shared" si="17"/>
        <v>0</v>
      </c>
      <c r="AB75" s="41">
        <f t="shared" si="23"/>
        <v>0</v>
      </c>
      <c r="AC75" s="41">
        <f t="shared" si="24"/>
        <v>0</v>
      </c>
      <c r="AE75" s="86"/>
      <c r="AF75" s="86"/>
      <c r="AG75" s="86"/>
      <c r="AH75" s="86"/>
      <c r="AI75" s="17"/>
      <c r="AJ75" s="17"/>
      <c r="AK75" s="17"/>
      <c r="AL75" s="17"/>
      <c r="AM75" s="17"/>
      <c r="AN75" s="185" t="str">
        <f t="shared" si="25"/>
        <v/>
      </c>
      <c r="AO75" s="17" t="s">
        <v>836</v>
      </c>
      <c r="AP75" s="17">
        <v>27</v>
      </c>
      <c r="AQ75" s="17" t="s">
        <v>834</v>
      </c>
      <c r="AR75" s="17">
        <v>31</v>
      </c>
      <c r="AS75" s="17"/>
    </row>
    <row r="76" spans="1:45" ht="16.5" thickTop="1" thickBot="1">
      <c r="A76" s="55">
        <v>72</v>
      </c>
      <c r="B76" s="390"/>
      <c r="C76" s="390"/>
      <c r="D76" s="390"/>
      <c r="E76" s="361">
        <f t="shared" si="14"/>
        <v>0</v>
      </c>
      <c r="F76" s="391" t="s">
        <v>873</v>
      </c>
      <c r="G76" s="560" t="str">
        <f t="shared" si="18"/>
        <v/>
      </c>
      <c r="H76" s="392" t="str">
        <f>IF(COUNTIF('Record Inputs'!$J$2:$J$100,AN76)&gt;0,"TE", IF(COUNTIF('Record Inputs'!$K$2:$K$100,AN76)&gt;0,"H2O",""))</f>
        <v/>
      </c>
      <c r="I76" s="392" t="str">
        <f>IF(COUNTIF('Record Inputs'!$L$2:$L$100,AN76)&gt;0,"P", IF(COUNTIF('Record Inputs'!$M$2:$M$100,AN76)&gt;0,"N",IF(COUNTIF('Record Inputs'!$P$2:$P$100,AN76)&gt;0,"C","")))</f>
        <v/>
      </c>
      <c r="J76" s="392" t="str">
        <f>IF(COUNTIF('Record Inputs'!$N$2:$N$100,AN76)&gt;0,"S", IF(COUNTIF('Record Inputs'!$O$2:$O$100,AN76)&gt;0,"S&amp;D",""))</f>
        <v/>
      </c>
      <c r="K76" s="362"/>
      <c r="M76" s="16">
        <f t="shared" si="19"/>
        <v>0</v>
      </c>
      <c r="N76" s="16">
        <f t="shared" si="20"/>
        <v>0</v>
      </c>
      <c r="O76" s="16">
        <f t="shared" si="21"/>
        <v>0</v>
      </c>
      <c r="P76" s="16">
        <f t="shared" si="13"/>
        <v>0</v>
      </c>
      <c r="Q76" s="16">
        <f t="shared" si="22"/>
        <v>0</v>
      </c>
      <c r="Y76" s="41">
        <f t="shared" si="15"/>
        <v>0</v>
      </c>
      <c r="Z76" s="41">
        <f t="shared" si="16"/>
        <v>0</v>
      </c>
      <c r="AA76" s="47">
        <f t="shared" si="17"/>
        <v>0</v>
      </c>
      <c r="AB76" s="41">
        <f t="shared" si="23"/>
        <v>0</v>
      </c>
      <c r="AC76" s="41">
        <f t="shared" si="24"/>
        <v>0</v>
      </c>
      <c r="AE76" s="86"/>
      <c r="AF76" s="86"/>
      <c r="AG76" s="86"/>
      <c r="AH76" s="86"/>
      <c r="AI76" s="17"/>
      <c r="AJ76" s="17"/>
      <c r="AK76" s="17"/>
      <c r="AL76" s="17"/>
      <c r="AM76" s="17"/>
      <c r="AN76" s="185" t="str">
        <f t="shared" si="25"/>
        <v/>
      </c>
      <c r="AO76" s="17" t="s">
        <v>837</v>
      </c>
      <c r="AP76" s="17">
        <v>27</v>
      </c>
      <c r="AQ76" s="17" t="s">
        <v>834</v>
      </c>
      <c r="AR76" s="17">
        <v>35</v>
      </c>
      <c r="AS76" s="17"/>
    </row>
    <row r="77" spans="1:45" ht="16.5" thickTop="1" thickBot="1">
      <c r="A77" s="56">
        <v>73</v>
      </c>
      <c r="B77" s="393"/>
      <c r="C77" s="393"/>
      <c r="D77" s="393"/>
      <c r="E77" s="366">
        <f t="shared" si="14"/>
        <v>0</v>
      </c>
      <c r="F77" s="217" t="s">
        <v>873</v>
      </c>
      <c r="G77" s="560" t="str">
        <f t="shared" si="18"/>
        <v/>
      </c>
      <c r="H77" s="394" t="str">
        <f>IF(COUNTIF('Record Inputs'!$J$2:$J$100,AN77)&gt;0,"TE", IF(COUNTIF('Record Inputs'!$K$2:$K$100,AN77)&gt;0,"H2O",""))</f>
        <v/>
      </c>
      <c r="I77" s="394" t="str">
        <f>IF(COUNTIF('Record Inputs'!$L$2:$L$100,AN77)&gt;0,"P", IF(COUNTIF('Record Inputs'!$M$2:$M$100,AN77)&gt;0,"N",IF(COUNTIF('Record Inputs'!$P$2:$P$100,AN77)&gt;0,"C","")))</f>
        <v/>
      </c>
      <c r="J77" s="394" t="str">
        <f>IF(COUNTIF('Record Inputs'!$N$2:$N$100,AN77)&gt;0,"S", IF(COUNTIF('Record Inputs'!$O$2:$O$100,AN77)&gt;0,"S&amp;D",""))</f>
        <v/>
      </c>
      <c r="K77" s="369"/>
      <c r="M77" s="16">
        <f t="shared" si="19"/>
        <v>0</v>
      </c>
      <c r="N77" s="16">
        <f t="shared" si="20"/>
        <v>0</v>
      </c>
      <c r="O77" s="16">
        <f t="shared" si="21"/>
        <v>0</v>
      </c>
      <c r="P77" s="16">
        <f t="shared" si="13"/>
        <v>0</v>
      </c>
      <c r="Q77" s="16">
        <f t="shared" si="22"/>
        <v>0</v>
      </c>
      <c r="Y77" s="41">
        <f t="shared" si="15"/>
        <v>0</v>
      </c>
      <c r="Z77" s="41">
        <f t="shared" si="16"/>
        <v>0</v>
      </c>
      <c r="AA77" s="47">
        <f t="shared" si="17"/>
        <v>0</v>
      </c>
      <c r="AB77" s="41">
        <f t="shared" si="23"/>
        <v>0</v>
      </c>
      <c r="AC77" s="41">
        <f t="shared" si="24"/>
        <v>0</v>
      </c>
      <c r="AE77" s="86"/>
      <c r="AF77" s="86"/>
      <c r="AG77" s="86"/>
      <c r="AH77" s="86"/>
      <c r="AI77" s="17"/>
      <c r="AJ77" s="17"/>
      <c r="AK77" s="17"/>
      <c r="AL77" s="17"/>
      <c r="AM77" s="17"/>
      <c r="AN77" s="185" t="str">
        <f t="shared" si="25"/>
        <v/>
      </c>
      <c r="AO77" s="17" t="s">
        <v>5</v>
      </c>
      <c r="AP77" s="17">
        <v>31</v>
      </c>
      <c r="AQ77" s="17" t="s">
        <v>835</v>
      </c>
      <c r="AR77" s="17">
        <v>7</v>
      </c>
      <c r="AS77" s="17"/>
    </row>
    <row r="78" spans="1:45" ht="16.5" thickTop="1" thickBot="1">
      <c r="A78" s="7">
        <v>74</v>
      </c>
      <c r="B78" s="103"/>
      <c r="C78" s="103"/>
      <c r="D78" s="103"/>
      <c r="E78" s="360">
        <f t="shared" si="14"/>
        <v>0</v>
      </c>
      <c r="F78" s="217" t="s">
        <v>873</v>
      </c>
      <c r="G78" s="560" t="str">
        <f t="shared" si="18"/>
        <v/>
      </c>
      <c r="H78" s="176" t="str">
        <f>IF(COUNTIF('Record Inputs'!$J$2:$J$100,AN78)&gt;0,"TE", IF(COUNTIF('Record Inputs'!$K$2:$K$100,AN78)&gt;0,"H2O",""))</f>
        <v/>
      </c>
      <c r="I78" s="176" t="str">
        <f>IF(COUNTIF('Record Inputs'!$L$2:$L$100,AN78)&gt;0,"P", IF(COUNTIF('Record Inputs'!$M$2:$M$100,AN78)&gt;0,"N",IF(COUNTIF('Record Inputs'!$P$2:$P$100,AN78)&gt;0,"C","")))</f>
        <v/>
      </c>
      <c r="J78" s="176" t="str">
        <f>IF(COUNTIF('Record Inputs'!$N$2:$N$100,AN78)&gt;0,"S", IF(COUNTIF('Record Inputs'!$O$2:$O$100,AN78)&gt;0,"S&amp;D",""))</f>
        <v/>
      </c>
      <c r="K78" s="192"/>
      <c r="M78" s="16">
        <f t="shared" si="19"/>
        <v>0</v>
      </c>
      <c r="N78" s="16">
        <f t="shared" si="20"/>
        <v>0</v>
      </c>
      <c r="O78" s="16">
        <f t="shared" si="21"/>
        <v>0</v>
      </c>
      <c r="P78" s="16">
        <f t="shared" si="13"/>
        <v>0</v>
      </c>
      <c r="Q78" s="16">
        <f t="shared" si="22"/>
        <v>0</v>
      </c>
      <c r="Y78" s="41">
        <f t="shared" si="15"/>
        <v>0</v>
      </c>
      <c r="Z78" s="41">
        <f t="shared" si="16"/>
        <v>0</v>
      </c>
      <c r="AA78" s="47">
        <f t="shared" si="17"/>
        <v>0</v>
      </c>
      <c r="AB78" s="41">
        <f t="shared" si="23"/>
        <v>0</v>
      </c>
      <c r="AC78" s="41">
        <f t="shared" si="24"/>
        <v>0</v>
      </c>
      <c r="AE78" s="86"/>
      <c r="AF78" s="86"/>
      <c r="AG78" s="86"/>
      <c r="AH78" s="86"/>
      <c r="AI78" s="17"/>
      <c r="AJ78" s="17"/>
      <c r="AK78" s="17"/>
      <c r="AL78" s="17"/>
      <c r="AM78" s="17"/>
      <c r="AN78" s="185" t="str">
        <f t="shared" si="25"/>
        <v/>
      </c>
      <c r="AO78" s="17" t="s">
        <v>9</v>
      </c>
      <c r="AP78" s="17">
        <v>31</v>
      </c>
      <c r="AQ78" s="17" t="s">
        <v>835</v>
      </c>
      <c r="AR78" s="17">
        <v>11</v>
      </c>
      <c r="AS78" s="17"/>
    </row>
    <row r="79" spans="1:45" ht="16.5" thickTop="1" thickBot="1">
      <c r="A79" s="7">
        <v>75</v>
      </c>
      <c r="B79" s="103"/>
      <c r="C79" s="103"/>
      <c r="D79" s="103"/>
      <c r="E79" s="360">
        <f t="shared" si="14"/>
        <v>0</v>
      </c>
      <c r="F79" s="216" t="s">
        <v>873</v>
      </c>
      <c r="G79" s="560" t="str">
        <f t="shared" si="18"/>
        <v/>
      </c>
      <c r="H79" s="176" t="str">
        <f>IF(COUNTIF('Record Inputs'!$J$2:$J$100,AN79)&gt;0,"TE", IF(COUNTIF('Record Inputs'!$K$2:$K$100,AN79)&gt;0,"H2O",""))</f>
        <v/>
      </c>
      <c r="I79" s="176" t="str">
        <f>IF(COUNTIF('Record Inputs'!$L$2:$L$100,AN79)&gt;0,"P", IF(COUNTIF('Record Inputs'!$M$2:$M$100,AN79)&gt;0,"N",IF(COUNTIF('Record Inputs'!$P$2:$P$100,AN79)&gt;0,"C","")))</f>
        <v/>
      </c>
      <c r="J79" s="176" t="str">
        <f>IF(COUNTIF('Record Inputs'!$N$2:$N$100,AN79)&gt;0,"S", IF(COUNTIF('Record Inputs'!$O$2:$O$100,AN79)&gt;0,"S&amp;D",""))</f>
        <v/>
      </c>
      <c r="K79" s="192"/>
      <c r="M79" s="16">
        <f t="shared" si="19"/>
        <v>0</v>
      </c>
      <c r="N79" s="16">
        <f t="shared" si="20"/>
        <v>0</v>
      </c>
      <c r="O79" s="16">
        <f t="shared" si="21"/>
        <v>0</v>
      </c>
      <c r="P79" s="16">
        <f t="shared" si="13"/>
        <v>0</v>
      </c>
      <c r="Q79" s="16">
        <f t="shared" si="22"/>
        <v>0</v>
      </c>
      <c r="Y79" s="41">
        <f t="shared" si="15"/>
        <v>0</v>
      </c>
      <c r="Z79" s="41">
        <f t="shared" si="16"/>
        <v>0</v>
      </c>
      <c r="AA79" s="47">
        <f t="shared" si="17"/>
        <v>0</v>
      </c>
      <c r="AB79" s="41">
        <f t="shared" si="23"/>
        <v>0</v>
      </c>
      <c r="AC79" s="41">
        <f t="shared" si="24"/>
        <v>0</v>
      </c>
      <c r="AE79" s="86"/>
      <c r="AF79" s="86"/>
      <c r="AG79" s="86"/>
      <c r="AH79" s="86"/>
      <c r="AI79" s="17"/>
      <c r="AJ79" s="17"/>
      <c r="AK79" s="17"/>
      <c r="AL79" s="17"/>
      <c r="AM79" s="17"/>
      <c r="AN79" s="185" t="str">
        <f t="shared" si="25"/>
        <v/>
      </c>
      <c r="AO79" s="17" t="s">
        <v>828</v>
      </c>
      <c r="AP79" s="17">
        <v>31</v>
      </c>
      <c r="AQ79" s="17" t="s">
        <v>835</v>
      </c>
      <c r="AR79" s="17">
        <v>15</v>
      </c>
      <c r="AS79" s="17"/>
    </row>
    <row r="80" spans="1:45" ht="16.5" thickTop="1" thickBot="1">
      <c r="A80" s="7">
        <v>76</v>
      </c>
      <c r="B80" s="103"/>
      <c r="C80" s="103"/>
      <c r="D80" s="103"/>
      <c r="E80" s="360">
        <f t="shared" si="14"/>
        <v>0</v>
      </c>
      <c r="F80" s="217" t="s">
        <v>873</v>
      </c>
      <c r="G80" s="560" t="str">
        <f t="shared" si="18"/>
        <v/>
      </c>
      <c r="H80" s="176" t="str">
        <f>IF(COUNTIF('Record Inputs'!$J$2:$J$100,AN80)&gt;0,"TE", IF(COUNTIF('Record Inputs'!$K$2:$K$100,AN80)&gt;0,"H2O",""))</f>
        <v/>
      </c>
      <c r="I80" s="176" t="str">
        <f>IF(COUNTIF('Record Inputs'!$L$2:$L$100,AN80)&gt;0,"P", IF(COUNTIF('Record Inputs'!$M$2:$M$100,AN80)&gt;0,"N",IF(COUNTIF('Record Inputs'!$P$2:$P$100,AN80)&gt;0,"C","")))</f>
        <v/>
      </c>
      <c r="J80" s="176" t="str">
        <f>IF(COUNTIF('Record Inputs'!$N$2:$N$100,AN80)&gt;0,"S", IF(COUNTIF('Record Inputs'!$O$2:$O$100,AN80)&gt;0,"S&amp;D",""))</f>
        <v/>
      </c>
      <c r="K80" s="192"/>
      <c r="M80" s="16">
        <f t="shared" si="19"/>
        <v>0</v>
      </c>
      <c r="N80" s="16">
        <f t="shared" si="20"/>
        <v>0</v>
      </c>
      <c r="O80" s="16">
        <f t="shared" si="21"/>
        <v>0</v>
      </c>
      <c r="P80" s="16">
        <f t="shared" si="13"/>
        <v>0</v>
      </c>
      <c r="Q80" s="16">
        <f t="shared" si="22"/>
        <v>0</v>
      </c>
      <c r="Y80" s="41">
        <f t="shared" si="15"/>
        <v>0</v>
      </c>
      <c r="Z80" s="41">
        <f t="shared" si="16"/>
        <v>0</v>
      </c>
      <c r="AA80" s="47">
        <f t="shared" si="17"/>
        <v>0</v>
      </c>
      <c r="AB80" s="41">
        <f t="shared" si="23"/>
        <v>0</v>
      </c>
      <c r="AC80" s="41">
        <f t="shared" si="24"/>
        <v>0</v>
      </c>
      <c r="AE80" s="86"/>
      <c r="AF80" s="86"/>
      <c r="AG80" s="86"/>
      <c r="AH80" s="86"/>
      <c r="AI80" s="17"/>
      <c r="AJ80" s="17"/>
      <c r="AK80" s="17"/>
      <c r="AL80" s="17"/>
      <c r="AM80" s="17"/>
      <c r="AN80" s="185" t="str">
        <f t="shared" si="25"/>
        <v/>
      </c>
      <c r="AO80" s="17" t="s">
        <v>829</v>
      </c>
      <c r="AP80" s="17">
        <v>31</v>
      </c>
      <c r="AQ80" s="17" t="s">
        <v>835</v>
      </c>
      <c r="AR80" s="17">
        <v>19</v>
      </c>
      <c r="AS80" s="17"/>
    </row>
    <row r="81" spans="1:45" ht="16.5" thickTop="1" thickBot="1">
      <c r="A81" s="7">
        <v>77</v>
      </c>
      <c r="B81" s="103"/>
      <c r="C81" s="103"/>
      <c r="D81" s="103"/>
      <c r="E81" s="360">
        <f t="shared" si="14"/>
        <v>0</v>
      </c>
      <c r="F81" s="216" t="s">
        <v>873</v>
      </c>
      <c r="G81" s="560" t="str">
        <f t="shared" si="18"/>
        <v/>
      </c>
      <c r="H81" s="176" t="str">
        <f>IF(COUNTIF('Record Inputs'!$J$2:$J$100,AN81)&gt;0,"TE", IF(COUNTIF('Record Inputs'!$K$2:$K$100,AN81)&gt;0,"H2O",""))</f>
        <v/>
      </c>
      <c r="I81" s="176" t="str">
        <f>IF(COUNTIF('Record Inputs'!$L$2:$L$100,AN81)&gt;0,"P", IF(COUNTIF('Record Inputs'!$M$2:$M$100,AN81)&gt;0,"N",IF(COUNTIF('Record Inputs'!$P$2:$P$100,AN81)&gt;0,"C","")))</f>
        <v/>
      </c>
      <c r="J81" s="176" t="str">
        <f>IF(COUNTIF('Record Inputs'!$N$2:$N$100,AN81)&gt;0,"S", IF(COUNTIF('Record Inputs'!$O$2:$O$100,AN81)&gt;0,"S&amp;D",""))</f>
        <v/>
      </c>
      <c r="K81" s="192"/>
      <c r="M81" s="16">
        <f t="shared" si="19"/>
        <v>0</v>
      </c>
      <c r="N81" s="16">
        <f t="shared" si="20"/>
        <v>0</v>
      </c>
      <c r="O81" s="16">
        <f t="shared" si="21"/>
        <v>0</v>
      </c>
      <c r="P81" s="16">
        <f t="shared" si="13"/>
        <v>0</v>
      </c>
      <c r="Q81" s="16">
        <f t="shared" si="22"/>
        <v>0</v>
      </c>
      <c r="Y81" s="41">
        <f t="shared" si="15"/>
        <v>0</v>
      </c>
      <c r="Z81" s="41">
        <f t="shared" si="16"/>
        <v>0</v>
      </c>
      <c r="AA81" s="47">
        <f t="shared" si="17"/>
        <v>0</v>
      </c>
      <c r="AB81" s="41">
        <f t="shared" si="23"/>
        <v>0</v>
      </c>
      <c r="AC81" s="41">
        <f t="shared" si="24"/>
        <v>0</v>
      </c>
      <c r="AE81" s="86"/>
      <c r="AF81" s="86"/>
      <c r="AG81" s="86"/>
      <c r="AH81" s="86"/>
      <c r="AI81" s="17"/>
      <c r="AJ81" s="17"/>
      <c r="AK81" s="17"/>
      <c r="AL81" s="17"/>
      <c r="AM81" s="17"/>
      <c r="AN81" s="185" t="str">
        <f t="shared" si="25"/>
        <v/>
      </c>
      <c r="AO81" s="17" t="s">
        <v>830</v>
      </c>
      <c r="AP81" s="17">
        <v>31</v>
      </c>
      <c r="AQ81" s="17" t="s">
        <v>835</v>
      </c>
      <c r="AR81" s="17">
        <v>23</v>
      </c>
      <c r="AS81" s="17"/>
    </row>
    <row r="82" spans="1:45" ht="16.5" thickTop="1" thickBot="1">
      <c r="A82" s="7">
        <v>78</v>
      </c>
      <c r="B82" s="103"/>
      <c r="C82" s="103"/>
      <c r="D82" s="103"/>
      <c r="E82" s="360">
        <f t="shared" si="14"/>
        <v>0</v>
      </c>
      <c r="F82" s="217" t="s">
        <v>873</v>
      </c>
      <c r="G82" s="560" t="str">
        <f t="shared" si="18"/>
        <v/>
      </c>
      <c r="H82" s="176" t="str">
        <f>IF(COUNTIF('Record Inputs'!$J$2:$J$100,AN82)&gt;0,"TE", IF(COUNTIF('Record Inputs'!$K$2:$K$100,AN82)&gt;0,"H2O",""))</f>
        <v/>
      </c>
      <c r="I82" s="176" t="str">
        <f>IF(COUNTIF('Record Inputs'!$L$2:$L$100,AN82)&gt;0,"P", IF(COUNTIF('Record Inputs'!$M$2:$M$100,AN82)&gt;0,"N",IF(COUNTIF('Record Inputs'!$P$2:$P$100,AN82)&gt;0,"C","")))</f>
        <v/>
      </c>
      <c r="J82" s="176" t="str">
        <f>IF(COUNTIF('Record Inputs'!$N$2:$N$100,AN82)&gt;0,"S", IF(COUNTIF('Record Inputs'!$O$2:$O$100,AN82)&gt;0,"S&amp;D",""))</f>
        <v/>
      </c>
      <c r="K82" s="192"/>
      <c r="M82" s="16">
        <f t="shared" si="19"/>
        <v>0</v>
      </c>
      <c r="N82" s="16">
        <f t="shared" si="20"/>
        <v>0</v>
      </c>
      <c r="O82" s="16">
        <f t="shared" si="21"/>
        <v>0</v>
      </c>
      <c r="P82" s="16">
        <f t="shared" si="13"/>
        <v>0</v>
      </c>
      <c r="Q82" s="16">
        <f t="shared" si="22"/>
        <v>0</v>
      </c>
      <c r="Y82" s="41">
        <f t="shared" si="15"/>
        <v>0</v>
      </c>
      <c r="Z82" s="41">
        <f t="shared" si="16"/>
        <v>0</v>
      </c>
      <c r="AA82" s="47">
        <f t="shared" si="17"/>
        <v>0</v>
      </c>
      <c r="AB82" s="41">
        <f t="shared" si="23"/>
        <v>0</v>
      </c>
      <c r="AC82" s="41">
        <f t="shared" si="24"/>
        <v>0</v>
      </c>
      <c r="AE82" s="86"/>
      <c r="AF82" s="86"/>
      <c r="AG82" s="86"/>
      <c r="AH82" s="86"/>
      <c r="AI82" s="17"/>
      <c r="AJ82" s="17"/>
      <c r="AK82" s="17"/>
      <c r="AL82" s="17"/>
      <c r="AM82" s="17"/>
      <c r="AN82" s="185" t="str">
        <f t="shared" si="25"/>
        <v/>
      </c>
      <c r="AO82" s="17" t="s">
        <v>831</v>
      </c>
      <c r="AP82" s="17">
        <v>31</v>
      </c>
      <c r="AQ82" s="17" t="s">
        <v>835</v>
      </c>
      <c r="AR82" s="17">
        <v>27</v>
      </c>
      <c r="AS82" s="17"/>
    </row>
    <row r="83" spans="1:45" ht="16.5" thickTop="1" thickBot="1">
      <c r="A83" s="7">
        <v>79</v>
      </c>
      <c r="B83" s="103"/>
      <c r="C83" s="103"/>
      <c r="D83" s="103"/>
      <c r="E83" s="360">
        <f t="shared" si="14"/>
        <v>0</v>
      </c>
      <c r="F83" s="216" t="s">
        <v>873</v>
      </c>
      <c r="G83" s="560" t="str">
        <f t="shared" si="18"/>
        <v/>
      </c>
      <c r="H83" s="176" t="str">
        <f>IF(COUNTIF('Record Inputs'!$J$2:$J$100,AN83)&gt;0,"TE", IF(COUNTIF('Record Inputs'!$K$2:$K$100,AN83)&gt;0,"H2O",""))</f>
        <v/>
      </c>
      <c r="I83" s="176" t="str">
        <f>IF(COUNTIF('Record Inputs'!$L$2:$L$100,AN83)&gt;0,"P", IF(COUNTIF('Record Inputs'!$M$2:$M$100,AN83)&gt;0,"N",IF(COUNTIF('Record Inputs'!$P$2:$P$100,AN83)&gt;0,"C","")))</f>
        <v/>
      </c>
      <c r="J83" s="176" t="str">
        <f>IF(COUNTIF('Record Inputs'!$N$2:$N$100,AN83)&gt;0,"S", IF(COUNTIF('Record Inputs'!$O$2:$O$100,AN83)&gt;0,"S&amp;D",""))</f>
        <v/>
      </c>
      <c r="K83" s="192"/>
      <c r="M83" s="16">
        <f t="shared" si="19"/>
        <v>0</v>
      </c>
      <c r="N83" s="16">
        <f t="shared" si="20"/>
        <v>0</v>
      </c>
      <c r="O83" s="16">
        <f t="shared" si="21"/>
        <v>0</v>
      </c>
      <c r="P83" s="16">
        <f t="shared" si="13"/>
        <v>0</v>
      </c>
      <c r="Q83" s="16">
        <f t="shared" si="22"/>
        <v>0</v>
      </c>
      <c r="Y83" s="41">
        <f t="shared" si="15"/>
        <v>0</v>
      </c>
      <c r="Z83" s="41">
        <f t="shared" si="16"/>
        <v>0</v>
      </c>
      <c r="AA83" s="47">
        <f t="shared" si="17"/>
        <v>0</v>
      </c>
      <c r="AB83" s="41">
        <f t="shared" si="23"/>
        <v>0</v>
      </c>
      <c r="AC83" s="41">
        <f t="shared" si="24"/>
        <v>0</v>
      </c>
      <c r="AE83" s="86"/>
      <c r="AF83" s="86"/>
      <c r="AG83" s="86"/>
      <c r="AH83" s="86"/>
      <c r="AI83" s="17"/>
      <c r="AJ83" s="17"/>
      <c r="AK83" s="17"/>
      <c r="AL83" s="17"/>
      <c r="AM83" s="17"/>
      <c r="AN83" s="185" t="str">
        <f t="shared" si="25"/>
        <v/>
      </c>
      <c r="AO83" s="17" t="s">
        <v>832</v>
      </c>
      <c r="AP83" s="17">
        <v>31</v>
      </c>
      <c r="AQ83" s="17" t="s">
        <v>835</v>
      </c>
      <c r="AR83" s="17">
        <v>31</v>
      </c>
      <c r="AS83" s="17"/>
    </row>
    <row r="84" spans="1:45" ht="16.5" thickTop="1" thickBot="1">
      <c r="A84" s="55">
        <v>80</v>
      </c>
      <c r="B84" s="103"/>
      <c r="C84" s="103"/>
      <c r="D84" s="103"/>
      <c r="E84" s="360">
        <f t="shared" si="14"/>
        <v>0</v>
      </c>
      <c r="F84" s="217" t="s">
        <v>873</v>
      </c>
      <c r="G84" s="560" t="str">
        <f t="shared" si="18"/>
        <v/>
      </c>
      <c r="H84" s="176" t="str">
        <f>IF(COUNTIF('Record Inputs'!$J$2:$J$100,AN84)&gt;0,"TE", IF(COUNTIF('Record Inputs'!$K$2:$K$100,AN84)&gt;0,"H2O",""))</f>
        <v/>
      </c>
      <c r="I84" s="176" t="str">
        <f>IF(COUNTIF('Record Inputs'!$L$2:$L$100,AN84)&gt;0,"P", IF(COUNTIF('Record Inputs'!$M$2:$M$100,AN84)&gt;0,"N",IF(COUNTIF('Record Inputs'!$P$2:$P$100,AN84)&gt;0,"C","")))</f>
        <v/>
      </c>
      <c r="J84" s="176" t="str">
        <f>IF(COUNTIF('Record Inputs'!$N$2:$N$100,AN84)&gt;0,"S", IF(COUNTIF('Record Inputs'!$O$2:$O$100,AN84)&gt;0,"S&amp;D",""))</f>
        <v/>
      </c>
      <c r="K84" s="192"/>
      <c r="M84" s="16">
        <f t="shared" si="19"/>
        <v>0</v>
      </c>
      <c r="N84" s="16">
        <f t="shared" si="20"/>
        <v>0</v>
      </c>
      <c r="O84" s="16">
        <f t="shared" si="21"/>
        <v>0</v>
      </c>
      <c r="P84" s="16">
        <f t="shared" si="13"/>
        <v>0</v>
      </c>
      <c r="Q84" s="16">
        <f t="shared" si="22"/>
        <v>0</v>
      </c>
      <c r="Y84" s="41">
        <f t="shared" si="15"/>
        <v>0</v>
      </c>
      <c r="Z84" s="41">
        <f t="shared" si="16"/>
        <v>0</v>
      </c>
      <c r="AA84" s="47">
        <f t="shared" si="17"/>
        <v>0</v>
      </c>
      <c r="AB84" s="41">
        <f t="shared" si="23"/>
        <v>0</v>
      </c>
      <c r="AC84" s="41">
        <f t="shared" si="24"/>
        <v>0</v>
      </c>
      <c r="AE84" s="86"/>
      <c r="AF84" s="86"/>
      <c r="AG84" s="86"/>
      <c r="AH84" s="86"/>
      <c r="AI84" s="17"/>
      <c r="AJ84" s="17"/>
      <c r="AK84" s="17"/>
      <c r="AL84" s="17"/>
      <c r="AM84" s="17"/>
      <c r="AN84" s="185" t="str">
        <f t="shared" si="25"/>
        <v/>
      </c>
      <c r="AO84" s="17" t="s">
        <v>833</v>
      </c>
      <c r="AP84" s="17">
        <v>31</v>
      </c>
      <c r="AQ84" s="17" t="s">
        <v>835</v>
      </c>
      <c r="AR84" s="17">
        <v>35</v>
      </c>
      <c r="AS84" s="17"/>
    </row>
    <row r="85" spans="1:45" ht="16.5" thickTop="1" thickBot="1">
      <c r="A85" s="56">
        <v>81</v>
      </c>
      <c r="B85" s="103"/>
      <c r="C85" s="103"/>
      <c r="D85" s="103"/>
      <c r="E85" s="360">
        <f t="shared" si="14"/>
        <v>0</v>
      </c>
      <c r="F85" s="216" t="s">
        <v>873</v>
      </c>
      <c r="G85" s="560" t="str">
        <f t="shared" si="18"/>
        <v/>
      </c>
      <c r="H85" s="176" t="str">
        <f>IF(COUNTIF('Record Inputs'!$J$2:$J$100,AN85)&gt;0,"TE", IF(COUNTIF('Record Inputs'!$K$2:$K$100,AN85)&gt;0,"H2O",""))</f>
        <v/>
      </c>
      <c r="I85" s="176" t="str">
        <f>IF(COUNTIF('Record Inputs'!$L$2:$L$100,AN85)&gt;0,"P", IF(COUNTIF('Record Inputs'!$M$2:$M$100,AN85)&gt;0,"N",IF(COUNTIF('Record Inputs'!$P$2:$P$100,AN85)&gt;0,"C","")))</f>
        <v/>
      </c>
      <c r="J85" s="176" t="str">
        <f>IF(COUNTIF('Record Inputs'!$N$2:$N$100,AN85)&gt;0,"S", IF(COUNTIF('Record Inputs'!$O$2:$O$100,AN85)&gt;0,"S&amp;D",""))</f>
        <v/>
      </c>
      <c r="K85" s="192"/>
      <c r="M85" s="16">
        <f t="shared" si="19"/>
        <v>0</v>
      </c>
      <c r="N85" s="16">
        <f t="shared" si="20"/>
        <v>0</v>
      </c>
      <c r="O85" s="16">
        <f t="shared" si="21"/>
        <v>0</v>
      </c>
      <c r="P85" s="16">
        <f t="shared" si="13"/>
        <v>0</v>
      </c>
      <c r="Q85" s="16">
        <f t="shared" si="22"/>
        <v>0</v>
      </c>
      <c r="Y85" s="41">
        <f t="shared" si="15"/>
        <v>0</v>
      </c>
      <c r="Z85" s="41">
        <f t="shared" si="16"/>
        <v>0</v>
      </c>
      <c r="AA85" s="47">
        <f t="shared" si="17"/>
        <v>0</v>
      </c>
      <c r="AB85" s="41">
        <f t="shared" si="23"/>
        <v>0</v>
      </c>
      <c r="AC85" s="41">
        <f t="shared" si="24"/>
        <v>0</v>
      </c>
      <c r="AE85" s="86"/>
      <c r="AF85" s="86"/>
      <c r="AG85" s="86"/>
      <c r="AH85" s="86"/>
      <c r="AI85" s="17"/>
      <c r="AJ85" s="17"/>
      <c r="AK85" s="17"/>
      <c r="AL85" s="17"/>
      <c r="AM85" s="17"/>
      <c r="AN85" s="185" t="str">
        <f t="shared" si="25"/>
        <v/>
      </c>
      <c r="AO85" s="17" t="s">
        <v>834</v>
      </c>
      <c r="AP85" s="17">
        <v>31</v>
      </c>
      <c r="AQ85" s="17" t="s">
        <v>836</v>
      </c>
      <c r="AR85" s="17">
        <v>7</v>
      </c>
      <c r="AS85" s="17"/>
    </row>
    <row r="86" spans="1:45" ht="16.5" thickTop="1" thickBot="1">
      <c r="A86" s="7">
        <v>82</v>
      </c>
      <c r="B86" s="103"/>
      <c r="C86" s="103"/>
      <c r="D86" s="103"/>
      <c r="E86" s="360">
        <f t="shared" si="14"/>
        <v>0</v>
      </c>
      <c r="F86" s="217" t="s">
        <v>873</v>
      </c>
      <c r="G86" s="560" t="str">
        <f t="shared" si="18"/>
        <v/>
      </c>
      <c r="H86" s="176" t="str">
        <f>IF(COUNTIF('Record Inputs'!$J$2:$J$100,AN86)&gt;0,"TE", IF(COUNTIF('Record Inputs'!$K$2:$K$100,AN86)&gt;0,"H2O",""))</f>
        <v/>
      </c>
      <c r="I86" s="176" t="str">
        <f>IF(COUNTIF('Record Inputs'!$L$2:$L$100,AN86)&gt;0,"P", IF(COUNTIF('Record Inputs'!$M$2:$M$100,AN86)&gt;0,"N",IF(COUNTIF('Record Inputs'!$P$2:$P$100,AN86)&gt;0,"C","")))</f>
        <v/>
      </c>
      <c r="J86" s="176" t="str">
        <f>IF(COUNTIF('Record Inputs'!$N$2:$N$100,AN86)&gt;0,"S", IF(COUNTIF('Record Inputs'!$O$2:$O$100,AN86)&gt;0,"S&amp;D",""))</f>
        <v/>
      </c>
      <c r="K86" s="192"/>
      <c r="M86" s="16">
        <f t="shared" si="19"/>
        <v>0</v>
      </c>
      <c r="N86" s="16">
        <f t="shared" si="20"/>
        <v>0</v>
      </c>
      <c r="O86" s="16">
        <f t="shared" si="21"/>
        <v>0</v>
      </c>
      <c r="P86" s="16">
        <f t="shared" si="13"/>
        <v>0</v>
      </c>
      <c r="Q86" s="16">
        <f t="shared" si="22"/>
        <v>0</v>
      </c>
      <c r="Y86" s="41">
        <f t="shared" si="15"/>
        <v>0</v>
      </c>
      <c r="Z86" s="41">
        <f t="shared" si="16"/>
        <v>0</v>
      </c>
      <c r="AA86" s="47">
        <f t="shared" si="17"/>
        <v>0</v>
      </c>
      <c r="AB86" s="41">
        <f t="shared" si="23"/>
        <v>0</v>
      </c>
      <c r="AC86" s="41">
        <f t="shared" si="24"/>
        <v>0</v>
      </c>
      <c r="AE86" s="86"/>
      <c r="AF86" s="86"/>
      <c r="AG86" s="86"/>
      <c r="AH86" s="86"/>
      <c r="AI86" s="17"/>
      <c r="AJ86" s="17"/>
      <c r="AK86" s="17"/>
      <c r="AL86" s="17"/>
      <c r="AM86" s="17"/>
      <c r="AN86" s="185" t="str">
        <f t="shared" si="25"/>
        <v/>
      </c>
      <c r="AO86" s="17" t="s">
        <v>835</v>
      </c>
      <c r="AP86" s="17">
        <v>31</v>
      </c>
      <c r="AQ86" s="17" t="s">
        <v>836</v>
      </c>
      <c r="AR86" s="17">
        <v>11</v>
      </c>
      <c r="AS86" s="17"/>
    </row>
    <row r="87" spans="1:45" ht="16.5" thickTop="1" thickBot="1">
      <c r="A87" s="7">
        <v>83</v>
      </c>
      <c r="B87" s="103"/>
      <c r="C87" s="103"/>
      <c r="D87" s="103"/>
      <c r="E87" s="360">
        <f t="shared" si="14"/>
        <v>0</v>
      </c>
      <c r="F87" s="216" t="s">
        <v>873</v>
      </c>
      <c r="G87" s="560" t="str">
        <f t="shared" si="18"/>
        <v/>
      </c>
      <c r="H87" s="176" t="str">
        <f>IF(COUNTIF('Record Inputs'!$J$2:$J$100,AN87)&gt;0,"TE", IF(COUNTIF('Record Inputs'!$K$2:$K$100,AN87)&gt;0,"H2O",""))</f>
        <v/>
      </c>
      <c r="I87" s="176" t="str">
        <f>IF(COUNTIF('Record Inputs'!$L$2:$L$100,AN87)&gt;0,"P", IF(COUNTIF('Record Inputs'!$M$2:$M$100,AN87)&gt;0,"N",IF(COUNTIF('Record Inputs'!$P$2:$P$100,AN87)&gt;0,"C","")))</f>
        <v/>
      </c>
      <c r="J87" s="176" t="str">
        <f>IF(COUNTIF('Record Inputs'!$N$2:$N$100,AN87)&gt;0,"S", IF(COUNTIF('Record Inputs'!$O$2:$O$100,AN87)&gt;0,"S&amp;D",""))</f>
        <v/>
      </c>
      <c r="K87" s="192"/>
      <c r="M87" s="16">
        <f t="shared" si="19"/>
        <v>0</v>
      </c>
      <c r="N87" s="16">
        <f t="shared" si="20"/>
        <v>0</v>
      </c>
      <c r="O87" s="16">
        <f t="shared" si="21"/>
        <v>0</v>
      </c>
      <c r="P87" s="16">
        <f t="shared" si="13"/>
        <v>0</v>
      </c>
      <c r="Q87" s="16">
        <f t="shared" si="22"/>
        <v>0</v>
      </c>
      <c r="Y87" s="41">
        <f t="shared" si="15"/>
        <v>0</v>
      </c>
      <c r="Z87" s="41">
        <f t="shared" si="16"/>
        <v>0</v>
      </c>
      <c r="AA87" s="47">
        <f t="shared" si="17"/>
        <v>0</v>
      </c>
      <c r="AB87" s="41">
        <f t="shared" si="23"/>
        <v>0</v>
      </c>
      <c r="AC87" s="41">
        <f t="shared" si="24"/>
        <v>0</v>
      </c>
      <c r="AE87" s="86"/>
      <c r="AF87" s="86"/>
      <c r="AG87" s="86"/>
      <c r="AH87" s="86"/>
      <c r="AI87" s="17"/>
      <c r="AJ87" s="17"/>
      <c r="AK87" s="17"/>
      <c r="AL87" s="17"/>
      <c r="AM87" s="17"/>
      <c r="AN87" s="185" t="str">
        <f t="shared" si="25"/>
        <v/>
      </c>
      <c r="AO87" s="17" t="s">
        <v>836</v>
      </c>
      <c r="AP87" s="17">
        <v>31</v>
      </c>
      <c r="AQ87" s="17" t="s">
        <v>836</v>
      </c>
      <c r="AR87" s="17">
        <v>15</v>
      </c>
      <c r="AS87" s="17"/>
    </row>
    <row r="88" spans="1:45" ht="16.5" thickTop="1" thickBot="1">
      <c r="A88" s="7">
        <v>84</v>
      </c>
      <c r="B88" s="129"/>
      <c r="C88" s="129"/>
      <c r="D88" s="129"/>
      <c r="E88" s="361">
        <f t="shared" si="14"/>
        <v>0</v>
      </c>
      <c r="F88" s="386" t="s">
        <v>873</v>
      </c>
      <c r="G88" s="560" t="str">
        <f t="shared" si="18"/>
        <v/>
      </c>
      <c r="H88" s="387" t="str">
        <f>IF(COUNTIF('Record Inputs'!$J$2:$J$100,AN88)&gt;0,"TE", IF(COUNTIF('Record Inputs'!$K$2:$K$100,AN88)&gt;0,"H2O",""))</f>
        <v/>
      </c>
      <c r="I88" s="387" t="str">
        <f>IF(COUNTIF('Record Inputs'!$L$2:$L$100,AN88)&gt;0,"P", IF(COUNTIF('Record Inputs'!$M$2:$M$100,AN88)&gt;0,"N",IF(COUNTIF('Record Inputs'!$P$2:$P$100,AN88)&gt;0,"C","")))</f>
        <v/>
      </c>
      <c r="J88" s="387" t="str">
        <f>IF(COUNTIF('Record Inputs'!$N$2:$N$100,AN88)&gt;0,"S", IF(COUNTIF('Record Inputs'!$O$2:$O$100,AN88)&gt;0,"S&amp;D",""))</f>
        <v/>
      </c>
      <c r="K88" s="362"/>
      <c r="M88" s="16">
        <f t="shared" si="19"/>
        <v>0</v>
      </c>
      <c r="N88" s="16">
        <f t="shared" si="20"/>
        <v>0</v>
      </c>
      <c r="O88" s="16">
        <f t="shared" si="21"/>
        <v>0</v>
      </c>
      <c r="P88" s="16">
        <f t="shared" si="13"/>
        <v>0</v>
      </c>
      <c r="Q88" s="16">
        <f t="shared" si="22"/>
        <v>0</v>
      </c>
      <c r="Y88" s="41">
        <f t="shared" si="15"/>
        <v>0</v>
      </c>
      <c r="Z88" s="41">
        <f t="shared" si="16"/>
        <v>0</v>
      </c>
      <c r="AA88" s="47">
        <f t="shared" si="17"/>
        <v>0</v>
      </c>
      <c r="AB88" s="41">
        <f t="shared" si="23"/>
        <v>0</v>
      </c>
      <c r="AC88" s="41">
        <f t="shared" si="24"/>
        <v>0</v>
      </c>
      <c r="AE88" s="86"/>
      <c r="AF88" s="86"/>
      <c r="AG88" s="86"/>
      <c r="AH88" s="86"/>
      <c r="AI88" s="17"/>
      <c r="AJ88" s="17"/>
      <c r="AK88" s="17"/>
      <c r="AL88" s="17"/>
      <c r="AM88" s="17"/>
      <c r="AN88" s="185" t="str">
        <f t="shared" si="25"/>
        <v/>
      </c>
      <c r="AO88" s="17" t="s">
        <v>837</v>
      </c>
      <c r="AP88" s="17">
        <v>31</v>
      </c>
      <c r="AQ88" s="17" t="s">
        <v>836</v>
      </c>
      <c r="AR88" s="17">
        <v>19</v>
      </c>
      <c r="AS88" s="17"/>
    </row>
    <row r="89" spans="1:45" ht="15.75" thickBot="1">
      <c r="A89" s="7">
        <v>85</v>
      </c>
      <c r="B89" s="104"/>
      <c r="C89" s="104"/>
      <c r="D89" s="104"/>
      <c r="E89" s="409">
        <f t="shared" si="14"/>
        <v>0</v>
      </c>
      <c r="F89" s="448" t="s">
        <v>873</v>
      </c>
      <c r="G89" s="560" t="str">
        <f t="shared" si="18"/>
        <v/>
      </c>
      <c r="H89" s="449" t="str">
        <f>IF(COUNTIF('Record Inputs'!$J$2:$J$100,AN89)&gt;0,"TE", IF(COUNTIF('Record Inputs'!$K$2:$K$100,AN89)&gt;0,"H2O",""))</f>
        <v/>
      </c>
      <c r="I89" s="449" t="str">
        <f>IF(COUNTIF('Record Inputs'!$L$2:$L$100,AN89)&gt;0,"P", IF(COUNTIF('Record Inputs'!$M$2:$M$100,AN89)&gt;0,"N",IF(COUNTIF('Record Inputs'!$P$2:$P$100,AN89)&gt;0,"C","")))</f>
        <v/>
      </c>
      <c r="J89" s="449" t="str">
        <f>IF(COUNTIF('Record Inputs'!$N$2:$N$100,AN89)&gt;0,"S", IF(COUNTIF('Record Inputs'!$O$2:$O$100,AN89)&gt;0,"S&amp;D",""))</f>
        <v/>
      </c>
      <c r="K89" s="440"/>
      <c r="M89" s="16">
        <f t="shared" si="19"/>
        <v>0</v>
      </c>
      <c r="N89" s="16">
        <f t="shared" si="20"/>
        <v>0</v>
      </c>
      <c r="O89" s="16">
        <f t="shared" si="21"/>
        <v>0</v>
      </c>
      <c r="P89" s="16">
        <f t="shared" si="13"/>
        <v>0</v>
      </c>
      <c r="Q89" s="16">
        <f t="shared" si="22"/>
        <v>0</v>
      </c>
      <c r="Y89" s="41">
        <f t="shared" si="15"/>
        <v>0</v>
      </c>
      <c r="Z89" s="41">
        <f t="shared" si="16"/>
        <v>0</v>
      </c>
      <c r="AA89" s="47">
        <f t="shared" si="17"/>
        <v>0</v>
      </c>
      <c r="AB89" s="41">
        <f t="shared" si="23"/>
        <v>0</v>
      </c>
      <c r="AC89" s="41">
        <f t="shared" si="24"/>
        <v>0</v>
      </c>
      <c r="AE89" s="86"/>
      <c r="AF89" s="86"/>
      <c r="AG89" s="86"/>
      <c r="AH89" s="86"/>
      <c r="AI89" s="17"/>
      <c r="AJ89" s="17"/>
      <c r="AK89" s="17"/>
      <c r="AL89" s="17"/>
      <c r="AM89" s="17"/>
      <c r="AN89" s="185" t="str">
        <f t="shared" si="25"/>
        <v/>
      </c>
      <c r="AO89" s="17" t="s">
        <v>5</v>
      </c>
      <c r="AP89" s="17">
        <v>35</v>
      </c>
      <c r="AQ89" s="17" t="s">
        <v>836</v>
      </c>
      <c r="AR89" s="17">
        <v>23</v>
      </c>
      <c r="AS89" s="17"/>
    </row>
    <row r="90" spans="1:45" ht="16.5" thickTop="1" thickBot="1">
      <c r="A90" s="7">
        <v>86</v>
      </c>
      <c r="B90" s="103"/>
      <c r="C90" s="103"/>
      <c r="D90" s="103"/>
      <c r="E90" s="360">
        <f t="shared" si="14"/>
        <v>0</v>
      </c>
      <c r="F90" s="217" t="s">
        <v>873</v>
      </c>
      <c r="G90" s="560" t="str">
        <f t="shared" si="18"/>
        <v/>
      </c>
      <c r="H90" s="176" t="str">
        <f>IF(COUNTIF('Record Inputs'!$J$2:$J$100,AN90)&gt;0,"TE", IF(COUNTIF('Record Inputs'!$K$2:$K$100,AN90)&gt;0,"H2O",""))</f>
        <v/>
      </c>
      <c r="I90" s="176" t="str">
        <f>IF(COUNTIF('Record Inputs'!$L$2:$L$100,AN90)&gt;0,"P", IF(COUNTIF('Record Inputs'!$M$2:$M$100,AN90)&gt;0,"N",IF(COUNTIF('Record Inputs'!$P$2:$P$100,AN90)&gt;0,"C","")))</f>
        <v/>
      </c>
      <c r="J90" s="176" t="str">
        <f>IF(COUNTIF('Record Inputs'!$N$2:$N$100,AN90)&gt;0,"S", IF(COUNTIF('Record Inputs'!$O$2:$O$100,AN90)&gt;0,"S&amp;D",""))</f>
        <v/>
      </c>
      <c r="K90" s="192"/>
      <c r="M90" s="16">
        <f t="shared" si="19"/>
        <v>0</v>
      </c>
      <c r="N90" s="16">
        <f t="shared" si="20"/>
        <v>0</v>
      </c>
      <c r="O90" s="16">
        <f t="shared" si="21"/>
        <v>0</v>
      </c>
      <c r="P90" s="16">
        <f t="shared" si="13"/>
        <v>0</v>
      </c>
      <c r="Q90" s="16">
        <f t="shared" si="22"/>
        <v>0</v>
      </c>
      <c r="Y90" s="41">
        <f t="shared" si="15"/>
        <v>0</v>
      </c>
      <c r="Z90" s="41">
        <f t="shared" si="16"/>
        <v>0</v>
      </c>
      <c r="AA90" s="47">
        <f t="shared" si="17"/>
        <v>0</v>
      </c>
      <c r="AB90" s="41">
        <f t="shared" si="23"/>
        <v>0</v>
      </c>
      <c r="AC90" s="41">
        <f t="shared" si="24"/>
        <v>0</v>
      </c>
      <c r="AE90" s="86"/>
      <c r="AF90" s="86"/>
      <c r="AG90" s="86"/>
      <c r="AH90" s="86"/>
      <c r="AI90" s="17"/>
      <c r="AJ90" s="17"/>
      <c r="AK90" s="17"/>
      <c r="AL90" s="17"/>
      <c r="AM90" s="17"/>
      <c r="AN90" s="185" t="str">
        <f t="shared" si="25"/>
        <v/>
      </c>
      <c r="AO90" s="17" t="s">
        <v>9</v>
      </c>
      <c r="AP90" s="17">
        <v>35</v>
      </c>
      <c r="AQ90" s="17" t="s">
        <v>836</v>
      </c>
      <c r="AR90" s="17">
        <v>27</v>
      </c>
      <c r="AS90" s="17"/>
    </row>
    <row r="91" spans="1:45" ht="16.5" thickTop="1" thickBot="1">
      <c r="A91" s="7">
        <v>87</v>
      </c>
      <c r="B91" s="103"/>
      <c r="C91" s="103"/>
      <c r="D91" s="103"/>
      <c r="E91" s="360">
        <f t="shared" si="14"/>
        <v>0</v>
      </c>
      <c r="F91" s="216" t="s">
        <v>873</v>
      </c>
      <c r="G91" s="560" t="str">
        <f t="shared" si="18"/>
        <v/>
      </c>
      <c r="H91" s="176" t="str">
        <f>IF(COUNTIF('Record Inputs'!$J$2:$J$100,AN91)&gt;0,"TE", IF(COUNTIF('Record Inputs'!$K$2:$K$100,AN91)&gt;0,"H2O",""))</f>
        <v/>
      </c>
      <c r="I91" s="176" t="str">
        <f>IF(COUNTIF('Record Inputs'!$L$2:$L$100,AN91)&gt;0,"P", IF(COUNTIF('Record Inputs'!$M$2:$M$100,AN91)&gt;0,"N",IF(COUNTIF('Record Inputs'!$P$2:$P$100,AN91)&gt;0,"C","")))</f>
        <v/>
      </c>
      <c r="J91" s="176" t="str">
        <f>IF(COUNTIF('Record Inputs'!$N$2:$N$100,AN91)&gt;0,"S", IF(COUNTIF('Record Inputs'!$O$2:$O$100,AN91)&gt;0,"S&amp;D",""))</f>
        <v/>
      </c>
      <c r="K91" s="192"/>
      <c r="M91" s="16">
        <f t="shared" si="19"/>
        <v>0</v>
      </c>
      <c r="N91" s="16">
        <f t="shared" si="20"/>
        <v>0</v>
      </c>
      <c r="O91" s="16">
        <f t="shared" si="21"/>
        <v>0</v>
      </c>
      <c r="P91" s="16">
        <f t="shared" si="13"/>
        <v>0</v>
      </c>
      <c r="Q91" s="16">
        <f t="shared" si="22"/>
        <v>0</v>
      </c>
      <c r="Y91" s="41">
        <f t="shared" si="15"/>
        <v>0</v>
      </c>
      <c r="Z91" s="41">
        <f t="shared" si="16"/>
        <v>0</v>
      </c>
      <c r="AA91" s="47">
        <f t="shared" si="17"/>
        <v>0</v>
      </c>
      <c r="AB91" s="41">
        <f t="shared" si="23"/>
        <v>0</v>
      </c>
      <c r="AC91" s="41">
        <f t="shared" si="24"/>
        <v>0</v>
      </c>
      <c r="AE91" s="86"/>
      <c r="AF91" s="86"/>
      <c r="AG91" s="86"/>
      <c r="AH91" s="86"/>
      <c r="AI91" s="17"/>
      <c r="AJ91" s="17"/>
      <c r="AK91" s="17"/>
      <c r="AL91" s="17"/>
      <c r="AM91" s="17"/>
      <c r="AN91" s="185" t="str">
        <f t="shared" si="25"/>
        <v/>
      </c>
      <c r="AO91" s="17" t="s">
        <v>828</v>
      </c>
      <c r="AP91" s="17">
        <v>35</v>
      </c>
      <c r="AQ91" s="17" t="s">
        <v>836</v>
      </c>
      <c r="AR91" s="17">
        <v>31</v>
      </c>
      <c r="AS91" s="17"/>
    </row>
    <row r="92" spans="1:45" ht="16.5" thickTop="1" thickBot="1">
      <c r="A92" s="55">
        <v>88</v>
      </c>
      <c r="B92" s="103"/>
      <c r="C92" s="103"/>
      <c r="D92" s="103"/>
      <c r="E92" s="360">
        <f t="shared" si="14"/>
        <v>0</v>
      </c>
      <c r="F92" s="217" t="s">
        <v>873</v>
      </c>
      <c r="G92" s="560" t="str">
        <f t="shared" si="18"/>
        <v/>
      </c>
      <c r="H92" s="176" t="str">
        <f>IF(COUNTIF('Record Inputs'!$J$2:$J$100,AN92)&gt;0,"TE", IF(COUNTIF('Record Inputs'!$K$2:$K$100,AN92)&gt;0,"H2O",""))</f>
        <v/>
      </c>
      <c r="I92" s="176" t="str">
        <f>IF(COUNTIF('Record Inputs'!$L$2:$L$100,AN92)&gt;0,"P", IF(COUNTIF('Record Inputs'!$M$2:$M$100,AN92)&gt;0,"N",IF(COUNTIF('Record Inputs'!$P$2:$P$100,AN92)&gt;0,"C","")))</f>
        <v/>
      </c>
      <c r="J92" s="176" t="str">
        <f>IF(COUNTIF('Record Inputs'!$N$2:$N$100,AN92)&gt;0,"S", IF(COUNTIF('Record Inputs'!$O$2:$O$100,AN92)&gt;0,"S&amp;D",""))</f>
        <v/>
      </c>
      <c r="K92" s="192"/>
      <c r="M92" s="16">
        <f t="shared" si="19"/>
        <v>0</v>
      </c>
      <c r="N92" s="16">
        <f t="shared" si="20"/>
        <v>0</v>
      </c>
      <c r="O92" s="16">
        <f t="shared" si="21"/>
        <v>0</v>
      </c>
      <c r="P92" s="16">
        <f t="shared" si="13"/>
        <v>0</v>
      </c>
      <c r="Q92" s="16">
        <f t="shared" si="22"/>
        <v>0</v>
      </c>
      <c r="Y92" s="41">
        <f t="shared" si="15"/>
        <v>0</v>
      </c>
      <c r="Z92" s="41">
        <f t="shared" si="16"/>
        <v>0</v>
      </c>
      <c r="AA92" s="47">
        <f t="shared" si="17"/>
        <v>0</v>
      </c>
      <c r="AB92" s="41">
        <f t="shared" si="23"/>
        <v>0</v>
      </c>
      <c r="AC92" s="41">
        <f t="shared" si="24"/>
        <v>0</v>
      </c>
      <c r="AE92" s="86"/>
      <c r="AF92" s="86"/>
      <c r="AG92" s="86"/>
      <c r="AH92" s="86"/>
      <c r="AI92" s="17"/>
      <c r="AJ92" s="17"/>
      <c r="AK92" s="17"/>
      <c r="AL92" s="17"/>
      <c r="AM92" s="17"/>
      <c r="AN92" s="185" t="str">
        <f t="shared" si="25"/>
        <v/>
      </c>
      <c r="AO92" s="17" t="s">
        <v>829</v>
      </c>
      <c r="AP92" s="17">
        <v>35</v>
      </c>
      <c r="AQ92" s="17" t="s">
        <v>836</v>
      </c>
      <c r="AR92" s="17">
        <v>35</v>
      </c>
      <c r="AS92" s="17"/>
    </row>
    <row r="93" spans="1:45" ht="16.5" thickTop="1" thickBot="1">
      <c r="A93" s="56">
        <v>89</v>
      </c>
      <c r="B93" s="103"/>
      <c r="C93" s="103"/>
      <c r="D93" s="103"/>
      <c r="E93" s="360">
        <f t="shared" si="14"/>
        <v>0</v>
      </c>
      <c r="F93" s="216" t="s">
        <v>873</v>
      </c>
      <c r="G93" s="560" t="str">
        <f t="shared" si="18"/>
        <v/>
      </c>
      <c r="H93" s="176" t="str">
        <f>IF(COUNTIF('Record Inputs'!$J$2:$J$100,AN93)&gt;0,"TE", IF(COUNTIF('Record Inputs'!$K$2:$K$100,AN93)&gt;0,"H2O",""))</f>
        <v/>
      </c>
      <c r="I93" s="176" t="str">
        <f>IF(COUNTIF('Record Inputs'!$L$2:$L$100,AN93)&gt;0,"P", IF(COUNTIF('Record Inputs'!$M$2:$M$100,AN93)&gt;0,"N",IF(COUNTIF('Record Inputs'!$P$2:$P$100,AN93)&gt;0,"C","")))</f>
        <v/>
      </c>
      <c r="J93" s="176" t="str">
        <f>IF(COUNTIF('Record Inputs'!$N$2:$N$100,AN93)&gt;0,"S", IF(COUNTIF('Record Inputs'!$O$2:$O$100,AN93)&gt;0,"S&amp;D",""))</f>
        <v/>
      </c>
      <c r="K93" s="192"/>
      <c r="M93" s="16">
        <f t="shared" si="19"/>
        <v>0</v>
      </c>
      <c r="N93" s="16">
        <f t="shared" si="20"/>
        <v>0</v>
      </c>
      <c r="O93" s="16">
        <f t="shared" si="21"/>
        <v>0</v>
      </c>
      <c r="P93" s="16">
        <f t="shared" si="13"/>
        <v>0</v>
      </c>
      <c r="Q93" s="16">
        <f t="shared" si="22"/>
        <v>0</v>
      </c>
      <c r="Y93" s="41">
        <f t="shared" si="15"/>
        <v>0</v>
      </c>
      <c r="Z93" s="41">
        <f t="shared" si="16"/>
        <v>0</v>
      </c>
      <c r="AA93" s="47">
        <f t="shared" si="17"/>
        <v>0</v>
      </c>
      <c r="AB93" s="41">
        <f t="shared" si="23"/>
        <v>0</v>
      </c>
      <c r="AC93" s="41">
        <f t="shared" si="24"/>
        <v>0</v>
      </c>
      <c r="AE93" s="86"/>
      <c r="AF93" s="86"/>
      <c r="AG93" s="86"/>
      <c r="AH93" s="86"/>
      <c r="AI93" s="17"/>
      <c r="AJ93" s="17"/>
      <c r="AK93" s="17"/>
      <c r="AL93" s="17"/>
      <c r="AM93" s="17"/>
      <c r="AN93" s="185" t="str">
        <f t="shared" si="25"/>
        <v/>
      </c>
      <c r="AO93" s="17" t="s">
        <v>830</v>
      </c>
      <c r="AP93" s="17">
        <v>35</v>
      </c>
      <c r="AQ93" s="17" t="s">
        <v>837</v>
      </c>
      <c r="AR93" s="17">
        <v>7</v>
      </c>
      <c r="AS93" s="17"/>
    </row>
    <row r="94" spans="1:45" ht="16.5" thickTop="1" thickBot="1">
      <c r="A94" s="7">
        <v>90</v>
      </c>
      <c r="B94" s="103"/>
      <c r="C94" s="103"/>
      <c r="D94" s="103"/>
      <c r="E94" s="360">
        <f t="shared" si="14"/>
        <v>0</v>
      </c>
      <c r="F94" s="217" t="s">
        <v>873</v>
      </c>
      <c r="G94" s="560" t="str">
        <f t="shared" si="18"/>
        <v/>
      </c>
      <c r="H94" s="176" t="str">
        <f>IF(COUNTIF('Record Inputs'!$J$2:$J$100,AN94)&gt;0,"TE", IF(COUNTIF('Record Inputs'!$K$2:$K$100,AN94)&gt;0,"H2O",""))</f>
        <v/>
      </c>
      <c r="I94" s="176" t="str">
        <f>IF(COUNTIF('Record Inputs'!$L$2:$L$100,AN94)&gt;0,"P", IF(COUNTIF('Record Inputs'!$M$2:$M$100,AN94)&gt;0,"N",IF(COUNTIF('Record Inputs'!$P$2:$P$100,AN94)&gt;0,"C","")))</f>
        <v/>
      </c>
      <c r="J94" s="176" t="str">
        <f>IF(COUNTIF('Record Inputs'!$N$2:$N$100,AN94)&gt;0,"S", IF(COUNTIF('Record Inputs'!$O$2:$O$100,AN94)&gt;0,"S&amp;D",""))</f>
        <v/>
      </c>
      <c r="K94" s="192"/>
      <c r="M94" s="16">
        <f t="shared" si="19"/>
        <v>0</v>
      </c>
      <c r="N94" s="16">
        <f t="shared" si="20"/>
        <v>0</v>
      </c>
      <c r="O94" s="16">
        <f t="shared" si="21"/>
        <v>0</v>
      </c>
      <c r="P94" s="16">
        <f t="shared" si="13"/>
        <v>0</v>
      </c>
      <c r="Q94" s="16">
        <f t="shared" si="22"/>
        <v>0</v>
      </c>
      <c r="Y94" s="41">
        <f t="shared" si="15"/>
        <v>0</v>
      </c>
      <c r="Z94" s="41">
        <f t="shared" si="16"/>
        <v>0</v>
      </c>
      <c r="AA94" s="47">
        <f t="shared" si="17"/>
        <v>0</v>
      </c>
      <c r="AB94" s="41">
        <f t="shared" si="23"/>
        <v>0</v>
      </c>
      <c r="AC94" s="41">
        <f t="shared" si="24"/>
        <v>0</v>
      </c>
      <c r="AE94" s="86"/>
      <c r="AF94" s="86"/>
      <c r="AG94" s="86"/>
      <c r="AH94" s="86"/>
      <c r="AI94" s="17"/>
      <c r="AJ94" s="17"/>
      <c r="AK94" s="17"/>
      <c r="AL94" s="17"/>
      <c r="AM94" s="17"/>
      <c r="AN94" s="185" t="str">
        <f t="shared" si="25"/>
        <v/>
      </c>
      <c r="AO94" s="17" t="s">
        <v>831</v>
      </c>
      <c r="AP94" s="17">
        <v>35</v>
      </c>
      <c r="AQ94" s="17" t="s">
        <v>837</v>
      </c>
      <c r="AR94" s="17">
        <v>11</v>
      </c>
      <c r="AS94" s="17"/>
    </row>
    <row r="95" spans="1:45" ht="16.5" thickTop="1" thickBot="1">
      <c r="A95" s="7">
        <v>91</v>
      </c>
      <c r="B95" s="103"/>
      <c r="C95" s="103"/>
      <c r="D95" s="103"/>
      <c r="E95" s="360">
        <f t="shared" si="14"/>
        <v>0</v>
      </c>
      <c r="F95" s="216" t="s">
        <v>873</v>
      </c>
      <c r="G95" s="560" t="str">
        <f t="shared" si="18"/>
        <v/>
      </c>
      <c r="H95" s="176" t="str">
        <f>IF(COUNTIF('Record Inputs'!$J$2:$J$100,AN95)&gt;0,"TE", IF(COUNTIF('Record Inputs'!$K$2:$K$100,AN95)&gt;0,"H2O",""))</f>
        <v/>
      </c>
      <c r="I95" s="176" t="str">
        <f>IF(COUNTIF('Record Inputs'!$L$2:$L$100,AN95)&gt;0,"P", IF(COUNTIF('Record Inputs'!$M$2:$M$100,AN95)&gt;0,"N",IF(COUNTIF('Record Inputs'!$P$2:$P$100,AN95)&gt;0,"C","")))</f>
        <v/>
      </c>
      <c r="J95" s="176" t="str">
        <f>IF(COUNTIF('Record Inputs'!$N$2:$N$100,AN95)&gt;0,"S", IF(COUNTIF('Record Inputs'!$O$2:$O$100,AN95)&gt;0,"S&amp;D",""))</f>
        <v/>
      </c>
      <c r="K95" s="192"/>
      <c r="M95" s="16">
        <f t="shared" si="19"/>
        <v>0</v>
      </c>
      <c r="N95" s="16">
        <f t="shared" si="20"/>
        <v>0</v>
      </c>
      <c r="O95" s="16">
        <f t="shared" si="21"/>
        <v>0</v>
      </c>
      <c r="P95" s="16">
        <f t="shared" si="13"/>
        <v>0</v>
      </c>
      <c r="Q95" s="16">
        <f t="shared" si="22"/>
        <v>0</v>
      </c>
      <c r="Y95" s="41">
        <f t="shared" si="15"/>
        <v>0</v>
      </c>
      <c r="Z95" s="41">
        <f t="shared" si="16"/>
        <v>0</v>
      </c>
      <c r="AA95" s="47">
        <f t="shared" si="17"/>
        <v>0</v>
      </c>
      <c r="AB95" s="41">
        <f t="shared" si="23"/>
        <v>0</v>
      </c>
      <c r="AC95" s="41">
        <f t="shared" si="24"/>
        <v>0</v>
      </c>
      <c r="AE95" s="86"/>
      <c r="AF95" s="86"/>
      <c r="AG95" s="86"/>
      <c r="AH95" s="86"/>
      <c r="AI95" s="17"/>
      <c r="AJ95" s="17"/>
      <c r="AK95" s="17"/>
      <c r="AL95" s="17"/>
      <c r="AM95" s="17"/>
      <c r="AN95" s="185" t="str">
        <f t="shared" si="25"/>
        <v/>
      </c>
      <c r="AO95" s="17" t="s">
        <v>832</v>
      </c>
      <c r="AP95" s="17">
        <v>35</v>
      </c>
      <c r="AQ95" s="17" t="s">
        <v>837</v>
      </c>
      <c r="AR95" s="17">
        <v>15</v>
      </c>
      <c r="AS95" s="17"/>
    </row>
    <row r="96" spans="1:45" ht="16.5" thickTop="1" thickBot="1">
      <c r="A96" s="7">
        <v>92</v>
      </c>
      <c r="B96" s="103"/>
      <c r="C96" s="103"/>
      <c r="D96" s="103"/>
      <c r="E96" s="360">
        <f t="shared" si="14"/>
        <v>0</v>
      </c>
      <c r="F96" s="217" t="s">
        <v>873</v>
      </c>
      <c r="G96" s="560" t="str">
        <f t="shared" si="18"/>
        <v/>
      </c>
      <c r="H96" s="176" t="str">
        <f>IF(COUNTIF('Record Inputs'!$J$2:$J$100,AN96)&gt;0,"TE", IF(COUNTIF('Record Inputs'!$K$2:$K$100,AN96)&gt;0,"H2O",""))</f>
        <v/>
      </c>
      <c r="I96" s="176" t="str">
        <f>IF(COUNTIF('Record Inputs'!$L$2:$L$100,AN96)&gt;0,"P", IF(COUNTIF('Record Inputs'!$M$2:$M$100,AN96)&gt;0,"N",IF(COUNTIF('Record Inputs'!$P$2:$P$100,AN96)&gt;0,"C","")))</f>
        <v/>
      </c>
      <c r="J96" s="176" t="str">
        <f>IF(COUNTIF('Record Inputs'!$N$2:$N$100,AN96)&gt;0,"S", IF(COUNTIF('Record Inputs'!$O$2:$O$100,AN96)&gt;0,"S&amp;D",""))</f>
        <v/>
      </c>
      <c r="K96" s="192"/>
      <c r="M96" s="16">
        <f t="shared" si="19"/>
        <v>0</v>
      </c>
      <c r="N96" s="16">
        <f t="shared" si="20"/>
        <v>0</v>
      </c>
      <c r="O96" s="16">
        <f t="shared" si="21"/>
        <v>0</v>
      </c>
      <c r="P96" s="16">
        <f t="shared" si="13"/>
        <v>0</v>
      </c>
      <c r="Q96" s="16">
        <f t="shared" si="22"/>
        <v>0</v>
      </c>
      <c r="Y96" s="41">
        <f t="shared" si="15"/>
        <v>0</v>
      </c>
      <c r="Z96" s="41">
        <f t="shared" si="16"/>
        <v>0</v>
      </c>
      <c r="AA96" s="47">
        <f t="shared" si="17"/>
        <v>0</v>
      </c>
      <c r="AB96" s="41">
        <f t="shared" si="23"/>
        <v>0</v>
      </c>
      <c r="AC96" s="41">
        <f t="shared" si="24"/>
        <v>0</v>
      </c>
      <c r="AE96" s="86"/>
      <c r="AF96" s="86"/>
      <c r="AG96" s="86"/>
      <c r="AH96" s="86"/>
      <c r="AI96" s="17"/>
      <c r="AJ96" s="17"/>
      <c r="AK96" s="17"/>
      <c r="AL96" s="17"/>
      <c r="AM96" s="17"/>
      <c r="AN96" s="185" t="str">
        <f t="shared" si="25"/>
        <v/>
      </c>
      <c r="AO96" s="17" t="s">
        <v>833</v>
      </c>
      <c r="AP96" s="17">
        <v>35</v>
      </c>
      <c r="AQ96" s="17" t="s">
        <v>837</v>
      </c>
      <c r="AR96" s="17">
        <v>19</v>
      </c>
      <c r="AS96" s="17"/>
    </row>
    <row r="97" spans="1:45" ht="16.5" thickTop="1" thickBot="1">
      <c r="A97" s="7">
        <v>93</v>
      </c>
      <c r="B97" s="103"/>
      <c r="C97" s="103"/>
      <c r="D97" s="103"/>
      <c r="E97" s="360">
        <f t="shared" si="14"/>
        <v>0</v>
      </c>
      <c r="F97" s="216" t="s">
        <v>873</v>
      </c>
      <c r="G97" s="560" t="str">
        <f t="shared" si="18"/>
        <v/>
      </c>
      <c r="H97" s="176" t="str">
        <f>IF(COUNTIF('Record Inputs'!$J$2:$J$100,AN97)&gt;0,"TE", IF(COUNTIF('Record Inputs'!$K$2:$K$100,AN97)&gt;0,"H2O",""))</f>
        <v/>
      </c>
      <c r="I97" s="176" t="str">
        <f>IF(COUNTIF('Record Inputs'!$L$2:$L$100,AN97)&gt;0,"P", IF(COUNTIF('Record Inputs'!$M$2:$M$100,AN97)&gt;0,"N",IF(COUNTIF('Record Inputs'!$P$2:$P$100,AN97)&gt;0,"C","")))</f>
        <v/>
      </c>
      <c r="J97" s="176" t="str">
        <f>IF(COUNTIF('Record Inputs'!$N$2:$N$100,AN97)&gt;0,"S", IF(COUNTIF('Record Inputs'!$O$2:$O$100,AN97)&gt;0,"S&amp;D",""))</f>
        <v/>
      </c>
      <c r="K97" s="192"/>
      <c r="M97" s="16">
        <f t="shared" si="19"/>
        <v>0</v>
      </c>
      <c r="N97" s="16">
        <f t="shared" si="20"/>
        <v>0</v>
      </c>
      <c r="O97" s="16">
        <f t="shared" si="21"/>
        <v>0</v>
      </c>
      <c r="P97" s="16">
        <f t="shared" si="13"/>
        <v>0</v>
      </c>
      <c r="Q97" s="16">
        <f t="shared" si="22"/>
        <v>0</v>
      </c>
      <c r="Y97" s="41">
        <f t="shared" si="15"/>
        <v>0</v>
      </c>
      <c r="Z97" s="41">
        <f t="shared" si="16"/>
        <v>0</v>
      </c>
      <c r="AA97" s="47">
        <f t="shared" si="17"/>
        <v>0</v>
      </c>
      <c r="AB97" s="41">
        <f t="shared" si="23"/>
        <v>0</v>
      </c>
      <c r="AC97" s="41">
        <f t="shared" si="24"/>
        <v>0</v>
      </c>
      <c r="AE97" s="86"/>
      <c r="AF97" s="86"/>
      <c r="AG97" s="86"/>
      <c r="AH97" s="86"/>
      <c r="AI97" s="17"/>
      <c r="AJ97" s="17"/>
      <c r="AK97" s="17"/>
      <c r="AL97" s="17"/>
      <c r="AM97" s="17"/>
      <c r="AN97" s="185" t="str">
        <f t="shared" si="25"/>
        <v/>
      </c>
      <c r="AO97" s="17" t="s">
        <v>834</v>
      </c>
      <c r="AP97" s="17">
        <v>35</v>
      </c>
      <c r="AQ97" s="17" t="s">
        <v>837</v>
      </c>
      <c r="AR97" s="17">
        <v>23</v>
      </c>
      <c r="AS97" s="17"/>
    </row>
    <row r="98" spans="1:45" ht="17.25" thickTop="1" thickBot="1">
      <c r="A98" s="7">
        <v>94</v>
      </c>
      <c r="B98" s="103"/>
      <c r="C98" s="103"/>
      <c r="D98" s="103"/>
      <c r="E98" s="360">
        <f t="shared" si="14"/>
        <v>0</v>
      </c>
      <c r="F98" s="217" t="s">
        <v>873</v>
      </c>
      <c r="G98" s="560" t="str">
        <f t="shared" si="18"/>
        <v/>
      </c>
      <c r="H98" s="176" t="str">
        <f>IF(COUNTIF('Record Inputs'!$J$2:$J$100,AN98)&gt;0,"TE", IF(COUNTIF('Record Inputs'!$K$2:$K$100,AN98)&gt;0,"H2O",""))</f>
        <v/>
      </c>
      <c r="I98" s="176" t="str">
        <f>IF(COUNTIF('Record Inputs'!$L$2:$L$100,AN98)&gt;0,"P", IF(COUNTIF('Record Inputs'!$M$2:$M$100,AN98)&gt;0,"N",IF(COUNTIF('Record Inputs'!$P$2:$P$100,AN98)&gt;0,"C","")))</f>
        <v/>
      </c>
      <c r="J98" s="176" t="str">
        <f>IF(COUNTIF('Record Inputs'!$N$2:$N$100,AN98)&gt;0,"S", IF(COUNTIF('Record Inputs'!$O$2:$O$100,AN98)&gt;0,"S&amp;D",""))</f>
        <v/>
      </c>
      <c r="K98" s="192"/>
      <c r="M98" s="16">
        <f t="shared" si="19"/>
        <v>0</v>
      </c>
      <c r="N98" s="16">
        <f t="shared" si="20"/>
        <v>0</v>
      </c>
      <c r="O98" s="16">
        <f t="shared" si="21"/>
        <v>0</v>
      </c>
      <c r="P98" s="16">
        <f>(IF(F98=4,E98,0))</f>
        <v>0</v>
      </c>
      <c r="Q98" s="16">
        <f t="shared" si="22"/>
        <v>0</v>
      </c>
      <c r="S98" s="64"/>
      <c r="T98" s="64"/>
      <c r="U98" s="64"/>
      <c r="V98" s="64"/>
      <c r="W98" s="64"/>
      <c r="Y98" s="41">
        <f t="shared" si="15"/>
        <v>0</v>
      </c>
      <c r="Z98" s="41">
        <f t="shared" si="16"/>
        <v>0</v>
      </c>
      <c r="AA98" s="47">
        <f t="shared" si="17"/>
        <v>0</v>
      </c>
      <c r="AB98" s="41">
        <f t="shared" si="23"/>
        <v>0</v>
      </c>
      <c r="AC98" s="41">
        <f t="shared" si="24"/>
        <v>0</v>
      </c>
      <c r="AE98" s="86"/>
      <c r="AF98" s="86"/>
      <c r="AG98" s="86"/>
      <c r="AH98" s="86"/>
      <c r="AI98" s="17"/>
      <c r="AJ98" s="17"/>
      <c r="AK98" s="17"/>
      <c r="AL98" s="17"/>
      <c r="AM98" s="17"/>
      <c r="AN98" s="185" t="str">
        <f t="shared" si="25"/>
        <v/>
      </c>
      <c r="AO98" s="17" t="s">
        <v>835</v>
      </c>
      <c r="AP98" s="17">
        <v>35</v>
      </c>
      <c r="AQ98" s="17" t="s">
        <v>837</v>
      </c>
      <c r="AR98" s="17">
        <v>27</v>
      </c>
      <c r="AS98" s="17"/>
    </row>
    <row r="99" spans="1:45" ht="17.25" thickTop="1" thickBot="1">
      <c r="A99" s="7">
        <v>95</v>
      </c>
      <c r="B99" s="103"/>
      <c r="C99" s="103"/>
      <c r="D99" s="103"/>
      <c r="E99" s="360">
        <f t="shared" si="14"/>
        <v>0</v>
      </c>
      <c r="F99" s="216" t="s">
        <v>873</v>
      </c>
      <c r="G99" s="560" t="str">
        <f t="shared" si="18"/>
        <v/>
      </c>
      <c r="H99" s="176" t="str">
        <f>IF(COUNTIF('Record Inputs'!$J$2:$J$100,AN99)&gt;0,"TE", IF(COUNTIF('Record Inputs'!$K$2:$K$100,AN99)&gt;0,"H2O",""))</f>
        <v/>
      </c>
      <c r="I99" s="176" t="str">
        <f>IF(COUNTIF('Record Inputs'!$L$2:$L$100,AN99)&gt;0,"P", IF(COUNTIF('Record Inputs'!$M$2:$M$100,AN99)&gt;0,"N",IF(COUNTIF('Record Inputs'!$P$2:$P$100,AN99)&gt;0,"C","")))</f>
        <v/>
      </c>
      <c r="J99" s="176" t="str">
        <f>IF(COUNTIF('Record Inputs'!$N$2:$N$100,AN99)&gt;0,"S", IF(COUNTIF('Record Inputs'!$O$2:$O$100,AN99)&gt;0,"S&amp;D",""))</f>
        <v/>
      </c>
      <c r="K99" s="192"/>
      <c r="M99" s="16">
        <f t="shared" si="19"/>
        <v>0</v>
      </c>
      <c r="N99" s="16">
        <f t="shared" si="20"/>
        <v>0</v>
      </c>
      <c r="O99" s="16">
        <f t="shared" si="21"/>
        <v>0</v>
      </c>
      <c r="P99" s="16">
        <f>(IF(F99=4,E99,0))</f>
        <v>0</v>
      </c>
      <c r="Q99" s="16">
        <f t="shared" si="22"/>
        <v>0</v>
      </c>
      <c r="S99" s="62"/>
      <c r="T99" s="62"/>
      <c r="U99" s="62"/>
      <c r="V99" s="62"/>
      <c r="W99" s="62"/>
      <c r="Y99" s="41">
        <f t="shared" si="15"/>
        <v>0</v>
      </c>
      <c r="Z99" s="41">
        <f t="shared" si="16"/>
        <v>0</v>
      </c>
      <c r="AA99" s="47">
        <f t="shared" si="17"/>
        <v>0</v>
      </c>
      <c r="AB99" s="41">
        <f t="shared" si="23"/>
        <v>0</v>
      </c>
      <c r="AC99" s="41">
        <f t="shared" si="24"/>
        <v>0</v>
      </c>
      <c r="AE99" s="86"/>
      <c r="AF99" s="86"/>
      <c r="AG99" s="86"/>
      <c r="AH99" s="86"/>
      <c r="AI99" s="17"/>
      <c r="AJ99" s="17"/>
      <c r="AK99" s="17"/>
      <c r="AL99" s="17"/>
      <c r="AM99" s="17"/>
      <c r="AN99" s="185" t="str">
        <f t="shared" si="25"/>
        <v/>
      </c>
      <c r="AO99" s="17" t="s">
        <v>836</v>
      </c>
      <c r="AP99" s="17">
        <v>35</v>
      </c>
      <c r="AQ99" s="17" t="s">
        <v>837</v>
      </c>
      <c r="AR99" s="17">
        <v>31</v>
      </c>
      <c r="AS99" s="17"/>
    </row>
    <row r="100" spans="1:45" ht="17.25" thickTop="1" thickBot="1">
      <c r="A100" s="55">
        <v>96</v>
      </c>
      <c r="B100" s="129"/>
      <c r="C100" s="129"/>
      <c r="D100" s="129"/>
      <c r="E100" s="361">
        <f t="shared" si="14"/>
        <v>0</v>
      </c>
      <c r="F100" s="386" t="s">
        <v>873</v>
      </c>
      <c r="G100" s="560" t="str">
        <f t="shared" si="18"/>
        <v/>
      </c>
      <c r="H100" s="387" t="str">
        <f>IF(COUNTIF('Record Inputs'!$J$2:$J$100,AN100)&gt;0,"TE", IF(COUNTIF('Record Inputs'!$K$2:$K$100,AN100)&gt;0,"H2O",""))</f>
        <v/>
      </c>
      <c r="I100" s="387" t="str">
        <f>IF(COUNTIF('Record Inputs'!$L$2:$L$100,AN100)&gt;0,"P", IF(COUNTIF('Record Inputs'!$M$2:$M$100,AN100)&gt;0,"N",IF(COUNTIF('Record Inputs'!$P$2:$P$100,AN100)&gt;0,"C","")))</f>
        <v/>
      </c>
      <c r="J100" s="387" t="str">
        <f>IF(COUNTIF('Record Inputs'!$N$2:$N$100,AN100)&gt;0,"S", IF(COUNTIF('Record Inputs'!$O$2:$O$100,AN100)&gt;0,"S&amp;D",""))</f>
        <v/>
      </c>
      <c r="K100" s="362"/>
      <c r="M100" s="16">
        <f t="shared" si="19"/>
        <v>0</v>
      </c>
      <c r="N100" s="16">
        <f t="shared" si="20"/>
        <v>0</v>
      </c>
      <c r="O100" s="16">
        <f t="shared" si="21"/>
        <v>0</v>
      </c>
      <c r="P100" s="16">
        <f>(IF(F100=4,E100,0))</f>
        <v>0</v>
      </c>
      <c r="Q100" s="16">
        <f t="shared" si="22"/>
        <v>0</v>
      </c>
      <c r="S100" s="62"/>
      <c r="T100" s="62"/>
      <c r="U100" s="62"/>
      <c r="V100" s="62"/>
      <c r="W100" s="62"/>
      <c r="Y100" s="41">
        <f t="shared" si="15"/>
        <v>0</v>
      </c>
      <c r="Z100" s="41">
        <f t="shared" si="16"/>
        <v>0</v>
      </c>
      <c r="AA100" s="47">
        <f t="shared" si="17"/>
        <v>0</v>
      </c>
      <c r="AB100" s="41">
        <f t="shared" si="23"/>
        <v>0</v>
      </c>
      <c r="AC100" s="41">
        <f t="shared" si="24"/>
        <v>0</v>
      </c>
      <c r="AE100" s="86"/>
      <c r="AF100" s="86"/>
      <c r="AG100" s="86"/>
      <c r="AH100" s="86"/>
      <c r="AI100" s="17"/>
      <c r="AJ100" s="17"/>
      <c r="AK100" s="17"/>
      <c r="AL100" s="17"/>
      <c r="AM100" s="17"/>
      <c r="AN100" s="185" t="str">
        <f t="shared" si="25"/>
        <v/>
      </c>
      <c r="AO100" s="17" t="s">
        <v>837</v>
      </c>
      <c r="AP100" s="17">
        <v>35</v>
      </c>
      <c r="AQ100" s="17" t="s">
        <v>837</v>
      </c>
      <c r="AR100" s="17">
        <v>35</v>
      </c>
      <c r="AS100" s="17"/>
    </row>
    <row r="101" spans="1:45" ht="15.75" thickBot="1">
      <c r="A101" s="54">
        <v>1</v>
      </c>
      <c r="B101" s="104" t="s">
        <v>1197</v>
      </c>
      <c r="C101" s="104" t="s">
        <v>1198</v>
      </c>
      <c r="D101" s="104" t="s">
        <v>1199</v>
      </c>
      <c r="E101" s="409">
        <f t="shared" si="14"/>
        <v>43</v>
      </c>
      <c r="F101" s="448" t="s">
        <v>386</v>
      </c>
      <c r="G101" s="560" t="str">
        <f t="shared" si="18"/>
        <v>25nmUniv</v>
      </c>
      <c r="H101" s="449" t="str">
        <f>IF(COUNTIF('Record Inputs'!$J$2:$J$100,AN101)&gt;0,"TE", IF(COUNTIF('Record Inputs'!$K$2:$K$100,AN101)&gt;0,"H2O",""))</f>
        <v/>
      </c>
      <c r="I101" s="449" t="str">
        <f>IF(COUNTIF('Record Inputs'!$L$2:$L$100,AN101)&gt;0,"P", IF(COUNTIF('Record Inputs'!$M$2:$M$100,AN101)&gt;0,"N",IF(COUNTIF('Record Inputs'!$P$2:$P$100,AN101)&gt;0,"C","")))</f>
        <v/>
      </c>
      <c r="J101" s="449" t="str">
        <f>IF(COUNTIF('Record Inputs'!$N$2:$N$100,AN101)&gt;0,"S", IF(COUNTIF('Record Inputs'!$O$2:$O$100,AN101)&gt;0,"S&amp;D",""))</f>
        <v/>
      </c>
      <c r="K101" s="440"/>
      <c r="M101" s="16">
        <f t="shared" ref="M101:M164" si="26">(IF(F101=1,E101,0))</f>
        <v>0</v>
      </c>
      <c r="N101" s="16">
        <f t="shared" ref="N101:N164" si="27">(IF(F101=2,E101,0))</f>
        <v>0</v>
      </c>
      <c r="O101" s="16">
        <f t="shared" ref="O101:O164" si="28">(IF(F101=3,E101,0))</f>
        <v>0</v>
      </c>
      <c r="P101" s="16">
        <f t="shared" ref="P101:P164" si="29">(IF(F101=4,E101,0))</f>
        <v>0</v>
      </c>
      <c r="Q101" s="16">
        <f t="shared" ref="Q101:Q164" si="30">(IF(F101=5,E101,0))</f>
        <v>0</v>
      </c>
      <c r="S101" s="63"/>
      <c r="T101" s="63"/>
      <c r="U101" s="63"/>
      <c r="V101" s="63"/>
      <c r="W101" s="63"/>
      <c r="Y101" s="41">
        <f t="shared" ref="Y101:Y164" si="31">(IF(F101=1,K101,0))</f>
        <v>0</v>
      </c>
      <c r="Z101" s="41">
        <f t="shared" ref="Z101:Z164" si="32">(IF(F101=2,K101,0))</f>
        <v>0</v>
      </c>
      <c r="AA101" s="47">
        <f t="shared" ref="AA101:AA164" si="33">(IF(F101=3,K101,0))</f>
        <v>0</v>
      </c>
      <c r="AB101" s="41">
        <f t="shared" ref="AB101:AB164" si="34">(IF(F101=4,K101,0))</f>
        <v>0</v>
      </c>
      <c r="AC101" s="41">
        <f t="shared" ref="AC101:AC164" si="35">(IF(F101=5,K101,0))</f>
        <v>0</v>
      </c>
      <c r="AE101" s="86"/>
      <c r="AF101" s="86"/>
      <c r="AG101" s="86"/>
      <c r="AH101" s="86"/>
      <c r="AI101" s="17"/>
      <c r="AJ101" s="17"/>
      <c r="AK101" s="17"/>
      <c r="AL101" s="17"/>
      <c r="AM101" s="17"/>
      <c r="AN101" s="185" t="str">
        <f t="shared" si="25"/>
        <v>1448169</v>
      </c>
      <c r="AO101" s="17" t="s">
        <v>5</v>
      </c>
      <c r="AP101" s="17">
        <v>7</v>
      </c>
      <c r="AQ101" s="17" t="s">
        <v>5</v>
      </c>
      <c r="AR101" s="17">
        <v>7</v>
      </c>
      <c r="AS101" s="17"/>
    </row>
    <row r="102" spans="1:45" ht="17.25" thickTop="1" thickBot="1">
      <c r="A102" s="6">
        <v>2</v>
      </c>
      <c r="B102" s="103" t="s">
        <v>1200</v>
      </c>
      <c r="C102" s="103" t="s">
        <v>1201</v>
      </c>
      <c r="D102" s="103" t="s">
        <v>1202</v>
      </c>
      <c r="E102" s="360">
        <f t="shared" si="14"/>
        <v>47</v>
      </c>
      <c r="F102" s="217" t="s">
        <v>387</v>
      </c>
      <c r="G102" s="560" t="str">
        <f t="shared" si="18"/>
        <v>25nmUniv</v>
      </c>
      <c r="H102" s="176" t="str">
        <f>IF(COUNTIF('Record Inputs'!$J$2:$J$100,AN102)&gt;0,"TE", IF(COUNTIF('Record Inputs'!$K$2:$K$100,AN102)&gt;0,"H2O",""))</f>
        <v/>
      </c>
      <c r="I102" s="176" t="str">
        <f>IF(COUNTIF('Record Inputs'!$L$2:$L$100,AN102)&gt;0,"P", IF(COUNTIF('Record Inputs'!$M$2:$M$100,AN102)&gt;0,"N",IF(COUNTIF('Record Inputs'!$P$2:$P$100,AN102)&gt;0,"C","")))</f>
        <v/>
      </c>
      <c r="J102" s="176" t="str">
        <f>IF(COUNTIF('Record Inputs'!$N$2:$N$100,AN102)&gt;0,"S", IF(COUNTIF('Record Inputs'!$O$2:$O$100,AN102)&gt;0,"S&amp;D",""))</f>
        <v/>
      </c>
      <c r="K102" s="192"/>
      <c r="M102" s="16">
        <f t="shared" si="26"/>
        <v>0</v>
      </c>
      <c r="N102" s="16">
        <f t="shared" si="27"/>
        <v>0</v>
      </c>
      <c r="O102" s="16">
        <f t="shared" si="28"/>
        <v>0</v>
      </c>
      <c r="P102" s="16">
        <f t="shared" si="29"/>
        <v>0</v>
      </c>
      <c r="Q102" s="16">
        <f t="shared" si="30"/>
        <v>0</v>
      </c>
      <c r="S102" s="64"/>
      <c r="T102" s="64"/>
      <c r="U102" s="64"/>
      <c r="V102" s="64"/>
      <c r="W102" s="64"/>
      <c r="Y102" s="41">
        <f t="shared" si="31"/>
        <v>0</v>
      </c>
      <c r="Z102" s="41">
        <f t="shared" si="32"/>
        <v>0</v>
      </c>
      <c r="AA102" s="47">
        <f t="shared" si="33"/>
        <v>0</v>
      </c>
      <c r="AB102" s="41">
        <f t="shared" si="34"/>
        <v>0</v>
      </c>
      <c r="AC102" s="41">
        <f t="shared" si="35"/>
        <v>0</v>
      </c>
      <c r="AE102" s="86"/>
      <c r="AF102" s="86"/>
      <c r="AG102" s="86"/>
      <c r="AH102" s="86"/>
      <c r="AI102" s="17"/>
      <c r="AJ102" s="17"/>
      <c r="AK102" s="17"/>
      <c r="AL102" s="17"/>
      <c r="AM102" s="17"/>
      <c r="AN102" s="185" t="str">
        <f t="shared" si="25"/>
        <v>1448169</v>
      </c>
      <c r="AO102" s="17" t="s">
        <v>9</v>
      </c>
      <c r="AP102" s="17">
        <v>7</v>
      </c>
      <c r="AQ102" s="17" t="s">
        <v>5</v>
      </c>
      <c r="AR102" s="17">
        <v>11</v>
      </c>
      <c r="AS102" s="17"/>
    </row>
    <row r="103" spans="1:45" ht="17.25" thickTop="1" thickBot="1">
      <c r="A103" s="6">
        <v>3</v>
      </c>
      <c r="B103" s="103" t="s">
        <v>1203</v>
      </c>
      <c r="C103" s="103" t="s">
        <v>1204</v>
      </c>
      <c r="D103" s="103" t="s">
        <v>1205</v>
      </c>
      <c r="E103" s="360">
        <f t="shared" si="14"/>
        <v>20</v>
      </c>
      <c r="F103" s="216" t="s">
        <v>388</v>
      </c>
      <c r="G103" s="560" t="str">
        <f t="shared" si="18"/>
        <v>25nmUniv</v>
      </c>
      <c r="H103" s="176" t="str">
        <f>IF(COUNTIF('Record Inputs'!$J$2:$J$100,AN103)&gt;0,"TE", IF(COUNTIF('Record Inputs'!$K$2:$K$100,AN103)&gt;0,"H2O",""))</f>
        <v/>
      </c>
      <c r="I103" s="176" t="str">
        <f>IF(COUNTIF('Record Inputs'!$L$2:$L$100,AN103)&gt;0,"P", IF(COUNTIF('Record Inputs'!$M$2:$M$100,AN103)&gt;0,"N",IF(COUNTIF('Record Inputs'!$P$2:$P$100,AN103)&gt;0,"C","")))</f>
        <v/>
      </c>
      <c r="J103" s="176" t="str">
        <f>IF(COUNTIF('Record Inputs'!$N$2:$N$100,AN103)&gt;0,"S", IF(COUNTIF('Record Inputs'!$O$2:$O$100,AN103)&gt;0,"S&amp;D",""))</f>
        <v/>
      </c>
      <c r="K103" s="192"/>
      <c r="M103" s="16">
        <f t="shared" si="26"/>
        <v>0</v>
      </c>
      <c r="N103" s="16">
        <f t="shared" si="27"/>
        <v>0</v>
      </c>
      <c r="O103" s="16">
        <f t="shared" si="28"/>
        <v>0</v>
      </c>
      <c r="P103" s="16">
        <f t="shared" si="29"/>
        <v>0</v>
      </c>
      <c r="Q103" s="16">
        <f t="shared" si="30"/>
        <v>0</v>
      </c>
      <c r="S103" s="62"/>
      <c r="T103" s="62"/>
      <c r="U103" s="62"/>
      <c r="V103" s="62"/>
      <c r="W103" s="62"/>
      <c r="Y103" s="41">
        <f t="shared" si="31"/>
        <v>0</v>
      </c>
      <c r="Z103" s="41">
        <f t="shared" si="32"/>
        <v>0</v>
      </c>
      <c r="AA103" s="47">
        <f t="shared" si="33"/>
        <v>0</v>
      </c>
      <c r="AB103" s="41">
        <f t="shared" si="34"/>
        <v>0</v>
      </c>
      <c r="AC103" s="41">
        <f t="shared" si="35"/>
        <v>0</v>
      </c>
      <c r="AE103" s="86"/>
      <c r="AF103" s="86"/>
      <c r="AG103" s="86"/>
      <c r="AH103" s="86"/>
      <c r="AI103" s="17"/>
      <c r="AJ103" s="17"/>
      <c r="AK103" s="17"/>
      <c r="AL103" s="17"/>
      <c r="AM103" s="17"/>
      <c r="AN103" s="185" t="str">
        <f t="shared" si="25"/>
        <v>1448169</v>
      </c>
      <c r="AO103" s="17" t="s">
        <v>828</v>
      </c>
      <c r="AP103" s="17">
        <v>7</v>
      </c>
      <c r="AQ103" s="17" t="s">
        <v>5</v>
      </c>
      <c r="AR103" s="17">
        <v>15</v>
      </c>
      <c r="AS103" s="17"/>
    </row>
    <row r="104" spans="1:45" ht="17.25" thickTop="1" thickBot="1">
      <c r="A104" s="6">
        <v>4</v>
      </c>
      <c r="B104" s="103" t="s">
        <v>1206</v>
      </c>
      <c r="C104" s="103" t="s">
        <v>1207</v>
      </c>
      <c r="D104" s="103" t="s">
        <v>1208</v>
      </c>
      <c r="E104" s="360">
        <f t="shared" si="14"/>
        <v>46</v>
      </c>
      <c r="F104" s="217" t="s">
        <v>389</v>
      </c>
      <c r="G104" s="560" t="str">
        <f t="shared" si="18"/>
        <v>25nmUniv</v>
      </c>
      <c r="H104" s="176" t="str">
        <f>IF(COUNTIF('Record Inputs'!$J$2:$J$100,AN104)&gt;0,"TE", IF(COUNTIF('Record Inputs'!$K$2:$K$100,AN104)&gt;0,"H2O",""))</f>
        <v/>
      </c>
      <c r="I104" s="176" t="str">
        <f>IF(COUNTIF('Record Inputs'!$L$2:$L$100,AN104)&gt;0,"P", IF(COUNTIF('Record Inputs'!$M$2:$M$100,AN104)&gt;0,"N",IF(COUNTIF('Record Inputs'!$P$2:$P$100,AN104)&gt;0,"C","")))</f>
        <v/>
      </c>
      <c r="J104" s="176" t="str">
        <f>IF(COUNTIF('Record Inputs'!$N$2:$N$100,AN104)&gt;0,"S", IF(COUNTIF('Record Inputs'!$O$2:$O$100,AN104)&gt;0,"S&amp;D",""))</f>
        <v/>
      </c>
      <c r="K104" s="192"/>
      <c r="M104" s="16">
        <f t="shared" si="26"/>
        <v>0</v>
      </c>
      <c r="N104" s="16">
        <f t="shared" si="27"/>
        <v>0</v>
      </c>
      <c r="O104" s="16">
        <f t="shared" si="28"/>
        <v>0</v>
      </c>
      <c r="P104" s="16">
        <f t="shared" si="29"/>
        <v>0</v>
      </c>
      <c r="Q104" s="16">
        <f t="shared" si="30"/>
        <v>0</v>
      </c>
      <c r="S104" s="64"/>
      <c r="T104" s="64"/>
      <c r="U104" s="64"/>
      <c r="V104" s="64"/>
      <c r="W104" s="64"/>
      <c r="Y104" s="41">
        <f t="shared" si="31"/>
        <v>0</v>
      </c>
      <c r="Z104" s="41">
        <f t="shared" si="32"/>
        <v>0</v>
      </c>
      <c r="AA104" s="47">
        <f t="shared" si="33"/>
        <v>0</v>
      </c>
      <c r="AB104" s="41">
        <f t="shared" si="34"/>
        <v>0</v>
      </c>
      <c r="AC104" s="41">
        <f t="shared" si="35"/>
        <v>0</v>
      </c>
      <c r="AE104" s="86"/>
      <c r="AF104" s="86"/>
      <c r="AG104" s="86"/>
      <c r="AH104" s="86"/>
      <c r="AI104" s="17"/>
      <c r="AJ104" s="17"/>
      <c r="AK104" s="17"/>
      <c r="AL104" s="17"/>
      <c r="AM104" s="17"/>
      <c r="AN104" s="185" t="str">
        <f t="shared" si="25"/>
        <v>1448169</v>
      </c>
      <c r="AO104" s="17" t="s">
        <v>829</v>
      </c>
      <c r="AP104" s="17">
        <v>7</v>
      </c>
      <c r="AQ104" s="17" t="s">
        <v>5</v>
      </c>
      <c r="AR104" s="17">
        <v>19</v>
      </c>
      <c r="AS104" s="17"/>
    </row>
    <row r="105" spans="1:45" ht="17.25" thickTop="1" thickBot="1">
      <c r="A105" s="6">
        <v>5</v>
      </c>
      <c r="B105" s="103" t="s">
        <v>1209</v>
      </c>
      <c r="C105" s="103" t="s">
        <v>1210</v>
      </c>
      <c r="D105" s="103" t="s">
        <v>1211</v>
      </c>
      <c r="E105" s="360">
        <f t="shared" si="14"/>
        <v>47</v>
      </c>
      <c r="F105" s="216" t="s">
        <v>390</v>
      </c>
      <c r="G105" s="560" t="str">
        <f t="shared" si="18"/>
        <v>25nmUniv</v>
      </c>
      <c r="H105" s="176" t="str">
        <f>IF(COUNTIF('Record Inputs'!$J$2:$J$100,AN105)&gt;0,"TE", IF(COUNTIF('Record Inputs'!$K$2:$K$100,AN105)&gt;0,"H2O",""))</f>
        <v/>
      </c>
      <c r="I105" s="176" t="str">
        <f>IF(COUNTIF('Record Inputs'!$L$2:$L$100,AN105)&gt;0,"P", IF(COUNTIF('Record Inputs'!$M$2:$M$100,AN105)&gt;0,"N",IF(COUNTIF('Record Inputs'!$P$2:$P$100,AN105)&gt;0,"C","")))</f>
        <v/>
      </c>
      <c r="J105" s="176" t="str">
        <f>IF(COUNTIF('Record Inputs'!$N$2:$N$100,AN105)&gt;0,"S", IF(COUNTIF('Record Inputs'!$O$2:$O$100,AN105)&gt;0,"S&amp;D",""))</f>
        <v/>
      </c>
      <c r="K105" s="192"/>
      <c r="M105" s="16">
        <f t="shared" si="26"/>
        <v>0</v>
      </c>
      <c r="N105" s="16">
        <f t="shared" si="27"/>
        <v>0</v>
      </c>
      <c r="O105" s="16">
        <f t="shared" si="28"/>
        <v>0</v>
      </c>
      <c r="P105" s="16">
        <f t="shared" si="29"/>
        <v>0</v>
      </c>
      <c r="Q105" s="16">
        <f t="shared" si="30"/>
        <v>0</v>
      </c>
      <c r="S105" s="62"/>
      <c r="T105" s="62"/>
      <c r="U105" s="62"/>
      <c r="V105" s="62"/>
      <c r="W105" s="62"/>
      <c r="Y105" s="41">
        <f t="shared" si="31"/>
        <v>0</v>
      </c>
      <c r="Z105" s="41">
        <f t="shared" si="32"/>
        <v>0</v>
      </c>
      <c r="AA105" s="47">
        <f t="shared" si="33"/>
        <v>0</v>
      </c>
      <c r="AB105" s="41">
        <f t="shared" si="34"/>
        <v>0</v>
      </c>
      <c r="AC105" s="41">
        <f t="shared" si="35"/>
        <v>0</v>
      </c>
      <c r="AE105" s="86"/>
      <c r="AF105" s="86"/>
      <c r="AG105" s="86"/>
      <c r="AH105" s="86"/>
      <c r="AI105" s="17"/>
      <c r="AJ105" s="17"/>
      <c r="AK105" s="17"/>
      <c r="AL105" s="17"/>
      <c r="AM105" s="17"/>
      <c r="AN105" s="185" t="str">
        <f t="shared" si="25"/>
        <v>1448169</v>
      </c>
      <c r="AO105" s="17" t="s">
        <v>830</v>
      </c>
      <c r="AP105" s="17">
        <v>7</v>
      </c>
      <c r="AQ105" s="17" t="s">
        <v>5</v>
      </c>
      <c r="AR105" s="17">
        <v>23</v>
      </c>
      <c r="AS105" s="17"/>
    </row>
    <row r="106" spans="1:45" ht="17.25" thickTop="1" thickBot="1">
      <c r="A106" s="6">
        <v>6</v>
      </c>
      <c r="B106" s="103" t="s">
        <v>1212</v>
      </c>
      <c r="C106" s="103" t="s">
        <v>1213</v>
      </c>
      <c r="D106" s="103" t="s">
        <v>1214</v>
      </c>
      <c r="E106" s="360">
        <f t="shared" si="14"/>
        <v>43</v>
      </c>
      <c r="F106" s="217" t="s">
        <v>391</v>
      </c>
      <c r="G106" s="560" t="str">
        <f t="shared" si="18"/>
        <v>25nmUniv</v>
      </c>
      <c r="H106" s="176" t="str">
        <f>IF(COUNTIF('Record Inputs'!$J$2:$J$100,AN106)&gt;0,"TE", IF(COUNTIF('Record Inputs'!$K$2:$K$100,AN106)&gt;0,"H2O",""))</f>
        <v/>
      </c>
      <c r="I106" s="176" t="str">
        <f>IF(COUNTIF('Record Inputs'!$L$2:$L$100,AN106)&gt;0,"P", IF(COUNTIF('Record Inputs'!$M$2:$M$100,AN106)&gt;0,"N",IF(COUNTIF('Record Inputs'!$P$2:$P$100,AN106)&gt;0,"C","")))</f>
        <v/>
      </c>
      <c r="J106" s="176" t="str">
        <f>IF(COUNTIF('Record Inputs'!$N$2:$N$100,AN106)&gt;0,"S", IF(COUNTIF('Record Inputs'!$O$2:$O$100,AN106)&gt;0,"S&amp;D",""))</f>
        <v/>
      </c>
      <c r="K106" s="192"/>
      <c r="M106" s="16">
        <f t="shared" si="26"/>
        <v>0</v>
      </c>
      <c r="N106" s="16">
        <f t="shared" si="27"/>
        <v>0</v>
      </c>
      <c r="O106" s="16">
        <f t="shared" si="28"/>
        <v>0</v>
      </c>
      <c r="P106" s="16">
        <f t="shared" si="29"/>
        <v>0</v>
      </c>
      <c r="Q106" s="16">
        <f t="shared" si="30"/>
        <v>0</v>
      </c>
      <c r="S106" s="65"/>
      <c r="T106" s="65"/>
      <c r="U106" s="65"/>
      <c r="V106" s="65"/>
      <c r="W106" s="65"/>
      <c r="Y106" s="41">
        <f t="shared" si="31"/>
        <v>0</v>
      </c>
      <c r="Z106" s="41">
        <f t="shared" si="32"/>
        <v>0</v>
      </c>
      <c r="AA106" s="47">
        <f t="shared" si="33"/>
        <v>0</v>
      </c>
      <c r="AB106" s="41">
        <f t="shared" si="34"/>
        <v>0</v>
      </c>
      <c r="AC106" s="41">
        <f t="shared" si="35"/>
        <v>0</v>
      </c>
      <c r="AE106" s="86"/>
      <c r="AF106" s="86"/>
      <c r="AG106" s="86"/>
      <c r="AH106" s="86"/>
      <c r="AI106" s="17"/>
      <c r="AJ106" s="17"/>
      <c r="AK106" s="17"/>
      <c r="AL106" s="17"/>
      <c r="AM106" s="17"/>
      <c r="AN106" s="185" t="str">
        <f t="shared" si="25"/>
        <v>1448169</v>
      </c>
      <c r="AO106" s="17" t="s">
        <v>831</v>
      </c>
      <c r="AP106" s="17">
        <v>7</v>
      </c>
      <c r="AQ106" s="17" t="s">
        <v>5</v>
      </c>
      <c r="AR106" s="17">
        <v>27</v>
      </c>
      <c r="AS106" s="17"/>
    </row>
    <row r="107" spans="1:45" ht="16.5" thickTop="1" thickBot="1">
      <c r="A107" s="6">
        <v>7</v>
      </c>
      <c r="B107" s="103" t="s">
        <v>1215</v>
      </c>
      <c r="C107" s="103" t="s">
        <v>1216</v>
      </c>
      <c r="D107" s="103" t="s">
        <v>1217</v>
      </c>
      <c r="E107" s="360">
        <f t="shared" si="14"/>
        <v>21</v>
      </c>
      <c r="F107" s="216" t="s">
        <v>392</v>
      </c>
      <c r="G107" s="560" t="str">
        <f t="shared" si="18"/>
        <v>25nmUniv</v>
      </c>
      <c r="H107" s="176" t="str">
        <f>IF(COUNTIF('Record Inputs'!$J$2:$J$100,AN107)&gt;0,"TE", IF(COUNTIF('Record Inputs'!$K$2:$K$100,AN107)&gt;0,"H2O",""))</f>
        <v>TE</v>
      </c>
      <c r="I107" s="176" t="str">
        <f>IF(COUNTIF('Record Inputs'!$L$2:$L$100,AN107)&gt;0,"P", IF(COUNTIF('Record Inputs'!$M$2:$M$100,AN107)&gt;0,"N",IF(COUNTIF('Record Inputs'!$P$2:$P$100,AN107)&gt;0,"C","")))</f>
        <v/>
      </c>
      <c r="J107" s="176" t="str">
        <f>IF(COUNTIF('Record Inputs'!$N$2:$N$100,AN107)&gt;0,"S", IF(COUNTIF('Record Inputs'!$O$2:$O$100,AN107)&gt;0,"S&amp;D",""))</f>
        <v/>
      </c>
      <c r="K107" s="192"/>
      <c r="M107" s="16">
        <f t="shared" si="26"/>
        <v>0</v>
      </c>
      <c r="N107" s="16">
        <f t="shared" si="27"/>
        <v>0</v>
      </c>
      <c r="O107" s="16">
        <f t="shared" si="28"/>
        <v>0</v>
      </c>
      <c r="P107" s="16">
        <f t="shared" si="29"/>
        <v>0</v>
      </c>
      <c r="Q107" s="16">
        <f t="shared" si="30"/>
        <v>0</v>
      </c>
      <c r="S107" s="63"/>
      <c r="T107" s="63"/>
      <c r="U107" s="63"/>
      <c r="V107" s="63"/>
      <c r="W107" s="63"/>
      <c r="Y107" s="41">
        <f t="shared" si="31"/>
        <v>0</v>
      </c>
      <c r="Z107" s="41">
        <f t="shared" si="32"/>
        <v>0</v>
      </c>
      <c r="AA107" s="47">
        <f t="shared" si="33"/>
        <v>0</v>
      </c>
      <c r="AB107" s="41">
        <f t="shared" si="34"/>
        <v>0</v>
      </c>
      <c r="AC107" s="41">
        <f t="shared" si="35"/>
        <v>0</v>
      </c>
      <c r="AE107" s="86"/>
      <c r="AF107" s="86"/>
      <c r="AG107" s="86"/>
      <c r="AH107" s="86"/>
      <c r="AI107" s="17"/>
      <c r="AJ107" s="17"/>
      <c r="AK107" s="17"/>
      <c r="AL107" s="17"/>
      <c r="AM107" s="17"/>
      <c r="AN107" s="185" t="str">
        <f t="shared" si="25"/>
        <v>1448081</v>
      </c>
      <c r="AO107" s="17" t="s">
        <v>832</v>
      </c>
      <c r="AP107" s="17">
        <v>7</v>
      </c>
      <c r="AQ107" s="17" t="s">
        <v>5</v>
      </c>
      <c r="AR107" s="17">
        <v>31</v>
      </c>
      <c r="AS107" s="17"/>
    </row>
    <row r="108" spans="1:45" ht="17.25" thickTop="1" thickBot="1">
      <c r="A108" s="53">
        <v>8</v>
      </c>
      <c r="B108" s="103" t="s">
        <v>1218</v>
      </c>
      <c r="C108" s="103" t="s">
        <v>1219</v>
      </c>
      <c r="D108" s="103" t="s">
        <v>1220</v>
      </c>
      <c r="E108" s="360">
        <f t="shared" si="14"/>
        <v>43</v>
      </c>
      <c r="F108" s="217" t="s">
        <v>393</v>
      </c>
      <c r="G108" s="560" t="str">
        <f t="shared" si="18"/>
        <v>25nmUniv</v>
      </c>
      <c r="H108" s="176" t="str">
        <f>IF(COUNTIF('Record Inputs'!$J$2:$J$100,AN108)&gt;0,"TE", IF(COUNTIF('Record Inputs'!$K$2:$K$100,AN108)&gt;0,"H2O",""))</f>
        <v>TE</v>
      </c>
      <c r="I108" s="176" t="str">
        <f>IF(COUNTIF('Record Inputs'!$L$2:$L$100,AN108)&gt;0,"P", IF(COUNTIF('Record Inputs'!$M$2:$M$100,AN108)&gt;0,"N",IF(COUNTIF('Record Inputs'!$P$2:$P$100,AN108)&gt;0,"C","")))</f>
        <v/>
      </c>
      <c r="J108" s="176" t="str">
        <f>IF(COUNTIF('Record Inputs'!$N$2:$N$100,AN108)&gt;0,"S", IF(COUNTIF('Record Inputs'!$O$2:$O$100,AN108)&gt;0,"S&amp;D",""))</f>
        <v/>
      </c>
      <c r="K108" s="192"/>
      <c r="M108" s="16">
        <f t="shared" si="26"/>
        <v>0</v>
      </c>
      <c r="N108" s="16">
        <f t="shared" si="27"/>
        <v>0</v>
      </c>
      <c r="O108" s="16">
        <f t="shared" si="28"/>
        <v>0</v>
      </c>
      <c r="P108" s="16">
        <f t="shared" si="29"/>
        <v>0</v>
      </c>
      <c r="Q108" s="16">
        <f t="shared" si="30"/>
        <v>0</v>
      </c>
      <c r="S108" s="64"/>
      <c r="T108" s="64"/>
      <c r="U108" s="64"/>
      <c r="V108" s="64"/>
      <c r="W108" s="64"/>
      <c r="Y108" s="41">
        <f t="shared" si="31"/>
        <v>0</v>
      </c>
      <c r="Z108" s="41">
        <f t="shared" si="32"/>
        <v>0</v>
      </c>
      <c r="AA108" s="47">
        <f t="shared" si="33"/>
        <v>0</v>
      </c>
      <c r="AB108" s="41">
        <f t="shared" si="34"/>
        <v>0</v>
      </c>
      <c r="AC108" s="41">
        <f t="shared" si="35"/>
        <v>0</v>
      </c>
      <c r="AE108" s="86"/>
      <c r="AF108" s="86"/>
      <c r="AG108" s="86"/>
      <c r="AH108" s="86"/>
      <c r="AI108" s="17"/>
      <c r="AJ108" s="17"/>
      <c r="AK108" s="17"/>
      <c r="AL108" s="17"/>
      <c r="AM108" s="17"/>
      <c r="AN108" s="185" t="str">
        <f t="shared" si="25"/>
        <v>1448081</v>
      </c>
      <c r="AO108" s="17" t="s">
        <v>833</v>
      </c>
      <c r="AP108" s="17">
        <v>7</v>
      </c>
      <c r="AQ108" s="17" t="s">
        <v>5</v>
      </c>
      <c r="AR108" s="17">
        <v>35</v>
      </c>
      <c r="AS108" s="17"/>
    </row>
    <row r="109" spans="1:45" ht="17.25" thickTop="1" thickBot="1">
      <c r="A109" s="54">
        <v>9</v>
      </c>
      <c r="B109" s="103" t="s">
        <v>1221</v>
      </c>
      <c r="C109" s="103" t="s">
        <v>1222</v>
      </c>
      <c r="D109" s="103" t="s">
        <v>1223</v>
      </c>
      <c r="E109" s="360">
        <f t="shared" si="14"/>
        <v>21</v>
      </c>
      <c r="F109" s="216" t="s">
        <v>394</v>
      </c>
      <c r="G109" s="560" t="str">
        <f t="shared" si="18"/>
        <v>25nmUniv</v>
      </c>
      <c r="H109" s="176" t="str">
        <f>IF(COUNTIF('Record Inputs'!$J$2:$J$100,AN109)&gt;0,"TE", IF(COUNTIF('Record Inputs'!$K$2:$K$100,AN109)&gt;0,"H2O",""))</f>
        <v>TE</v>
      </c>
      <c r="I109" s="176" t="str">
        <f>IF(COUNTIF('Record Inputs'!$L$2:$L$100,AN109)&gt;0,"P", IF(COUNTIF('Record Inputs'!$M$2:$M$100,AN109)&gt;0,"N",IF(COUNTIF('Record Inputs'!$P$2:$P$100,AN109)&gt;0,"C","")))</f>
        <v/>
      </c>
      <c r="J109" s="176" t="str">
        <f>IF(COUNTIF('Record Inputs'!$N$2:$N$100,AN109)&gt;0,"S", IF(COUNTIF('Record Inputs'!$O$2:$O$100,AN109)&gt;0,"S&amp;D",""))</f>
        <v/>
      </c>
      <c r="K109" s="192"/>
      <c r="M109" s="16">
        <f t="shared" si="26"/>
        <v>0</v>
      </c>
      <c r="N109" s="16">
        <f t="shared" si="27"/>
        <v>0</v>
      </c>
      <c r="O109" s="16">
        <f t="shared" si="28"/>
        <v>0</v>
      </c>
      <c r="P109" s="16">
        <f t="shared" si="29"/>
        <v>0</v>
      </c>
      <c r="Q109" s="16">
        <f t="shared" si="30"/>
        <v>0</v>
      </c>
      <c r="S109" s="62"/>
      <c r="T109" s="62"/>
      <c r="U109" s="62"/>
      <c r="V109" s="62"/>
      <c r="W109" s="62"/>
      <c r="Y109" s="41">
        <f t="shared" si="31"/>
        <v>0</v>
      </c>
      <c r="Z109" s="41">
        <f t="shared" si="32"/>
        <v>0</v>
      </c>
      <c r="AA109" s="47">
        <f t="shared" si="33"/>
        <v>0</v>
      </c>
      <c r="AB109" s="41">
        <f t="shared" si="34"/>
        <v>0</v>
      </c>
      <c r="AC109" s="41">
        <f t="shared" si="35"/>
        <v>0</v>
      </c>
      <c r="AE109" s="86"/>
      <c r="AF109" s="86"/>
      <c r="AG109" s="86"/>
      <c r="AH109" s="86"/>
      <c r="AI109" s="17"/>
      <c r="AJ109" s="17"/>
      <c r="AK109" s="17"/>
      <c r="AL109" s="17"/>
      <c r="AM109" s="17"/>
      <c r="AN109" s="185" t="str">
        <f t="shared" si="25"/>
        <v>1448081</v>
      </c>
      <c r="AO109" s="17" t="s">
        <v>834</v>
      </c>
      <c r="AP109" s="17">
        <v>7</v>
      </c>
      <c r="AQ109" s="17" t="s">
        <v>9</v>
      </c>
      <c r="AR109" s="17">
        <v>7</v>
      </c>
      <c r="AS109" s="17"/>
    </row>
    <row r="110" spans="1:45" ht="17.25" thickTop="1" thickBot="1">
      <c r="A110" s="6">
        <v>10</v>
      </c>
      <c r="B110" s="103" t="s">
        <v>1224</v>
      </c>
      <c r="C110" s="103" t="s">
        <v>1225</v>
      </c>
      <c r="D110" s="103" t="s">
        <v>1226</v>
      </c>
      <c r="E110" s="360">
        <f t="shared" si="14"/>
        <v>44</v>
      </c>
      <c r="F110" s="217" t="s">
        <v>395</v>
      </c>
      <c r="G110" s="560" t="str">
        <f t="shared" si="18"/>
        <v>25nmUniv</v>
      </c>
      <c r="H110" s="176" t="str">
        <f>IF(COUNTIF('Record Inputs'!$J$2:$J$100,AN110)&gt;0,"TE", IF(COUNTIF('Record Inputs'!$K$2:$K$100,AN110)&gt;0,"H2O",""))</f>
        <v>TE</v>
      </c>
      <c r="I110" s="176" t="str">
        <f>IF(COUNTIF('Record Inputs'!$L$2:$L$100,AN110)&gt;0,"P", IF(COUNTIF('Record Inputs'!$M$2:$M$100,AN110)&gt;0,"N",IF(COUNTIF('Record Inputs'!$P$2:$P$100,AN110)&gt;0,"C","")))</f>
        <v/>
      </c>
      <c r="J110" s="176" t="str">
        <f>IF(COUNTIF('Record Inputs'!$N$2:$N$100,AN110)&gt;0,"S", IF(COUNTIF('Record Inputs'!$O$2:$O$100,AN110)&gt;0,"S&amp;D",""))</f>
        <v/>
      </c>
      <c r="K110" s="192"/>
      <c r="M110" s="16">
        <f t="shared" si="26"/>
        <v>0</v>
      </c>
      <c r="N110" s="16">
        <f t="shared" si="27"/>
        <v>0</v>
      </c>
      <c r="O110" s="16">
        <f t="shared" si="28"/>
        <v>0</v>
      </c>
      <c r="P110" s="16">
        <f t="shared" si="29"/>
        <v>0</v>
      </c>
      <c r="Q110" s="16">
        <f t="shared" si="30"/>
        <v>0</v>
      </c>
      <c r="S110" s="62"/>
      <c r="T110" s="62"/>
      <c r="U110" s="62"/>
      <c r="V110" s="62"/>
      <c r="W110" s="62"/>
      <c r="Y110" s="41">
        <f t="shared" si="31"/>
        <v>0</v>
      </c>
      <c r="Z110" s="41">
        <f t="shared" si="32"/>
        <v>0</v>
      </c>
      <c r="AA110" s="47">
        <f t="shared" si="33"/>
        <v>0</v>
      </c>
      <c r="AB110" s="41">
        <f t="shared" si="34"/>
        <v>0</v>
      </c>
      <c r="AC110" s="41">
        <f t="shared" si="35"/>
        <v>0</v>
      </c>
      <c r="AE110" s="86"/>
      <c r="AF110" s="86"/>
      <c r="AG110" s="86"/>
      <c r="AH110" s="86"/>
      <c r="AI110" s="17"/>
      <c r="AJ110" s="17"/>
      <c r="AK110" s="17"/>
      <c r="AL110" s="17"/>
      <c r="AM110" s="17"/>
      <c r="AN110" s="185" t="str">
        <f t="shared" si="25"/>
        <v>1448081</v>
      </c>
      <c r="AO110" s="17" t="s">
        <v>835</v>
      </c>
      <c r="AP110" s="17">
        <v>7</v>
      </c>
      <c r="AQ110" s="17" t="s">
        <v>9</v>
      </c>
      <c r="AR110" s="17">
        <v>11</v>
      </c>
      <c r="AS110" s="17"/>
    </row>
    <row r="111" spans="1:45" ht="16.5" thickTop="1" thickBot="1">
      <c r="A111" s="6">
        <v>11</v>
      </c>
      <c r="B111" s="103" t="s">
        <v>1227</v>
      </c>
      <c r="C111" s="103" t="s">
        <v>1228</v>
      </c>
      <c r="D111" s="103" t="s">
        <v>1229</v>
      </c>
      <c r="E111" s="360">
        <f t="shared" si="14"/>
        <v>18</v>
      </c>
      <c r="F111" s="216" t="s">
        <v>396</v>
      </c>
      <c r="G111" s="560" t="str">
        <f t="shared" si="18"/>
        <v>25nmUniv</v>
      </c>
      <c r="H111" s="176" t="str">
        <f>IF(COUNTIF('Record Inputs'!$J$2:$J$100,AN111)&gt;0,"TE", IF(COUNTIF('Record Inputs'!$K$2:$K$100,AN111)&gt;0,"H2O",""))</f>
        <v>TE</v>
      </c>
      <c r="I111" s="176" t="str">
        <f>IF(COUNTIF('Record Inputs'!$L$2:$L$100,AN111)&gt;0,"P", IF(COUNTIF('Record Inputs'!$M$2:$M$100,AN111)&gt;0,"N",IF(COUNTIF('Record Inputs'!$P$2:$P$100,AN111)&gt;0,"C","")))</f>
        <v/>
      </c>
      <c r="J111" s="176" t="str">
        <f>IF(COUNTIF('Record Inputs'!$N$2:$N$100,AN111)&gt;0,"S", IF(COUNTIF('Record Inputs'!$O$2:$O$100,AN111)&gt;0,"S&amp;D",""))</f>
        <v/>
      </c>
      <c r="K111" s="192"/>
      <c r="M111" s="16">
        <f t="shared" si="26"/>
        <v>0</v>
      </c>
      <c r="N111" s="16">
        <f t="shared" si="27"/>
        <v>0</v>
      </c>
      <c r="O111" s="16">
        <f t="shared" si="28"/>
        <v>0</v>
      </c>
      <c r="P111" s="16">
        <f t="shared" si="29"/>
        <v>0</v>
      </c>
      <c r="Q111" s="16">
        <f t="shared" si="30"/>
        <v>0</v>
      </c>
      <c r="S111" s="63"/>
      <c r="T111" s="63"/>
      <c r="U111" s="63"/>
      <c r="V111" s="63"/>
      <c r="W111" s="63"/>
      <c r="Y111" s="41">
        <f t="shared" si="31"/>
        <v>0</v>
      </c>
      <c r="Z111" s="41">
        <f t="shared" si="32"/>
        <v>0</v>
      </c>
      <c r="AA111" s="47">
        <f t="shared" si="33"/>
        <v>0</v>
      </c>
      <c r="AB111" s="41">
        <f t="shared" si="34"/>
        <v>0</v>
      </c>
      <c r="AC111" s="41">
        <f t="shared" si="35"/>
        <v>0</v>
      </c>
      <c r="AE111" s="86"/>
      <c r="AF111" s="86"/>
      <c r="AG111" s="86"/>
      <c r="AH111" s="86"/>
      <c r="AI111" s="17"/>
      <c r="AJ111" s="17"/>
      <c r="AK111" s="17"/>
      <c r="AL111" s="17"/>
      <c r="AM111" s="17"/>
      <c r="AN111" s="185" t="str">
        <f t="shared" si="25"/>
        <v>1448081</v>
      </c>
      <c r="AO111" s="17" t="s">
        <v>836</v>
      </c>
      <c r="AP111" s="17">
        <v>7</v>
      </c>
      <c r="AQ111" s="17" t="s">
        <v>9</v>
      </c>
      <c r="AR111" s="17">
        <v>15</v>
      </c>
      <c r="AS111" s="17"/>
    </row>
    <row r="112" spans="1:45" ht="16.5" thickTop="1" thickBot="1">
      <c r="A112" s="6">
        <v>12</v>
      </c>
      <c r="B112" s="129" t="s">
        <v>1230</v>
      </c>
      <c r="C112" s="129" t="s">
        <v>1231</v>
      </c>
      <c r="D112" s="129" t="s">
        <v>1232</v>
      </c>
      <c r="E112" s="361">
        <f t="shared" si="14"/>
        <v>23</v>
      </c>
      <c r="F112" s="386" t="s">
        <v>397</v>
      </c>
      <c r="G112" s="560" t="str">
        <f t="shared" si="18"/>
        <v>25nmUniv</v>
      </c>
      <c r="H112" s="387" t="str">
        <f>IF(COUNTIF('Record Inputs'!$J$2:$J$100,AN112)&gt;0,"TE", IF(COUNTIF('Record Inputs'!$K$2:$K$100,AN112)&gt;0,"H2O",""))</f>
        <v>TE</v>
      </c>
      <c r="I112" s="387" t="str">
        <f>IF(COUNTIF('Record Inputs'!$L$2:$L$100,AN112)&gt;0,"P", IF(COUNTIF('Record Inputs'!$M$2:$M$100,AN112)&gt;0,"N",IF(COUNTIF('Record Inputs'!$P$2:$P$100,AN112)&gt;0,"C","")))</f>
        <v/>
      </c>
      <c r="J112" s="387" t="str">
        <f>IF(COUNTIF('Record Inputs'!$N$2:$N$100,AN112)&gt;0,"S", IF(COUNTIF('Record Inputs'!$O$2:$O$100,AN112)&gt;0,"S&amp;D",""))</f>
        <v/>
      </c>
      <c r="K112" s="362"/>
      <c r="M112" s="16">
        <f t="shared" si="26"/>
        <v>0</v>
      </c>
      <c r="N112" s="16">
        <f t="shared" si="27"/>
        <v>0</v>
      </c>
      <c r="O112" s="16">
        <f t="shared" si="28"/>
        <v>0</v>
      </c>
      <c r="P112" s="16">
        <f t="shared" si="29"/>
        <v>0</v>
      </c>
      <c r="Q112" s="16">
        <f t="shared" si="30"/>
        <v>0</v>
      </c>
      <c r="S112" s="63"/>
      <c r="T112" s="63"/>
      <c r="U112" s="63"/>
      <c r="V112" s="63"/>
      <c r="W112" s="63"/>
      <c r="Y112" s="41">
        <f t="shared" si="31"/>
        <v>0</v>
      </c>
      <c r="Z112" s="41">
        <f t="shared" si="32"/>
        <v>0</v>
      </c>
      <c r="AA112" s="47">
        <f t="shared" si="33"/>
        <v>0</v>
      </c>
      <c r="AB112" s="41">
        <f t="shared" si="34"/>
        <v>0</v>
      </c>
      <c r="AC112" s="41">
        <f t="shared" si="35"/>
        <v>0</v>
      </c>
      <c r="AE112" s="86"/>
      <c r="AF112" s="86"/>
      <c r="AG112" s="86"/>
      <c r="AH112" s="86"/>
      <c r="AI112" s="17"/>
      <c r="AJ112" s="17"/>
      <c r="AK112" s="17"/>
      <c r="AL112" s="17"/>
      <c r="AM112" s="17"/>
      <c r="AN112" s="185" t="str">
        <f t="shared" si="25"/>
        <v>1448081</v>
      </c>
      <c r="AO112" s="17" t="s">
        <v>837</v>
      </c>
      <c r="AP112" s="17">
        <v>7</v>
      </c>
      <c r="AQ112" s="17" t="s">
        <v>9</v>
      </c>
      <c r="AR112" s="17">
        <v>19</v>
      </c>
      <c r="AS112" s="17"/>
    </row>
    <row r="113" spans="1:45" ht="15.75" thickBot="1">
      <c r="A113" s="6">
        <v>13</v>
      </c>
      <c r="B113" s="104" t="s">
        <v>1233</v>
      </c>
      <c r="C113" s="104" t="s">
        <v>1234</v>
      </c>
      <c r="D113" s="104" t="s">
        <v>1235</v>
      </c>
      <c r="E113" s="409">
        <f t="shared" si="14"/>
        <v>28</v>
      </c>
      <c r="F113" s="448" t="s">
        <v>398</v>
      </c>
      <c r="G113" s="560" t="str">
        <f t="shared" si="18"/>
        <v>25nmUniv</v>
      </c>
      <c r="H113" s="449" t="str">
        <f>IF(COUNTIF('Record Inputs'!$J$2:$J$100,AN113)&gt;0,"TE", IF(COUNTIF('Record Inputs'!$K$2:$K$100,AN113)&gt;0,"H2O",""))</f>
        <v/>
      </c>
      <c r="I113" s="449" t="str">
        <f>IF(COUNTIF('Record Inputs'!$L$2:$L$100,AN113)&gt;0,"P", IF(COUNTIF('Record Inputs'!$M$2:$M$100,AN113)&gt;0,"N",IF(COUNTIF('Record Inputs'!$P$2:$P$100,AN113)&gt;0,"C","")))</f>
        <v/>
      </c>
      <c r="J113" s="449" t="str">
        <f>IF(COUNTIF('Record Inputs'!$N$2:$N$100,AN113)&gt;0,"S", IF(COUNTIF('Record Inputs'!$O$2:$O$100,AN113)&gt;0,"S&amp;D",""))</f>
        <v/>
      </c>
      <c r="K113" s="440"/>
      <c r="M113" s="16">
        <f t="shared" si="26"/>
        <v>0</v>
      </c>
      <c r="N113" s="16">
        <f t="shared" si="27"/>
        <v>0</v>
      </c>
      <c r="O113" s="16">
        <f t="shared" si="28"/>
        <v>0</v>
      </c>
      <c r="P113" s="16">
        <f t="shared" si="29"/>
        <v>0</v>
      </c>
      <c r="Q113" s="16">
        <f t="shared" si="30"/>
        <v>0</v>
      </c>
      <c r="Y113" s="41">
        <f t="shared" si="31"/>
        <v>0</v>
      </c>
      <c r="Z113" s="41">
        <f t="shared" si="32"/>
        <v>0</v>
      </c>
      <c r="AA113" s="47">
        <f t="shared" si="33"/>
        <v>0</v>
      </c>
      <c r="AB113" s="41">
        <f t="shared" si="34"/>
        <v>0</v>
      </c>
      <c r="AC113" s="41">
        <f t="shared" si="35"/>
        <v>0</v>
      </c>
      <c r="AE113" s="86"/>
      <c r="AF113" s="86"/>
      <c r="AG113" s="86"/>
      <c r="AH113" s="86"/>
      <c r="AI113" s="17"/>
      <c r="AJ113" s="17"/>
      <c r="AK113" s="17"/>
      <c r="AL113" s="17"/>
      <c r="AM113" s="17"/>
      <c r="AN113" s="185" t="str">
        <f t="shared" si="25"/>
        <v>1448155</v>
      </c>
      <c r="AO113" s="17" t="s">
        <v>5</v>
      </c>
      <c r="AP113" s="17">
        <v>11</v>
      </c>
      <c r="AQ113" s="17" t="s">
        <v>9</v>
      </c>
      <c r="AR113" s="17">
        <v>23</v>
      </c>
      <c r="AS113" s="17"/>
    </row>
    <row r="114" spans="1:45" ht="16.5" thickTop="1" thickBot="1">
      <c r="A114" s="6">
        <v>14</v>
      </c>
      <c r="B114" s="103" t="s">
        <v>1236</v>
      </c>
      <c r="C114" s="103" t="s">
        <v>1237</v>
      </c>
      <c r="D114" s="103" t="s">
        <v>1238</v>
      </c>
      <c r="E114" s="360">
        <f t="shared" si="14"/>
        <v>36</v>
      </c>
      <c r="F114" s="217" t="s">
        <v>399</v>
      </c>
      <c r="G114" s="560" t="str">
        <f t="shared" si="18"/>
        <v>25nmUniv</v>
      </c>
      <c r="H114" s="176" t="str">
        <f>IF(COUNTIF('Record Inputs'!$J$2:$J$100,AN114)&gt;0,"TE", IF(COUNTIF('Record Inputs'!$K$2:$K$100,AN114)&gt;0,"H2O",""))</f>
        <v/>
      </c>
      <c r="I114" s="176" t="str">
        <f>IF(COUNTIF('Record Inputs'!$L$2:$L$100,AN114)&gt;0,"P", IF(COUNTIF('Record Inputs'!$M$2:$M$100,AN114)&gt;0,"N",IF(COUNTIF('Record Inputs'!$P$2:$P$100,AN114)&gt;0,"C","")))</f>
        <v/>
      </c>
      <c r="J114" s="176" t="str">
        <f>IF(COUNTIF('Record Inputs'!$N$2:$N$100,AN114)&gt;0,"S", IF(COUNTIF('Record Inputs'!$O$2:$O$100,AN114)&gt;0,"S&amp;D",""))</f>
        <v/>
      </c>
      <c r="K114" s="192"/>
      <c r="M114" s="16">
        <f t="shared" si="26"/>
        <v>0</v>
      </c>
      <c r="N114" s="16">
        <f t="shared" si="27"/>
        <v>0</v>
      </c>
      <c r="O114" s="16">
        <f t="shared" si="28"/>
        <v>0</v>
      </c>
      <c r="P114" s="16">
        <f t="shared" si="29"/>
        <v>0</v>
      </c>
      <c r="Q114" s="16">
        <f t="shared" si="30"/>
        <v>0</v>
      </c>
      <c r="Y114" s="41">
        <f t="shared" si="31"/>
        <v>0</v>
      </c>
      <c r="Z114" s="41">
        <f t="shared" si="32"/>
        <v>0</v>
      </c>
      <c r="AA114" s="47">
        <f t="shared" si="33"/>
        <v>0</v>
      </c>
      <c r="AB114" s="41">
        <f t="shared" si="34"/>
        <v>0</v>
      </c>
      <c r="AC114" s="41">
        <f t="shared" si="35"/>
        <v>0</v>
      </c>
      <c r="AE114" s="86"/>
      <c r="AF114" s="86"/>
      <c r="AG114" s="86"/>
      <c r="AH114" s="86"/>
      <c r="AI114" s="17"/>
      <c r="AJ114" s="17"/>
      <c r="AK114" s="17"/>
      <c r="AL114" s="17"/>
      <c r="AM114" s="17"/>
      <c r="AN114" s="185" t="str">
        <f t="shared" si="25"/>
        <v>1447428</v>
      </c>
      <c r="AO114" s="17" t="s">
        <v>9</v>
      </c>
      <c r="AP114" s="17">
        <v>11</v>
      </c>
      <c r="AQ114" s="17" t="s">
        <v>9</v>
      </c>
      <c r="AR114" s="17">
        <v>27</v>
      </c>
      <c r="AS114" s="17"/>
    </row>
    <row r="115" spans="1:45" ht="16.5" thickTop="1" thickBot="1">
      <c r="A115" s="6">
        <v>15</v>
      </c>
      <c r="B115" s="103" t="s">
        <v>1239</v>
      </c>
      <c r="C115" s="103" t="s">
        <v>1240</v>
      </c>
      <c r="D115" s="103" t="s">
        <v>1241</v>
      </c>
      <c r="E115" s="360">
        <f t="shared" si="14"/>
        <v>35</v>
      </c>
      <c r="F115" s="216" t="s">
        <v>400</v>
      </c>
      <c r="G115" s="560" t="str">
        <f t="shared" si="18"/>
        <v>25nmUniv</v>
      </c>
      <c r="H115" s="176" t="str">
        <f>IF(COUNTIF('Record Inputs'!$J$2:$J$100,AN115)&gt;0,"TE", IF(COUNTIF('Record Inputs'!$K$2:$K$100,AN115)&gt;0,"H2O",""))</f>
        <v/>
      </c>
      <c r="I115" s="176" t="str">
        <f>IF(COUNTIF('Record Inputs'!$L$2:$L$100,AN115)&gt;0,"P", IF(COUNTIF('Record Inputs'!$M$2:$M$100,AN115)&gt;0,"N",IF(COUNTIF('Record Inputs'!$P$2:$P$100,AN115)&gt;0,"C","")))</f>
        <v/>
      </c>
      <c r="J115" s="176" t="str">
        <f>IF(COUNTIF('Record Inputs'!$N$2:$N$100,AN115)&gt;0,"S", IF(COUNTIF('Record Inputs'!$O$2:$O$100,AN115)&gt;0,"S&amp;D",""))</f>
        <v/>
      </c>
      <c r="K115" s="192"/>
      <c r="M115" s="16">
        <f t="shared" si="26"/>
        <v>0</v>
      </c>
      <c r="N115" s="16">
        <f t="shared" si="27"/>
        <v>0</v>
      </c>
      <c r="O115" s="16">
        <f t="shared" si="28"/>
        <v>0</v>
      </c>
      <c r="P115" s="16">
        <f t="shared" si="29"/>
        <v>0</v>
      </c>
      <c r="Q115" s="16">
        <f t="shared" si="30"/>
        <v>0</v>
      </c>
      <c r="Y115" s="41">
        <f t="shared" si="31"/>
        <v>0</v>
      </c>
      <c r="Z115" s="41">
        <f t="shared" si="32"/>
        <v>0</v>
      </c>
      <c r="AA115" s="47">
        <f t="shared" si="33"/>
        <v>0</v>
      </c>
      <c r="AB115" s="41">
        <f t="shared" si="34"/>
        <v>0</v>
      </c>
      <c r="AC115" s="41">
        <f t="shared" si="35"/>
        <v>0</v>
      </c>
      <c r="AE115" s="86"/>
      <c r="AF115" s="86"/>
      <c r="AG115" s="86"/>
      <c r="AH115" s="86"/>
      <c r="AI115" s="17"/>
      <c r="AJ115" s="17"/>
      <c r="AK115" s="17"/>
      <c r="AL115" s="17"/>
      <c r="AM115" s="17"/>
      <c r="AN115" s="185" t="str">
        <f t="shared" si="25"/>
        <v>1447428</v>
      </c>
      <c r="AO115" s="17" t="s">
        <v>828</v>
      </c>
      <c r="AP115" s="17">
        <v>11</v>
      </c>
      <c r="AQ115" s="17" t="s">
        <v>9</v>
      </c>
      <c r="AR115" s="17">
        <v>31</v>
      </c>
      <c r="AS115" s="17"/>
    </row>
    <row r="116" spans="1:45" ht="16.5" thickTop="1" thickBot="1">
      <c r="A116" s="53">
        <v>16</v>
      </c>
      <c r="B116" s="103" t="s">
        <v>1242</v>
      </c>
      <c r="C116" s="103" t="s">
        <v>1243</v>
      </c>
      <c r="D116" s="103" t="s">
        <v>1244</v>
      </c>
      <c r="E116" s="360">
        <f t="shared" si="14"/>
        <v>16</v>
      </c>
      <c r="F116" s="217" t="s">
        <v>401</v>
      </c>
      <c r="G116" s="560" t="str">
        <f t="shared" si="18"/>
        <v>25nmUniv</v>
      </c>
      <c r="H116" s="176" t="str">
        <f>IF(COUNTIF('Record Inputs'!$J$2:$J$100,AN116)&gt;0,"TE", IF(COUNTIF('Record Inputs'!$K$2:$K$100,AN116)&gt;0,"H2O",""))</f>
        <v/>
      </c>
      <c r="I116" s="176" t="str">
        <f>IF(COUNTIF('Record Inputs'!$L$2:$L$100,AN116)&gt;0,"P", IF(COUNTIF('Record Inputs'!$M$2:$M$100,AN116)&gt;0,"N",IF(COUNTIF('Record Inputs'!$P$2:$P$100,AN116)&gt;0,"C","")))</f>
        <v/>
      </c>
      <c r="J116" s="176" t="str">
        <f>IF(COUNTIF('Record Inputs'!$N$2:$N$100,AN116)&gt;0,"S", IF(COUNTIF('Record Inputs'!$O$2:$O$100,AN116)&gt;0,"S&amp;D",""))</f>
        <v/>
      </c>
      <c r="K116" s="192"/>
      <c r="M116" s="16">
        <f t="shared" si="26"/>
        <v>0</v>
      </c>
      <c r="N116" s="16">
        <f t="shared" si="27"/>
        <v>0</v>
      </c>
      <c r="O116" s="16">
        <f t="shared" si="28"/>
        <v>0</v>
      </c>
      <c r="P116" s="16">
        <f t="shared" si="29"/>
        <v>0</v>
      </c>
      <c r="Q116" s="16">
        <f t="shared" si="30"/>
        <v>0</v>
      </c>
      <c r="Y116" s="41">
        <f t="shared" si="31"/>
        <v>0</v>
      </c>
      <c r="Z116" s="41">
        <f t="shared" si="32"/>
        <v>0</v>
      </c>
      <c r="AA116" s="47">
        <f t="shared" si="33"/>
        <v>0</v>
      </c>
      <c r="AB116" s="41">
        <f t="shared" si="34"/>
        <v>0</v>
      </c>
      <c r="AC116" s="41">
        <f t="shared" si="35"/>
        <v>0</v>
      </c>
      <c r="AE116" s="86"/>
      <c r="AF116" s="86"/>
      <c r="AG116" s="86"/>
      <c r="AH116" s="86"/>
      <c r="AI116" s="17"/>
      <c r="AJ116" s="17"/>
      <c r="AK116" s="17"/>
      <c r="AL116" s="17"/>
      <c r="AM116" s="17"/>
      <c r="AN116" s="185" t="str">
        <f t="shared" si="25"/>
        <v>1447428</v>
      </c>
      <c r="AO116" s="17" t="s">
        <v>829</v>
      </c>
      <c r="AP116" s="17">
        <v>11</v>
      </c>
      <c r="AQ116" s="17" t="s">
        <v>9</v>
      </c>
      <c r="AR116" s="17">
        <v>35</v>
      </c>
      <c r="AS116" s="17"/>
    </row>
    <row r="117" spans="1:45" ht="16.5" thickTop="1" thickBot="1">
      <c r="A117" s="54">
        <v>17</v>
      </c>
      <c r="B117" s="103" t="s">
        <v>1245</v>
      </c>
      <c r="C117" s="103" t="s">
        <v>1246</v>
      </c>
      <c r="D117" s="103" t="s">
        <v>1247</v>
      </c>
      <c r="E117" s="360">
        <f t="shared" si="14"/>
        <v>35</v>
      </c>
      <c r="F117" s="216" t="s">
        <v>402</v>
      </c>
      <c r="G117" s="560" t="str">
        <f t="shared" si="18"/>
        <v>25nmUniv</v>
      </c>
      <c r="H117" s="176" t="str">
        <f>IF(COUNTIF('Record Inputs'!$J$2:$J$100,AN117)&gt;0,"TE", IF(COUNTIF('Record Inputs'!$K$2:$K$100,AN117)&gt;0,"H2O",""))</f>
        <v/>
      </c>
      <c r="I117" s="176" t="str">
        <f>IF(COUNTIF('Record Inputs'!$L$2:$L$100,AN117)&gt;0,"P", IF(COUNTIF('Record Inputs'!$M$2:$M$100,AN117)&gt;0,"N",IF(COUNTIF('Record Inputs'!$P$2:$P$100,AN117)&gt;0,"C","")))</f>
        <v/>
      </c>
      <c r="J117" s="176" t="str">
        <f>IF(COUNTIF('Record Inputs'!$N$2:$N$100,AN117)&gt;0,"S", IF(COUNTIF('Record Inputs'!$O$2:$O$100,AN117)&gt;0,"S&amp;D",""))</f>
        <v/>
      </c>
      <c r="K117" s="192"/>
      <c r="M117" s="16">
        <f t="shared" si="26"/>
        <v>0</v>
      </c>
      <c r="N117" s="16">
        <f t="shared" si="27"/>
        <v>0</v>
      </c>
      <c r="O117" s="16">
        <f t="shared" si="28"/>
        <v>0</v>
      </c>
      <c r="P117" s="16">
        <f t="shared" si="29"/>
        <v>0</v>
      </c>
      <c r="Q117" s="16">
        <f t="shared" si="30"/>
        <v>0</v>
      </c>
      <c r="Y117" s="41">
        <f t="shared" si="31"/>
        <v>0</v>
      </c>
      <c r="Z117" s="41">
        <f t="shared" si="32"/>
        <v>0</v>
      </c>
      <c r="AA117" s="47">
        <f t="shared" si="33"/>
        <v>0</v>
      </c>
      <c r="AB117" s="41">
        <f t="shared" si="34"/>
        <v>0</v>
      </c>
      <c r="AC117" s="41">
        <f t="shared" si="35"/>
        <v>0</v>
      </c>
      <c r="AE117" s="86"/>
      <c r="AF117" s="86"/>
      <c r="AG117" s="86"/>
      <c r="AH117" s="86"/>
      <c r="AI117" s="17"/>
      <c r="AJ117" s="17"/>
      <c r="AK117" s="17"/>
      <c r="AL117" s="17"/>
      <c r="AM117" s="17"/>
      <c r="AN117" s="185" t="str">
        <f t="shared" si="25"/>
        <v>1447428</v>
      </c>
      <c r="AO117" s="17" t="s">
        <v>830</v>
      </c>
      <c r="AP117" s="17">
        <v>11</v>
      </c>
      <c r="AQ117" s="17" t="s">
        <v>828</v>
      </c>
      <c r="AR117" s="17">
        <v>7</v>
      </c>
      <c r="AS117" s="17"/>
    </row>
    <row r="118" spans="1:45" ht="16.5" thickTop="1" thickBot="1">
      <c r="A118" s="6">
        <v>18</v>
      </c>
      <c r="B118" s="103" t="s">
        <v>1248</v>
      </c>
      <c r="C118" s="103" t="s">
        <v>1249</v>
      </c>
      <c r="D118" s="103" t="s">
        <v>1250</v>
      </c>
      <c r="E118" s="360">
        <f t="shared" si="14"/>
        <v>36</v>
      </c>
      <c r="F118" s="217" t="s">
        <v>403</v>
      </c>
      <c r="G118" s="560" t="str">
        <f t="shared" si="18"/>
        <v>25nmUniv</v>
      </c>
      <c r="H118" s="176" t="str">
        <f>IF(COUNTIF('Record Inputs'!$J$2:$J$100,AN118)&gt;0,"TE", IF(COUNTIF('Record Inputs'!$K$2:$K$100,AN118)&gt;0,"H2O",""))</f>
        <v/>
      </c>
      <c r="I118" s="176" t="str">
        <f>IF(COUNTIF('Record Inputs'!$L$2:$L$100,AN118)&gt;0,"P", IF(COUNTIF('Record Inputs'!$M$2:$M$100,AN118)&gt;0,"N",IF(COUNTIF('Record Inputs'!$P$2:$P$100,AN118)&gt;0,"C","")))</f>
        <v/>
      </c>
      <c r="J118" s="176" t="str">
        <f>IF(COUNTIF('Record Inputs'!$N$2:$N$100,AN118)&gt;0,"S", IF(COUNTIF('Record Inputs'!$O$2:$O$100,AN118)&gt;0,"S&amp;D",""))</f>
        <v/>
      </c>
      <c r="K118" s="192"/>
      <c r="M118" s="16">
        <f t="shared" si="26"/>
        <v>0</v>
      </c>
      <c r="N118" s="16">
        <f t="shared" si="27"/>
        <v>0</v>
      </c>
      <c r="O118" s="16">
        <f t="shared" si="28"/>
        <v>0</v>
      </c>
      <c r="P118" s="16">
        <f t="shared" si="29"/>
        <v>0</v>
      </c>
      <c r="Q118" s="16">
        <f t="shared" si="30"/>
        <v>0</v>
      </c>
      <c r="Y118" s="41">
        <f t="shared" si="31"/>
        <v>0</v>
      </c>
      <c r="Z118" s="41">
        <f t="shared" si="32"/>
        <v>0</v>
      </c>
      <c r="AA118" s="47">
        <f t="shared" si="33"/>
        <v>0</v>
      </c>
      <c r="AB118" s="41">
        <f t="shared" si="34"/>
        <v>0</v>
      </c>
      <c r="AC118" s="41">
        <f t="shared" si="35"/>
        <v>0</v>
      </c>
      <c r="AE118" s="86"/>
      <c r="AF118" s="86"/>
      <c r="AG118" s="86"/>
      <c r="AH118" s="86"/>
      <c r="AI118" s="17"/>
      <c r="AJ118" s="17"/>
      <c r="AK118" s="17"/>
      <c r="AL118" s="17"/>
      <c r="AM118" s="17"/>
      <c r="AN118" s="185" t="str">
        <f t="shared" si="25"/>
        <v>1447428</v>
      </c>
      <c r="AO118" s="17" t="s">
        <v>831</v>
      </c>
      <c r="AP118" s="17">
        <v>11</v>
      </c>
      <c r="AQ118" s="17" t="s">
        <v>828</v>
      </c>
      <c r="AR118" s="17">
        <v>11</v>
      </c>
      <c r="AS118" s="17"/>
    </row>
    <row r="119" spans="1:45" ht="16.5" thickTop="1" thickBot="1">
      <c r="A119" s="6">
        <v>19</v>
      </c>
      <c r="B119" s="103" t="s">
        <v>1251</v>
      </c>
      <c r="C119" s="103" t="s">
        <v>1252</v>
      </c>
      <c r="D119" s="103" t="s">
        <v>1253</v>
      </c>
      <c r="E119" s="360">
        <f t="shared" si="14"/>
        <v>20</v>
      </c>
      <c r="F119" s="216" t="s">
        <v>404</v>
      </c>
      <c r="G119" s="560" t="str">
        <f t="shared" si="18"/>
        <v>25nmUniv</v>
      </c>
      <c r="H119" s="176" t="str">
        <f>IF(COUNTIF('Record Inputs'!$J$2:$J$100,AN119)&gt;0,"TE", IF(COUNTIF('Record Inputs'!$K$2:$K$100,AN119)&gt;0,"H2O",""))</f>
        <v/>
      </c>
      <c r="I119" s="176" t="str">
        <f>IF(COUNTIF('Record Inputs'!$L$2:$L$100,AN119)&gt;0,"P", IF(COUNTIF('Record Inputs'!$M$2:$M$100,AN119)&gt;0,"N",IF(COUNTIF('Record Inputs'!$P$2:$P$100,AN119)&gt;0,"C","")))</f>
        <v/>
      </c>
      <c r="J119" s="176" t="str">
        <f>IF(COUNTIF('Record Inputs'!$N$2:$N$100,AN119)&gt;0,"S", IF(COUNTIF('Record Inputs'!$O$2:$O$100,AN119)&gt;0,"S&amp;D",""))</f>
        <v/>
      </c>
      <c r="K119" s="192"/>
      <c r="M119" s="16">
        <f t="shared" si="26"/>
        <v>0</v>
      </c>
      <c r="N119" s="16">
        <f t="shared" si="27"/>
        <v>0</v>
      </c>
      <c r="O119" s="16">
        <f t="shared" si="28"/>
        <v>0</v>
      </c>
      <c r="P119" s="16">
        <f t="shared" si="29"/>
        <v>0</v>
      </c>
      <c r="Q119" s="16">
        <f t="shared" si="30"/>
        <v>0</v>
      </c>
      <c r="Y119" s="41">
        <f t="shared" si="31"/>
        <v>0</v>
      </c>
      <c r="Z119" s="41">
        <f t="shared" si="32"/>
        <v>0</v>
      </c>
      <c r="AA119" s="47">
        <f t="shared" si="33"/>
        <v>0</v>
      </c>
      <c r="AB119" s="41">
        <f t="shared" si="34"/>
        <v>0</v>
      </c>
      <c r="AC119" s="41">
        <f t="shared" si="35"/>
        <v>0</v>
      </c>
      <c r="AE119" s="86"/>
      <c r="AF119" s="86"/>
      <c r="AG119" s="86"/>
      <c r="AH119" s="86"/>
      <c r="AI119" s="17"/>
      <c r="AJ119" s="17"/>
      <c r="AK119" s="17"/>
      <c r="AL119" s="17"/>
      <c r="AM119" s="17"/>
      <c r="AN119" s="185" t="str">
        <f t="shared" si="25"/>
        <v>1447428</v>
      </c>
      <c r="AO119" s="17" t="s">
        <v>832</v>
      </c>
      <c r="AP119" s="17">
        <v>11</v>
      </c>
      <c r="AQ119" s="17" t="s">
        <v>828</v>
      </c>
      <c r="AR119" s="17">
        <v>15</v>
      </c>
      <c r="AS119" s="17"/>
    </row>
    <row r="120" spans="1:45" ht="16.5" thickTop="1" thickBot="1">
      <c r="A120" s="6">
        <v>20</v>
      </c>
      <c r="B120" s="103" t="s">
        <v>1254</v>
      </c>
      <c r="C120" s="103" t="s">
        <v>1255</v>
      </c>
      <c r="D120" s="103" t="s">
        <v>1256</v>
      </c>
      <c r="E120" s="360">
        <f t="shared" si="14"/>
        <v>41</v>
      </c>
      <c r="F120" s="217" t="s">
        <v>405</v>
      </c>
      <c r="G120" s="560" t="str">
        <f t="shared" si="18"/>
        <v>25nmUniv</v>
      </c>
      <c r="H120" s="176" t="str">
        <f>IF(COUNTIF('Record Inputs'!$J$2:$J$100,AN120)&gt;0,"TE", IF(COUNTIF('Record Inputs'!$K$2:$K$100,AN120)&gt;0,"H2O",""))</f>
        <v/>
      </c>
      <c r="I120" s="176" t="str">
        <f>IF(COUNTIF('Record Inputs'!$L$2:$L$100,AN120)&gt;0,"P", IF(COUNTIF('Record Inputs'!$M$2:$M$100,AN120)&gt;0,"N",IF(COUNTIF('Record Inputs'!$P$2:$P$100,AN120)&gt;0,"C","")))</f>
        <v/>
      </c>
      <c r="J120" s="176" t="str">
        <f>IF(COUNTIF('Record Inputs'!$N$2:$N$100,AN120)&gt;0,"S", IF(COUNTIF('Record Inputs'!$O$2:$O$100,AN120)&gt;0,"S&amp;D",""))</f>
        <v/>
      </c>
      <c r="K120" s="192"/>
      <c r="M120" s="16">
        <f t="shared" si="26"/>
        <v>0</v>
      </c>
      <c r="N120" s="16">
        <f t="shared" si="27"/>
        <v>0</v>
      </c>
      <c r="O120" s="16">
        <f t="shared" si="28"/>
        <v>0</v>
      </c>
      <c r="P120" s="16">
        <f t="shared" si="29"/>
        <v>0</v>
      </c>
      <c r="Q120" s="16">
        <f t="shared" si="30"/>
        <v>0</v>
      </c>
      <c r="Y120" s="41">
        <f t="shared" si="31"/>
        <v>0</v>
      </c>
      <c r="Z120" s="41">
        <f t="shared" si="32"/>
        <v>0</v>
      </c>
      <c r="AA120" s="47">
        <f t="shared" si="33"/>
        <v>0</v>
      </c>
      <c r="AB120" s="41">
        <f t="shared" si="34"/>
        <v>0</v>
      </c>
      <c r="AC120" s="41">
        <f t="shared" si="35"/>
        <v>0</v>
      </c>
      <c r="AE120" s="86"/>
      <c r="AF120" s="86"/>
      <c r="AG120" s="86"/>
      <c r="AH120" s="86"/>
      <c r="AI120" s="17"/>
      <c r="AJ120" s="17"/>
      <c r="AK120" s="17"/>
      <c r="AL120" s="17"/>
      <c r="AM120" s="17"/>
      <c r="AN120" s="185" t="str">
        <f t="shared" si="25"/>
        <v>1447428</v>
      </c>
      <c r="AO120" s="17" t="s">
        <v>833</v>
      </c>
      <c r="AP120" s="17">
        <v>11</v>
      </c>
      <c r="AQ120" s="17" t="s">
        <v>828</v>
      </c>
      <c r="AR120" s="17">
        <v>19</v>
      </c>
      <c r="AS120" s="17"/>
    </row>
    <row r="121" spans="1:45" ht="16.5" thickTop="1" thickBot="1">
      <c r="A121" s="6">
        <v>21</v>
      </c>
      <c r="B121" s="103" t="s">
        <v>1257</v>
      </c>
      <c r="C121" s="103" t="s">
        <v>1258</v>
      </c>
      <c r="D121" s="103" t="s">
        <v>1259</v>
      </c>
      <c r="E121" s="360">
        <f t="shared" si="14"/>
        <v>37</v>
      </c>
      <c r="F121" s="216" t="s">
        <v>406</v>
      </c>
      <c r="G121" s="560" t="str">
        <f t="shared" si="18"/>
        <v>25nmUniv</v>
      </c>
      <c r="H121" s="176" t="str">
        <f>IF(COUNTIF('Record Inputs'!$J$2:$J$100,AN121)&gt;0,"TE", IF(COUNTIF('Record Inputs'!$K$2:$K$100,AN121)&gt;0,"H2O",""))</f>
        <v/>
      </c>
      <c r="I121" s="176" t="str">
        <f>IF(COUNTIF('Record Inputs'!$L$2:$L$100,AN121)&gt;0,"P", IF(COUNTIF('Record Inputs'!$M$2:$M$100,AN121)&gt;0,"N",IF(COUNTIF('Record Inputs'!$P$2:$P$100,AN121)&gt;0,"C","")))</f>
        <v/>
      </c>
      <c r="J121" s="176" t="str">
        <f>IF(COUNTIF('Record Inputs'!$N$2:$N$100,AN121)&gt;0,"S", IF(COUNTIF('Record Inputs'!$O$2:$O$100,AN121)&gt;0,"S&amp;D",""))</f>
        <v/>
      </c>
      <c r="K121" s="192"/>
      <c r="M121" s="16">
        <f t="shared" si="26"/>
        <v>0</v>
      </c>
      <c r="N121" s="16">
        <f t="shared" si="27"/>
        <v>0</v>
      </c>
      <c r="O121" s="16">
        <f t="shared" si="28"/>
        <v>0</v>
      </c>
      <c r="P121" s="16">
        <f t="shared" si="29"/>
        <v>0</v>
      </c>
      <c r="Q121" s="16">
        <f t="shared" si="30"/>
        <v>0</v>
      </c>
      <c r="Y121" s="41">
        <f t="shared" si="31"/>
        <v>0</v>
      </c>
      <c r="Z121" s="41">
        <f t="shared" si="32"/>
        <v>0</v>
      </c>
      <c r="AA121" s="47">
        <f t="shared" si="33"/>
        <v>0</v>
      </c>
      <c r="AB121" s="41">
        <f t="shared" si="34"/>
        <v>0</v>
      </c>
      <c r="AC121" s="41">
        <f t="shared" si="35"/>
        <v>0</v>
      </c>
      <c r="AE121" s="86"/>
      <c r="AF121" s="86"/>
      <c r="AG121" s="86"/>
      <c r="AH121" s="86"/>
      <c r="AI121" s="17"/>
      <c r="AJ121" s="17"/>
      <c r="AK121" s="17"/>
      <c r="AL121" s="17"/>
      <c r="AM121" s="17"/>
      <c r="AN121" s="185" t="str">
        <f t="shared" si="25"/>
        <v>1447428</v>
      </c>
      <c r="AO121" s="17" t="s">
        <v>834</v>
      </c>
      <c r="AP121" s="17">
        <v>11</v>
      </c>
      <c r="AQ121" s="17" t="s">
        <v>828</v>
      </c>
      <c r="AR121" s="17">
        <v>23</v>
      </c>
      <c r="AS121" s="17"/>
    </row>
    <row r="122" spans="1:45" ht="16.5" thickTop="1" thickBot="1">
      <c r="A122" s="6">
        <v>22</v>
      </c>
      <c r="B122" s="103" t="s">
        <v>1260</v>
      </c>
      <c r="C122" s="103" t="s">
        <v>1261</v>
      </c>
      <c r="D122" s="103" t="s">
        <v>1262</v>
      </c>
      <c r="E122" s="360">
        <f t="shared" si="14"/>
        <v>20</v>
      </c>
      <c r="F122" s="217" t="s">
        <v>407</v>
      </c>
      <c r="G122" s="560" t="str">
        <f t="shared" si="18"/>
        <v>25nmUniv</v>
      </c>
      <c r="H122" s="176" t="str">
        <f>IF(COUNTIF('Record Inputs'!$J$2:$J$100,AN122)&gt;0,"TE", IF(COUNTIF('Record Inputs'!$K$2:$K$100,AN122)&gt;0,"H2O",""))</f>
        <v/>
      </c>
      <c r="I122" s="176" t="str">
        <f>IF(COUNTIF('Record Inputs'!$L$2:$L$100,AN122)&gt;0,"P", IF(COUNTIF('Record Inputs'!$M$2:$M$100,AN122)&gt;0,"N",IF(COUNTIF('Record Inputs'!$P$2:$P$100,AN122)&gt;0,"C","")))</f>
        <v/>
      </c>
      <c r="J122" s="176" t="str">
        <f>IF(COUNTIF('Record Inputs'!$N$2:$N$100,AN122)&gt;0,"S", IF(COUNTIF('Record Inputs'!$O$2:$O$100,AN122)&gt;0,"S&amp;D",""))</f>
        <v/>
      </c>
      <c r="K122" s="192"/>
      <c r="M122" s="16">
        <f t="shared" si="26"/>
        <v>0</v>
      </c>
      <c r="N122" s="16">
        <f t="shared" si="27"/>
        <v>0</v>
      </c>
      <c r="O122" s="16">
        <f t="shared" si="28"/>
        <v>0</v>
      </c>
      <c r="P122" s="16">
        <f t="shared" si="29"/>
        <v>0</v>
      </c>
      <c r="Q122" s="16">
        <f t="shared" si="30"/>
        <v>0</v>
      </c>
      <c r="Y122" s="41">
        <f t="shared" si="31"/>
        <v>0</v>
      </c>
      <c r="Z122" s="41">
        <f t="shared" si="32"/>
        <v>0</v>
      </c>
      <c r="AA122" s="47">
        <f t="shared" si="33"/>
        <v>0</v>
      </c>
      <c r="AB122" s="41">
        <f t="shared" si="34"/>
        <v>0</v>
      </c>
      <c r="AC122" s="41">
        <f t="shared" si="35"/>
        <v>0</v>
      </c>
      <c r="AE122" s="86"/>
      <c r="AF122" s="86"/>
      <c r="AG122" s="86"/>
      <c r="AH122" s="86"/>
      <c r="AI122" s="17"/>
      <c r="AJ122" s="17"/>
      <c r="AK122" s="17"/>
      <c r="AL122" s="17"/>
      <c r="AM122" s="17"/>
      <c r="AN122" s="185" t="str">
        <f t="shared" si="25"/>
        <v>1447428</v>
      </c>
      <c r="AO122" s="17" t="s">
        <v>835</v>
      </c>
      <c r="AP122" s="17">
        <v>11</v>
      </c>
      <c r="AQ122" s="17" t="s">
        <v>828</v>
      </c>
      <c r="AR122" s="17">
        <v>27</v>
      </c>
      <c r="AS122" s="17"/>
    </row>
    <row r="123" spans="1:45" ht="16.5" thickTop="1" thickBot="1">
      <c r="A123" s="6">
        <v>23</v>
      </c>
      <c r="B123" s="103" t="s">
        <v>1263</v>
      </c>
      <c r="C123" s="103" t="s">
        <v>1264</v>
      </c>
      <c r="D123" s="103" t="s">
        <v>1265</v>
      </c>
      <c r="E123" s="360">
        <f t="shared" si="14"/>
        <v>39</v>
      </c>
      <c r="F123" s="216" t="s">
        <v>408</v>
      </c>
      <c r="G123" s="560" t="str">
        <f t="shared" si="18"/>
        <v>25nmUniv</v>
      </c>
      <c r="H123" s="176" t="str">
        <f>IF(COUNTIF('Record Inputs'!$J$2:$J$100,AN123)&gt;0,"TE", IF(COUNTIF('Record Inputs'!$K$2:$K$100,AN123)&gt;0,"H2O",""))</f>
        <v/>
      </c>
      <c r="I123" s="176" t="str">
        <f>IF(COUNTIF('Record Inputs'!$L$2:$L$100,AN123)&gt;0,"P", IF(COUNTIF('Record Inputs'!$M$2:$M$100,AN123)&gt;0,"N",IF(COUNTIF('Record Inputs'!$P$2:$P$100,AN123)&gt;0,"C","")))</f>
        <v/>
      </c>
      <c r="J123" s="176" t="str">
        <f>IF(COUNTIF('Record Inputs'!$N$2:$N$100,AN123)&gt;0,"S", IF(COUNTIF('Record Inputs'!$O$2:$O$100,AN123)&gt;0,"S&amp;D",""))</f>
        <v/>
      </c>
      <c r="K123" s="192"/>
      <c r="M123" s="16">
        <f t="shared" si="26"/>
        <v>0</v>
      </c>
      <c r="N123" s="16">
        <f t="shared" si="27"/>
        <v>0</v>
      </c>
      <c r="O123" s="16">
        <f t="shared" si="28"/>
        <v>0</v>
      </c>
      <c r="P123" s="16">
        <f t="shared" si="29"/>
        <v>0</v>
      </c>
      <c r="Q123" s="16">
        <f t="shared" si="30"/>
        <v>0</v>
      </c>
      <c r="Y123" s="41">
        <f t="shared" si="31"/>
        <v>0</v>
      </c>
      <c r="Z123" s="41">
        <f t="shared" si="32"/>
        <v>0</v>
      </c>
      <c r="AA123" s="47">
        <f t="shared" si="33"/>
        <v>0</v>
      </c>
      <c r="AB123" s="41">
        <f t="shared" si="34"/>
        <v>0</v>
      </c>
      <c r="AC123" s="41">
        <f t="shared" si="35"/>
        <v>0</v>
      </c>
      <c r="AE123" s="86"/>
      <c r="AF123" s="86"/>
      <c r="AG123" s="86"/>
      <c r="AH123" s="86"/>
      <c r="AI123" s="17"/>
      <c r="AJ123" s="17"/>
      <c r="AK123" s="17"/>
      <c r="AL123" s="17"/>
      <c r="AM123" s="17"/>
      <c r="AN123" s="185" t="str">
        <f t="shared" si="25"/>
        <v>1447428</v>
      </c>
      <c r="AO123" s="17" t="s">
        <v>836</v>
      </c>
      <c r="AP123" s="17">
        <v>11</v>
      </c>
      <c r="AQ123" s="17" t="s">
        <v>828</v>
      </c>
      <c r="AR123" s="17">
        <v>31</v>
      </c>
      <c r="AS123" s="17"/>
    </row>
    <row r="124" spans="1:45" ht="16.5" thickTop="1" thickBot="1">
      <c r="A124" s="53">
        <v>24</v>
      </c>
      <c r="B124" s="129" t="s">
        <v>1266</v>
      </c>
      <c r="C124" s="129" t="s">
        <v>1267</v>
      </c>
      <c r="D124" s="129" t="s">
        <v>1268</v>
      </c>
      <c r="E124" s="361">
        <f t="shared" si="14"/>
        <v>38</v>
      </c>
      <c r="F124" s="386" t="s">
        <v>409</v>
      </c>
      <c r="G124" s="560" t="str">
        <f t="shared" si="18"/>
        <v>25nmUniv</v>
      </c>
      <c r="H124" s="387" t="str">
        <f>IF(COUNTIF('Record Inputs'!$J$2:$J$100,AN124)&gt;0,"TE", IF(COUNTIF('Record Inputs'!$K$2:$K$100,AN124)&gt;0,"H2O",""))</f>
        <v/>
      </c>
      <c r="I124" s="387" t="str">
        <f>IF(COUNTIF('Record Inputs'!$L$2:$L$100,AN124)&gt;0,"P", IF(COUNTIF('Record Inputs'!$M$2:$M$100,AN124)&gt;0,"N",IF(COUNTIF('Record Inputs'!$P$2:$P$100,AN124)&gt;0,"C","")))</f>
        <v/>
      </c>
      <c r="J124" s="387" t="str">
        <f>IF(COUNTIF('Record Inputs'!$N$2:$N$100,AN124)&gt;0,"S", IF(COUNTIF('Record Inputs'!$O$2:$O$100,AN124)&gt;0,"S&amp;D",""))</f>
        <v/>
      </c>
      <c r="K124" s="362"/>
      <c r="M124" s="16">
        <f t="shared" si="26"/>
        <v>0</v>
      </c>
      <c r="N124" s="16">
        <f t="shared" si="27"/>
        <v>0</v>
      </c>
      <c r="O124" s="16">
        <f t="shared" si="28"/>
        <v>0</v>
      </c>
      <c r="P124" s="16">
        <f t="shared" si="29"/>
        <v>0</v>
      </c>
      <c r="Q124" s="16">
        <f t="shared" si="30"/>
        <v>0</v>
      </c>
      <c r="Y124" s="41">
        <f t="shared" si="31"/>
        <v>0</v>
      </c>
      <c r="Z124" s="41">
        <f t="shared" si="32"/>
        <v>0</v>
      </c>
      <c r="AA124" s="47">
        <f t="shared" si="33"/>
        <v>0</v>
      </c>
      <c r="AB124" s="41">
        <f t="shared" si="34"/>
        <v>0</v>
      </c>
      <c r="AC124" s="41">
        <f t="shared" si="35"/>
        <v>0</v>
      </c>
      <c r="AE124" s="86"/>
      <c r="AF124" s="86"/>
      <c r="AG124" s="86"/>
      <c r="AH124" s="86"/>
      <c r="AI124" s="17"/>
      <c r="AJ124" s="17"/>
      <c r="AK124" s="17"/>
      <c r="AL124" s="17"/>
      <c r="AM124" s="17"/>
      <c r="AN124" s="185" t="str">
        <f t="shared" si="25"/>
        <v>1447430</v>
      </c>
      <c r="AO124" s="17" t="s">
        <v>837</v>
      </c>
      <c r="AP124" s="17">
        <v>11</v>
      </c>
      <c r="AQ124" s="17" t="s">
        <v>828</v>
      </c>
      <c r="AR124" s="17">
        <v>35</v>
      </c>
      <c r="AS124" s="17"/>
    </row>
    <row r="125" spans="1:45" ht="15.75" thickBot="1">
      <c r="A125" s="54">
        <v>25</v>
      </c>
      <c r="B125" s="102" t="s">
        <v>1128</v>
      </c>
      <c r="C125" s="102" t="s">
        <v>1129</v>
      </c>
      <c r="D125" s="102" t="s">
        <v>1130</v>
      </c>
      <c r="E125" s="409">
        <f t="shared" si="14"/>
        <v>36</v>
      </c>
      <c r="F125" s="445" t="s">
        <v>338</v>
      </c>
      <c r="G125" s="560" t="str">
        <f t="shared" si="18"/>
        <v>25nmUniv</v>
      </c>
      <c r="H125" s="446" t="str">
        <f>IF(COUNTIF('Record Inputs'!$J$2:$J$100,AN125)&gt;0,"TE", IF(COUNTIF('Record Inputs'!$K$2:$K$100,AN125)&gt;0,"H2O",""))</f>
        <v/>
      </c>
      <c r="I125" s="446" t="str">
        <f>IF(COUNTIF('Record Inputs'!$L$2:$L$100,AN125)&gt;0,"P", IF(COUNTIF('Record Inputs'!$M$2:$M$100,AN125)&gt;0,"N",IF(COUNTIF('Record Inputs'!$P$2:$P$100,AN125)&gt;0,"C","")))</f>
        <v/>
      </c>
      <c r="J125" s="446" t="str">
        <f>IF(COUNTIF('Record Inputs'!$N$2:$N$100,AN125)&gt;0,"S", IF(COUNTIF('Record Inputs'!$O$2:$O$100,AN125)&gt;0,"S&amp;D",""))</f>
        <v/>
      </c>
      <c r="K125" s="440"/>
      <c r="M125" s="16">
        <f t="shared" si="26"/>
        <v>0</v>
      </c>
      <c r="N125" s="16">
        <f t="shared" si="27"/>
        <v>0</v>
      </c>
      <c r="O125" s="16">
        <f t="shared" si="28"/>
        <v>0</v>
      </c>
      <c r="P125" s="16">
        <f t="shared" si="29"/>
        <v>0</v>
      </c>
      <c r="Q125" s="16">
        <f t="shared" si="30"/>
        <v>0</v>
      </c>
      <c r="Y125" s="41">
        <f t="shared" si="31"/>
        <v>0</v>
      </c>
      <c r="Z125" s="41">
        <f t="shared" si="32"/>
        <v>0</v>
      </c>
      <c r="AA125" s="47">
        <f t="shared" si="33"/>
        <v>0</v>
      </c>
      <c r="AB125" s="41">
        <f t="shared" si="34"/>
        <v>0</v>
      </c>
      <c r="AC125" s="41">
        <f t="shared" si="35"/>
        <v>0</v>
      </c>
      <c r="AE125" s="86"/>
      <c r="AF125" s="86"/>
      <c r="AG125" s="86"/>
      <c r="AH125" s="86"/>
      <c r="AI125" s="17"/>
      <c r="AJ125" s="17"/>
      <c r="AK125" s="17"/>
      <c r="AL125" s="17"/>
      <c r="AM125" s="17"/>
      <c r="AN125" s="185" t="str">
        <f t="shared" si="25"/>
        <v>1447430</v>
      </c>
      <c r="AO125" s="17" t="s">
        <v>5</v>
      </c>
      <c r="AP125" s="17">
        <v>15</v>
      </c>
      <c r="AQ125" s="17" t="s">
        <v>829</v>
      </c>
      <c r="AR125" s="17">
        <v>7</v>
      </c>
      <c r="AS125" s="17"/>
    </row>
    <row r="126" spans="1:45" ht="16.5" thickTop="1" thickBot="1">
      <c r="A126" s="6">
        <v>26</v>
      </c>
      <c r="B126" s="101" t="s">
        <v>1131</v>
      </c>
      <c r="C126" s="101" t="s">
        <v>1132</v>
      </c>
      <c r="D126" s="101" t="s">
        <v>1133</v>
      </c>
      <c r="E126" s="360">
        <f t="shared" si="14"/>
        <v>24</v>
      </c>
      <c r="F126" s="215" t="s">
        <v>339</v>
      </c>
      <c r="G126" s="560" t="str">
        <f t="shared" si="18"/>
        <v>25nmUniv</v>
      </c>
      <c r="H126" s="175" t="str">
        <f>IF(COUNTIF('Record Inputs'!$J$2:$J$100,AN126)&gt;0,"TE", IF(COUNTIF('Record Inputs'!$K$2:$K$100,AN126)&gt;0,"H2O",""))</f>
        <v/>
      </c>
      <c r="I126" s="175" t="str">
        <f>IF(COUNTIF('Record Inputs'!$L$2:$L$100,AN126)&gt;0,"P", IF(COUNTIF('Record Inputs'!$M$2:$M$100,AN126)&gt;0,"N",IF(COUNTIF('Record Inputs'!$P$2:$P$100,AN126)&gt;0,"C","")))</f>
        <v/>
      </c>
      <c r="J126" s="175" t="str">
        <f>IF(COUNTIF('Record Inputs'!$N$2:$N$100,AN126)&gt;0,"S", IF(COUNTIF('Record Inputs'!$O$2:$O$100,AN126)&gt;0,"S&amp;D",""))</f>
        <v/>
      </c>
      <c r="K126" s="192"/>
      <c r="M126" s="16">
        <f t="shared" si="26"/>
        <v>0</v>
      </c>
      <c r="N126" s="16">
        <f t="shared" si="27"/>
        <v>0</v>
      </c>
      <c r="O126" s="16">
        <f t="shared" si="28"/>
        <v>0</v>
      </c>
      <c r="P126" s="16">
        <f t="shared" si="29"/>
        <v>0</v>
      </c>
      <c r="Q126" s="16">
        <f t="shared" si="30"/>
        <v>0</v>
      </c>
      <c r="Y126" s="41">
        <f t="shared" si="31"/>
        <v>0</v>
      </c>
      <c r="Z126" s="41">
        <f t="shared" si="32"/>
        <v>0</v>
      </c>
      <c r="AA126" s="47">
        <f t="shared" si="33"/>
        <v>0</v>
      </c>
      <c r="AB126" s="41">
        <f t="shared" si="34"/>
        <v>0</v>
      </c>
      <c r="AC126" s="41">
        <f t="shared" si="35"/>
        <v>0</v>
      </c>
      <c r="AE126" s="86"/>
      <c r="AF126" s="86"/>
      <c r="AG126" s="86"/>
      <c r="AH126" s="86"/>
      <c r="AI126" s="17"/>
      <c r="AJ126" s="17"/>
      <c r="AK126" s="17"/>
      <c r="AL126" s="17"/>
      <c r="AM126" s="17"/>
      <c r="AN126" s="185" t="str">
        <f t="shared" si="25"/>
        <v>1447430</v>
      </c>
      <c r="AO126" s="17" t="s">
        <v>9</v>
      </c>
      <c r="AP126" s="17">
        <v>15</v>
      </c>
      <c r="AQ126" s="17" t="s">
        <v>829</v>
      </c>
      <c r="AR126" s="17">
        <v>11</v>
      </c>
      <c r="AS126" s="17"/>
    </row>
    <row r="127" spans="1:45" ht="16.5" thickTop="1" thickBot="1">
      <c r="A127" s="6">
        <v>27</v>
      </c>
      <c r="B127" s="101" t="s">
        <v>1134</v>
      </c>
      <c r="C127" s="101" t="s">
        <v>1135</v>
      </c>
      <c r="D127" s="101" t="s">
        <v>1136</v>
      </c>
      <c r="E127" s="360">
        <f t="shared" si="14"/>
        <v>37</v>
      </c>
      <c r="F127" s="214" t="s">
        <v>340</v>
      </c>
      <c r="G127" s="560" t="str">
        <f t="shared" si="18"/>
        <v>25nmUniv</v>
      </c>
      <c r="H127" s="175" t="str">
        <f>IF(COUNTIF('Record Inputs'!$J$2:$J$100,AN127)&gt;0,"TE", IF(COUNTIF('Record Inputs'!$K$2:$K$100,AN127)&gt;0,"H2O",""))</f>
        <v/>
      </c>
      <c r="I127" s="175" t="str">
        <f>IF(COUNTIF('Record Inputs'!$L$2:$L$100,AN127)&gt;0,"P", IF(COUNTIF('Record Inputs'!$M$2:$M$100,AN127)&gt;0,"N",IF(COUNTIF('Record Inputs'!$P$2:$P$100,AN127)&gt;0,"C","")))</f>
        <v/>
      </c>
      <c r="J127" s="175" t="str">
        <f>IF(COUNTIF('Record Inputs'!$N$2:$N$100,AN127)&gt;0,"S", IF(COUNTIF('Record Inputs'!$O$2:$O$100,AN127)&gt;0,"S&amp;D",""))</f>
        <v/>
      </c>
      <c r="K127" s="192"/>
      <c r="M127" s="16">
        <f t="shared" si="26"/>
        <v>0</v>
      </c>
      <c r="N127" s="16">
        <f t="shared" si="27"/>
        <v>0</v>
      </c>
      <c r="O127" s="16">
        <f t="shared" si="28"/>
        <v>0</v>
      </c>
      <c r="P127" s="16">
        <f t="shared" si="29"/>
        <v>0</v>
      </c>
      <c r="Q127" s="16">
        <f t="shared" si="30"/>
        <v>0</v>
      </c>
      <c r="Y127" s="41">
        <f t="shared" si="31"/>
        <v>0</v>
      </c>
      <c r="Z127" s="41">
        <f t="shared" si="32"/>
        <v>0</v>
      </c>
      <c r="AA127" s="47">
        <f t="shared" si="33"/>
        <v>0</v>
      </c>
      <c r="AB127" s="41">
        <f t="shared" si="34"/>
        <v>0</v>
      </c>
      <c r="AC127" s="41">
        <f t="shared" si="35"/>
        <v>0</v>
      </c>
      <c r="AE127" s="86"/>
      <c r="AF127" s="86"/>
      <c r="AG127" s="86"/>
      <c r="AH127" s="86"/>
      <c r="AI127" s="17"/>
      <c r="AJ127" s="17"/>
      <c r="AK127" s="17"/>
      <c r="AL127" s="17"/>
      <c r="AM127" s="17"/>
      <c r="AN127" s="185" t="str">
        <f t="shared" si="25"/>
        <v>1447430</v>
      </c>
      <c r="AO127" s="17" t="s">
        <v>828</v>
      </c>
      <c r="AP127" s="17">
        <v>15</v>
      </c>
      <c r="AQ127" s="17" t="s">
        <v>829</v>
      </c>
      <c r="AR127" s="17">
        <v>15</v>
      </c>
      <c r="AS127" s="17"/>
    </row>
    <row r="128" spans="1:45" ht="16.5" thickTop="1" thickBot="1">
      <c r="A128" s="6">
        <v>28</v>
      </c>
      <c r="B128" s="101" t="s">
        <v>1137</v>
      </c>
      <c r="C128" s="101" t="s">
        <v>1138</v>
      </c>
      <c r="D128" s="101" t="s">
        <v>1139</v>
      </c>
      <c r="E128" s="360">
        <f t="shared" si="14"/>
        <v>39</v>
      </c>
      <c r="F128" s="215" t="s">
        <v>341</v>
      </c>
      <c r="G128" s="560" t="str">
        <f t="shared" si="18"/>
        <v>25nmUniv</v>
      </c>
      <c r="H128" s="175" t="str">
        <f>IF(COUNTIF('Record Inputs'!$J$2:$J$100,AN128)&gt;0,"TE", IF(COUNTIF('Record Inputs'!$K$2:$K$100,AN128)&gt;0,"H2O",""))</f>
        <v/>
      </c>
      <c r="I128" s="175" t="str">
        <f>IF(COUNTIF('Record Inputs'!$L$2:$L$100,AN128)&gt;0,"P", IF(COUNTIF('Record Inputs'!$M$2:$M$100,AN128)&gt;0,"N",IF(COUNTIF('Record Inputs'!$P$2:$P$100,AN128)&gt;0,"C","")))</f>
        <v/>
      </c>
      <c r="J128" s="175" t="str">
        <f>IF(COUNTIF('Record Inputs'!$N$2:$N$100,AN128)&gt;0,"S", IF(COUNTIF('Record Inputs'!$O$2:$O$100,AN128)&gt;0,"S&amp;D",""))</f>
        <v/>
      </c>
      <c r="K128" s="192"/>
      <c r="M128" s="16">
        <f t="shared" si="26"/>
        <v>0</v>
      </c>
      <c r="N128" s="16">
        <f t="shared" si="27"/>
        <v>0</v>
      </c>
      <c r="O128" s="16">
        <f t="shared" si="28"/>
        <v>0</v>
      </c>
      <c r="P128" s="16">
        <f t="shared" si="29"/>
        <v>0</v>
      </c>
      <c r="Q128" s="16">
        <f t="shared" si="30"/>
        <v>0</v>
      </c>
      <c r="Y128" s="41">
        <f t="shared" si="31"/>
        <v>0</v>
      </c>
      <c r="Z128" s="41">
        <f t="shared" si="32"/>
        <v>0</v>
      </c>
      <c r="AA128" s="47">
        <f t="shared" si="33"/>
        <v>0</v>
      </c>
      <c r="AB128" s="41">
        <f t="shared" si="34"/>
        <v>0</v>
      </c>
      <c r="AC128" s="41">
        <f t="shared" si="35"/>
        <v>0</v>
      </c>
      <c r="AE128" s="86"/>
      <c r="AF128" s="86"/>
      <c r="AG128" s="86"/>
      <c r="AH128" s="86"/>
      <c r="AI128" s="17"/>
      <c r="AJ128" s="17"/>
      <c r="AK128" s="17"/>
      <c r="AL128" s="17"/>
      <c r="AM128" s="17"/>
      <c r="AN128" s="185" t="str">
        <f t="shared" si="25"/>
        <v>1447430</v>
      </c>
      <c r="AO128" s="17" t="s">
        <v>829</v>
      </c>
      <c r="AP128" s="17">
        <v>15</v>
      </c>
      <c r="AQ128" s="17" t="s">
        <v>829</v>
      </c>
      <c r="AR128" s="17">
        <v>19</v>
      </c>
      <c r="AS128" s="17"/>
    </row>
    <row r="129" spans="1:45" ht="16.5" thickTop="1" thickBot="1">
      <c r="A129" s="6">
        <v>29</v>
      </c>
      <c r="B129" s="101" t="s">
        <v>1140</v>
      </c>
      <c r="C129" s="101" t="s">
        <v>1141</v>
      </c>
      <c r="D129" s="101" t="s">
        <v>1142</v>
      </c>
      <c r="E129" s="360">
        <f t="shared" si="14"/>
        <v>23</v>
      </c>
      <c r="F129" s="214" t="s">
        <v>342</v>
      </c>
      <c r="G129" s="560" t="str">
        <f t="shared" si="18"/>
        <v>25nmUniv</v>
      </c>
      <c r="H129" s="175" t="str">
        <f>IF(COUNTIF('Record Inputs'!$J$2:$J$100,AN129)&gt;0,"TE", IF(COUNTIF('Record Inputs'!$K$2:$K$100,AN129)&gt;0,"H2O",""))</f>
        <v/>
      </c>
      <c r="I129" s="175" t="str">
        <f>IF(COUNTIF('Record Inputs'!$L$2:$L$100,AN129)&gt;0,"P", IF(COUNTIF('Record Inputs'!$M$2:$M$100,AN129)&gt;0,"N",IF(COUNTIF('Record Inputs'!$P$2:$P$100,AN129)&gt;0,"C","")))</f>
        <v/>
      </c>
      <c r="J129" s="175" t="str">
        <f>IF(COUNTIF('Record Inputs'!$N$2:$N$100,AN129)&gt;0,"S", IF(COUNTIF('Record Inputs'!$O$2:$O$100,AN129)&gt;0,"S&amp;D",""))</f>
        <v/>
      </c>
      <c r="K129" s="192"/>
      <c r="M129" s="16">
        <f t="shared" si="26"/>
        <v>0</v>
      </c>
      <c r="N129" s="16">
        <f t="shared" si="27"/>
        <v>0</v>
      </c>
      <c r="O129" s="16">
        <f t="shared" si="28"/>
        <v>0</v>
      </c>
      <c r="P129" s="16">
        <f t="shared" si="29"/>
        <v>0</v>
      </c>
      <c r="Q129" s="16">
        <f t="shared" si="30"/>
        <v>0</v>
      </c>
      <c r="Y129" s="41">
        <f t="shared" si="31"/>
        <v>0</v>
      </c>
      <c r="Z129" s="41">
        <f t="shared" si="32"/>
        <v>0</v>
      </c>
      <c r="AA129" s="47">
        <f t="shared" si="33"/>
        <v>0</v>
      </c>
      <c r="AB129" s="41">
        <f t="shared" si="34"/>
        <v>0</v>
      </c>
      <c r="AC129" s="41">
        <f t="shared" si="35"/>
        <v>0</v>
      </c>
      <c r="AE129" s="86"/>
      <c r="AF129" s="86"/>
      <c r="AG129" s="86"/>
      <c r="AH129" s="86"/>
      <c r="AI129" s="17"/>
      <c r="AJ129" s="17"/>
      <c r="AK129" s="17"/>
      <c r="AL129" s="17"/>
      <c r="AM129" s="17"/>
      <c r="AN129" s="185" t="str">
        <f t="shared" si="25"/>
        <v>1447430</v>
      </c>
      <c r="AO129" s="17" t="s">
        <v>830</v>
      </c>
      <c r="AP129" s="17">
        <v>15</v>
      </c>
      <c r="AQ129" s="17" t="s">
        <v>829</v>
      </c>
      <c r="AR129" s="17">
        <v>23</v>
      </c>
      <c r="AS129" s="17"/>
    </row>
    <row r="130" spans="1:45" ht="16.5" thickTop="1" thickBot="1">
      <c r="A130" s="7">
        <v>30</v>
      </c>
      <c r="B130" s="101" t="s">
        <v>1143</v>
      </c>
      <c r="C130" s="101" t="s">
        <v>1144</v>
      </c>
      <c r="D130" s="101" t="s">
        <v>1145</v>
      </c>
      <c r="E130" s="360">
        <f t="shared" si="14"/>
        <v>37</v>
      </c>
      <c r="F130" s="215" t="s">
        <v>343</v>
      </c>
      <c r="G130" s="560" t="str">
        <f t="shared" si="18"/>
        <v>25nmUniv</v>
      </c>
      <c r="H130" s="175" t="str">
        <f>IF(COUNTIF('Record Inputs'!$J$2:$J$100,AN130)&gt;0,"TE", IF(COUNTIF('Record Inputs'!$K$2:$K$100,AN130)&gt;0,"H2O",""))</f>
        <v/>
      </c>
      <c r="I130" s="175" t="str">
        <f>IF(COUNTIF('Record Inputs'!$L$2:$L$100,AN130)&gt;0,"P", IF(COUNTIF('Record Inputs'!$M$2:$M$100,AN130)&gt;0,"N",IF(COUNTIF('Record Inputs'!$P$2:$P$100,AN130)&gt;0,"C","")))</f>
        <v/>
      </c>
      <c r="J130" s="175" t="str">
        <f>IF(COUNTIF('Record Inputs'!$N$2:$N$100,AN130)&gt;0,"S", IF(COUNTIF('Record Inputs'!$O$2:$O$100,AN130)&gt;0,"S&amp;D",""))</f>
        <v/>
      </c>
      <c r="K130" s="192"/>
      <c r="M130" s="16">
        <f t="shared" si="26"/>
        <v>0</v>
      </c>
      <c r="N130" s="16">
        <f t="shared" si="27"/>
        <v>0</v>
      </c>
      <c r="O130" s="16">
        <f t="shared" si="28"/>
        <v>0</v>
      </c>
      <c r="P130" s="16">
        <f t="shared" si="29"/>
        <v>0</v>
      </c>
      <c r="Q130" s="16">
        <f t="shared" si="30"/>
        <v>0</v>
      </c>
      <c r="Y130" s="41">
        <f t="shared" si="31"/>
        <v>0</v>
      </c>
      <c r="Z130" s="41">
        <f t="shared" si="32"/>
        <v>0</v>
      </c>
      <c r="AA130" s="47">
        <f t="shared" si="33"/>
        <v>0</v>
      </c>
      <c r="AB130" s="41">
        <f t="shared" si="34"/>
        <v>0</v>
      </c>
      <c r="AC130" s="41">
        <f t="shared" si="35"/>
        <v>0</v>
      </c>
      <c r="AE130" s="86"/>
      <c r="AF130" s="86"/>
      <c r="AG130" s="86"/>
      <c r="AH130" s="86"/>
      <c r="AI130" s="17"/>
      <c r="AJ130" s="17"/>
      <c r="AK130" s="17"/>
      <c r="AL130" s="17"/>
      <c r="AM130" s="17"/>
      <c r="AN130" s="185" t="str">
        <f t="shared" si="25"/>
        <v>1447430</v>
      </c>
      <c r="AO130" s="17" t="s">
        <v>831</v>
      </c>
      <c r="AP130" s="17">
        <v>15</v>
      </c>
      <c r="AQ130" s="17" t="s">
        <v>829</v>
      </c>
      <c r="AR130" s="17">
        <v>27</v>
      </c>
      <c r="AS130" s="17"/>
    </row>
    <row r="131" spans="1:45" ht="16.5" thickTop="1" thickBot="1">
      <c r="A131" s="7">
        <v>31</v>
      </c>
      <c r="B131" s="101" t="s">
        <v>1146</v>
      </c>
      <c r="C131" s="101" t="s">
        <v>1147</v>
      </c>
      <c r="D131" s="101" t="s">
        <v>1148</v>
      </c>
      <c r="E131" s="360">
        <f t="shared" si="14"/>
        <v>39</v>
      </c>
      <c r="F131" s="214" t="s">
        <v>344</v>
      </c>
      <c r="G131" s="560" t="str">
        <f t="shared" si="18"/>
        <v>25nmUniv</v>
      </c>
      <c r="H131" s="175" t="str">
        <f>IF(COUNTIF('Record Inputs'!$J$2:$J$100,AN131)&gt;0,"TE", IF(COUNTIF('Record Inputs'!$K$2:$K$100,AN131)&gt;0,"H2O",""))</f>
        <v/>
      </c>
      <c r="I131" s="175" t="str">
        <f>IF(COUNTIF('Record Inputs'!$L$2:$L$100,AN131)&gt;0,"P", IF(COUNTIF('Record Inputs'!$M$2:$M$100,AN131)&gt;0,"N",IF(COUNTIF('Record Inputs'!$P$2:$P$100,AN131)&gt;0,"C","")))</f>
        <v/>
      </c>
      <c r="J131" s="175" t="str">
        <f>IF(COUNTIF('Record Inputs'!$N$2:$N$100,AN131)&gt;0,"S", IF(COUNTIF('Record Inputs'!$O$2:$O$100,AN131)&gt;0,"S&amp;D",""))</f>
        <v/>
      </c>
      <c r="K131" s="192"/>
      <c r="M131" s="16">
        <f t="shared" si="26"/>
        <v>0</v>
      </c>
      <c r="N131" s="16">
        <f t="shared" si="27"/>
        <v>0</v>
      </c>
      <c r="O131" s="16">
        <f t="shared" si="28"/>
        <v>0</v>
      </c>
      <c r="P131" s="16">
        <f t="shared" si="29"/>
        <v>0</v>
      </c>
      <c r="Q131" s="16">
        <f t="shared" si="30"/>
        <v>0</v>
      </c>
      <c r="Y131" s="41">
        <f t="shared" si="31"/>
        <v>0</v>
      </c>
      <c r="Z131" s="41">
        <f t="shared" si="32"/>
        <v>0</v>
      </c>
      <c r="AA131" s="47">
        <f t="shared" si="33"/>
        <v>0</v>
      </c>
      <c r="AB131" s="41">
        <f t="shared" si="34"/>
        <v>0</v>
      </c>
      <c r="AC131" s="41">
        <f t="shared" si="35"/>
        <v>0</v>
      </c>
      <c r="AE131" s="86"/>
      <c r="AF131" s="86"/>
      <c r="AG131" s="86"/>
      <c r="AH131" s="86"/>
      <c r="AI131" s="17"/>
      <c r="AJ131" s="17"/>
      <c r="AK131" s="17"/>
      <c r="AL131" s="17"/>
      <c r="AM131" s="17"/>
      <c r="AN131" s="185" t="str">
        <f t="shared" si="25"/>
        <v>1447430</v>
      </c>
      <c r="AO131" s="17" t="s">
        <v>832</v>
      </c>
      <c r="AP131" s="17">
        <v>15</v>
      </c>
      <c r="AQ131" s="17" t="s">
        <v>829</v>
      </c>
      <c r="AR131" s="17">
        <v>31</v>
      </c>
      <c r="AS131" s="17"/>
    </row>
    <row r="132" spans="1:45" ht="16.5" thickTop="1" thickBot="1">
      <c r="A132" s="55">
        <v>32</v>
      </c>
      <c r="B132" s="101" t="s">
        <v>1149</v>
      </c>
      <c r="C132" s="101" t="s">
        <v>1150</v>
      </c>
      <c r="D132" s="101" t="s">
        <v>1151</v>
      </c>
      <c r="E132" s="360">
        <f t="shared" si="14"/>
        <v>20</v>
      </c>
      <c r="F132" s="215" t="s">
        <v>345</v>
      </c>
      <c r="G132" s="560" t="str">
        <f t="shared" si="18"/>
        <v>25nmUniv</v>
      </c>
      <c r="H132" s="175" t="str">
        <f>IF(COUNTIF('Record Inputs'!$J$2:$J$100,AN132)&gt;0,"TE", IF(COUNTIF('Record Inputs'!$K$2:$K$100,AN132)&gt;0,"H2O",""))</f>
        <v/>
      </c>
      <c r="I132" s="175" t="str">
        <f>IF(COUNTIF('Record Inputs'!$L$2:$L$100,AN132)&gt;0,"P", IF(COUNTIF('Record Inputs'!$M$2:$M$100,AN132)&gt;0,"N",IF(COUNTIF('Record Inputs'!$P$2:$P$100,AN132)&gt;0,"C","")))</f>
        <v/>
      </c>
      <c r="J132" s="175" t="str">
        <f>IF(COUNTIF('Record Inputs'!$N$2:$N$100,AN132)&gt;0,"S", IF(COUNTIF('Record Inputs'!$O$2:$O$100,AN132)&gt;0,"S&amp;D",""))</f>
        <v/>
      </c>
      <c r="K132" s="192"/>
      <c r="M132" s="16">
        <f t="shared" si="26"/>
        <v>0</v>
      </c>
      <c r="N132" s="16">
        <f t="shared" si="27"/>
        <v>0</v>
      </c>
      <c r="O132" s="16">
        <f t="shared" si="28"/>
        <v>0</v>
      </c>
      <c r="P132" s="16">
        <f t="shared" si="29"/>
        <v>0</v>
      </c>
      <c r="Q132" s="16">
        <f t="shared" si="30"/>
        <v>0</v>
      </c>
      <c r="Y132" s="41">
        <f t="shared" si="31"/>
        <v>0</v>
      </c>
      <c r="Z132" s="41">
        <f t="shared" si="32"/>
        <v>0</v>
      </c>
      <c r="AA132" s="47">
        <f t="shared" si="33"/>
        <v>0</v>
      </c>
      <c r="AB132" s="41">
        <f t="shared" si="34"/>
        <v>0</v>
      </c>
      <c r="AC132" s="41">
        <f t="shared" si="35"/>
        <v>0</v>
      </c>
      <c r="AE132" s="86"/>
      <c r="AF132" s="86"/>
      <c r="AG132" s="86"/>
      <c r="AH132" s="86"/>
      <c r="AI132" s="17"/>
      <c r="AJ132" s="17"/>
      <c r="AK132" s="17"/>
      <c r="AL132" s="17"/>
      <c r="AM132" s="17"/>
      <c r="AN132" s="185" t="str">
        <f t="shared" si="25"/>
        <v>1447430</v>
      </c>
      <c r="AO132" s="17" t="s">
        <v>833</v>
      </c>
      <c r="AP132" s="17">
        <v>15</v>
      </c>
      <c r="AQ132" s="17" t="s">
        <v>829</v>
      </c>
      <c r="AR132" s="17">
        <v>35</v>
      </c>
      <c r="AS132" s="17"/>
    </row>
    <row r="133" spans="1:45" ht="16.5" thickTop="1" thickBot="1">
      <c r="A133" s="56">
        <v>33</v>
      </c>
      <c r="B133" s="101" t="s">
        <v>1152</v>
      </c>
      <c r="C133" s="101" t="s">
        <v>1153</v>
      </c>
      <c r="D133" s="101" t="s">
        <v>1154</v>
      </c>
      <c r="E133" s="360">
        <f t="shared" ref="E133:E196" si="36">LEN(D133)</f>
        <v>39</v>
      </c>
      <c r="F133" s="214" t="s">
        <v>346</v>
      </c>
      <c r="G133" s="560" t="str">
        <f t="shared" si="18"/>
        <v>25nmUniv</v>
      </c>
      <c r="H133" s="175" t="str">
        <f>IF(COUNTIF('Record Inputs'!$J$2:$J$100,AN133)&gt;0,"TE", IF(COUNTIF('Record Inputs'!$K$2:$K$100,AN133)&gt;0,"H2O",""))</f>
        <v/>
      </c>
      <c r="I133" s="175" t="str">
        <f>IF(COUNTIF('Record Inputs'!$L$2:$L$100,AN133)&gt;0,"P", IF(COUNTIF('Record Inputs'!$M$2:$M$100,AN133)&gt;0,"N",IF(COUNTIF('Record Inputs'!$P$2:$P$100,AN133)&gt;0,"C","")))</f>
        <v/>
      </c>
      <c r="J133" s="175" t="str">
        <f>IF(COUNTIF('Record Inputs'!$N$2:$N$100,AN133)&gt;0,"S", IF(COUNTIF('Record Inputs'!$O$2:$O$100,AN133)&gt;0,"S&amp;D",""))</f>
        <v/>
      </c>
      <c r="K133" s="192"/>
      <c r="M133" s="16">
        <f t="shared" si="26"/>
        <v>0</v>
      </c>
      <c r="N133" s="16">
        <f t="shared" si="27"/>
        <v>0</v>
      </c>
      <c r="O133" s="16">
        <f t="shared" si="28"/>
        <v>0</v>
      </c>
      <c r="P133" s="16">
        <f t="shared" si="29"/>
        <v>0</v>
      </c>
      <c r="Q133" s="16">
        <f t="shared" si="30"/>
        <v>0</v>
      </c>
      <c r="Y133" s="41">
        <f t="shared" si="31"/>
        <v>0</v>
      </c>
      <c r="Z133" s="41">
        <f t="shared" si="32"/>
        <v>0</v>
      </c>
      <c r="AA133" s="47">
        <f t="shared" si="33"/>
        <v>0</v>
      </c>
      <c r="AB133" s="41">
        <f t="shared" si="34"/>
        <v>0</v>
      </c>
      <c r="AC133" s="41">
        <f t="shared" si="35"/>
        <v>0</v>
      </c>
      <c r="AE133" s="86"/>
      <c r="AF133" s="86"/>
      <c r="AG133" s="86"/>
      <c r="AH133" s="86"/>
      <c r="AI133" s="17"/>
      <c r="AJ133" s="17"/>
      <c r="AK133" s="17"/>
      <c r="AL133" s="17"/>
      <c r="AM133" s="17"/>
      <c r="AN133" s="185" t="str">
        <f t="shared" si="25"/>
        <v>1447430</v>
      </c>
      <c r="AO133" s="17" t="s">
        <v>834</v>
      </c>
      <c r="AP133" s="17">
        <v>15</v>
      </c>
      <c r="AQ133" s="17" t="s">
        <v>830</v>
      </c>
      <c r="AR133" s="17">
        <v>7</v>
      </c>
      <c r="AS133" s="17"/>
    </row>
    <row r="134" spans="1:45" ht="16.5" thickTop="1" thickBot="1">
      <c r="A134" s="7">
        <v>34</v>
      </c>
      <c r="B134" s="101" t="s">
        <v>1155</v>
      </c>
      <c r="C134" s="101" t="s">
        <v>1156</v>
      </c>
      <c r="D134" s="101" t="s">
        <v>1157</v>
      </c>
      <c r="E134" s="360">
        <f t="shared" si="36"/>
        <v>41</v>
      </c>
      <c r="F134" s="215" t="s">
        <v>347</v>
      </c>
      <c r="G134" s="560" t="str">
        <f t="shared" ref="G134:G196" si="37">IF(B134&lt;&gt;"",IF(EXACT(D134,UPPER(D134)),"50nmUniv",IF(EXACT(D134,LOWER(D134)),"25nmUniv","")),"")</f>
        <v>25nmUniv</v>
      </c>
      <c r="H134" s="175" t="str">
        <f>IF(COUNTIF('Record Inputs'!$J$2:$J$100,AN134)&gt;0,"TE", IF(COUNTIF('Record Inputs'!$K$2:$K$100,AN134)&gt;0,"H2O",""))</f>
        <v/>
      </c>
      <c r="I134" s="175" t="str">
        <f>IF(COUNTIF('Record Inputs'!$L$2:$L$100,AN134)&gt;0,"P", IF(COUNTIF('Record Inputs'!$M$2:$M$100,AN134)&gt;0,"N",IF(COUNTIF('Record Inputs'!$P$2:$P$100,AN134)&gt;0,"C","")))</f>
        <v/>
      </c>
      <c r="J134" s="175" t="str">
        <f>IF(COUNTIF('Record Inputs'!$N$2:$N$100,AN134)&gt;0,"S", IF(COUNTIF('Record Inputs'!$O$2:$O$100,AN134)&gt;0,"S&amp;D",""))</f>
        <v/>
      </c>
      <c r="K134" s="192"/>
      <c r="M134" s="16">
        <f t="shared" si="26"/>
        <v>0</v>
      </c>
      <c r="N134" s="16">
        <f t="shared" si="27"/>
        <v>0</v>
      </c>
      <c r="O134" s="16">
        <f t="shared" si="28"/>
        <v>0</v>
      </c>
      <c r="P134" s="16">
        <f t="shared" si="29"/>
        <v>0</v>
      </c>
      <c r="Q134" s="16">
        <f t="shared" si="30"/>
        <v>0</v>
      </c>
      <c r="Y134" s="41">
        <f t="shared" si="31"/>
        <v>0</v>
      </c>
      <c r="Z134" s="41">
        <f t="shared" si="32"/>
        <v>0</v>
      </c>
      <c r="AA134" s="47">
        <f t="shared" si="33"/>
        <v>0</v>
      </c>
      <c r="AB134" s="41">
        <f t="shared" si="34"/>
        <v>0</v>
      </c>
      <c r="AC134" s="41">
        <f t="shared" si="35"/>
        <v>0</v>
      </c>
      <c r="AE134" s="86"/>
      <c r="AF134" s="86"/>
      <c r="AG134" s="86"/>
      <c r="AH134" s="86"/>
      <c r="AI134" s="17"/>
      <c r="AJ134" s="17"/>
      <c r="AK134" s="17"/>
      <c r="AL134" s="17"/>
      <c r="AM134" s="17"/>
      <c r="AN134" s="185" t="str">
        <f t="shared" ref="AN134:AN198" si="38">MID(B134,3,7)</f>
        <v>1447430</v>
      </c>
      <c r="AO134" s="17" t="s">
        <v>835</v>
      </c>
      <c r="AP134" s="17">
        <v>15</v>
      </c>
      <c r="AQ134" s="17" t="s">
        <v>830</v>
      </c>
      <c r="AR134" s="17">
        <v>11</v>
      </c>
      <c r="AS134" s="17"/>
    </row>
    <row r="135" spans="1:45" ht="16.5" thickTop="1" thickBot="1">
      <c r="A135" s="7">
        <v>35</v>
      </c>
      <c r="B135" s="101" t="s">
        <v>1158</v>
      </c>
      <c r="C135" s="101" t="s">
        <v>1159</v>
      </c>
      <c r="D135" s="101" t="s">
        <v>1160</v>
      </c>
      <c r="E135" s="360">
        <f t="shared" si="36"/>
        <v>18</v>
      </c>
      <c r="F135" s="214" t="s">
        <v>348</v>
      </c>
      <c r="G135" s="560" t="str">
        <f t="shared" si="37"/>
        <v>25nmUniv</v>
      </c>
      <c r="H135" s="175" t="str">
        <f>IF(COUNTIF('Record Inputs'!$J$2:$J$100,AN135)&gt;0,"TE", IF(COUNTIF('Record Inputs'!$K$2:$K$100,AN135)&gt;0,"H2O",""))</f>
        <v/>
      </c>
      <c r="I135" s="175" t="str">
        <f>IF(COUNTIF('Record Inputs'!$L$2:$L$100,AN135)&gt;0,"P", IF(COUNTIF('Record Inputs'!$M$2:$M$100,AN135)&gt;0,"N",IF(COUNTIF('Record Inputs'!$P$2:$P$100,AN135)&gt;0,"C","")))</f>
        <v/>
      </c>
      <c r="J135" s="175" t="str">
        <f>IF(COUNTIF('Record Inputs'!$N$2:$N$100,AN135)&gt;0,"S", IF(COUNTIF('Record Inputs'!$O$2:$O$100,AN135)&gt;0,"S&amp;D",""))</f>
        <v/>
      </c>
      <c r="K135" s="192"/>
      <c r="M135" s="16">
        <f t="shared" si="26"/>
        <v>0</v>
      </c>
      <c r="N135" s="16">
        <f t="shared" si="27"/>
        <v>0</v>
      </c>
      <c r="O135" s="16">
        <f t="shared" si="28"/>
        <v>0</v>
      </c>
      <c r="P135" s="16">
        <f t="shared" si="29"/>
        <v>0</v>
      </c>
      <c r="Q135" s="16">
        <f t="shared" si="30"/>
        <v>0</v>
      </c>
      <c r="Y135" s="41">
        <f t="shared" si="31"/>
        <v>0</v>
      </c>
      <c r="Z135" s="41">
        <f t="shared" si="32"/>
        <v>0</v>
      </c>
      <c r="AA135" s="47">
        <f t="shared" si="33"/>
        <v>0</v>
      </c>
      <c r="AB135" s="41">
        <f t="shared" si="34"/>
        <v>0</v>
      </c>
      <c r="AC135" s="41">
        <f t="shared" si="35"/>
        <v>0</v>
      </c>
      <c r="AE135" s="86"/>
      <c r="AF135" s="86"/>
      <c r="AG135" s="86"/>
      <c r="AH135" s="86"/>
      <c r="AI135" s="17"/>
      <c r="AJ135" s="17"/>
      <c r="AK135" s="17"/>
      <c r="AL135" s="17"/>
      <c r="AM135" s="17"/>
      <c r="AN135" s="185" t="str">
        <f t="shared" si="38"/>
        <v>1447430</v>
      </c>
      <c r="AO135" s="17" t="s">
        <v>836</v>
      </c>
      <c r="AP135" s="17">
        <v>15</v>
      </c>
      <c r="AQ135" s="17" t="s">
        <v>830</v>
      </c>
      <c r="AR135" s="17">
        <v>15</v>
      </c>
      <c r="AS135" s="17"/>
    </row>
    <row r="136" spans="1:45" ht="16.5" thickTop="1" thickBot="1">
      <c r="A136" s="7">
        <v>36</v>
      </c>
      <c r="B136" s="390" t="s">
        <v>1161</v>
      </c>
      <c r="C136" s="390" t="s">
        <v>1162</v>
      </c>
      <c r="D136" s="390" t="s">
        <v>1112</v>
      </c>
      <c r="E136" s="361">
        <f t="shared" si="36"/>
        <v>39</v>
      </c>
      <c r="F136" s="391" t="s">
        <v>349</v>
      </c>
      <c r="G136" s="560" t="str">
        <f t="shared" si="37"/>
        <v>25nmUniv</v>
      </c>
      <c r="H136" s="392" t="str">
        <f>IF(COUNTIF('Record Inputs'!$J$2:$J$100,AN136)&gt;0,"TE", IF(COUNTIF('Record Inputs'!$K$2:$K$100,AN136)&gt;0,"H2O",""))</f>
        <v/>
      </c>
      <c r="I136" s="392" t="str">
        <f>IF(COUNTIF('Record Inputs'!$L$2:$L$100,AN136)&gt;0,"P", IF(COUNTIF('Record Inputs'!$M$2:$M$100,AN136)&gt;0,"N",IF(COUNTIF('Record Inputs'!$P$2:$P$100,AN136)&gt;0,"C","")))</f>
        <v/>
      </c>
      <c r="J136" s="392" t="str">
        <f>IF(COUNTIF('Record Inputs'!$N$2:$N$100,AN136)&gt;0,"S", IF(COUNTIF('Record Inputs'!$O$2:$O$100,AN136)&gt;0,"S&amp;D",""))</f>
        <v/>
      </c>
      <c r="K136" s="362"/>
      <c r="M136" s="16">
        <f t="shared" si="26"/>
        <v>0</v>
      </c>
      <c r="N136" s="16">
        <f t="shared" si="27"/>
        <v>0</v>
      </c>
      <c r="O136" s="16">
        <f t="shared" si="28"/>
        <v>0</v>
      </c>
      <c r="P136" s="16">
        <f t="shared" si="29"/>
        <v>0</v>
      </c>
      <c r="Q136" s="16">
        <f t="shared" si="30"/>
        <v>0</v>
      </c>
      <c r="Y136" s="41">
        <f t="shared" si="31"/>
        <v>0</v>
      </c>
      <c r="Z136" s="41">
        <f t="shared" si="32"/>
        <v>0</v>
      </c>
      <c r="AA136" s="47">
        <f t="shared" si="33"/>
        <v>0</v>
      </c>
      <c r="AB136" s="41">
        <f t="shared" si="34"/>
        <v>0</v>
      </c>
      <c r="AC136" s="41">
        <f t="shared" si="35"/>
        <v>0</v>
      </c>
      <c r="AE136" s="86"/>
      <c r="AF136" s="86"/>
      <c r="AG136" s="86"/>
      <c r="AH136" s="86"/>
      <c r="AI136" s="17"/>
      <c r="AJ136" s="17"/>
      <c r="AK136" s="17"/>
      <c r="AL136" s="17"/>
      <c r="AM136" s="17"/>
      <c r="AN136" s="185" t="str">
        <f t="shared" si="38"/>
        <v>1447430</v>
      </c>
      <c r="AO136" s="17" t="s">
        <v>837</v>
      </c>
      <c r="AP136" s="17">
        <v>15</v>
      </c>
      <c r="AQ136" s="17" t="s">
        <v>830</v>
      </c>
      <c r="AR136" s="17">
        <v>19</v>
      </c>
      <c r="AS136" s="17"/>
    </row>
    <row r="137" spans="1:45" ht="15.75" thickBot="1">
      <c r="A137" s="7">
        <v>37</v>
      </c>
      <c r="B137" s="102" t="s">
        <v>1163</v>
      </c>
      <c r="C137" s="102" t="s">
        <v>1164</v>
      </c>
      <c r="D137" s="102" t="s">
        <v>1115</v>
      </c>
      <c r="E137" s="409">
        <f t="shared" si="36"/>
        <v>37</v>
      </c>
      <c r="F137" s="445" t="s">
        <v>350</v>
      </c>
      <c r="G137" s="560" t="str">
        <f t="shared" si="37"/>
        <v>25nmUniv</v>
      </c>
      <c r="H137" s="446" t="str">
        <f>IF(COUNTIF('Record Inputs'!$J$2:$J$100,AN137)&gt;0,"TE", IF(COUNTIF('Record Inputs'!$K$2:$K$100,AN137)&gt;0,"H2O",""))</f>
        <v/>
      </c>
      <c r="I137" s="446" t="str">
        <f>IF(COUNTIF('Record Inputs'!$L$2:$L$100,AN137)&gt;0,"P", IF(COUNTIF('Record Inputs'!$M$2:$M$100,AN137)&gt;0,"N",IF(COUNTIF('Record Inputs'!$P$2:$P$100,AN137)&gt;0,"C","")))</f>
        <v/>
      </c>
      <c r="J137" s="446" t="str">
        <f>IF(COUNTIF('Record Inputs'!$N$2:$N$100,AN137)&gt;0,"S", IF(COUNTIF('Record Inputs'!$O$2:$O$100,AN137)&gt;0,"S&amp;D",""))</f>
        <v/>
      </c>
      <c r="K137" s="440"/>
      <c r="M137" s="16">
        <f t="shared" si="26"/>
        <v>0</v>
      </c>
      <c r="N137" s="16">
        <f t="shared" si="27"/>
        <v>0</v>
      </c>
      <c r="O137" s="16">
        <f t="shared" si="28"/>
        <v>0</v>
      </c>
      <c r="P137" s="16">
        <f t="shared" si="29"/>
        <v>0</v>
      </c>
      <c r="Q137" s="16">
        <f t="shared" si="30"/>
        <v>0</v>
      </c>
      <c r="Y137" s="41">
        <f t="shared" si="31"/>
        <v>0</v>
      </c>
      <c r="Z137" s="41">
        <f t="shared" si="32"/>
        <v>0</v>
      </c>
      <c r="AA137" s="47">
        <f t="shared" si="33"/>
        <v>0</v>
      </c>
      <c r="AB137" s="41">
        <f t="shared" si="34"/>
        <v>0</v>
      </c>
      <c r="AC137" s="41">
        <f t="shared" si="35"/>
        <v>0</v>
      </c>
      <c r="AE137" s="86"/>
      <c r="AF137" s="86"/>
      <c r="AG137" s="86"/>
      <c r="AH137" s="86"/>
      <c r="AI137" s="17"/>
      <c r="AJ137" s="17"/>
      <c r="AK137" s="17"/>
      <c r="AL137" s="17"/>
      <c r="AM137" s="17"/>
      <c r="AN137" s="185" t="str">
        <f t="shared" si="38"/>
        <v>1447430</v>
      </c>
      <c r="AO137" s="17" t="s">
        <v>5</v>
      </c>
      <c r="AP137" s="17">
        <v>19</v>
      </c>
      <c r="AQ137" s="17" t="s">
        <v>830</v>
      </c>
      <c r="AR137" s="17">
        <v>23</v>
      </c>
      <c r="AS137" s="17"/>
    </row>
    <row r="138" spans="1:45" ht="16.5" thickTop="1" thickBot="1">
      <c r="A138" s="7">
        <v>38</v>
      </c>
      <c r="B138" s="101" t="s">
        <v>1165</v>
      </c>
      <c r="C138" s="101" t="s">
        <v>1166</v>
      </c>
      <c r="D138" s="101" t="s">
        <v>1118</v>
      </c>
      <c r="E138" s="360">
        <f t="shared" si="36"/>
        <v>20</v>
      </c>
      <c r="F138" s="215" t="s">
        <v>351</v>
      </c>
      <c r="G138" s="560" t="str">
        <f t="shared" si="37"/>
        <v>25nmUniv</v>
      </c>
      <c r="H138" s="175" t="str">
        <f>IF(COUNTIF('Record Inputs'!$J$2:$J$100,AN138)&gt;0,"TE", IF(COUNTIF('Record Inputs'!$K$2:$K$100,AN138)&gt;0,"H2O",""))</f>
        <v/>
      </c>
      <c r="I138" s="175" t="str">
        <f>IF(COUNTIF('Record Inputs'!$L$2:$L$100,AN138)&gt;0,"P", IF(COUNTIF('Record Inputs'!$M$2:$M$100,AN138)&gt;0,"N",IF(COUNTIF('Record Inputs'!$P$2:$P$100,AN138)&gt;0,"C","")))</f>
        <v/>
      </c>
      <c r="J138" s="175" t="str">
        <f>IF(COUNTIF('Record Inputs'!$N$2:$N$100,AN138)&gt;0,"S", IF(COUNTIF('Record Inputs'!$O$2:$O$100,AN138)&gt;0,"S&amp;D",""))</f>
        <v/>
      </c>
      <c r="K138" s="192"/>
      <c r="M138" s="16">
        <f t="shared" si="26"/>
        <v>0</v>
      </c>
      <c r="N138" s="16">
        <f t="shared" si="27"/>
        <v>0</v>
      </c>
      <c r="O138" s="16">
        <f t="shared" si="28"/>
        <v>0</v>
      </c>
      <c r="P138" s="16">
        <f t="shared" si="29"/>
        <v>0</v>
      </c>
      <c r="Q138" s="16">
        <f t="shared" si="30"/>
        <v>0</v>
      </c>
      <c r="Y138" s="41">
        <f t="shared" si="31"/>
        <v>0</v>
      </c>
      <c r="Z138" s="41">
        <f t="shared" si="32"/>
        <v>0</v>
      </c>
      <c r="AA138" s="47">
        <f t="shared" si="33"/>
        <v>0</v>
      </c>
      <c r="AB138" s="41">
        <f t="shared" si="34"/>
        <v>0</v>
      </c>
      <c r="AC138" s="41">
        <f t="shared" si="35"/>
        <v>0</v>
      </c>
      <c r="AE138" s="86"/>
      <c r="AF138" s="86"/>
      <c r="AG138" s="86"/>
      <c r="AH138" s="86"/>
      <c r="AI138" s="17"/>
      <c r="AJ138" s="17"/>
      <c r="AK138" s="17"/>
      <c r="AL138" s="17"/>
      <c r="AM138" s="17"/>
      <c r="AN138" s="185" t="str">
        <f t="shared" si="38"/>
        <v>1447430</v>
      </c>
      <c r="AO138" s="17" t="s">
        <v>9</v>
      </c>
      <c r="AP138" s="17">
        <v>19</v>
      </c>
      <c r="AQ138" s="17" t="s">
        <v>830</v>
      </c>
      <c r="AR138" s="17">
        <v>27</v>
      </c>
      <c r="AS138" s="17"/>
    </row>
    <row r="139" spans="1:45" ht="16.5" thickTop="1" thickBot="1">
      <c r="A139" s="7">
        <v>39</v>
      </c>
      <c r="B139" s="101" t="s">
        <v>1167</v>
      </c>
      <c r="C139" s="101" t="s">
        <v>1168</v>
      </c>
      <c r="D139" s="101" t="s">
        <v>1169</v>
      </c>
      <c r="E139" s="360">
        <f t="shared" si="36"/>
        <v>39</v>
      </c>
      <c r="F139" s="214" t="s">
        <v>352</v>
      </c>
      <c r="G139" s="560" t="str">
        <f t="shared" si="37"/>
        <v>25nmUniv</v>
      </c>
      <c r="H139" s="175" t="str">
        <f>IF(COUNTIF('Record Inputs'!$J$2:$J$100,AN139)&gt;0,"TE", IF(COUNTIF('Record Inputs'!$K$2:$K$100,AN139)&gt;0,"H2O",""))</f>
        <v/>
      </c>
      <c r="I139" s="175" t="str">
        <f>IF(COUNTIF('Record Inputs'!$L$2:$L$100,AN139)&gt;0,"P", IF(COUNTIF('Record Inputs'!$M$2:$M$100,AN139)&gt;0,"N",IF(COUNTIF('Record Inputs'!$P$2:$P$100,AN139)&gt;0,"C","")))</f>
        <v/>
      </c>
      <c r="J139" s="175" t="str">
        <f>IF(COUNTIF('Record Inputs'!$N$2:$N$100,AN139)&gt;0,"S", IF(COUNTIF('Record Inputs'!$O$2:$O$100,AN139)&gt;0,"S&amp;D",""))</f>
        <v/>
      </c>
      <c r="K139" s="192"/>
      <c r="M139" s="16">
        <f t="shared" si="26"/>
        <v>0</v>
      </c>
      <c r="N139" s="16">
        <f t="shared" si="27"/>
        <v>0</v>
      </c>
      <c r="O139" s="16">
        <f t="shared" si="28"/>
        <v>0</v>
      </c>
      <c r="P139" s="16">
        <f t="shared" si="29"/>
        <v>0</v>
      </c>
      <c r="Q139" s="16">
        <f t="shared" si="30"/>
        <v>0</v>
      </c>
      <c r="Y139" s="41">
        <f t="shared" si="31"/>
        <v>0</v>
      </c>
      <c r="Z139" s="41">
        <f t="shared" si="32"/>
        <v>0</v>
      </c>
      <c r="AA139" s="47">
        <f t="shared" si="33"/>
        <v>0</v>
      </c>
      <c r="AB139" s="41">
        <f t="shared" si="34"/>
        <v>0</v>
      </c>
      <c r="AC139" s="41">
        <f t="shared" si="35"/>
        <v>0</v>
      </c>
      <c r="AE139" s="86"/>
      <c r="AF139" s="86"/>
      <c r="AG139" s="86"/>
      <c r="AH139" s="86"/>
      <c r="AI139" s="17"/>
      <c r="AJ139" s="17"/>
      <c r="AK139" s="17"/>
      <c r="AL139" s="17"/>
      <c r="AM139" s="17"/>
      <c r="AN139" s="185" t="str">
        <f t="shared" si="38"/>
        <v>1447430</v>
      </c>
      <c r="AO139" s="17" t="s">
        <v>828</v>
      </c>
      <c r="AP139" s="17">
        <v>19</v>
      </c>
      <c r="AQ139" s="17" t="s">
        <v>830</v>
      </c>
      <c r="AR139" s="17">
        <v>31</v>
      </c>
      <c r="AS139" s="17"/>
    </row>
    <row r="140" spans="1:45" ht="16.5" thickTop="1" thickBot="1">
      <c r="A140" s="55">
        <v>40</v>
      </c>
      <c r="B140" s="101" t="s">
        <v>1170</v>
      </c>
      <c r="C140" s="101" t="s">
        <v>1171</v>
      </c>
      <c r="D140" s="101" t="s">
        <v>1172</v>
      </c>
      <c r="E140" s="360">
        <f t="shared" si="36"/>
        <v>40</v>
      </c>
      <c r="F140" s="215" t="s">
        <v>353</v>
      </c>
      <c r="G140" s="560" t="str">
        <f t="shared" si="37"/>
        <v>25nmUniv</v>
      </c>
      <c r="H140" s="175" t="str">
        <f>IF(COUNTIF('Record Inputs'!$J$2:$J$100,AN140)&gt;0,"TE", IF(COUNTIF('Record Inputs'!$K$2:$K$100,AN140)&gt;0,"H2O",""))</f>
        <v/>
      </c>
      <c r="I140" s="175" t="str">
        <f>IF(COUNTIF('Record Inputs'!$L$2:$L$100,AN140)&gt;0,"P", IF(COUNTIF('Record Inputs'!$M$2:$M$100,AN140)&gt;0,"N",IF(COUNTIF('Record Inputs'!$P$2:$P$100,AN140)&gt;0,"C","")))</f>
        <v/>
      </c>
      <c r="J140" s="175" t="str">
        <f>IF(COUNTIF('Record Inputs'!$N$2:$N$100,AN140)&gt;0,"S", IF(COUNTIF('Record Inputs'!$O$2:$O$100,AN140)&gt;0,"S&amp;D",""))</f>
        <v/>
      </c>
      <c r="K140" s="192"/>
      <c r="M140" s="16">
        <f t="shared" si="26"/>
        <v>0</v>
      </c>
      <c r="N140" s="16">
        <f t="shared" si="27"/>
        <v>0</v>
      </c>
      <c r="O140" s="16">
        <f t="shared" si="28"/>
        <v>0</v>
      </c>
      <c r="P140" s="16">
        <f t="shared" si="29"/>
        <v>0</v>
      </c>
      <c r="Q140" s="16">
        <f t="shared" si="30"/>
        <v>0</v>
      </c>
      <c r="Y140" s="41">
        <f t="shared" si="31"/>
        <v>0</v>
      </c>
      <c r="Z140" s="41">
        <f t="shared" si="32"/>
        <v>0</v>
      </c>
      <c r="AA140" s="47">
        <f t="shared" si="33"/>
        <v>0</v>
      </c>
      <c r="AB140" s="41">
        <f t="shared" si="34"/>
        <v>0</v>
      </c>
      <c r="AC140" s="41">
        <f t="shared" si="35"/>
        <v>0</v>
      </c>
      <c r="AE140" s="86"/>
      <c r="AF140" s="86"/>
      <c r="AG140" s="86"/>
      <c r="AH140" s="86"/>
      <c r="AI140" s="17"/>
      <c r="AJ140" s="17"/>
      <c r="AK140" s="17"/>
      <c r="AL140" s="17"/>
      <c r="AM140" s="17"/>
      <c r="AN140" s="185" t="str">
        <f t="shared" si="38"/>
        <v>1447430</v>
      </c>
      <c r="AO140" s="17" t="s">
        <v>829</v>
      </c>
      <c r="AP140" s="17">
        <v>19</v>
      </c>
      <c r="AQ140" s="17" t="s">
        <v>830</v>
      </c>
      <c r="AR140" s="17">
        <v>35</v>
      </c>
      <c r="AS140" s="17"/>
    </row>
    <row r="141" spans="1:45" ht="16.5" thickTop="1" thickBot="1">
      <c r="A141" s="56">
        <v>41</v>
      </c>
      <c r="B141" s="101" t="s">
        <v>1173</v>
      </c>
      <c r="C141" s="101" t="s">
        <v>1174</v>
      </c>
      <c r="D141" s="101" t="s">
        <v>1175</v>
      </c>
      <c r="E141" s="360">
        <f t="shared" si="36"/>
        <v>20</v>
      </c>
      <c r="F141" s="214" t="s">
        <v>354</v>
      </c>
      <c r="G141" s="560" t="str">
        <f t="shared" si="37"/>
        <v>25nmUniv</v>
      </c>
      <c r="H141" s="175" t="str">
        <f>IF(COUNTIF('Record Inputs'!$J$2:$J$100,AN141)&gt;0,"TE", IF(COUNTIF('Record Inputs'!$K$2:$K$100,AN141)&gt;0,"H2O",""))</f>
        <v/>
      </c>
      <c r="I141" s="175" t="str">
        <f>IF(COUNTIF('Record Inputs'!$L$2:$L$100,AN141)&gt;0,"P", IF(COUNTIF('Record Inputs'!$M$2:$M$100,AN141)&gt;0,"N",IF(COUNTIF('Record Inputs'!$P$2:$P$100,AN141)&gt;0,"C","")))</f>
        <v/>
      </c>
      <c r="J141" s="175" t="str">
        <f>IF(COUNTIF('Record Inputs'!$N$2:$N$100,AN141)&gt;0,"S", IF(COUNTIF('Record Inputs'!$O$2:$O$100,AN141)&gt;0,"S&amp;D",""))</f>
        <v/>
      </c>
      <c r="K141" s="192"/>
      <c r="M141" s="16">
        <f t="shared" si="26"/>
        <v>0</v>
      </c>
      <c r="N141" s="16">
        <f t="shared" si="27"/>
        <v>0</v>
      </c>
      <c r="O141" s="16">
        <f t="shared" si="28"/>
        <v>0</v>
      </c>
      <c r="P141" s="16">
        <f t="shared" si="29"/>
        <v>0</v>
      </c>
      <c r="Q141" s="16">
        <f t="shared" si="30"/>
        <v>0</v>
      </c>
      <c r="Y141" s="41">
        <f t="shared" si="31"/>
        <v>0</v>
      </c>
      <c r="Z141" s="41">
        <f t="shared" si="32"/>
        <v>0</v>
      </c>
      <c r="AA141" s="47">
        <f t="shared" si="33"/>
        <v>0</v>
      </c>
      <c r="AB141" s="41">
        <f t="shared" si="34"/>
        <v>0</v>
      </c>
      <c r="AC141" s="41">
        <f t="shared" si="35"/>
        <v>0</v>
      </c>
      <c r="AE141" s="86"/>
      <c r="AF141" s="86"/>
      <c r="AG141" s="86"/>
      <c r="AH141" s="86"/>
      <c r="AI141" s="17"/>
      <c r="AJ141" s="17"/>
      <c r="AK141" s="17"/>
      <c r="AL141" s="17"/>
      <c r="AM141" s="17"/>
      <c r="AN141" s="185" t="str">
        <f t="shared" si="38"/>
        <v>1447430</v>
      </c>
      <c r="AO141" s="17" t="s">
        <v>830</v>
      </c>
      <c r="AP141" s="17">
        <v>19</v>
      </c>
      <c r="AQ141" s="17" t="s">
        <v>831</v>
      </c>
      <c r="AR141" s="17">
        <v>7</v>
      </c>
      <c r="AS141" s="17"/>
    </row>
    <row r="142" spans="1:45" ht="16.5" thickTop="1" thickBot="1">
      <c r="A142" s="7">
        <v>42</v>
      </c>
      <c r="B142" s="101" t="s">
        <v>1176</v>
      </c>
      <c r="C142" s="101" t="s">
        <v>1177</v>
      </c>
      <c r="D142" s="101" t="s">
        <v>1178</v>
      </c>
      <c r="E142" s="360">
        <f t="shared" si="36"/>
        <v>41</v>
      </c>
      <c r="F142" s="215" t="s">
        <v>355</v>
      </c>
      <c r="G142" s="560" t="str">
        <f t="shared" si="37"/>
        <v>25nmUniv</v>
      </c>
      <c r="H142" s="175" t="str">
        <f>IF(COUNTIF('Record Inputs'!$J$2:$J$100,AN142)&gt;0,"TE", IF(COUNTIF('Record Inputs'!$K$2:$K$100,AN142)&gt;0,"H2O",""))</f>
        <v/>
      </c>
      <c r="I142" s="175" t="str">
        <f>IF(COUNTIF('Record Inputs'!$L$2:$L$100,AN142)&gt;0,"P", IF(COUNTIF('Record Inputs'!$M$2:$M$100,AN142)&gt;0,"N",IF(COUNTIF('Record Inputs'!$P$2:$P$100,AN142)&gt;0,"C","")))</f>
        <v/>
      </c>
      <c r="J142" s="175" t="str">
        <f>IF(COUNTIF('Record Inputs'!$N$2:$N$100,AN142)&gt;0,"S", IF(COUNTIF('Record Inputs'!$O$2:$O$100,AN142)&gt;0,"S&amp;D",""))</f>
        <v/>
      </c>
      <c r="K142" s="192"/>
      <c r="M142" s="16">
        <f t="shared" si="26"/>
        <v>0</v>
      </c>
      <c r="N142" s="16">
        <f t="shared" si="27"/>
        <v>0</v>
      </c>
      <c r="O142" s="16">
        <f t="shared" si="28"/>
        <v>0</v>
      </c>
      <c r="P142" s="16">
        <f t="shared" si="29"/>
        <v>0</v>
      </c>
      <c r="Q142" s="16">
        <f t="shared" si="30"/>
        <v>0</v>
      </c>
      <c r="Y142" s="41">
        <f t="shared" si="31"/>
        <v>0</v>
      </c>
      <c r="Z142" s="41">
        <f t="shared" si="32"/>
        <v>0</v>
      </c>
      <c r="AA142" s="47">
        <f t="shared" si="33"/>
        <v>0</v>
      </c>
      <c r="AB142" s="41">
        <f t="shared" si="34"/>
        <v>0</v>
      </c>
      <c r="AC142" s="41">
        <f t="shared" si="35"/>
        <v>0</v>
      </c>
      <c r="AE142" s="86"/>
      <c r="AF142" s="86"/>
      <c r="AG142" s="86"/>
      <c r="AH142" s="86"/>
      <c r="AI142" s="17"/>
      <c r="AJ142" s="17"/>
      <c r="AK142" s="17"/>
      <c r="AL142" s="17"/>
      <c r="AM142" s="17"/>
      <c r="AN142" s="185" t="str">
        <f t="shared" si="38"/>
        <v>1447430</v>
      </c>
      <c r="AO142" s="17" t="s">
        <v>831</v>
      </c>
      <c r="AP142" s="17">
        <v>19</v>
      </c>
      <c r="AQ142" s="17" t="s">
        <v>831</v>
      </c>
      <c r="AR142" s="17">
        <v>11</v>
      </c>
      <c r="AS142" s="17"/>
    </row>
    <row r="143" spans="1:45" ht="16.5" thickTop="1" thickBot="1">
      <c r="A143" s="7">
        <v>43</v>
      </c>
      <c r="B143" s="101" t="s">
        <v>1179</v>
      </c>
      <c r="C143" s="101" t="s">
        <v>1180</v>
      </c>
      <c r="D143" s="101" t="s">
        <v>1181</v>
      </c>
      <c r="E143" s="360">
        <f t="shared" si="36"/>
        <v>39</v>
      </c>
      <c r="F143" s="214" t="s">
        <v>356</v>
      </c>
      <c r="G143" s="560" t="str">
        <f t="shared" si="37"/>
        <v>25nmUniv</v>
      </c>
      <c r="H143" s="175" t="str">
        <f>IF(COUNTIF('Record Inputs'!$J$2:$J$100,AN143)&gt;0,"TE", IF(COUNTIF('Record Inputs'!$K$2:$K$100,AN143)&gt;0,"H2O",""))</f>
        <v/>
      </c>
      <c r="I143" s="175" t="str">
        <f>IF(COUNTIF('Record Inputs'!$L$2:$L$100,AN143)&gt;0,"P", IF(COUNTIF('Record Inputs'!$M$2:$M$100,AN143)&gt;0,"N",IF(COUNTIF('Record Inputs'!$P$2:$P$100,AN143)&gt;0,"C","")))</f>
        <v/>
      </c>
      <c r="J143" s="175" t="str">
        <f>IF(COUNTIF('Record Inputs'!$N$2:$N$100,AN143)&gt;0,"S", IF(COUNTIF('Record Inputs'!$O$2:$O$100,AN143)&gt;0,"S&amp;D",""))</f>
        <v/>
      </c>
      <c r="K143" s="192"/>
      <c r="M143" s="16">
        <f t="shared" si="26"/>
        <v>0</v>
      </c>
      <c r="N143" s="16">
        <f t="shared" si="27"/>
        <v>0</v>
      </c>
      <c r="O143" s="16">
        <f t="shared" si="28"/>
        <v>0</v>
      </c>
      <c r="P143" s="16">
        <f t="shared" si="29"/>
        <v>0</v>
      </c>
      <c r="Q143" s="16">
        <f t="shared" si="30"/>
        <v>0</v>
      </c>
      <c r="Y143" s="41">
        <f t="shared" si="31"/>
        <v>0</v>
      </c>
      <c r="Z143" s="41">
        <f t="shared" si="32"/>
        <v>0</v>
      </c>
      <c r="AA143" s="47">
        <f t="shared" si="33"/>
        <v>0</v>
      </c>
      <c r="AB143" s="41">
        <f t="shared" si="34"/>
        <v>0</v>
      </c>
      <c r="AC143" s="41">
        <f t="shared" si="35"/>
        <v>0</v>
      </c>
      <c r="AE143" s="86"/>
      <c r="AF143" s="86"/>
      <c r="AG143" s="86"/>
      <c r="AH143" s="86"/>
      <c r="AI143" s="17"/>
      <c r="AJ143" s="17"/>
      <c r="AK143" s="17"/>
      <c r="AL143" s="17"/>
      <c r="AM143" s="17"/>
      <c r="AN143" s="185" t="str">
        <f t="shared" si="38"/>
        <v>1447430</v>
      </c>
      <c r="AO143" s="17" t="s">
        <v>832</v>
      </c>
      <c r="AP143" s="17">
        <v>19</v>
      </c>
      <c r="AQ143" s="17" t="s">
        <v>831</v>
      </c>
      <c r="AR143" s="17">
        <v>15</v>
      </c>
      <c r="AS143" s="17"/>
    </row>
    <row r="144" spans="1:45" ht="16.5" thickTop="1" thickBot="1">
      <c r="A144" s="7">
        <v>44</v>
      </c>
      <c r="B144" s="101" t="s">
        <v>1182</v>
      </c>
      <c r="C144" s="101" t="s">
        <v>1183</v>
      </c>
      <c r="D144" s="101" t="s">
        <v>1184</v>
      </c>
      <c r="E144" s="360">
        <f t="shared" si="36"/>
        <v>20</v>
      </c>
      <c r="F144" s="215" t="s">
        <v>357</v>
      </c>
      <c r="G144" s="560" t="str">
        <f t="shared" si="37"/>
        <v>25nmUniv</v>
      </c>
      <c r="H144" s="175" t="str">
        <f>IF(COUNTIF('Record Inputs'!$J$2:$J$100,AN144)&gt;0,"TE", IF(COUNTIF('Record Inputs'!$K$2:$K$100,AN144)&gt;0,"H2O",""))</f>
        <v/>
      </c>
      <c r="I144" s="175" t="str">
        <f>IF(COUNTIF('Record Inputs'!$L$2:$L$100,AN144)&gt;0,"P", IF(COUNTIF('Record Inputs'!$M$2:$M$100,AN144)&gt;0,"N",IF(COUNTIF('Record Inputs'!$P$2:$P$100,AN144)&gt;0,"C","")))</f>
        <v/>
      </c>
      <c r="J144" s="175" t="str">
        <f>IF(COUNTIF('Record Inputs'!$N$2:$N$100,AN144)&gt;0,"S", IF(COUNTIF('Record Inputs'!$O$2:$O$100,AN144)&gt;0,"S&amp;D",""))</f>
        <v/>
      </c>
      <c r="K144" s="192"/>
      <c r="M144" s="16">
        <f t="shared" si="26"/>
        <v>0</v>
      </c>
      <c r="N144" s="16">
        <f t="shared" si="27"/>
        <v>0</v>
      </c>
      <c r="O144" s="16">
        <f t="shared" si="28"/>
        <v>0</v>
      </c>
      <c r="P144" s="16">
        <f t="shared" si="29"/>
        <v>0</v>
      </c>
      <c r="Q144" s="16">
        <f t="shared" si="30"/>
        <v>0</v>
      </c>
      <c r="Y144" s="41">
        <f t="shared" si="31"/>
        <v>0</v>
      </c>
      <c r="Z144" s="41">
        <f t="shared" si="32"/>
        <v>0</v>
      </c>
      <c r="AA144" s="47">
        <f t="shared" si="33"/>
        <v>0</v>
      </c>
      <c r="AB144" s="41">
        <f t="shared" si="34"/>
        <v>0</v>
      </c>
      <c r="AC144" s="41">
        <f t="shared" si="35"/>
        <v>0</v>
      </c>
      <c r="AE144" s="86"/>
      <c r="AF144" s="86"/>
      <c r="AG144" s="86"/>
      <c r="AH144" s="86"/>
      <c r="AI144" s="17"/>
      <c r="AJ144" s="17"/>
      <c r="AK144" s="17"/>
      <c r="AL144" s="17"/>
      <c r="AM144" s="17"/>
      <c r="AN144" s="185" t="str">
        <f t="shared" si="38"/>
        <v>1447430</v>
      </c>
      <c r="AO144" s="17" t="s">
        <v>833</v>
      </c>
      <c r="AP144" s="17">
        <v>19</v>
      </c>
      <c r="AQ144" s="17" t="s">
        <v>831</v>
      </c>
      <c r="AR144" s="17">
        <v>19</v>
      </c>
      <c r="AS144" s="17"/>
    </row>
    <row r="145" spans="1:45" ht="16.5" thickTop="1" thickBot="1">
      <c r="A145" s="7">
        <v>45</v>
      </c>
      <c r="B145" s="101" t="s">
        <v>1185</v>
      </c>
      <c r="C145" s="101" t="s">
        <v>1186</v>
      </c>
      <c r="D145" s="101" t="s">
        <v>1187</v>
      </c>
      <c r="E145" s="360">
        <f t="shared" si="36"/>
        <v>38</v>
      </c>
      <c r="F145" s="214" t="s">
        <v>358</v>
      </c>
      <c r="G145" s="560" t="str">
        <f t="shared" si="37"/>
        <v>25nmUniv</v>
      </c>
      <c r="H145" s="175" t="str">
        <f>IF(COUNTIF('Record Inputs'!$J$2:$J$100,AN145)&gt;0,"TE", IF(COUNTIF('Record Inputs'!$K$2:$K$100,AN145)&gt;0,"H2O",""))</f>
        <v/>
      </c>
      <c r="I145" s="175" t="str">
        <f>IF(COUNTIF('Record Inputs'!$L$2:$L$100,AN145)&gt;0,"P", IF(COUNTIF('Record Inputs'!$M$2:$M$100,AN145)&gt;0,"N",IF(COUNTIF('Record Inputs'!$P$2:$P$100,AN145)&gt;0,"C","")))</f>
        <v/>
      </c>
      <c r="J145" s="175" t="str">
        <f>IF(COUNTIF('Record Inputs'!$N$2:$N$100,AN145)&gt;0,"S", IF(COUNTIF('Record Inputs'!$O$2:$O$100,AN145)&gt;0,"S&amp;D",""))</f>
        <v/>
      </c>
      <c r="K145" s="192"/>
      <c r="M145" s="16">
        <f t="shared" si="26"/>
        <v>0</v>
      </c>
      <c r="N145" s="16">
        <f t="shared" si="27"/>
        <v>0</v>
      </c>
      <c r="O145" s="16">
        <f t="shared" si="28"/>
        <v>0</v>
      </c>
      <c r="P145" s="16">
        <f t="shared" si="29"/>
        <v>0</v>
      </c>
      <c r="Q145" s="16">
        <f t="shared" si="30"/>
        <v>0</v>
      </c>
      <c r="Y145" s="41">
        <f t="shared" si="31"/>
        <v>0</v>
      </c>
      <c r="Z145" s="41">
        <f t="shared" si="32"/>
        <v>0</v>
      </c>
      <c r="AA145" s="47">
        <f t="shared" si="33"/>
        <v>0</v>
      </c>
      <c r="AB145" s="41">
        <f t="shared" si="34"/>
        <v>0</v>
      </c>
      <c r="AC145" s="41">
        <f t="shared" si="35"/>
        <v>0</v>
      </c>
      <c r="AE145" s="86"/>
      <c r="AF145" s="86"/>
      <c r="AG145" s="86"/>
      <c r="AH145" s="86"/>
      <c r="AI145" s="17"/>
      <c r="AJ145" s="17"/>
      <c r="AK145" s="17"/>
      <c r="AL145" s="17"/>
      <c r="AM145" s="17"/>
      <c r="AN145" s="185" t="str">
        <f t="shared" si="38"/>
        <v>1447436</v>
      </c>
      <c r="AO145" s="17" t="s">
        <v>834</v>
      </c>
      <c r="AP145" s="17">
        <v>19</v>
      </c>
      <c r="AQ145" s="17" t="s">
        <v>831</v>
      </c>
      <c r="AR145" s="17">
        <v>23</v>
      </c>
      <c r="AS145" s="17"/>
    </row>
    <row r="146" spans="1:45" ht="16.5" thickTop="1" thickBot="1">
      <c r="A146" s="7">
        <v>46</v>
      </c>
      <c r="B146" s="101" t="s">
        <v>1188</v>
      </c>
      <c r="C146" s="101" t="s">
        <v>1189</v>
      </c>
      <c r="D146" s="101" t="s">
        <v>1190</v>
      </c>
      <c r="E146" s="360">
        <f t="shared" si="36"/>
        <v>17</v>
      </c>
      <c r="F146" s="215" t="s">
        <v>359</v>
      </c>
      <c r="G146" s="560" t="str">
        <f t="shared" si="37"/>
        <v>25nmUniv</v>
      </c>
      <c r="H146" s="175" t="str">
        <f>IF(COUNTIF('Record Inputs'!$J$2:$J$100,AN146)&gt;0,"TE", IF(COUNTIF('Record Inputs'!$K$2:$K$100,AN146)&gt;0,"H2O",""))</f>
        <v/>
      </c>
      <c r="I146" s="175" t="str">
        <f>IF(COUNTIF('Record Inputs'!$L$2:$L$100,AN146)&gt;0,"P", IF(COUNTIF('Record Inputs'!$M$2:$M$100,AN146)&gt;0,"N",IF(COUNTIF('Record Inputs'!$P$2:$P$100,AN146)&gt;0,"C","")))</f>
        <v/>
      </c>
      <c r="J146" s="175" t="str">
        <f>IF(COUNTIF('Record Inputs'!$N$2:$N$100,AN146)&gt;0,"S", IF(COUNTIF('Record Inputs'!$O$2:$O$100,AN146)&gt;0,"S&amp;D",""))</f>
        <v/>
      </c>
      <c r="K146" s="192"/>
      <c r="M146" s="16">
        <f t="shared" si="26"/>
        <v>0</v>
      </c>
      <c r="N146" s="16">
        <f t="shared" si="27"/>
        <v>0</v>
      </c>
      <c r="O146" s="16">
        <f t="shared" si="28"/>
        <v>0</v>
      </c>
      <c r="P146" s="16">
        <f t="shared" si="29"/>
        <v>0</v>
      </c>
      <c r="Q146" s="16">
        <f t="shared" si="30"/>
        <v>0</v>
      </c>
      <c r="Y146" s="41">
        <f t="shared" si="31"/>
        <v>0</v>
      </c>
      <c r="Z146" s="41">
        <f t="shared" si="32"/>
        <v>0</v>
      </c>
      <c r="AA146" s="47">
        <f t="shared" si="33"/>
        <v>0</v>
      </c>
      <c r="AB146" s="41">
        <f t="shared" si="34"/>
        <v>0</v>
      </c>
      <c r="AC146" s="41">
        <f t="shared" si="35"/>
        <v>0</v>
      </c>
      <c r="AE146" s="86"/>
      <c r="AF146" s="86"/>
      <c r="AG146" s="86"/>
      <c r="AH146" s="86"/>
      <c r="AI146" s="17"/>
      <c r="AJ146" s="17"/>
      <c r="AK146" s="17"/>
      <c r="AL146" s="17"/>
      <c r="AM146" s="17"/>
      <c r="AN146" s="185" t="str">
        <f t="shared" si="38"/>
        <v>1447436</v>
      </c>
      <c r="AO146" s="17" t="s">
        <v>835</v>
      </c>
      <c r="AP146" s="17">
        <v>19</v>
      </c>
      <c r="AQ146" s="17" t="s">
        <v>831</v>
      </c>
      <c r="AR146" s="17">
        <v>27</v>
      </c>
      <c r="AS146" s="17"/>
    </row>
    <row r="147" spans="1:45" ht="16.5" thickTop="1" thickBot="1">
      <c r="A147" s="7">
        <v>47</v>
      </c>
      <c r="B147" s="101" t="s">
        <v>1191</v>
      </c>
      <c r="C147" s="101" t="s">
        <v>1192</v>
      </c>
      <c r="D147" s="101" t="s">
        <v>1193</v>
      </c>
      <c r="E147" s="360">
        <f t="shared" si="36"/>
        <v>37</v>
      </c>
      <c r="F147" s="214" t="s">
        <v>360</v>
      </c>
      <c r="G147" s="560" t="str">
        <f t="shared" si="37"/>
        <v>25nmUniv</v>
      </c>
      <c r="H147" s="175" t="str">
        <f>IF(COUNTIF('Record Inputs'!$J$2:$J$100,AN147)&gt;0,"TE", IF(COUNTIF('Record Inputs'!$K$2:$K$100,AN147)&gt;0,"H2O",""))</f>
        <v/>
      </c>
      <c r="I147" s="175" t="str">
        <f>IF(COUNTIF('Record Inputs'!$L$2:$L$100,AN147)&gt;0,"P", IF(COUNTIF('Record Inputs'!$M$2:$M$100,AN147)&gt;0,"N",IF(COUNTIF('Record Inputs'!$P$2:$P$100,AN147)&gt;0,"C","")))</f>
        <v/>
      </c>
      <c r="J147" s="175" t="str">
        <f>IF(COUNTIF('Record Inputs'!$N$2:$N$100,AN147)&gt;0,"S", IF(COUNTIF('Record Inputs'!$O$2:$O$100,AN147)&gt;0,"S&amp;D",""))</f>
        <v/>
      </c>
      <c r="K147" s="192"/>
      <c r="M147" s="16">
        <f t="shared" si="26"/>
        <v>0</v>
      </c>
      <c r="N147" s="16">
        <f t="shared" si="27"/>
        <v>0</v>
      </c>
      <c r="O147" s="16">
        <f t="shared" si="28"/>
        <v>0</v>
      </c>
      <c r="P147" s="16">
        <f t="shared" si="29"/>
        <v>0</v>
      </c>
      <c r="Q147" s="16">
        <f t="shared" si="30"/>
        <v>0</v>
      </c>
      <c r="Y147" s="41">
        <f t="shared" si="31"/>
        <v>0</v>
      </c>
      <c r="Z147" s="41">
        <f t="shared" si="32"/>
        <v>0</v>
      </c>
      <c r="AA147" s="47">
        <f t="shared" si="33"/>
        <v>0</v>
      </c>
      <c r="AB147" s="41">
        <f t="shared" si="34"/>
        <v>0</v>
      </c>
      <c r="AC147" s="41">
        <f t="shared" si="35"/>
        <v>0</v>
      </c>
      <c r="AE147" s="86"/>
      <c r="AF147" s="86"/>
      <c r="AG147" s="86"/>
      <c r="AH147" s="86"/>
      <c r="AI147" s="17"/>
      <c r="AJ147" s="17"/>
      <c r="AK147" s="17"/>
      <c r="AL147" s="17"/>
      <c r="AM147" s="17"/>
      <c r="AN147" s="185" t="str">
        <f t="shared" si="38"/>
        <v>1447436</v>
      </c>
      <c r="AO147" s="17" t="s">
        <v>836</v>
      </c>
      <c r="AP147" s="17">
        <v>19</v>
      </c>
      <c r="AQ147" s="17" t="s">
        <v>831</v>
      </c>
      <c r="AR147" s="17">
        <v>31</v>
      </c>
      <c r="AS147" s="17"/>
    </row>
    <row r="148" spans="1:45" ht="16.5" thickTop="1" thickBot="1">
      <c r="A148" s="55">
        <v>48</v>
      </c>
      <c r="B148" s="390" t="s">
        <v>1194</v>
      </c>
      <c r="C148" s="390" t="s">
        <v>1195</v>
      </c>
      <c r="D148" s="390" t="s">
        <v>1196</v>
      </c>
      <c r="E148" s="361">
        <f t="shared" si="36"/>
        <v>44</v>
      </c>
      <c r="F148" s="391" t="s">
        <v>361</v>
      </c>
      <c r="G148" s="560" t="str">
        <f t="shared" si="37"/>
        <v>25nmUniv</v>
      </c>
      <c r="H148" s="392" t="str">
        <f>IF(COUNTIF('Record Inputs'!$J$2:$J$100,AN148)&gt;0,"TE", IF(COUNTIF('Record Inputs'!$K$2:$K$100,AN148)&gt;0,"H2O",""))</f>
        <v/>
      </c>
      <c r="I148" s="392" t="str">
        <f>IF(COUNTIF('Record Inputs'!$L$2:$L$100,AN148)&gt;0,"P", IF(COUNTIF('Record Inputs'!$M$2:$M$100,AN148)&gt;0,"N",IF(COUNTIF('Record Inputs'!$P$2:$P$100,AN148)&gt;0,"C","")))</f>
        <v/>
      </c>
      <c r="J148" s="392" t="str">
        <f>IF(COUNTIF('Record Inputs'!$N$2:$N$100,AN148)&gt;0,"S", IF(COUNTIF('Record Inputs'!$O$2:$O$100,AN148)&gt;0,"S&amp;D",""))</f>
        <v/>
      </c>
      <c r="K148" s="362"/>
      <c r="M148" s="16">
        <f t="shared" si="26"/>
        <v>0</v>
      </c>
      <c r="N148" s="16">
        <f t="shared" si="27"/>
        <v>0</v>
      </c>
      <c r="O148" s="16">
        <f t="shared" si="28"/>
        <v>0</v>
      </c>
      <c r="P148" s="16">
        <f t="shared" si="29"/>
        <v>0</v>
      </c>
      <c r="Q148" s="16">
        <f t="shared" si="30"/>
        <v>0</v>
      </c>
      <c r="Y148" s="41">
        <f t="shared" si="31"/>
        <v>0</v>
      </c>
      <c r="Z148" s="41">
        <f t="shared" si="32"/>
        <v>0</v>
      </c>
      <c r="AA148" s="47">
        <f t="shared" si="33"/>
        <v>0</v>
      </c>
      <c r="AB148" s="41">
        <f t="shared" si="34"/>
        <v>0</v>
      </c>
      <c r="AC148" s="41">
        <f t="shared" si="35"/>
        <v>0</v>
      </c>
      <c r="AE148" s="86"/>
      <c r="AF148" s="86"/>
      <c r="AG148" s="86"/>
      <c r="AH148" s="86"/>
      <c r="AI148" s="17"/>
      <c r="AJ148" s="17"/>
      <c r="AK148" s="17"/>
      <c r="AL148" s="17"/>
      <c r="AM148" s="17"/>
      <c r="AN148" s="185" t="str">
        <f t="shared" si="38"/>
        <v>1447436</v>
      </c>
      <c r="AO148" s="17" t="s">
        <v>837</v>
      </c>
      <c r="AP148" s="17">
        <v>19</v>
      </c>
      <c r="AQ148" s="17" t="s">
        <v>831</v>
      </c>
      <c r="AR148" s="17">
        <v>35</v>
      </c>
      <c r="AS148" s="17"/>
    </row>
    <row r="149" spans="1:45" ht="15.75" thickBot="1">
      <c r="A149" s="56">
        <v>49</v>
      </c>
      <c r="B149" s="100" t="s">
        <v>1062</v>
      </c>
      <c r="C149" s="100" t="s">
        <v>1063</v>
      </c>
      <c r="D149" s="100" t="s">
        <v>1064</v>
      </c>
      <c r="E149" s="409">
        <f t="shared" si="36"/>
        <v>19</v>
      </c>
      <c r="F149" s="441" t="s">
        <v>290</v>
      </c>
      <c r="G149" s="560" t="str">
        <f t="shared" si="37"/>
        <v>25nmUniv</v>
      </c>
      <c r="H149" s="442" t="str">
        <f>IF(COUNTIF('Record Inputs'!$J$2:$J$100,AN149)&gt;0,"TE", IF(COUNTIF('Record Inputs'!$K$2:$K$100,AN149)&gt;0,"H2O",""))</f>
        <v/>
      </c>
      <c r="I149" s="442" t="str">
        <f>IF(COUNTIF('Record Inputs'!$L$2:$L$100,AN149)&gt;0,"P", IF(COUNTIF('Record Inputs'!$M$2:$M$100,AN149)&gt;0,"N",IF(COUNTIF('Record Inputs'!$P$2:$P$100,AN149)&gt;0,"C","")))</f>
        <v/>
      </c>
      <c r="J149" s="442" t="str">
        <f>IF(COUNTIF('Record Inputs'!$N$2:$N$100,AN149)&gt;0,"S", IF(COUNTIF('Record Inputs'!$O$2:$O$100,AN149)&gt;0,"S&amp;D",""))</f>
        <v/>
      </c>
      <c r="K149" s="440"/>
      <c r="M149" s="16">
        <f t="shared" si="26"/>
        <v>0</v>
      </c>
      <c r="N149" s="16">
        <f t="shared" si="27"/>
        <v>0</v>
      </c>
      <c r="O149" s="16">
        <f t="shared" si="28"/>
        <v>0</v>
      </c>
      <c r="P149" s="16">
        <f t="shared" si="29"/>
        <v>0</v>
      </c>
      <c r="Q149" s="16">
        <f t="shared" si="30"/>
        <v>0</v>
      </c>
      <c r="Y149" s="41">
        <f t="shared" si="31"/>
        <v>0</v>
      </c>
      <c r="Z149" s="41">
        <f t="shared" si="32"/>
        <v>0</v>
      </c>
      <c r="AA149" s="47">
        <f t="shared" si="33"/>
        <v>0</v>
      </c>
      <c r="AB149" s="41">
        <f t="shared" si="34"/>
        <v>0</v>
      </c>
      <c r="AC149" s="41">
        <f t="shared" si="35"/>
        <v>0</v>
      </c>
      <c r="AE149" s="86"/>
      <c r="AF149" s="86"/>
      <c r="AG149" s="86"/>
      <c r="AH149" s="86"/>
      <c r="AI149" s="17"/>
      <c r="AJ149" s="17"/>
      <c r="AK149" s="17"/>
      <c r="AL149" s="17"/>
      <c r="AM149" s="17"/>
      <c r="AN149" s="185" t="str">
        <f t="shared" si="38"/>
        <v>1447436</v>
      </c>
      <c r="AO149" s="17" t="s">
        <v>5</v>
      </c>
      <c r="AP149" s="17">
        <v>23</v>
      </c>
      <c r="AQ149" s="17" t="s">
        <v>832</v>
      </c>
      <c r="AR149" s="17">
        <v>7</v>
      </c>
      <c r="AS149" s="17"/>
    </row>
    <row r="150" spans="1:45" ht="16.5" thickTop="1" thickBot="1">
      <c r="A150" s="7">
        <v>50</v>
      </c>
      <c r="B150" s="99" t="s">
        <v>1065</v>
      </c>
      <c r="C150" s="99" t="s">
        <v>1066</v>
      </c>
      <c r="D150" s="99" t="s">
        <v>1067</v>
      </c>
      <c r="E150" s="360">
        <f t="shared" si="36"/>
        <v>41</v>
      </c>
      <c r="F150" s="213" t="s">
        <v>291</v>
      </c>
      <c r="G150" s="560" t="str">
        <f t="shared" si="37"/>
        <v>25nmUniv</v>
      </c>
      <c r="H150" s="174" t="str">
        <f>IF(COUNTIF('Record Inputs'!$J$2:$J$100,AN150)&gt;0,"TE", IF(COUNTIF('Record Inputs'!$K$2:$K$100,AN150)&gt;0,"H2O",""))</f>
        <v/>
      </c>
      <c r="I150" s="174" t="str">
        <f>IF(COUNTIF('Record Inputs'!$L$2:$L$100,AN150)&gt;0,"P", IF(COUNTIF('Record Inputs'!$M$2:$M$100,AN150)&gt;0,"N",IF(COUNTIF('Record Inputs'!$P$2:$P$100,AN150)&gt;0,"C","")))</f>
        <v/>
      </c>
      <c r="J150" s="174" t="str">
        <f>IF(COUNTIF('Record Inputs'!$N$2:$N$100,AN150)&gt;0,"S", IF(COUNTIF('Record Inputs'!$O$2:$O$100,AN150)&gt;0,"S&amp;D",""))</f>
        <v/>
      </c>
      <c r="K150" s="192"/>
      <c r="M150" s="16">
        <f t="shared" si="26"/>
        <v>0</v>
      </c>
      <c r="N150" s="16">
        <f t="shared" si="27"/>
        <v>0</v>
      </c>
      <c r="O150" s="16">
        <f t="shared" si="28"/>
        <v>0</v>
      </c>
      <c r="P150" s="16">
        <f t="shared" si="29"/>
        <v>0</v>
      </c>
      <c r="Q150" s="16">
        <f t="shared" si="30"/>
        <v>0</v>
      </c>
      <c r="Y150" s="41">
        <f t="shared" si="31"/>
        <v>0</v>
      </c>
      <c r="Z150" s="41">
        <f t="shared" si="32"/>
        <v>0</v>
      </c>
      <c r="AA150" s="47">
        <f t="shared" si="33"/>
        <v>0</v>
      </c>
      <c r="AB150" s="41">
        <f t="shared" si="34"/>
        <v>0</v>
      </c>
      <c r="AC150" s="41">
        <f t="shared" si="35"/>
        <v>0</v>
      </c>
      <c r="AE150" s="86"/>
      <c r="AF150" s="86"/>
      <c r="AG150" s="86"/>
      <c r="AH150" s="86"/>
      <c r="AI150" s="17"/>
      <c r="AJ150" s="17"/>
      <c r="AK150" s="17"/>
      <c r="AL150" s="17"/>
      <c r="AM150" s="17"/>
      <c r="AN150" s="185" t="str">
        <f t="shared" si="38"/>
        <v>1447436</v>
      </c>
      <c r="AO150" s="17" t="s">
        <v>9</v>
      </c>
      <c r="AP150" s="17">
        <v>23</v>
      </c>
      <c r="AQ150" s="17" t="s">
        <v>832</v>
      </c>
      <c r="AR150" s="17">
        <v>11</v>
      </c>
      <c r="AS150" s="17"/>
    </row>
    <row r="151" spans="1:45" ht="16.5" thickTop="1" thickBot="1">
      <c r="A151" s="7">
        <v>51</v>
      </c>
      <c r="B151" s="99" t="s">
        <v>1068</v>
      </c>
      <c r="C151" s="99" t="s">
        <v>1069</v>
      </c>
      <c r="D151" s="99" t="s">
        <v>1070</v>
      </c>
      <c r="E151" s="360">
        <f t="shared" si="36"/>
        <v>41</v>
      </c>
      <c r="F151" s="212" t="s">
        <v>292</v>
      </c>
      <c r="G151" s="560" t="str">
        <f t="shared" si="37"/>
        <v>25nmUniv</v>
      </c>
      <c r="H151" s="174" t="str">
        <f>IF(COUNTIF('Record Inputs'!$J$2:$J$100,AN151)&gt;0,"TE", IF(COUNTIF('Record Inputs'!$K$2:$K$100,AN151)&gt;0,"H2O",""))</f>
        <v/>
      </c>
      <c r="I151" s="174" t="str">
        <f>IF(COUNTIF('Record Inputs'!$L$2:$L$100,AN151)&gt;0,"P", IF(COUNTIF('Record Inputs'!$M$2:$M$100,AN151)&gt;0,"N",IF(COUNTIF('Record Inputs'!$P$2:$P$100,AN151)&gt;0,"C","")))</f>
        <v/>
      </c>
      <c r="J151" s="174" t="str">
        <f>IF(COUNTIF('Record Inputs'!$N$2:$N$100,AN151)&gt;0,"S", IF(COUNTIF('Record Inputs'!$O$2:$O$100,AN151)&gt;0,"S&amp;D",""))</f>
        <v/>
      </c>
      <c r="K151" s="192"/>
      <c r="M151" s="16">
        <f t="shared" si="26"/>
        <v>0</v>
      </c>
      <c r="N151" s="16">
        <f t="shared" si="27"/>
        <v>0</v>
      </c>
      <c r="O151" s="16">
        <f t="shared" si="28"/>
        <v>0</v>
      </c>
      <c r="P151" s="16">
        <f t="shared" si="29"/>
        <v>0</v>
      </c>
      <c r="Q151" s="16">
        <f t="shared" si="30"/>
        <v>0</v>
      </c>
      <c r="Y151" s="41">
        <f t="shared" si="31"/>
        <v>0</v>
      </c>
      <c r="Z151" s="41">
        <f t="shared" si="32"/>
        <v>0</v>
      </c>
      <c r="AA151" s="47">
        <f t="shared" si="33"/>
        <v>0</v>
      </c>
      <c r="AB151" s="41">
        <f t="shared" si="34"/>
        <v>0</v>
      </c>
      <c r="AC151" s="41">
        <f t="shared" si="35"/>
        <v>0</v>
      </c>
      <c r="AE151" s="86"/>
      <c r="AF151" s="86"/>
      <c r="AG151" s="86"/>
      <c r="AH151" s="86"/>
      <c r="AI151" s="17"/>
      <c r="AJ151" s="17"/>
      <c r="AK151" s="17"/>
      <c r="AL151" s="17"/>
      <c r="AM151" s="17"/>
      <c r="AN151" s="185" t="str">
        <f t="shared" si="38"/>
        <v>1447436</v>
      </c>
      <c r="AO151" s="17" t="s">
        <v>828</v>
      </c>
      <c r="AP151" s="17">
        <v>23</v>
      </c>
      <c r="AQ151" s="17" t="s">
        <v>832</v>
      </c>
      <c r="AR151" s="17">
        <v>15</v>
      </c>
      <c r="AS151" s="17"/>
    </row>
    <row r="152" spans="1:45" ht="16.5" thickTop="1" thickBot="1">
      <c r="A152" s="7">
        <v>52</v>
      </c>
      <c r="B152" s="99" t="s">
        <v>1071</v>
      </c>
      <c r="C152" s="99" t="s">
        <v>1072</v>
      </c>
      <c r="D152" s="99" t="s">
        <v>1073</v>
      </c>
      <c r="E152" s="360">
        <f t="shared" si="36"/>
        <v>15</v>
      </c>
      <c r="F152" s="213" t="s">
        <v>293</v>
      </c>
      <c r="G152" s="560" t="str">
        <f t="shared" si="37"/>
        <v>25nmUniv</v>
      </c>
      <c r="H152" s="174" t="str">
        <f>IF(COUNTIF('Record Inputs'!$J$2:$J$100,AN152)&gt;0,"TE", IF(COUNTIF('Record Inputs'!$K$2:$K$100,AN152)&gt;0,"H2O",""))</f>
        <v/>
      </c>
      <c r="I152" s="174" t="str">
        <f>IF(COUNTIF('Record Inputs'!$L$2:$L$100,AN152)&gt;0,"P", IF(COUNTIF('Record Inputs'!$M$2:$M$100,AN152)&gt;0,"N",IF(COUNTIF('Record Inputs'!$P$2:$P$100,AN152)&gt;0,"C","")))</f>
        <v/>
      </c>
      <c r="J152" s="174" t="str">
        <f>IF(COUNTIF('Record Inputs'!$N$2:$N$100,AN152)&gt;0,"S", IF(COUNTIF('Record Inputs'!$O$2:$O$100,AN152)&gt;0,"S&amp;D",""))</f>
        <v/>
      </c>
      <c r="K152" s="192"/>
      <c r="M152" s="16">
        <f t="shared" si="26"/>
        <v>0</v>
      </c>
      <c r="N152" s="16">
        <f t="shared" si="27"/>
        <v>0</v>
      </c>
      <c r="O152" s="16">
        <f t="shared" si="28"/>
        <v>0</v>
      </c>
      <c r="P152" s="16">
        <f t="shared" si="29"/>
        <v>0</v>
      </c>
      <c r="Q152" s="16">
        <f t="shared" si="30"/>
        <v>0</v>
      </c>
      <c r="Y152" s="41">
        <f t="shared" si="31"/>
        <v>0</v>
      </c>
      <c r="Z152" s="41">
        <f t="shared" si="32"/>
        <v>0</v>
      </c>
      <c r="AA152" s="47">
        <f t="shared" si="33"/>
        <v>0</v>
      </c>
      <c r="AB152" s="41">
        <f t="shared" si="34"/>
        <v>0</v>
      </c>
      <c r="AC152" s="41">
        <f t="shared" si="35"/>
        <v>0</v>
      </c>
      <c r="AE152" s="86"/>
      <c r="AF152" s="86"/>
      <c r="AG152" s="86"/>
      <c r="AH152" s="86"/>
      <c r="AI152" s="17"/>
      <c r="AJ152" s="17"/>
      <c r="AK152" s="17"/>
      <c r="AL152" s="17"/>
      <c r="AM152" s="17"/>
      <c r="AN152" s="185" t="str">
        <f t="shared" si="38"/>
        <v>1447436</v>
      </c>
      <c r="AO152" s="17" t="s">
        <v>829</v>
      </c>
      <c r="AP152" s="17">
        <v>23</v>
      </c>
      <c r="AQ152" s="17" t="s">
        <v>832</v>
      </c>
      <c r="AR152" s="17">
        <v>19</v>
      </c>
      <c r="AS152" s="17"/>
    </row>
    <row r="153" spans="1:45" ht="16.5" thickTop="1" thickBot="1">
      <c r="A153" s="7">
        <v>53</v>
      </c>
      <c r="B153" s="99" t="s">
        <v>1074</v>
      </c>
      <c r="C153" s="99" t="s">
        <v>1075</v>
      </c>
      <c r="D153" s="99" t="s">
        <v>1076</v>
      </c>
      <c r="E153" s="360">
        <f t="shared" si="36"/>
        <v>36</v>
      </c>
      <c r="F153" s="212" t="s">
        <v>294</v>
      </c>
      <c r="G153" s="560" t="str">
        <f t="shared" si="37"/>
        <v>25nmUniv</v>
      </c>
      <c r="H153" s="174" t="str">
        <f>IF(COUNTIF('Record Inputs'!$J$2:$J$100,AN153)&gt;0,"TE", IF(COUNTIF('Record Inputs'!$K$2:$K$100,AN153)&gt;0,"H2O",""))</f>
        <v/>
      </c>
      <c r="I153" s="174" t="str">
        <f>IF(COUNTIF('Record Inputs'!$L$2:$L$100,AN153)&gt;0,"P", IF(COUNTIF('Record Inputs'!$M$2:$M$100,AN153)&gt;0,"N",IF(COUNTIF('Record Inputs'!$P$2:$P$100,AN153)&gt;0,"C","")))</f>
        <v/>
      </c>
      <c r="J153" s="174" t="str">
        <f>IF(COUNTIF('Record Inputs'!$N$2:$N$100,AN153)&gt;0,"S", IF(COUNTIF('Record Inputs'!$O$2:$O$100,AN153)&gt;0,"S&amp;D",""))</f>
        <v/>
      </c>
      <c r="K153" s="192"/>
      <c r="M153" s="16">
        <f t="shared" si="26"/>
        <v>0</v>
      </c>
      <c r="N153" s="16">
        <f t="shared" si="27"/>
        <v>0</v>
      </c>
      <c r="O153" s="16">
        <f t="shared" si="28"/>
        <v>0</v>
      </c>
      <c r="P153" s="16">
        <f t="shared" si="29"/>
        <v>0</v>
      </c>
      <c r="Q153" s="16">
        <f t="shared" si="30"/>
        <v>0</v>
      </c>
      <c r="Y153" s="41">
        <f t="shared" si="31"/>
        <v>0</v>
      </c>
      <c r="Z153" s="41">
        <f t="shared" si="32"/>
        <v>0</v>
      </c>
      <c r="AA153" s="47">
        <f t="shared" si="33"/>
        <v>0</v>
      </c>
      <c r="AB153" s="41">
        <f t="shared" si="34"/>
        <v>0</v>
      </c>
      <c r="AC153" s="41">
        <f t="shared" si="35"/>
        <v>0</v>
      </c>
      <c r="AE153" s="86"/>
      <c r="AF153" s="86"/>
      <c r="AG153" s="86"/>
      <c r="AH153" s="86"/>
      <c r="AI153" s="17"/>
      <c r="AJ153" s="17"/>
      <c r="AK153" s="17"/>
      <c r="AL153" s="17"/>
      <c r="AM153" s="17"/>
      <c r="AN153" s="185" t="str">
        <f t="shared" si="38"/>
        <v>1447436</v>
      </c>
      <c r="AO153" s="17" t="s">
        <v>830</v>
      </c>
      <c r="AP153" s="17">
        <v>23</v>
      </c>
      <c r="AQ153" s="17" t="s">
        <v>832</v>
      </c>
      <c r="AR153" s="17">
        <v>23</v>
      </c>
      <c r="AS153" s="17"/>
    </row>
    <row r="154" spans="1:45" ht="16.5" thickTop="1" thickBot="1">
      <c r="A154" s="7">
        <v>54</v>
      </c>
      <c r="B154" s="99" t="s">
        <v>1077</v>
      </c>
      <c r="C154" s="99" t="s">
        <v>1078</v>
      </c>
      <c r="D154" s="99" t="s">
        <v>1079</v>
      </c>
      <c r="E154" s="360">
        <f t="shared" si="36"/>
        <v>35</v>
      </c>
      <c r="F154" s="213" t="s">
        <v>295</v>
      </c>
      <c r="G154" s="560" t="str">
        <f t="shared" si="37"/>
        <v>25nmUniv</v>
      </c>
      <c r="H154" s="174" t="str">
        <f>IF(COUNTIF('Record Inputs'!$J$2:$J$100,AN154)&gt;0,"TE", IF(COUNTIF('Record Inputs'!$K$2:$K$100,AN154)&gt;0,"H2O",""))</f>
        <v/>
      </c>
      <c r="I154" s="174" t="str">
        <f>IF(COUNTIF('Record Inputs'!$L$2:$L$100,AN154)&gt;0,"P", IF(COUNTIF('Record Inputs'!$M$2:$M$100,AN154)&gt;0,"N",IF(COUNTIF('Record Inputs'!$P$2:$P$100,AN154)&gt;0,"C","")))</f>
        <v/>
      </c>
      <c r="J154" s="174" t="str">
        <f>IF(COUNTIF('Record Inputs'!$N$2:$N$100,AN154)&gt;0,"S", IF(COUNTIF('Record Inputs'!$O$2:$O$100,AN154)&gt;0,"S&amp;D",""))</f>
        <v/>
      </c>
      <c r="K154" s="192"/>
      <c r="M154" s="16">
        <f t="shared" si="26"/>
        <v>0</v>
      </c>
      <c r="N154" s="16">
        <f t="shared" si="27"/>
        <v>0</v>
      </c>
      <c r="O154" s="16">
        <f t="shared" si="28"/>
        <v>0</v>
      </c>
      <c r="P154" s="16">
        <f t="shared" si="29"/>
        <v>0</v>
      </c>
      <c r="Q154" s="16">
        <f t="shared" si="30"/>
        <v>0</v>
      </c>
      <c r="Y154" s="41">
        <f t="shared" si="31"/>
        <v>0</v>
      </c>
      <c r="Z154" s="41">
        <f t="shared" si="32"/>
        <v>0</v>
      </c>
      <c r="AA154" s="47">
        <f t="shared" si="33"/>
        <v>0</v>
      </c>
      <c r="AB154" s="41">
        <f t="shared" si="34"/>
        <v>0</v>
      </c>
      <c r="AC154" s="41">
        <f t="shared" si="35"/>
        <v>0</v>
      </c>
      <c r="AE154" s="86"/>
      <c r="AF154" s="86"/>
      <c r="AG154" s="86"/>
      <c r="AH154" s="86"/>
      <c r="AI154" s="17"/>
      <c r="AJ154" s="17"/>
      <c r="AK154" s="17"/>
      <c r="AL154" s="17"/>
      <c r="AM154" s="17"/>
      <c r="AN154" s="185" t="str">
        <f t="shared" si="38"/>
        <v>1447436</v>
      </c>
      <c r="AO154" s="17" t="s">
        <v>831</v>
      </c>
      <c r="AP154" s="17">
        <v>23</v>
      </c>
      <c r="AQ154" s="17" t="s">
        <v>832</v>
      </c>
      <c r="AR154" s="17">
        <v>27</v>
      </c>
      <c r="AS154" s="17"/>
    </row>
    <row r="155" spans="1:45" ht="16.5" thickTop="1" thickBot="1">
      <c r="A155" s="7">
        <v>55</v>
      </c>
      <c r="B155" s="99" t="s">
        <v>1080</v>
      </c>
      <c r="C155" s="99" t="s">
        <v>1081</v>
      </c>
      <c r="D155" s="99" t="s">
        <v>1082</v>
      </c>
      <c r="E155" s="360">
        <f t="shared" si="36"/>
        <v>20</v>
      </c>
      <c r="F155" s="212" t="s">
        <v>296</v>
      </c>
      <c r="G155" s="560" t="str">
        <f t="shared" si="37"/>
        <v>25nmUniv</v>
      </c>
      <c r="H155" s="174" t="str">
        <f>IF(COUNTIF('Record Inputs'!$J$2:$J$100,AN155)&gt;0,"TE", IF(COUNTIF('Record Inputs'!$K$2:$K$100,AN155)&gt;0,"H2O",""))</f>
        <v/>
      </c>
      <c r="I155" s="174" t="str">
        <f>IF(COUNTIF('Record Inputs'!$L$2:$L$100,AN155)&gt;0,"P", IF(COUNTIF('Record Inputs'!$M$2:$M$100,AN155)&gt;0,"N",IF(COUNTIF('Record Inputs'!$P$2:$P$100,AN155)&gt;0,"C","")))</f>
        <v/>
      </c>
      <c r="J155" s="174" t="str">
        <f>IF(COUNTIF('Record Inputs'!$N$2:$N$100,AN155)&gt;0,"S", IF(COUNTIF('Record Inputs'!$O$2:$O$100,AN155)&gt;0,"S&amp;D",""))</f>
        <v/>
      </c>
      <c r="K155" s="192"/>
      <c r="M155" s="16">
        <f t="shared" si="26"/>
        <v>0</v>
      </c>
      <c r="N155" s="16">
        <f t="shared" si="27"/>
        <v>0</v>
      </c>
      <c r="O155" s="16">
        <f t="shared" si="28"/>
        <v>0</v>
      </c>
      <c r="P155" s="16">
        <f t="shared" si="29"/>
        <v>0</v>
      </c>
      <c r="Q155" s="16">
        <f t="shared" si="30"/>
        <v>0</v>
      </c>
      <c r="Y155" s="41">
        <f t="shared" si="31"/>
        <v>0</v>
      </c>
      <c r="Z155" s="41">
        <f t="shared" si="32"/>
        <v>0</v>
      </c>
      <c r="AA155" s="47">
        <f t="shared" si="33"/>
        <v>0</v>
      </c>
      <c r="AB155" s="41">
        <f t="shared" si="34"/>
        <v>0</v>
      </c>
      <c r="AC155" s="41">
        <f t="shared" si="35"/>
        <v>0</v>
      </c>
      <c r="AE155" s="86"/>
      <c r="AF155" s="86"/>
      <c r="AG155" s="86"/>
      <c r="AH155" s="86"/>
      <c r="AI155" s="17"/>
      <c r="AJ155" s="17"/>
      <c r="AK155" s="17"/>
      <c r="AL155" s="17"/>
      <c r="AM155" s="17"/>
      <c r="AN155" s="185" t="str">
        <f t="shared" si="38"/>
        <v>1447436</v>
      </c>
      <c r="AO155" s="17" t="s">
        <v>832</v>
      </c>
      <c r="AP155" s="17">
        <v>23</v>
      </c>
      <c r="AQ155" s="17" t="s">
        <v>832</v>
      </c>
      <c r="AR155" s="17">
        <v>31</v>
      </c>
      <c r="AS155" s="17"/>
    </row>
    <row r="156" spans="1:45" ht="16.5" thickTop="1" thickBot="1">
      <c r="A156" s="55">
        <v>56</v>
      </c>
      <c r="B156" s="99" t="s">
        <v>1083</v>
      </c>
      <c r="C156" s="99" t="s">
        <v>1084</v>
      </c>
      <c r="D156" s="99" t="s">
        <v>1085</v>
      </c>
      <c r="E156" s="360">
        <f t="shared" si="36"/>
        <v>42</v>
      </c>
      <c r="F156" s="213" t="s">
        <v>297</v>
      </c>
      <c r="G156" s="560" t="str">
        <f t="shared" si="37"/>
        <v>25nmUniv</v>
      </c>
      <c r="H156" s="174" t="str">
        <f>IF(COUNTIF('Record Inputs'!$J$2:$J$100,AN156)&gt;0,"TE", IF(COUNTIF('Record Inputs'!$K$2:$K$100,AN156)&gt;0,"H2O",""))</f>
        <v/>
      </c>
      <c r="I156" s="174" t="str">
        <f>IF(COUNTIF('Record Inputs'!$L$2:$L$100,AN156)&gt;0,"P", IF(COUNTIF('Record Inputs'!$M$2:$M$100,AN156)&gt;0,"N",IF(COUNTIF('Record Inputs'!$P$2:$P$100,AN156)&gt;0,"C","")))</f>
        <v/>
      </c>
      <c r="J156" s="174" t="str">
        <f>IF(COUNTIF('Record Inputs'!$N$2:$N$100,AN156)&gt;0,"S", IF(COUNTIF('Record Inputs'!$O$2:$O$100,AN156)&gt;0,"S&amp;D",""))</f>
        <v/>
      </c>
      <c r="K156" s="192"/>
      <c r="M156" s="16">
        <f t="shared" si="26"/>
        <v>0</v>
      </c>
      <c r="N156" s="16">
        <f t="shared" si="27"/>
        <v>0</v>
      </c>
      <c r="O156" s="16">
        <f t="shared" si="28"/>
        <v>0</v>
      </c>
      <c r="P156" s="16">
        <f t="shared" si="29"/>
        <v>0</v>
      </c>
      <c r="Q156" s="16">
        <f t="shared" si="30"/>
        <v>0</v>
      </c>
      <c r="Y156" s="41">
        <f t="shared" si="31"/>
        <v>0</v>
      </c>
      <c r="Z156" s="41">
        <f t="shared" si="32"/>
        <v>0</v>
      </c>
      <c r="AA156" s="47">
        <f t="shared" si="33"/>
        <v>0</v>
      </c>
      <c r="AB156" s="41">
        <f t="shared" si="34"/>
        <v>0</v>
      </c>
      <c r="AC156" s="41">
        <f t="shared" si="35"/>
        <v>0</v>
      </c>
      <c r="AE156" s="86"/>
      <c r="AF156" s="86"/>
      <c r="AG156" s="86"/>
      <c r="AH156" s="86"/>
      <c r="AI156" s="17"/>
      <c r="AJ156" s="17"/>
      <c r="AK156" s="17"/>
      <c r="AL156" s="17"/>
      <c r="AM156" s="17"/>
      <c r="AN156" s="185" t="str">
        <f t="shared" si="38"/>
        <v>1447436</v>
      </c>
      <c r="AO156" s="17" t="s">
        <v>833</v>
      </c>
      <c r="AP156" s="17">
        <v>23</v>
      </c>
      <c r="AQ156" s="17" t="s">
        <v>832</v>
      </c>
      <c r="AR156" s="17">
        <v>35</v>
      </c>
      <c r="AS156" s="17"/>
    </row>
    <row r="157" spans="1:45" ht="16.5" thickTop="1" thickBot="1">
      <c r="A157" s="56">
        <v>57</v>
      </c>
      <c r="B157" s="99" t="s">
        <v>1086</v>
      </c>
      <c r="C157" s="99" t="s">
        <v>1087</v>
      </c>
      <c r="D157" s="99" t="s">
        <v>1088</v>
      </c>
      <c r="E157" s="360">
        <f t="shared" si="36"/>
        <v>38</v>
      </c>
      <c r="F157" s="212" t="s">
        <v>298</v>
      </c>
      <c r="G157" s="560" t="str">
        <f t="shared" si="37"/>
        <v>25nmUniv</v>
      </c>
      <c r="H157" s="174" t="str">
        <f>IF(COUNTIF('Record Inputs'!$J$2:$J$100,AN157)&gt;0,"TE", IF(COUNTIF('Record Inputs'!$K$2:$K$100,AN157)&gt;0,"H2O",""))</f>
        <v/>
      </c>
      <c r="I157" s="174" t="str">
        <f>IF(COUNTIF('Record Inputs'!$L$2:$L$100,AN157)&gt;0,"P", IF(COUNTIF('Record Inputs'!$M$2:$M$100,AN157)&gt;0,"N",IF(COUNTIF('Record Inputs'!$P$2:$P$100,AN157)&gt;0,"C","")))</f>
        <v/>
      </c>
      <c r="J157" s="174" t="str">
        <f>IF(COUNTIF('Record Inputs'!$N$2:$N$100,AN157)&gt;0,"S", IF(COUNTIF('Record Inputs'!$O$2:$O$100,AN157)&gt;0,"S&amp;D",""))</f>
        <v/>
      </c>
      <c r="K157" s="192"/>
      <c r="M157" s="16">
        <f t="shared" si="26"/>
        <v>0</v>
      </c>
      <c r="N157" s="16">
        <f t="shared" si="27"/>
        <v>0</v>
      </c>
      <c r="O157" s="16">
        <f t="shared" si="28"/>
        <v>0</v>
      </c>
      <c r="P157" s="16">
        <f t="shared" si="29"/>
        <v>0</v>
      </c>
      <c r="Q157" s="16">
        <f t="shared" si="30"/>
        <v>0</v>
      </c>
      <c r="Y157" s="41">
        <f t="shared" si="31"/>
        <v>0</v>
      </c>
      <c r="Z157" s="41">
        <f t="shared" si="32"/>
        <v>0</v>
      </c>
      <c r="AA157" s="47">
        <f t="shared" si="33"/>
        <v>0</v>
      </c>
      <c r="AB157" s="41">
        <f t="shared" si="34"/>
        <v>0</v>
      </c>
      <c r="AC157" s="41">
        <f t="shared" si="35"/>
        <v>0</v>
      </c>
      <c r="AE157" s="86"/>
      <c r="AF157" s="86"/>
      <c r="AG157" s="86"/>
      <c r="AH157" s="86"/>
      <c r="AI157" s="17"/>
      <c r="AJ157" s="17"/>
      <c r="AK157" s="17"/>
      <c r="AL157" s="17"/>
      <c r="AM157" s="17"/>
      <c r="AN157" s="185" t="str">
        <f t="shared" si="38"/>
        <v>1447436</v>
      </c>
      <c r="AO157" s="17" t="s">
        <v>834</v>
      </c>
      <c r="AP157" s="17">
        <v>23</v>
      </c>
      <c r="AQ157" s="17" t="s">
        <v>833</v>
      </c>
      <c r="AR157" s="17">
        <v>7</v>
      </c>
      <c r="AS157" s="17"/>
    </row>
    <row r="158" spans="1:45" ht="16.5" thickTop="1" thickBot="1">
      <c r="A158" s="7">
        <v>58</v>
      </c>
      <c r="B158" s="99" t="s">
        <v>1089</v>
      </c>
      <c r="C158" s="99" t="s">
        <v>1090</v>
      </c>
      <c r="D158" s="99" t="s">
        <v>1091</v>
      </c>
      <c r="E158" s="360">
        <f t="shared" si="36"/>
        <v>19</v>
      </c>
      <c r="F158" s="213" t="s">
        <v>299</v>
      </c>
      <c r="G158" s="560" t="str">
        <f t="shared" si="37"/>
        <v>25nmUniv</v>
      </c>
      <c r="H158" s="174" t="str">
        <f>IF(COUNTIF('Record Inputs'!$J$2:$J$100,AN158)&gt;0,"TE", IF(COUNTIF('Record Inputs'!$K$2:$K$100,AN158)&gt;0,"H2O",""))</f>
        <v/>
      </c>
      <c r="I158" s="174" t="str">
        <f>IF(COUNTIF('Record Inputs'!$L$2:$L$100,AN158)&gt;0,"P", IF(COUNTIF('Record Inputs'!$M$2:$M$100,AN158)&gt;0,"N",IF(COUNTIF('Record Inputs'!$P$2:$P$100,AN158)&gt;0,"C","")))</f>
        <v/>
      </c>
      <c r="J158" s="174" t="str">
        <f>IF(COUNTIF('Record Inputs'!$N$2:$N$100,AN158)&gt;0,"S", IF(COUNTIF('Record Inputs'!$O$2:$O$100,AN158)&gt;0,"S&amp;D",""))</f>
        <v/>
      </c>
      <c r="K158" s="192"/>
      <c r="M158" s="16">
        <f t="shared" si="26"/>
        <v>0</v>
      </c>
      <c r="N158" s="16">
        <f t="shared" si="27"/>
        <v>0</v>
      </c>
      <c r="O158" s="16">
        <f t="shared" si="28"/>
        <v>0</v>
      </c>
      <c r="P158" s="16">
        <f t="shared" si="29"/>
        <v>0</v>
      </c>
      <c r="Q158" s="16">
        <f t="shared" si="30"/>
        <v>0</v>
      </c>
      <c r="Y158" s="41">
        <f t="shared" si="31"/>
        <v>0</v>
      </c>
      <c r="Z158" s="41">
        <f t="shared" si="32"/>
        <v>0</v>
      </c>
      <c r="AA158" s="47">
        <f t="shared" si="33"/>
        <v>0</v>
      </c>
      <c r="AB158" s="41">
        <f t="shared" si="34"/>
        <v>0</v>
      </c>
      <c r="AC158" s="41">
        <f t="shared" si="35"/>
        <v>0</v>
      </c>
      <c r="AE158" s="86"/>
      <c r="AF158" s="86"/>
      <c r="AG158" s="86"/>
      <c r="AH158" s="86"/>
      <c r="AI158" s="17"/>
      <c r="AJ158" s="17"/>
      <c r="AK158" s="17"/>
      <c r="AL158" s="17"/>
      <c r="AM158" s="17"/>
      <c r="AN158" s="185" t="str">
        <f t="shared" si="38"/>
        <v>1447436</v>
      </c>
      <c r="AO158" s="17" t="s">
        <v>835</v>
      </c>
      <c r="AP158" s="17">
        <v>23</v>
      </c>
      <c r="AQ158" s="17" t="s">
        <v>833</v>
      </c>
      <c r="AR158" s="17">
        <v>11</v>
      </c>
      <c r="AS158" s="17"/>
    </row>
    <row r="159" spans="1:45" ht="16.5" thickTop="1" thickBot="1">
      <c r="A159" s="7">
        <v>59</v>
      </c>
      <c r="B159" s="99" t="s">
        <v>1092</v>
      </c>
      <c r="C159" s="99" t="s">
        <v>1093</v>
      </c>
      <c r="D159" s="99" t="s">
        <v>1094</v>
      </c>
      <c r="E159" s="360">
        <f t="shared" si="36"/>
        <v>38</v>
      </c>
      <c r="F159" s="212" t="s">
        <v>300</v>
      </c>
      <c r="G159" s="560" t="str">
        <f t="shared" si="37"/>
        <v>25nmUniv</v>
      </c>
      <c r="H159" s="174" t="str">
        <f>IF(COUNTIF('Record Inputs'!$J$2:$J$100,AN159)&gt;0,"TE", IF(COUNTIF('Record Inputs'!$K$2:$K$100,AN159)&gt;0,"H2O",""))</f>
        <v/>
      </c>
      <c r="I159" s="174" t="str">
        <f>IF(COUNTIF('Record Inputs'!$L$2:$L$100,AN159)&gt;0,"P", IF(COUNTIF('Record Inputs'!$M$2:$M$100,AN159)&gt;0,"N",IF(COUNTIF('Record Inputs'!$P$2:$P$100,AN159)&gt;0,"C","")))</f>
        <v/>
      </c>
      <c r="J159" s="174" t="str">
        <f>IF(COUNTIF('Record Inputs'!$N$2:$N$100,AN159)&gt;0,"S", IF(COUNTIF('Record Inputs'!$O$2:$O$100,AN159)&gt;0,"S&amp;D",""))</f>
        <v/>
      </c>
      <c r="K159" s="192"/>
      <c r="M159" s="16">
        <f t="shared" si="26"/>
        <v>0</v>
      </c>
      <c r="N159" s="16">
        <f t="shared" si="27"/>
        <v>0</v>
      </c>
      <c r="O159" s="16">
        <f t="shared" si="28"/>
        <v>0</v>
      </c>
      <c r="P159" s="16">
        <f t="shared" si="29"/>
        <v>0</v>
      </c>
      <c r="Q159" s="16">
        <f t="shared" si="30"/>
        <v>0</v>
      </c>
      <c r="Y159" s="41">
        <f t="shared" si="31"/>
        <v>0</v>
      </c>
      <c r="Z159" s="41">
        <f t="shared" si="32"/>
        <v>0</v>
      </c>
      <c r="AA159" s="47">
        <f t="shared" si="33"/>
        <v>0</v>
      </c>
      <c r="AB159" s="41">
        <f t="shared" si="34"/>
        <v>0</v>
      </c>
      <c r="AC159" s="41">
        <f t="shared" si="35"/>
        <v>0</v>
      </c>
      <c r="AE159" s="86"/>
      <c r="AF159" s="86"/>
      <c r="AG159" s="86"/>
      <c r="AH159" s="86"/>
      <c r="AI159" s="17"/>
      <c r="AJ159" s="17"/>
      <c r="AK159" s="17"/>
      <c r="AL159" s="17"/>
      <c r="AM159" s="17"/>
      <c r="AN159" s="185" t="str">
        <f t="shared" si="38"/>
        <v>1447436</v>
      </c>
      <c r="AO159" s="17" t="s">
        <v>836</v>
      </c>
      <c r="AP159" s="17">
        <v>23</v>
      </c>
      <c r="AQ159" s="17" t="s">
        <v>833</v>
      </c>
      <c r="AR159" s="17">
        <v>15</v>
      </c>
      <c r="AS159" s="17"/>
    </row>
    <row r="160" spans="1:45" ht="16.5" thickTop="1" thickBot="1">
      <c r="A160" s="7">
        <v>60</v>
      </c>
      <c r="B160" s="395" t="s">
        <v>1095</v>
      </c>
      <c r="C160" s="395" t="s">
        <v>1096</v>
      </c>
      <c r="D160" s="395" t="s">
        <v>1097</v>
      </c>
      <c r="E160" s="361">
        <f t="shared" si="36"/>
        <v>34</v>
      </c>
      <c r="F160" s="396" t="s">
        <v>301</v>
      </c>
      <c r="G160" s="560" t="str">
        <f t="shared" si="37"/>
        <v>25nmUniv</v>
      </c>
      <c r="H160" s="397" t="str">
        <f>IF(COUNTIF('Record Inputs'!$J$2:$J$100,AN160)&gt;0,"TE", IF(COUNTIF('Record Inputs'!$K$2:$K$100,AN160)&gt;0,"H2O",""))</f>
        <v/>
      </c>
      <c r="I160" s="397" t="str">
        <f>IF(COUNTIF('Record Inputs'!$L$2:$L$100,AN160)&gt;0,"P", IF(COUNTIF('Record Inputs'!$M$2:$M$100,AN160)&gt;0,"N",IF(COUNTIF('Record Inputs'!$P$2:$P$100,AN160)&gt;0,"C","")))</f>
        <v/>
      </c>
      <c r="J160" s="397" t="str">
        <f>IF(COUNTIF('Record Inputs'!$N$2:$N$100,AN160)&gt;0,"S", IF(COUNTIF('Record Inputs'!$O$2:$O$100,AN160)&gt;0,"S&amp;D",""))</f>
        <v/>
      </c>
      <c r="K160" s="362"/>
      <c r="M160" s="16">
        <f t="shared" si="26"/>
        <v>0</v>
      </c>
      <c r="N160" s="16">
        <f t="shared" si="27"/>
        <v>0</v>
      </c>
      <c r="O160" s="16">
        <f t="shared" si="28"/>
        <v>0</v>
      </c>
      <c r="P160" s="16">
        <f t="shared" si="29"/>
        <v>0</v>
      </c>
      <c r="Q160" s="16">
        <f t="shared" si="30"/>
        <v>0</v>
      </c>
      <c r="Y160" s="41">
        <f t="shared" si="31"/>
        <v>0</v>
      </c>
      <c r="Z160" s="41">
        <f t="shared" si="32"/>
        <v>0</v>
      </c>
      <c r="AA160" s="47">
        <f t="shared" si="33"/>
        <v>0</v>
      </c>
      <c r="AB160" s="41">
        <f t="shared" si="34"/>
        <v>0</v>
      </c>
      <c r="AC160" s="41">
        <f t="shared" si="35"/>
        <v>0</v>
      </c>
      <c r="AE160" s="86"/>
      <c r="AF160" s="86"/>
      <c r="AG160" s="86"/>
      <c r="AH160" s="86"/>
      <c r="AI160" s="17"/>
      <c r="AJ160" s="17"/>
      <c r="AK160" s="17"/>
      <c r="AL160" s="17"/>
      <c r="AM160" s="17"/>
      <c r="AN160" s="185" t="str">
        <f t="shared" si="38"/>
        <v>1447436</v>
      </c>
      <c r="AO160" s="17" t="s">
        <v>837</v>
      </c>
      <c r="AP160" s="17">
        <v>23</v>
      </c>
      <c r="AQ160" s="17" t="s">
        <v>833</v>
      </c>
      <c r="AR160" s="17">
        <v>19</v>
      </c>
      <c r="AS160" s="17"/>
    </row>
    <row r="161" spans="1:45" ht="15.75" thickBot="1">
      <c r="A161" s="7">
        <v>61</v>
      </c>
      <c r="B161" s="100" t="s">
        <v>1098</v>
      </c>
      <c r="C161" s="100" t="s">
        <v>1099</v>
      </c>
      <c r="D161" s="100" t="s">
        <v>1100</v>
      </c>
      <c r="E161" s="409">
        <f t="shared" si="36"/>
        <v>21</v>
      </c>
      <c r="F161" s="441" t="s">
        <v>302</v>
      </c>
      <c r="G161" s="560" t="str">
        <f t="shared" si="37"/>
        <v>25nmUniv</v>
      </c>
      <c r="H161" s="442" t="str">
        <f>IF(COUNTIF('Record Inputs'!$J$2:$J$100,AN161)&gt;0,"TE", IF(COUNTIF('Record Inputs'!$K$2:$K$100,AN161)&gt;0,"H2O",""))</f>
        <v/>
      </c>
      <c r="I161" s="442" t="str">
        <f>IF(COUNTIF('Record Inputs'!$L$2:$L$100,AN161)&gt;0,"P", IF(COUNTIF('Record Inputs'!$M$2:$M$100,AN161)&gt;0,"N",IF(COUNTIF('Record Inputs'!$P$2:$P$100,AN161)&gt;0,"C","")))</f>
        <v/>
      </c>
      <c r="J161" s="442" t="str">
        <f>IF(COUNTIF('Record Inputs'!$N$2:$N$100,AN161)&gt;0,"S", IF(COUNTIF('Record Inputs'!$O$2:$O$100,AN161)&gt;0,"S&amp;D",""))</f>
        <v/>
      </c>
      <c r="K161" s="440"/>
      <c r="M161" s="16">
        <f t="shared" si="26"/>
        <v>0</v>
      </c>
      <c r="N161" s="16">
        <f t="shared" si="27"/>
        <v>0</v>
      </c>
      <c r="O161" s="16">
        <f t="shared" si="28"/>
        <v>0</v>
      </c>
      <c r="P161" s="16">
        <f t="shared" si="29"/>
        <v>0</v>
      </c>
      <c r="Q161" s="16">
        <f t="shared" si="30"/>
        <v>0</v>
      </c>
      <c r="Y161" s="41">
        <f t="shared" si="31"/>
        <v>0</v>
      </c>
      <c r="Z161" s="41">
        <f t="shared" si="32"/>
        <v>0</v>
      </c>
      <c r="AA161" s="47">
        <f t="shared" si="33"/>
        <v>0</v>
      </c>
      <c r="AB161" s="41">
        <f t="shared" si="34"/>
        <v>0</v>
      </c>
      <c r="AC161" s="41">
        <f t="shared" si="35"/>
        <v>0</v>
      </c>
      <c r="AE161" s="86"/>
      <c r="AF161" s="86"/>
      <c r="AG161" s="86"/>
      <c r="AH161" s="86"/>
      <c r="AI161" s="17"/>
      <c r="AJ161" s="17"/>
      <c r="AK161" s="17"/>
      <c r="AL161" s="17"/>
      <c r="AM161" s="17"/>
      <c r="AN161" s="185" t="str">
        <f t="shared" si="38"/>
        <v>1447436</v>
      </c>
      <c r="AO161" s="17" t="s">
        <v>5</v>
      </c>
      <c r="AP161" s="17">
        <v>27</v>
      </c>
      <c r="AQ161" s="17" t="s">
        <v>833</v>
      </c>
      <c r="AR161" s="17">
        <v>23</v>
      </c>
      <c r="AS161" s="17"/>
    </row>
    <row r="162" spans="1:45" ht="16.5" thickTop="1" thickBot="1">
      <c r="A162" s="7">
        <v>62</v>
      </c>
      <c r="B162" s="99" t="s">
        <v>1101</v>
      </c>
      <c r="C162" s="99" t="s">
        <v>1102</v>
      </c>
      <c r="D162" s="99" t="s">
        <v>1103</v>
      </c>
      <c r="E162" s="360">
        <f t="shared" si="36"/>
        <v>40</v>
      </c>
      <c r="F162" s="213" t="s">
        <v>303</v>
      </c>
      <c r="G162" s="560" t="str">
        <f t="shared" si="37"/>
        <v>25nmUniv</v>
      </c>
      <c r="H162" s="174" t="str">
        <f>IF(COUNTIF('Record Inputs'!$J$2:$J$100,AN162)&gt;0,"TE", IF(COUNTIF('Record Inputs'!$K$2:$K$100,AN162)&gt;0,"H2O",""))</f>
        <v/>
      </c>
      <c r="I162" s="174" t="str">
        <f>IF(COUNTIF('Record Inputs'!$L$2:$L$100,AN162)&gt;0,"P", IF(COUNTIF('Record Inputs'!$M$2:$M$100,AN162)&gt;0,"N",IF(COUNTIF('Record Inputs'!$P$2:$P$100,AN162)&gt;0,"C","")))</f>
        <v/>
      </c>
      <c r="J162" s="174" t="str">
        <f>IF(COUNTIF('Record Inputs'!$N$2:$N$100,AN162)&gt;0,"S", IF(COUNTIF('Record Inputs'!$O$2:$O$100,AN162)&gt;0,"S&amp;D",""))</f>
        <v/>
      </c>
      <c r="K162" s="192"/>
      <c r="M162" s="16">
        <f t="shared" si="26"/>
        <v>0</v>
      </c>
      <c r="N162" s="16">
        <f t="shared" si="27"/>
        <v>0</v>
      </c>
      <c r="O162" s="16">
        <f t="shared" si="28"/>
        <v>0</v>
      </c>
      <c r="P162" s="16">
        <f t="shared" si="29"/>
        <v>0</v>
      </c>
      <c r="Q162" s="16">
        <f t="shared" si="30"/>
        <v>0</v>
      </c>
      <c r="Y162" s="41">
        <f t="shared" si="31"/>
        <v>0</v>
      </c>
      <c r="Z162" s="41">
        <f t="shared" si="32"/>
        <v>0</v>
      </c>
      <c r="AA162" s="47">
        <f t="shared" si="33"/>
        <v>0</v>
      </c>
      <c r="AB162" s="41">
        <f t="shared" si="34"/>
        <v>0</v>
      </c>
      <c r="AC162" s="41">
        <f t="shared" si="35"/>
        <v>0</v>
      </c>
      <c r="AE162" s="86"/>
      <c r="AF162" s="86"/>
      <c r="AG162" s="86"/>
      <c r="AH162" s="86"/>
      <c r="AI162" s="17"/>
      <c r="AJ162" s="17"/>
      <c r="AK162" s="17"/>
      <c r="AL162" s="17"/>
      <c r="AM162" s="17"/>
      <c r="AN162" s="185" t="str">
        <f t="shared" si="38"/>
        <v>1447436</v>
      </c>
      <c r="AO162" s="17" t="s">
        <v>9</v>
      </c>
      <c r="AP162" s="17">
        <v>27</v>
      </c>
      <c r="AQ162" s="17" t="s">
        <v>833</v>
      </c>
      <c r="AR162" s="17">
        <v>27</v>
      </c>
      <c r="AS162" s="17"/>
    </row>
    <row r="163" spans="1:45" ht="16.5" thickTop="1" thickBot="1">
      <c r="A163" s="7">
        <v>63</v>
      </c>
      <c r="B163" s="99" t="s">
        <v>1104</v>
      </c>
      <c r="C163" s="99" t="s">
        <v>1105</v>
      </c>
      <c r="D163" s="99" t="s">
        <v>1106</v>
      </c>
      <c r="E163" s="360">
        <f t="shared" si="36"/>
        <v>37</v>
      </c>
      <c r="F163" s="212" t="s">
        <v>304</v>
      </c>
      <c r="G163" s="560" t="str">
        <f t="shared" si="37"/>
        <v>25nmUniv</v>
      </c>
      <c r="H163" s="174" t="str">
        <f>IF(COUNTIF('Record Inputs'!$J$2:$J$100,AN163)&gt;0,"TE", IF(COUNTIF('Record Inputs'!$K$2:$K$100,AN163)&gt;0,"H2O",""))</f>
        <v/>
      </c>
      <c r="I163" s="174" t="str">
        <f>IF(COUNTIF('Record Inputs'!$L$2:$L$100,AN163)&gt;0,"P", IF(COUNTIF('Record Inputs'!$M$2:$M$100,AN163)&gt;0,"N",IF(COUNTIF('Record Inputs'!$P$2:$P$100,AN163)&gt;0,"C","")))</f>
        <v/>
      </c>
      <c r="J163" s="174" t="str">
        <f>IF(COUNTIF('Record Inputs'!$N$2:$N$100,AN163)&gt;0,"S", IF(COUNTIF('Record Inputs'!$O$2:$O$100,AN163)&gt;0,"S&amp;D",""))</f>
        <v/>
      </c>
      <c r="K163" s="192"/>
      <c r="M163" s="16">
        <f t="shared" si="26"/>
        <v>0</v>
      </c>
      <c r="N163" s="16">
        <f t="shared" si="27"/>
        <v>0</v>
      </c>
      <c r="O163" s="16">
        <f t="shared" si="28"/>
        <v>0</v>
      </c>
      <c r="P163" s="16">
        <f t="shared" si="29"/>
        <v>0</v>
      </c>
      <c r="Q163" s="16">
        <f t="shared" si="30"/>
        <v>0</v>
      </c>
      <c r="Y163" s="41">
        <f t="shared" si="31"/>
        <v>0</v>
      </c>
      <c r="Z163" s="41">
        <f t="shared" si="32"/>
        <v>0</v>
      </c>
      <c r="AA163" s="47">
        <f t="shared" si="33"/>
        <v>0</v>
      </c>
      <c r="AB163" s="41">
        <f t="shared" si="34"/>
        <v>0</v>
      </c>
      <c r="AC163" s="41">
        <f t="shared" si="35"/>
        <v>0</v>
      </c>
      <c r="AE163" s="86"/>
      <c r="AF163" s="86"/>
      <c r="AG163" s="86"/>
      <c r="AH163" s="86"/>
      <c r="AI163" s="17"/>
      <c r="AJ163" s="17"/>
      <c r="AK163" s="17"/>
      <c r="AL163" s="17"/>
      <c r="AM163" s="17"/>
      <c r="AN163" s="185" t="str">
        <f t="shared" si="38"/>
        <v>1447436</v>
      </c>
      <c r="AO163" s="17" t="s">
        <v>828</v>
      </c>
      <c r="AP163" s="17">
        <v>27</v>
      </c>
      <c r="AQ163" s="17" t="s">
        <v>833</v>
      </c>
      <c r="AR163" s="17">
        <v>31</v>
      </c>
      <c r="AS163" s="17"/>
    </row>
    <row r="164" spans="1:45" ht="16.5" thickTop="1" thickBot="1">
      <c r="A164" s="55">
        <v>64</v>
      </c>
      <c r="B164" s="99" t="s">
        <v>1107</v>
      </c>
      <c r="C164" s="99" t="s">
        <v>1108</v>
      </c>
      <c r="D164" s="99" t="s">
        <v>1109</v>
      </c>
      <c r="E164" s="360">
        <f t="shared" si="36"/>
        <v>20</v>
      </c>
      <c r="F164" s="213" t="s">
        <v>305</v>
      </c>
      <c r="G164" s="560" t="str">
        <f t="shared" si="37"/>
        <v>25nmUniv</v>
      </c>
      <c r="H164" s="174" t="str">
        <f>IF(COUNTIF('Record Inputs'!$J$2:$J$100,AN164)&gt;0,"TE", IF(COUNTIF('Record Inputs'!$K$2:$K$100,AN164)&gt;0,"H2O",""))</f>
        <v/>
      </c>
      <c r="I164" s="174" t="str">
        <f>IF(COUNTIF('Record Inputs'!$L$2:$L$100,AN164)&gt;0,"P", IF(COUNTIF('Record Inputs'!$M$2:$M$100,AN164)&gt;0,"N",IF(COUNTIF('Record Inputs'!$P$2:$P$100,AN164)&gt;0,"C","")))</f>
        <v/>
      </c>
      <c r="J164" s="174" t="str">
        <f>IF(COUNTIF('Record Inputs'!$N$2:$N$100,AN164)&gt;0,"S", IF(COUNTIF('Record Inputs'!$O$2:$O$100,AN164)&gt;0,"S&amp;D",""))</f>
        <v/>
      </c>
      <c r="K164" s="192"/>
      <c r="M164" s="16">
        <f t="shared" si="26"/>
        <v>0</v>
      </c>
      <c r="N164" s="16">
        <f t="shared" si="27"/>
        <v>0</v>
      </c>
      <c r="O164" s="16">
        <f t="shared" si="28"/>
        <v>0</v>
      </c>
      <c r="P164" s="16">
        <f t="shared" si="29"/>
        <v>0</v>
      </c>
      <c r="Q164" s="16">
        <f t="shared" si="30"/>
        <v>0</v>
      </c>
      <c r="Y164" s="41">
        <f t="shared" si="31"/>
        <v>0</v>
      </c>
      <c r="Z164" s="41">
        <f t="shared" si="32"/>
        <v>0</v>
      </c>
      <c r="AA164" s="47">
        <f t="shared" si="33"/>
        <v>0</v>
      </c>
      <c r="AB164" s="41">
        <f t="shared" si="34"/>
        <v>0</v>
      </c>
      <c r="AC164" s="41">
        <f t="shared" si="35"/>
        <v>0</v>
      </c>
      <c r="AE164" s="86"/>
      <c r="AF164" s="86"/>
      <c r="AG164" s="86"/>
      <c r="AH164" s="86"/>
      <c r="AI164" s="17"/>
      <c r="AJ164" s="17"/>
      <c r="AK164" s="17"/>
      <c r="AL164" s="17"/>
      <c r="AM164" s="17"/>
      <c r="AN164" s="185" t="str">
        <f t="shared" si="38"/>
        <v>1447436</v>
      </c>
      <c r="AO164" s="17" t="s">
        <v>829</v>
      </c>
      <c r="AP164" s="17">
        <v>27</v>
      </c>
      <c r="AQ164" s="17" t="s">
        <v>833</v>
      </c>
      <c r="AR164" s="17">
        <v>35</v>
      </c>
      <c r="AS164" s="17"/>
    </row>
    <row r="165" spans="1:45" ht="16.5" thickTop="1" thickBot="1">
      <c r="A165" s="56">
        <v>65</v>
      </c>
      <c r="B165" s="99" t="s">
        <v>1110</v>
      </c>
      <c r="C165" s="99" t="s">
        <v>1111</v>
      </c>
      <c r="D165" s="99" t="s">
        <v>1112</v>
      </c>
      <c r="E165" s="360">
        <f t="shared" si="36"/>
        <v>39</v>
      </c>
      <c r="F165" s="212" t="s">
        <v>306</v>
      </c>
      <c r="G165" s="560" t="str">
        <f t="shared" si="37"/>
        <v>25nmUniv</v>
      </c>
      <c r="H165" s="174" t="str">
        <f>IF(COUNTIF('Record Inputs'!$J$2:$J$100,AN165)&gt;0,"TE", IF(COUNTIF('Record Inputs'!$K$2:$K$100,AN165)&gt;0,"H2O",""))</f>
        <v/>
      </c>
      <c r="I165" s="174" t="str">
        <f>IF(COUNTIF('Record Inputs'!$L$2:$L$100,AN165)&gt;0,"P", IF(COUNTIF('Record Inputs'!$M$2:$M$100,AN165)&gt;0,"N",IF(COUNTIF('Record Inputs'!$P$2:$P$100,AN165)&gt;0,"C","")))</f>
        <v/>
      </c>
      <c r="J165" s="174" t="str">
        <f>IF(COUNTIF('Record Inputs'!$N$2:$N$100,AN165)&gt;0,"S", IF(COUNTIF('Record Inputs'!$O$2:$O$100,AN165)&gt;0,"S&amp;D",""))</f>
        <v/>
      </c>
      <c r="K165" s="192"/>
      <c r="M165" s="16">
        <f t="shared" ref="M165:M196" si="39">(IF(F165=1,E165,0))</f>
        <v>0</v>
      </c>
      <c r="N165" s="16">
        <f t="shared" ref="N165:N196" si="40">(IF(F165=2,E165,0))</f>
        <v>0</v>
      </c>
      <c r="O165" s="16">
        <f t="shared" ref="O165:O196" si="41">(IF(F165=3,E165,0))</f>
        <v>0</v>
      </c>
      <c r="P165" s="16">
        <f t="shared" ref="P165:P196" si="42">(IF(F165=4,E165,0))</f>
        <v>0</v>
      </c>
      <c r="Q165" s="16">
        <f t="shared" ref="Q165:Q196" si="43">(IF(F165=5,E165,0))</f>
        <v>0</v>
      </c>
      <c r="Y165" s="41">
        <f t="shared" ref="Y165:Y196" si="44">(IF(F165=1,K165,0))</f>
        <v>0</v>
      </c>
      <c r="Z165" s="41">
        <f t="shared" ref="Z165:Z196" si="45">(IF(F165=2,K165,0))</f>
        <v>0</v>
      </c>
      <c r="AA165" s="47">
        <f t="shared" ref="AA165:AA196" si="46">(IF(F165=3,K165,0))</f>
        <v>0</v>
      </c>
      <c r="AB165" s="41">
        <f t="shared" ref="AB165:AB196" si="47">(IF(F165=4,K165,0))</f>
        <v>0</v>
      </c>
      <c r="AC165" s="41">
        <f t="shared" ref="AC165:AC196" si="48">(IF(F165=5,K165,0))</f>
        <v>0</v>
      </c>
      <c r="AE165" s="86"/>
      <c r="AF165" s="86"/>
      <c r="AG165" s="86"/>
      <c r="AH165" s="86"/>
      <c r="AI165" s="17"/>
      <c r="AJ165" s="17"/>
      <c r="AK165" s="17"/>
      <c r="AL165" s="17"/>
      <c r="AM165" s="17"/>
      <c r="AN165" s="185" t="str">
        <f t="shared" si="38"/>
        <v>1447436</v>
      </c>
      <c r="AO165" s="17" t="s">
        <v>830</v>
      </c>
      <c r="AP165" s="17">
        <v>27</v>
      </c>
      <c r="AQ165" s="17" t="s">
        <v>834</v>
      </c>
      <c r="AR165" s="17">
        <v>7</v>
      </c>
      <c r="AS165" s="17"/>
    </row>
    <row r="166" spans="1:45" ht="16.5" thickTop="1" thickBot="1">
      <c r="A166" s="7">
        <v>66</v>
      </c>
      <c r="B166" s="99" t="s">
        <v>1113</v>
      </c>
      <c r="C166" s="99" t="s">
        <v>1114</v>
      </c>
      <c r="D166" s="99" t="s">
        <v>1115</v>
      </c>
      <c r="E166" s="360">
        <f t="shared" si="36"/>
        <v>37</v>
      </c>
      <c r="F166" s="213" t="s">
        <v>307</v>
      </c>
      <c r="G166" s="560" t="str">
        <f t="shared" si="37"/>
        <v>25nmUniv</v>
      </c>
      <c r="H166" s="174" t="str">
        <f>IF(COUNTIF('Record Inputs'!$J$2:$J$100,AN166)&gt;0,"TE", IF(COUNTIF('Record Inputs'!$K$2:$K$100,AN166)&gt;0,"H2O",""))</f>
        <v/>
      </c>
      <c r="I166" s="174" t="str">
        <f>IF(COUNTIF('Record Inputs'!$L$2:$L$100,AN166)&gt;0,"P", IF(COUNTIF('Record Inputs'!$M$2:$M$100,AN166)&gt;0,"N",IF(COUNTIF('Record Inputs'!$P$2:$P$100,AN166)&gt;0,"C","")))</f>
        <v/>
      </c>
      <c r="J166" s="174" t="str">
        <f>IF(COUNTIF('Record Inputs'!$N$2:$N$100,AN166)&gt;0,"S", IF(COUNTIF('Record Inputs'!$O$2:$O$100,AN166)&gt;0,"S&amp;D",""))</f>
        <v/>
      </c>
      <c r="K166" s="192"/>
      <c r="M166" s="16">
        <f t="shared" si="39"/>
        <v>0</v>
      </c>
      <c r="N166" s="16">
        <f t="shared" si="40"/>
        <v>0</v>
      </c>
      <c r="O166" s="16">
        <f t="shared" si="41"/>
        <v>0</v>
      </c>
      <c r="P166" s="16">
        <f t="shared" si="42"/>
        <v>0</v>
      </c>
      <c r="Q166" s="16">
        <f t="shared" si="43"/>
        <v>0</v>
      </c>
      <c r="Y166" s="41">
        <f t="shared" si="44"/>
        <v>0</v>
      </c>
      <c r="Z166" s="41">
        <f t="shared" si="45"/>
        <v>0</v>
      </c>
      <c r="AA166" s="47">
        <f t="shared" si="46"/>
        <v>0</v>
      </c>
      <c r="AB166" s="41">
        <f t="shared" si="47"/>
        <v>0</v>
      </c>
      <c r="AC166" s="41">
        <f t="shared" si="48"/>
        <v>0</v>
      </c>
      <c r="AE166" s="86"/>
      <c r="AF166" s="86"/>
      <c r="AG166" s="86"/>
      <c r="AH166" s="86"/>
      <c r="AI166" s="17"/>
      <c r="AJ166" s="17"/>
      <c r="AK166" s="17"/>
      <c r="AL166" s="17"/>
      <c r="AM166" s="17"/>
      <c r="AN166" s="185" t="str">
        <f t="shared" si="38"/>
        <v>1447436</v>
      </c>
      <c r="AO166" s="17" t="s">
        <v>831</v>
      </c>
      <c r="AP166" s="17">
        <v>27</v>
      </c>
      <c r="AQ166" s="17" t="s">
        <v>834</v>
      </c>
      <c r="AR166" s="17">
        <v>11</v>
      </c>
      <c r="AS166" s="17"/>
    </row>
    <row r="167" spans="1:45" ht="16.5" thickTop="1" thickBot="1">
      <c r="A167" s="7">
        <v>67</v>
      </c>
      <c r="B167" s="99" t="s">
        <v>1116</v>
      </c>
      <c r="C167" s="99" t="s">
        <v>1117</v>
      </c>
      <c r="D167" s="99" t="s">
        <v>1118</v>
      </c>
      <c r="E167" s="360">
        <f t="shared" si="36"/>
        <v>20</v>
      </c>
      <c r="F167" s="212" t="s">
        <v>308</v>
      </c>
      <c r="G167" s="560" t="str">
        <f t="shared" si="37"/>
        <v>25nmUniv</v>
      </c>
      <c r="H167" s="174" t="str">
        <f>IF(COUNTIF('Record Inputs'!$J$2:$J$100,AN167)&gt;0,"TE", IF(COUNTIF('Record Inputs'!$K$2:$K$100,AN167)&gt;0,"H2O",""))</f>
        <v/>
      </c>
      <c r="I167" s="174" t="str">
        <f>IF(COUNTIF('Record Inputs'!$L$2:$L$100,AN167)&gt;0,"P", IF(COUNTIF('Record Inputs'!$M$2:$M$100,AN167)&gt;0,"N",IF(COUNTIF('Record Inputs'!$P$2:$P$100,AN167)&gt;0,"C","")))</f>
        <v/>
      </c>
      <c r="J167" s="174" t="str">
        <f>IF(COUNTIF('Record Inputs'!$N$2:$N$100,AN167)&gt;0,"S", IF(COUNTIF('Record Inputs'!$O$2:$O$100,AN167)&gt;0,"S&amp;D",""))</f>
        <v/>
      </c>
      <c r="K167" s="192"/>
      <c r="M167" s="16">
        <f t="shared" si="39"/>
        <v>0</v>
      </c>
      <c r="N167" s="16">
        <f t="shared" si="40"/>
        <v>0</v>
      </c>
      <c r="O167" s="16">
        <f t="shared" si="41"/>
        <v>0</v>
      </c>
      <c r="P167" s="16">
        <f t="shared" si="42"/>
        <v>0</v>
      </c>
      <c r="Q167" s="16">
        <f t="shared" si="43"/>
        <v>0</v>
      </c>
      <c r="Y167" s="41">
        <f t="shared" si="44"/>
        <v>0</v>
      </c>
      <c r="Z167" s="41">
        <f t="shared" si="45"/>
        <v>0</v>
      </c>
      <c r="AA167" s="47">
        <f t="shared" si="46"/>
        <v>0</v>
      </c>
      <c r="AB167" s="41">
        <f t="shared" si="47"/>
        <v>0</v>
      </c>
      <c r="AC167" s="41">
        <f t="shared" si="48"/>
        <v>0</v>
      </c>
      <c r="AE167" s="86"/>
      <c r="AF167" s="86"/>
      <c r="AG167" s="86"/>
      <c r="AH167" s="86"/>
      <c r="AI167" s="17"/>
      <c r="AJ167" s="17"/>
      <c r="AK167" s="17"/>
      <c r="AL167" s="17"/>
      <c r="AM167" s="17"/>
      <c r="AN167" s="185" t="str">
        <f t="shared" si="38"/>
        <v>1447436</v>
      </c>
      <c r="AO167" s="17" t="s">
        <v>832</v>
      </c>
      <c r="AP167" s="17">
        <v>27</v>
      </c>
      <c r="AQ167" s="17" t="s">
        <v>834</v>
      </c>
      <c r="AR167" s="17">
        <v>15</v>
      </c>
      <c r="AS167" s="17"/>
    </row>
    <row r="168" spans="1:45" ht="16.5" thickTop="1" thickBot="1">
      <c r="A168" s="7">
        <v>68</v>
      </c>
      <c r="B168" s="99" t="s">
        <v>1119</v>
      </c>
      <c r="C168" s="99" t="s">
        <v>1120</v>
      </c>
      <c r="D168" s="99" t="s">
        <v>1121</v>
      </c>
      <c r="E168" s="360">
        <f t="shared" si="36"/>
        <v>43</v>
      </c>
      <c r="F168" s="213" t="s">
        <v>309</v>
      </c>
      <c r="G168" s="560" t="str">
        <f t="shared" si="37"/>
        <v>25nmUniv</v>
      </c>
      <c r="H168" s="174" t="str">
        <f>IF(COUNTIF('Record Inputs'!$J$2:$J$100,AN168)&gt;0,"TE", IF(COUNTIF('Record Inputs'!$K$2:$K$100,AN168)&gt;0,"H2O",""))</f>
        <v/>
      </c>
      <c r="I168" s="174" t="str">
        <f>IF(COUNTIF('Record Inputs'!$L$2:$L$100,AN168)&gt;0,"P", IF(COUNTIF('Record Inputs'!$M$2:$M$100,AN168)&gt;0,"N",IF(COUNTIF('Record Inputs'!$P$2:$P$100,AN168)&gt;0,"C","")))</f>
        <v/>
      </c>
      <c r="J168" s="174" t="str">
        <f>IF(COUNTIF('Record Inputs'!$N$2:$N$100,AN168)&gt;0,"S", IF(COUNTIF('Record Inputs'!$O$2:$O$100,AN168)&gt;0,"S&amp;D",""))</f>
        <v/>
      </c>
      <c r="K168" s="192"/>
      <c r="M168" s="16">
        <f t="shared" si="39"/>
        <v>0</v>
      </c>
      <c r="N168" s="16">
        <f t="shared" si="40"/>
        <v>0</v>
      </c>
      <c r="O168" s="16">
        <f t="shared" si="41"/>
        <v>0</v>
      </c>
      <c r="P168" s="16">
        <f t="shared" si="42"/>
        <v>0</v>
      </c>
      <c r="Q168" s="16">
        <f t="shared" si="43"/>
        <v>0</v>
      </c>
      <c r="Y168" s="41">
        <f t="shared" si="44"/>
        <v>0</v>
      </c>
      <c r="Z168" s="41">
        <f t="shared" si="45"/>
        <v>0</v>
      </c>
      <c r="AA168" s="47">
        <f t="shared" si="46"/>
        <v>0</v>
      </c>
      <c r="AB168" s="41">
        <f t="shared" si="47"/>
        <v>0</v>
      </c>
      <c r="AC168" s="41">
        <f t="shared" si="48"/>
        <v>0</v>
      </c>
      <c r="AE168" s="86"/>
      <c r="AF168" s="86"/>
      <c r="AG168" s="86"/>
      <c r="AH168" s="86"/>
      <c r="AI168" s="17"/>
      <c r="AJ168" s="17"/>
      <c r="AK168" s="17"/>
      <c r="AL168" s="17"/>
      <c r="AM168" s="17"/>
      <c r="AN168" s="185" t="str">
        <f t="shared" si="38"/>
        <v>1447436</v>
      </c>
      <c r="AO168" s="17" t="s">
        <v>833</v>
      </c>
      <c r="AP168" s="17">
        <v>27</v>
      </c>
      <c r="AQ168" s="17" t="s">
        <v>834</v>
      </c>
      <c r="AR168" s="17">
        <v>19</v>
      </c>
      <c r="AS168" s="17"/>
    </row>
    <row r="169" spans="1:45" ht="16.5" thickTop="1" thickBot="1">
      <c r="A169" s="7">
        <v>69</v>
      </c>
      <c r="B169" s="99" t="s">
        <v>1122</v>
      </c>
      <c r="C169" s="99" t="s">
        <v>1123</v>
      </c>
      <c r="D169" s="99" t="s">
        <v>1124</v>
      </c>
      <c r="E169" s="360">
        <f t="shared" si="36"/>
        <v>39</v>
      </c>
      <c r="F169" s="212" t="s">
        <v>310</v>
      </c>
      <c r="G169" s="560" t="str">
        <f t="shared" si="37"/>
        <v>25nmUniv</v>
      </c>
      <c r="H169" s="174" t="str">
        <f>IF(COUNTIF('Record Inputs'!$J$2:$J$100,AN169)&gt;0,"TE", IF(COUNTIF('Record Inputs'!$K$2:$K$100,AN169)&gt;0,"H2O",""))</f>
        <v/>
      </c>
      <c r="I169" s="174" t="str">
        <f>IF(COUNTIF('Record Inputs'!$L$2:$L$100,AN169)&gt;0,"P", IF(COUNTIF('Record Inputs'!$M$2:$M$100,AN169)&gt;0,"N",IF(COUNTIF('Record Inputs'!$P$2:$P$100,AN169)&gt;0,"C","")))</f>
        <v/>
      </c>
      <c r="J169" s="174" t="str">
        <f>IF(COUNTIF('Record Inputs'!$N$2:$N$100,AN169)&gt;0,"S", IF(COUNTIF('Record Inputs'!$O$2:$O$100,AN169)&gt;0,"S&amp;D",""))</f>
        <v/>
      </c>
      <c r="K169" s="192"/>
      <c r="M169" s="16">
        <f t="shared" si="39"/>
        <v>0</v>
      </c>
      <c r="N169" s="16">
        <f t="shared" si="40"/>
        <v>0</v>
      </c>
      <c r="O169" s="16">
        <f t="shared" si="41"/>
        <v>0</v>
      </c>
      <c r="P169" s="16">
        <f t="shared" si="42"/>
        <v>0</v>
      </c>
      <c r="Q169" s="16">
        <f t="shared" si="43"/>
        <v>0</v>
      </c>
      <c r="Y169" s="41">
        <f t="shared" si="44"/>
        <v>0</v>
      </c>
      <c r="Z169" s="41">
        <f t="shared" si="45"/>
        <v>0</v>
      </c>
      <c r="AA169" s="47">
        <f t="shared" si="46"/>
        <v>0</v>
      </c>
      <c r="AB169" s="41">
        <f t="shared" si="47"/>
        <v>0</v>
      </c>
      <c r="AC169" s="41">
        <f t="shared" si="48"/>
        <v>0</v>
      </c>
      <c r="AE169" s="86"/>
      <c r="AF169" s="86"/>
      <c r="AG169" s="86"/>
      <c r="AH169" s="86"/>
      <c r="AI169" s="17"/>
      <c r="AJ169" s="17"/>
      <c r="AK169" s="17"/>
      <c r="AL169" s="17"/>
      <c r="AM169" s="17"/>
      <c r="AN169" s="185" t="str">
        <f t="shared" si="38"/>
        <v>1447436</v>
      </c>
      <c r="AO169" s="17" t="s">
        <v>834</v>
      </c>
      <c r="AP169" s="17">
        <v>27</v>
      </c>
      <c r="AQ169" s="17" t="s">
        <v>834</v>
      </c>
      <c r="AR169" s="17">
        <v>23</v>
      </c>
      <c r="AS169" s="17"/>
    </row>
    <row r="170" spans="1:45" ht="16.5" thickTop="1" thickBot="1">
      <c r="A170" s="7">
        <v>70</v>
      </c>
      <c r="B170" s="99" t="s">
        <v>1125</v>
      </c>
      <c r="C170" s="99" t="s">
        <v>1126</v>
      </c>
      <c r="D170" s="99" t="s">
        <v>1127</v>
      </c>
      <c r="E170" s="360">
        <f t="shared" si="36"/>
        <v>17</v>
      </c>
      <c r="F170" s="213" t="s">
        <v>311</v>
      </c>
      <c r="G170" s="560" t="str">
        <f t="shared" si="37"/>
        <v>25nmUniv</v>
      </c>
      <c r="H170" s="174" t="str">
        <f>IF(COUNTIF('Record Inputs'!$J$2:$J$100,AN170)&gt;0,"TE", IF(COUNTIF('Record Inputs'!$K$2:$K$100,AN170)&gt;0,"H2O",""))</f>
        <v/>
      </c>
      <c r="I170" s="174" t="str">
        <f>IF(COUNTIF('Record Inputs'!$L$2:$L$100,AN170)&gt;0,"P", IF(COUNTIF('Record Inputs'!$M$2:$M$100,AN170)&gt;0,"N",IF(COUNTIF('Record Inputs'!$P$2:$P$100,AN170)&gt;0,"C","")))</f>
        <v/>
      </c>
      <c r="J170" s="174" t="str">
        <f>IF(COUNTIF('Record Inputs'!$N$2:$N$100,AN170)&gt;0,"S", IF(COUNTIF('Record Inputs'!$O$2:$O$100,AN170)&gt;0,"S&amp;D",""))</f>
        <v/>
      </c>
      <c r="K170" s="192"/>
      <c r="M170" s="16">
        <f t="shared" si="39"/>
        <v>0</v>
      </c>
      <c r="N170" s="16">
        <f t="shared" si="40"/>
        <v>0</v>
      </c>
      <c r="O170" s="16">
        <f t="shared" si="41"/>
        <v>0</v>
      </c>
      <c r="P170" s="16">
        <f t="shared" si="42"/>
        <v>0</v>
      </c>
      <c r="Q170" s="16">
        <f t="shared" si="43"/>
        <v>0</v>
      </c>
      <c r="Y170" s="41">
        <f t="shared" si="44"/>
        <v>0</v>
      </c>
      <c r="Z170" s="41">
        <f t="shared" si="45"/>
        <v>0</v>
      </c>
      <c r="AA170" s="47">
        <f t="shared" si="46"/>
        <v>0</v>
      </c>
      <c r="AB170" s="41">
        <f t="shared" si="47"/>
        <v>0</v>
      </c>
      <c r="AC170" s="41">
        <f t="shared" si="48"/>
        <v>0</v>
      </c>
      <c r="AE170" s="86"/>
      <c r="AF170" s="86"/>
      <c r="AG170" s="86"/>
      <c r="AH170" s="86"/>
      <c r="AI170" s="17"/>
      <c r="AJ170" s="17"/>
      <c r="AK170" s="17"/>
      <c r="AL170" s="17"/>
      <c r="AM170" s="17"/>
      <c r="AN170" s="185" t="str">
        <f t="shared" si="38"/>
        <v>1447436</v>
      </c>
      <c r="AO170" s="17" t="s">
        <v>835</v>
      </c>
      <c r="AP170" s="17">
        <v>27</v>
      </c>
      <c r="AQ170" s="17" t="s">
        <v>834</v>
      </c>
      <c r="AR170" s="17">
        <v>27</v>
      </c>
      <c r="AS170" s="17"/>
    </row>
    <row r="171" spans="1:45" ht="16.5" thickTop="1" thickBot="1">
      <c r="A171" s="7">
        <v>71</v>
      </c>
      <c r="B171" s="99"/>
      <c r="C171" s="99"/>
      <c r="D171" s="99"/>
      <c r="E171" s="360">
        <f t="shared" si="36"/>
        <v>0</v>
      </c>
      <c r="F171" s="212" t="s">
        <v>873</v>
      </c>
      <c r="G171" s="560" t="str">
        <f t="shared" si="37"/>
        <v/>
      </c>
      <c r="H171" s="174" t="str">
        <f>IF(COUNTIF('Record Inputs'!$J$2:$J$100,AN171)&gt;0,"TE", IF(COUNTIF('Record Inputs'!$K$2:$K$100,AN171)&gt;0,"H2O",""))</f>
        <v/>
      </c>
      <c r="I171" s="174" t="str">
        <f>IF(COUNTIF('Record Inputs'!$L$2:$L$100,AN171)&gt;0,"P", IF(COUNTIF('Record Inputs'!$M$2:$M$100,AN171)&gt;0,"N",IF(COUNTIF('Record Inputs'!$P$2:$P$100,AN171)&gt;0,"C","")))</f>
        <v/>
      </c>
      <c r="J171" s="174" t="str">
        <f>IF(COUNTIF('Record Inputs'!$N$2:$N$100,AN171)&gt;0,"S", IF(COUNTIF('Record Inputs'!$O$2:$O$100,AN171)&gt;0,"S&amp;D",""))</f>
        <v/>
      </c>
      <c r="K171" s="192"/>
      <c r="M171" s="16">
        <f t="shared" si="39"/>
        <v>0</v>
      </c>
      <c r="N171" s="16">
        <f t="shared" si="40"/>
        <v>0</v>
      </c>
      <c r="O171" s="16">
        <f t="shared" si="41"/>
        <v>0</v>
      </c>
      <c r="P171" s="16">
        <f t="shared" si="42"/>
        <v>0</v>
      </c>
      <c r="Q171" s="16">
        <f t="shared" si="43"/>
        <v>0</v>
      </c>
      <c r="Y171" s="41">
        <f t="shared" si="44"/>
        <v>0</v>
      </c>
      <c r="Z171" s="41">
        <f t="shared" si="45"/>
        <v>0</v>
      </c>
      <c r="AA171" s="47">
        <f t="shared" si="46"/>
        <v>0</v>
      </c>
      <c r="AB171" s="41">
        <f t="shared" si="47"/>
        <v>0</v>
      </c>
      <c r="AC171" s="41">
        <f t="shared" si="48"/>
        <v>0</v>
      </c>
      <c r="AE171" s="86"/>
      <c r="AF171" s="86"/>
      <c r="AG171" s="86"/>
      <c r="AH171" s="86"/>
      <c r="AI171" s="17"/>
      <c r="AJ171" s="17"/>
      <c r="AK171" s="17"/>
      <c r="AL171" s="17"/>
      <c r="AM171" s="17"/>
      <c r="AN171" s="185" t="str">
        <f t="shared" si="38"/>
        <v/>
      </c>
      <c r="AO171" s="17" t="s">
        <v>836</v>
      </c>
      <c r="AP171" s="17">
        <v>27</v>
      </c>
      <c r="AQ171" s="17" t="s">
        <v>834</v>
      </c>
      <c r="AR171" s="17">
        <v>31</v>
      </c>
      <c r="AS171" s="17"/>
    </row>
    <row r="172" spans="1:45" ht="16.5" thickTop="1" thickBot="1">
      <c r="A172" s="55">
        <v>72</v>
      </c>
      <c r="B172" s="395"/>
      <c r="C172" s="395"/>
      <c r="D172" s="395"/>
      <c r="E172" s="361">
        <f t="shared" si="36"/>
        <v>0</v>
      </c>
      <c r="F172" s="396" t="s">
        <v>873</v>
      </c>
      <c r="G172" s="560" t="str">
        <f t="shared" si="37"/>
        <v/>
      </c>
      <c r="H172" s="397" t="str">
        <f>IF(COUNTIF('Record Inputs'!$J$2:$J$100,AN172)&gt;0,"TE", IF(COUNTIF('Record Inputs'!$K$2:$K$100,AN172)&gt;0,"H2O",""))</f>
        <v/>
      </c>
      <c r="I172" s="397" t="str">
        <f>IF(COUNTIF('Record Inputs'!$L$2:$L$100,AN172)&gt;0,"P", IF(COUNTIF('Record Inputs'!$M$2:$M$100,AN172)&gt;0,"N",IF(COUNTIF('Record Inputs'!$P$2:$P$100,AN172)&gt;0,"C","")))</f>
        <v/>
      </c>
      <c r="J172" s="397" t="str">
        <f>IF(COUNTIF('Record Inputs'!$N$2:$N$100,AN172)&gt;0,"S", IF(COUNTIF('Record Inputs'!$O$2:$O$100,AN172)&gt;0,"S&amp;D",""))</f>
        <v/>
      </c>
      <c r="K172" s="362"/>
      <c r="M172" s="16">
        <f t="shared" si="39"/>
        <v>0</v>
      </c>
      <c r="N172" s="16">
        <f t="shared" si="40"/>
        <v>0</v>
      </c>
      <c r="O172" s="16">
        <f t="shared" si="41"/>
        <v>0</v>
      </c>
      <c r="P172" s="16">
        <f t="shared" si="42"/>
        <v>0</v>
      </c>
      <c r="Q172" s="16">
        <f t="shared" si="43"/>
        <v>0</v>
      </c>
      <c r="Y172" s="41">
        <f t="shared" si="44"/>
        <v>0</v>
      </c>
      <c r="Z172" s="41">
        <f t="shared" si="45"/>
        <v>0</v>
      </c>
      <c r="AA172" s="47">
        <f t="shared" si="46"/>
        <v>0</v>
      </c>
      <c r="AB172" s="41">
        <f t="shared" si="47"/>
        <v>0</v>
      </c>
      <c r="AC172" s="41">
        <f t="shared" si="48"/>
        <v>0</v>
      </c>
      <c r="AE172" s="86"/>
      <c r="AF172" s="86"/>
      <c r="AG172" s="86"/>
      <c r="AH172" s="86"/>
      <c r="AI172" s="17"/>
      <c r="AJ172" s="17"/>
      <c r="AK172" s="17"/>
      <c r="AL172" s="17"/>
      <c r="AM172" s="17"/>
      <c r="AN172" s="185" t="str">
        <f t="shared" si="38"/>
        <v/>
      </c>
      <c r="AO172" s="17" t="s">
        <v>837</v>
      </c>
      <c r="AP172" s="17">
        <v>27</v>
      </c>
      <c r="AQ172" s="17" t="s">
        <v>834</v>
      </c>
      <c r="AR172" s="17">
        <v>35</v>
      </c>
      <c r="AS172" s="17"/>
    </row>
    <row r="173" spans="1:45" ht="15.75" thickBot="1">
      <c r="A173" s="56">
        <v>73</v>
      </c>
      <c r="B173" s="541"/>
      <c r="C173" s="541"/>
      <c r="D173" s="541"/>
      <c r="E173" s="542">
        <f t="shared" si="36"/>
        <v>0</v>
      </c>
      <c r="F173" s="538" t="s">
        <v>873</v>
      </c>
      <c r="G173" s="560" t="str">
        <f t="shared" si="37"/>
        <v/>
      </c>
      <c r="H173" s="543" t="str">
        <f>IF(COUNTIF('Record Inputs'!$J$2:$J$100,AN173)&gt;0,"TE", IF(COUNTIF('Record Inputs'!$K$2:$K$100,AN173)&gt;0,"H2O",""))</f>
        <v/>
      </c>
      <c r="I173" s="543" t="str">
        <f>IF(COUNTIF('Record Inputs'!$L$2:$L$100,AN173)&gt;0,"P", IF(COUNTIF('Record Inputs'!$M$2:$M$100,AN173)&gt;0,"N",IF(COUNTIF('Record Inputs'!$P$2:$P$100,AN173)&gt;0,"C","")))</f>
        <v/>
      </c>
      <c r="J173" s="543" t="str">
        <f>IF(COUNTIF('Record Inputs'!$N$2:$N$100,AN173)&gt;0,"S", IF(COUNTIF('Record Inputs'!$O$2:$O$100,AN173)&gt;0,"S&amp;D",""))</f>
        <v/>
      </c>
      <c r="K173" s="559"/>
      <c r="M173" s="16">
        <f t="shared" si="39"/>
        <v>0</v>
      </c>
      <c r="N173" s="16">
        <f t="shared" si="40"/>
        <v>0</v>
      </c>
      <c r="O173" s="16">
        <f t="shared" si="41"/>
        <v>0</v>
      </c>
      <c r="P173" s="16">
        <f t="shared" si="42"/>
        <v>0</v>
      </c>
      <c r="Q173" s="16">
        <f t="shared" si="43"/>
        <v>0</v>
      </c>
      <c r="Y173" s="41">
        <f t="shared" si="44"/>
        <v>0</v>
      </c>
      <c r="Z173" s="41">
        <f t="shared" si="45"/>
        <v>0</v>
      </c>
      <c r="AA173" s="47">
        <f t="shared" si="46"/>
        <v>0</v>
      </c>
      <c r="AB173" s="41">
        <f t="shared" si="47"/>
        <v>0</v>
      </c>
      <c r="AC173" s="41">
        <f t="shared" si="48"/>
        <v>0</v>
      </c>
      <c r="AE173" s="86"/>
      <c r="AF173" s="86"/>
      <c r="AG173" s="86"/>
      <c r="AH173" s="86"/>
      <c r="AI173" s="17"/>
      <c r="AJ173" s="17"/>
      <c r="AK173" s="17"/>
      <c r="AL173" s="17"/>
      <c r="AM173" s="17"/>
      <c r="AN173" s="185" t="str">
        <f t="shared" si="38"/>
        <v/>
      </c>
      <c r="AO173" s="17" t="s">
        <v>5</v>
      </c>
      <c r="AP173" s="17">
        <v>31</v>
      </c>
      <c r="AQ173" s="17" t="s">
        <v>835</v>
      </c>
      <c r="AR173" s="17">
        <v>7</v>
      </c>
      <c r="AS173" s="17"/>
    </row>
    <row r="174" spans="1:45" ht="16.5" thickTop="1" thickBot="1">
      <c r="A174" s="7">
        <v>74</v>
      </c>
      <c r="B174" s="545"/>
      <c r="C174" s="545"/>
      <c r="D174" s="545"/>
      <c r="E174" s="546">
        <f t="shared" si="36"/>
        <v>0</v>
      </c>
      <c r="F174" s="539" t="s">
        <v>873</v>
      </c>
      <c r="G174" s="560" t="str">
        <f t="shared" si="37"/>
        <v/>
      </c>
      <c r="H174" s="547" t="str">
        <f>IF(COUNTIF('Record Inputs'!$J$2:$J$100,AN174)&gt;0,"TE", IF(COUNTIF('Record Inputs'!$K$2:$K$100,AN174)&gt;0,"H2O",""))</f>
        <v/>
      </c>
      <c r="I174" s="547" t="str">
        <f>IF(COUNTIF('Record Inputs'!$L$2:$L$100,AN174)&gt;0,"P", IF(COUNTIF('Record Inputs'!$M$2:$M$100,AN174)&gt;0,"N",IF(COUNTIF('Record Inputs'!$P$2:$P$100,AN174)&gt;0,"C","")))</f>
        <v/>
      </c>
      <c r="J174" s="547" t="str">
        <f>IF(COUNTIF('Record Inputs'!$N$2:$N$100,AN174)&gt;0,"S", IF(COUNTIF('Record Inputs'!$O$2:$O$100,AN174)&gt;0,"S&amp;D",""))</f>
        <v/>
      </c>
      <c r="K174" s="557"/>
      <c r="M174" s="16">
        <f t="shared" si="39"/>
        <v>0</v>
      </c>
      <c r="N174" s="16">
        <f t="shared" si="40"/>
        <v>0</v>
      </c>
      <c r="O174" s="16">
        <f t="shared" si="41"/>
        <v>0</v>
      </c>
      <c r="P174" s="16">
        <f t="shared" si="42"/>
        <v>0</v>
      </c>
      <c r="Q174" s="16">
        <f t="shared" si="43"/>
        <v>0</v>
      </c>
      <c r="Y174" s="41">
        <f t="shared" si="44"/>
        <v>0</v>
      </c>
      <c r="Z174" s="41">
        <f t="shared" si="45"/>
        <v>0</v>
      </c>
      <c r="AA174" s="47">
        <f t="shared" si="46"/>
        <v>0</v>
      </c>
      <c r="AB174" s="41">
        <f t="shared" si="47"/>
        <v>0</v>
      </c>
      <c r="AC174" s="41">
        <f t="shared" si="48"/>
        <v>0</v>
      </c>
      <c r="AE174" s="86"/>
      <c r="AF174" s="86"/>
      <c r="AG174" s="86"/>
      <c r="AH174" s="86"/>
      <c r="AI174" s="17"/>
      <c r="AJ174" s="17"/>
      <c r="AK174" s="17"/>
      <c r="AL174" s="17"/>
      <c r="AM174" s="17"/>
      <c r="AN174" s="185" t="str">
        <f t="shared" si="38"/>
        <v/>
      </c>
      <c r="AO174" s="17" t="s">
        <v>9</v>
      </c>
      <c r="AP174" s="17">
        <v>31</v>
      </c>
      <c r="AQ174" s="17" t="s">
        <v>835</v>
      </c>
      <c r="AR174" s="17">
        <v>11</v>
      </c>
      <c r="AS174" s="17"/>
    </row>
    <row r="175" spans="1:45" ht="16.5" thickTop="1" thickBot="1">
      <c r="A175" s="7">
        <v>75</v>
      </c>
      <c r="B175" s="545"/>
      <c r="C175" s="545"/>
      <c r="D175" s="545"/>
      <c r="E175" s="546">
        <f t="shared" si="36"/>
        <v>0</v>
      </c>
      <c r="F175" s="539" t="s">
        <v>873</v>
      </c>
      <c r="G175" s="560" t="str">
        <f t="shared" si="37"/>
        <v/>
      </c>
      <c r="H175" s="547" t="str">
        <f>IF(COUNTIF('Record Inputs'!$J$2:$J$100,AN175)&gt;0,"TE", IF(COUNTIF('Record Inputs'!$K$2:$K$100,AN175)&gt;0,"H2O",""))</f>
        <v/>
      </c>
      <c r="I175" s="547" t="str">
        <f>IF(COUNTIF('Record Inputs'!$L$2:$L$100,AN175)&gt;0,"P", IF(COUNTIF('Record Inputs'!$M$2:$M$100,AN175)&gt;0,"N",IF(COUNTIF('Record Inputs'!$P$2:$P$100,AN175)&gt;0,"C","")))</f>
        <v/>
      </c>
      <c r="J175" s="547" t="str">
        <f>IF(COUNTIF('Record Inputs'!$N$2:$N$100,AN175)&gt;0,"S", IF(COUNTIF('Record Inputs'!$O$2:$O$100,AN175)&gt;0,"S&amp;D",""))</f>
        <v/>
      </c>
      <c r="K175" s="557"/>
      <c r="M175" s="16">
        <f t="shared" si="39"/>
        <v>0</v>
      </c>
      <c r="N175" s="16">
        <f t="shared" si="40"/>
        <v>0</v>
      </c>
      <c r="O175" s="16">
        <f t="shared" si="41"/>
        <v>0</v>
      </c>
      <c r="P175" s="16">
        <f t="shared" si="42"/>
        <v>0</v>
      </c>
      <c r="Q175" s="16">
        <f t="shared" si="43"/>
        <v>0</v>
      </c>
      <c r="Y175" s="41">
        <f t="shared" si="44"/>
        <v>0</v>
      </c>
      <c r="Z175" s="41">
        <f t="shared" si="45"/>
        <v>0</v>
      </c>
      <c r="AA175" s="47">
        <f t="shared" si="46"/>
        <v>0</v>
      </c>
      <c r="AB175" s="41">
        <f t="shared" si="47"/>
        <v>0</v>
      </c>
      <c r="AC175" s="41">
        <f t="shared" si="48"/>
        <v>0</v>
      </c>
      <c r="AE175" s="86"/>
      <c r="AF175" s="86"/>
      <c r="AG175" s="86"/>
      <c r="AH175" s="86"/>
      <c r="AI175" s="17"/>
      <c r="AJ175" s="17"/>
      <c r="AK175" s="17"/>
      <c r="AL175" s="17"/>
      <c r="AM175" s="17"/>
      <c r="AN175" s="185" t="str">
        <f t="shared" si="38"/>
        <v/>
      </c>
      <c r="AO175" s="17" t="s">
        <v>828</v>
      </c>
      <c r="AP175" s="17">
        <v>31</v>
      </c>
      <c r="AQ175" s="17" t="s">
        <v>835</v>
      </c>
      <c r="AR175" s="17">
        <v>15</v>
      </c>
      <c r="AS175" s="17"/>
    </row>
    <row r="176" spans="1:45" ht="16.5" thickTop="1" thickBot="1">
      <c r="A176" s="7">
        <v>76</v>
      </c>
      <c r="B176" s="98"/>
      <c r="C176" s="98"/>
      <c r="D176" s="98"/>
      <c r="E176" s="360">
        <f t="shared" si="36"/>
        <v>0</v>
      </c>
      <c r="F176" s="211" t="s">
        <v>873</v>
      </c>
      <c r="G176" s="560" t="str">
        <f t="shared" si="37"/>
        <v/>
      </c>
      <c r="H176" s="343" t="str">
        <f>IF(COUNTIF('Record Inputs'!$J$2:$J$100,AN176)&gt;0,"TE", IF(COUNTIF('Record Inputs'!$K$2:$K$100,AN176)&gt;0,"H2O",""))</f>
        <v/>
      </c>
      <c r="I176" s="343" t="str">
        <f>IF(COUNTIF('Record Inputs'!$L$2:$L$100,AN176)&gt;0,"P", IF(COUNTIF('Record Inputs'!$M$2:$M$100,AN176)&gt;0,"N",IF(COUNTIF('Record Inputs'!$P$2:$P$100,AN176)&gt;0,"C","")))</f>
        <v/>
      </c>
      <c r="J176" s="343" t="str">
        <f>IF(COUNTIF('Record Inputs'!$N$2:$N$100,AN176)&gt;0,"S", IF(COUNTIF('Record Inputs'!$O$2:$O$100,AN176)&gt;0,"S&amp;D",""))</f>
        <v/>
      </c>
      <c r="K176" s="290"/>
      <c r="M176" s="16">
        <f t="shared" si="39"/>
        <v>0</v>
      </c>
      <c r="N176" s="16">
        <f t="shared" si="40"/>
        <v>0</v>
      </c>
      <c r="O176" s="16">
        <f t="shared" si="41"/>
        <v>0</v>
      </c>
      <c r="P176" s="16">
        <f t="shared" si="42"/>
        <v>0</v>
      </c>
      <c r="Q176" s="16">
        <f t="shared" si="43"/>
        <v>0</v>
      </c>
      <c r="Y176" s="41">
        <f t="shared" si="44"/>
        <v>0</v>
      </c>
      <c r="Z176" s="41">
        <f t="shared" si="45"/>
        <v>0</v>
      </c>
      <c r="AA176" s="47">
        <f t="shared" si="46"/>
        <v>0</v>
      </c>
      <c r="AB176" s="41">
        <f t="shared" si="47"/>
        <v>0</v>
      </c>
      <c r="AC176" s="41">
        <f t="shared" si="48"/>
        <v>0</v>
      </c>
      <c r="AE176" s="86"/>
      <c r="AF176" s="86"/>
      <c r="AG176" s="86"/>
      <c r="AH176" s="86"/>
      <c r="AI176" s="17"/>
      <c r="AJ176" s="17"/>
      <c r="AK176" s="17"/>
      <c r="AL176" s="17"/>
      <c r="AM176" s="17"/>
      <c r="AN176" s="185" t="str">
        <f t="shared" si="38"/>
        <v/>
      </c>
      <c r="AO176" s="17" t="s">
        <v>829</v>
      </c>
      <c r="AP176" s="17">
        <v>31</v>
      </c>
      <c r="AQ176" s="17" t="s">
        <v>835</v>
      </c>
      <c r="AR176" s="17">
        <v>19</v>
      </c>
      <c r="AS176" s="17"/>
    </row>
    <row r="177" spans="1:45" ht="16.5" thickTop="1" thickBot="1">
      <c r="A177" s="7">
        <v>77</v>
      </c>
      <c r="B177" s="98"/>
      <c r="C177" s="98"/>
      <c r="D177" s="98"/>
      <c r="E177" s="360">
        <f t="shared" si="36"/>
        <v>0</v>
      </c>
      <c r="F177" s="211" t="s">
        <v>873</v>
      </c>
      <c r="G177" s="560" t="str">
        <f t="shared" si="37"/>
        <v/>
      </c>
      <c r="H177" s="343" t="str">
        <f>IF(COUNTIF('Record Inputs'!$J$2:$J$100,AN177)&gt;0,"TE", IF(COUNTIF('Record Inputs'!$K$2:$K$100,AN177)&gt;0,"H2O",""))</f>
        <v/>
      </c>
      <c r="I177" s="343" t="str">
        <f>IF(COUNTIF('Record Inputs'!$L$2:$L$100,AN177)&gt;0,"P", IF(COUNTIF('Record Inputs'!$M$2:$M$100,AN177)&gt;0,"N",IF(COUNTIF('Record Inputs'!$P$2:$P$100,AN177)&gt;0,"C","")))</f>
        <v/>
      </c>
      <c r="J177" s="343" t="str">
        <f>IF(COUNTIF('Record Inputs'!$N$2:$N$100,AN177)&gt;0,"S", IF(COUNTIF('Record Inputs'!$O$2:$O$100,AN177)&gt;0,"S&amp;D",""))</f>
        <v/>
      </c>
      <c r="K177" s="290"/>
      <c r="M177" s="16">
        <f t="shared" si="39"/>
        <v>0</v>
      </c>
      <c r="N177" s="16">
        <f t="shared" si="40"/>
        <v>0</v>
      </c>
      <c r="O177" s="16">
        <f t="shared" si="41"/>
        <v>0</v>
      </c>
      <c r="P177" s="16">
        <f t="shared" si="42"/>
        <v>0</v>
      </c>
      <c r="Q177" s="16">
        <f t="shared" si="43"/>
        <v>0</v>
      </c>
      <c r="Y177" s="41">
        <f t="shared" si="44"/>
        <v>0</v>
      </c>
      <c r="Z177" s="41">
        <f t="shared" si="45"/>
        <v>0</v>
      </c>
      <c r="AA177" s="47">
        <f t="shared" si="46"/>
        <v>0</v>
      </c>
      <c r="AB177" s="41">
        <f t="shared" si="47"/>
        <v>0</v>
      </c>
      <c r="AC177" s="41">
        <f t="shared" si="48"/>
        <v>0</v>
      </c>
      <c r="AE177" s="86"/>
      <c r="AF177" s="86"/>
      <c r="AG177" s="86"/>
      <c r="AH177" s="86"/>
      <c r="AI177" s="17"/>
      <c r="AJ177" s="17"/>
      <c r="AK177" s="17"/>
      <c r="AL177" s="17"/>
      <c r="AM177" s="17"/>
      <c r="AN177" s="185" t="str">
        <f t="shared" si="38"/>
        <v/>
      </c>
      <c r="AO177" s="17" t="s">
        <v>830</v>
      </c>
      <c r="AP177" s="17">
        <v>31</v>
      </c>
      <c r="AQ177" s="17" t="s">
        <v>835</v>
      </c>
      <c r="AR177" s="17">
        <v>23</v>
      </c>
      <c r="AS177" s="17"/>
    </row>
    <row r="178" spans="1:45" ht="16.5" thickTop="1" thickBot="1">
      <c r="A178" s="7">
        <v>78</v>
      </c>
      <c r="B178" s="98"/>
      <c r="C178" s="98"/>
      <c r="D178" s="98"/>
      <c r="E178" s="360">
        <f t="shared" si="36"/>
        <v>0</v>
      </c>
      <c r="F178" s="211" t="s">
        <v>873</v>
      </c>
      <c r="G178" s="560" t="str">
        <f t="shared" si="37"/>
        <v/>
      </c>
      <c r="H178" s="343" t="str">
        <f>IF(COUNTIF('Record Inputs'!$J$2:$J$100,AN178)&gt;0,"TE", IF(COUNTIF('Record Inputs'!$K$2:$K$100,AN178)&gt;0,"H2O",""))</f>
        <v/>
      </c>
      <c r="I178" s="343" t="str">
        <f>IF(COUNTIF('Record Inputs'!$L$2:$L$100,AN178)&gt;0,"P", IF(COUNTIF('Record Inputs'!$M$2:$M$100,AN178)&gt;0,"N",IF(COUNTIF('Record Inputs'!$P$2:$P$100,AN178)&gt;0,"C","")))</f>
        <v/>
      </c>
      <c r="J178" s="343" t="str">
        <f>IF(COUNTIF('Record Inputs'!$N$2:$N$100,AN178)&gt;0,"S", IF(COUNTIF('Record Inputs'!$O$2:$O$100,AN178)&gt;0,"S&amp;D",""))</f>
        <v/>
      </c>
      <c r="K178" s="290"/>
      <c r="M178" s="16">
        <f t="shared" si="39"/>
        <v>0</v>
      </c>
      <c r="N178" s="16">
        <f t="shared" si="40"/>
        <v>0</v>
      </c>
      <c r="O178" s="16">
        <f t="shared" si="41"/>
        <v>0</v>
      </c>
      <c r="P178" s="16">
        <f t="shared" si="42"/>
        <v>0</v>
      </c>
      <c r="Q178" s="16">
        <f t="shared" si="43"/>
        <v>0</v>
      </c>
      <c r="Y178" s="41">
        <f t="shared" si="44"/>
        <v>0</v>
      </c>
      <c r="Z178" s="41">
        <f t="shared" si="45"/>
        <v>0</v>
      </c>
      <c r="AA178" s="47">
        <f t="shared" si="46"/>
        <v>0</v>
      </c>
      <c r="AB178" s="41">
        <f t="shared" si="47"/>
        <v>0</v>
      </c>
      <c r="AC178" s="41">
        <f t="shared" si="48"/>
        <v>0</v>
      </c>
      <c r="AE178" s="86"/>
      <c r="AF178" s="86"/>
      <c r="AG178" s="86"/>
      <c r="AH178" s="86"/>
      <c r="AI178" s="17"/>
      <c r="AJ178" s="17"/>
      <c r="AK178" s="17"/>
      <c r="AL178" s="17"/>
      <c r="AM178" s="17"/>
      <c r="AN178" s="185" t="str">
        <f t="shared" si="38"/>
        <v/>
      </c>
      <c r="AO178" s="17" t="s">
        <v>831</v>
      </c>
      <c r="AP178" s="17">
        <v>31</v>
      </c>
      <c r="AQ178" s="17" t="s">
        <v>835</v>
      </c>
      <c r="AR178" s="17">
        <v>27</v>
      </c>
      <c r="AS178" s="17"/>
    </row>
    <row r="179" spans="1:45" ht="16.5" thickTop="1" thickBot="1">
      <c r="A179" s="7">
        <v>79</v>
      </c>
      <c r="B179" s="98"/>
      <c r="C179" s="98"/>
      <c r="D179" s="98"/>
      <c r="E179" s="360">
        <f t="shared" si="36"/>
        <v>0</v>
      </c>
      <c r="F179" s="211" t="s">
        <v>873</v>
      </c>
      <c r="G179" s="560" t="str">
        <f t="shared" si="37"/>
        <v/>
      </c>
      <c r="H179" s="343" t="str">
        <f>IF(COUNTIF('Record Inputs'!$J$2:$J$100,AN179)&gt;0,"TE", IF(COUNTIF('Record Inputs'!$K$2:$K$100,AN179)&gt;0,"H2O",""))</f>
        <v/>
      </c>
      <c r="I179" s="343" t="str">
        <f>IF(COUNTIF('Record Inputs'!$L$2:$L$100,AN179)&gt;0,"P", IF(COUNTIF('Record Inputs'!$M$2:$M$100,AN179)&gt;0,"N",IF(COUNTIF('Record Inputs'!$P$2:$P$100,AN179)&gt;0,"C","")))</f>
        <v/>
      </c>
      <c r="J179" s="343" t="str">
        <f>IF(COUNTIF('Record Inputs'!$N$2:$N$100,AN179)&gt;0,"S", IF(COUNTIF('Record Inputs'!$O$2:$O$100,AN179)&gt;0,"S&amp;D",""))</f>
        <v/>
      </c>
      <c r="K179" s="290"/>
      <c r="M179" s="16">
        <f t="shared" si="39"/>
        <v>0</v>
      </c>
      <c r="N179" s="16">
        <f t="shared" si="40"/>
        <v>0</v>
      </c>
      <c r="O179" s="16">
        <f t="shared" si="41"/>
        <v>0</v>
      </c>
      <c r="P179" s="16">
        <f t="shared" si="42"/>
        <v>0</v>
      </c>
      <c r="Q179" s="16">
        <f t="shared" si="43"/>
        <v>0</v>
      </c>
      <c r="Y179" s="41">
        <f t="shared" si="44"/>
        <v>0</v>
      </c>
      <c r="Z179" s="41">
        <f t="shared" si="45"/>
        <v>0</v>
      </c>
      <c r="AA179" s="47">
        <f t="shared" si="46"/>
        <v>0</v>
      </c>
      <c r="AB179" s="41">
        <f t="shared" si="47"/>
        <v>0</v>
      </c>
      <c r="AC179" s="41">
        <f t="shared" si="48"/>
        <v>0</v>
      </c>
      <c r="AE179" s="86"/>
      <c r="AF179" s="86"/>
      <c r="AG179" s="86"/>
      <c r="AH179" s="86"/>
      <c r="AI179" s="17"/>
      <c r="AJ179" s="17"/>
      <c r="AK179" s="17"/>
      <c r="AL179" s="17"/>
      <c r="AM179" s="17"/>
      <c r="AN179" s="185" t="str">
        <f t="shared" si="38"/>
        <v/>
      </c>
      <c r="AO179" s="17" t="s">
        <v>832</v>
      </c>
      <c r="AP179" s="17">
        <v>31</v>
      </c>
      <c r="AQ179" s="17" t="s">
        <v>835</v>
      </c>
      <c r="AR179" s="17">
        <v>31</v>
      </c>
      <c r="AS179" s="17"/>
    </row>
    <row r="180" spans="1:45" ht="16.5" thickTop="1" thickBot="1">
      <c r="A180" s="55">
        <v>80</v>
      </c>
      <c r="B180" s="98"/>
      <c r="C180" s="98"/>
      <c r="D180" s="98"/>
      <c r="E180" s="360">
        <f t="shared" si="36"/>
        <v>0</v>
      </c>
      <c r="F180" s="211" t="s">
        <v>873</v>
      </c>
      <c r="G180" s="560" t="str">
        <f t="shared" si="37"/>
        <v/>
      </c>
      <c r="H180" s="343" t="str">
        <f>IF(COUNTIF('Record Inputs'!$J$2:$J$100,AN180)&gt;0,"TE", IF(COUNTIF('Record Inputs'!$K$2:$K$100,AN180)&gt;0,"H2O",""))</f>
        <v/>
      </c>
      <c r="I180" s="343" t="str">
        <f>IF(COUNTIF('Record Inputs'!$L$2:$L$100,AN180)&gt;0,"P", IF(COUNTIF('Record Inputs'!$M$2:$M$100,AN180)&gt;0,"N",IF(COUNTIF('Record Inputs'!$P$2:$P$100,AN180)&gt;0,"C","")))</f>
        <v/>
      </c>
      <c r="J180" s="343" t="str">
        <f>IF(COUNTIF('Record Inputs'!$N$2:$N$100,AN180)&gt;0,"S", IF(COUNTIF('Record Inputs'!$O$2:$O$100,AN180)&gt;0,"S&amp;D",""))</f>
        <v/>
      </c>
      <c r="K180" s="290"/>
      <c r="M180" s="16">
        <f t="shared" si="39"/>
        <v>0</v>
      </c>
      <c r="N180" s="16">
        <f t="shared" si="40"/>
        <v>0</v>
      </c>
      <c r="O180" s="16">
        <f t="shared" si="41"/>
        <v>0</v>
      </c>
      <c r="P180" s="16">
        <f t="shared" si="42"/>
        <v>0</v>
      </c>
      <c r="Q180" s="16">
        <f t="shared" si="43"/>
        <v>0</v>
      </c>
      <c r="Y180" s="41">
        <f t="shared" si="44"/>
        <v>0</v>
      </c>
      <c r="Z180" s="41">
        <f t="shared" si="45"/>
        <v>0</v>
      </c>
      <c r="AA180" s="47">
        <f t="shared" si="46"/>
        <v>0</v>
      </c>
      <c r="AB180" s="41">
        <f t="shared" si="47"/>
        <v>0</v>
      </c>
      <c r="AC180" s="41">
        <f t="shared" si="48"/>
        <v>0</v>
      </c>
      <c r="AE180" s="86"/>
      <c r="AF180" s="86"/>
      <c r="AG180" s="86"/>
      <c r="AH180" s="86"/>
      <c r="AI180" s="17"/>
      <c r="AJ180" s="17"/>
      <c r="AK180" s="17"/>
      <c r="AL180" s="17"/>
      <c r="AM180" s="17"/>
      <c r="AN180" s="185" t="str">
        <f t="shared" si="38"/>
        <v/>
      </c>
      <c r="AO180" s="17" t="s">
        <v>833</v>
      </c>
      <c r="AP180" s="17">
        <v>31</v>
      </c>
      <c r="AQ180" s="17" t="s">
        <v>835</v>
      </c>
      <c r="AR180" s="17">
        <v>35</v>
      </c>
      <c r="AS180" s="17"/>
    </row>
    <row r="181" spans="1:45" ht="16.5" thickTop="1" thickBot="1">
      <c r="A181" s="56">
        <v>81</v>
      </c>
      <c r="B181" s="98"/>
      <c r="C181" s="98"/>
      <c r="D181" s="98"/>
      <c r="E181" s="360">
        <f t="shared" si="36"/>
        <v>0</v>
      </c>
      <c r="F181" s="211" t="s">
        <v>873</v>
      </c>
      <c r="G181" s="560" t="str">
        <f t="shared" si="37"/>
        <v/>
      </c>
      <c r="H181" s="343" t="str">
        <f>IF(COUNTIF('Record Inputs'!$J$2:$J$100,AN181)&gt;0,"TE", IF(COUNTIF('Record Inputs'!$K$2:$K$100,AN181)&gt;0,"H2O",""))</f>
        <v/>
      </c>
      <c r="I181" s="343" t="str">
        <f>IF(COUNTIF('Record Inputs'!$L$2:$L$100,AN181)&gt;0,"P", IF(COUNTIF('Record Inputs'!$M$2:$M$100,AN181)&gt;0,"N",IF(COUNTIF('Record Inputs'!$P$2:$P$100,AN181)&gt;0,"C","")))</f>
        <v/>
      </c>
      <c r="J181" s="343" t="str">
        <f>IF(COUNTIF('Record Inputs'!$N$2:$N$100,AN181)&gt;0,"S", IF(COUNTIF('Record Inputs'!$O$2:$O$100,AN181)&gt;0,"S&amp;D",""))</f>
        <v/>
      </c>
      <c r="K181" s="290"/>
      <c r="M181" s="16">
        <f t="shared" si="39"/>
        <v>0</v>
      </c>
      <c r="N181" s="16">
        <f t="shared" si="40"/>
        <v>0</v>
      </c>
      <c r="O181" s="16">
        <f t="shared" si="41"/>
        <v>0</v>
      </c>
      <c r="P181" s="16">
        <f t="shared" si="42"/>
        <v>0</v>
      </c>
      <c r="Q181" s="16">
        <f t="shared" si="43"/>
        <v>0</v>
      </c>
      <c r="Y181" s="41">
        <f t="shared" si="44"/>
        <v>0</v>
      </c>
      <c r="Z181" s="41">
        <f t="shared" si="45"/>
        <v>0</v>
      </c>
      <c r="AA181" s="47">
        <f t="shared" si="46"/>
        <v>0</v>
      </c>
      <c r="AB181" s="41">
        <f t="shared" si="47"/>
        <v>0</v>
      </c>
      <c r="AC181" s="41">
        <f t="shared" si="48"/>
        <v>0</v>
      </c>
      <c r="AE181" s="86"/>
      <c r="AF181" s="86"/>
      <c r="AG181" s="86"/>
      <c r="AH181" s="86"/>
      <c r="AI181" s="17"/>
      <c r="AJ181" s="17"/>
      <c r="AK181" s="17"/>
      <c r="AL181" s="17"/>
      <c r="AM181" s="17"/>
      <c r="AN181" s="185" t="str">
        <f t="shared" si="38"/>
        <v/>
      </c>
      <c r="AO181" s="17" t="s">
        <v>834</v>
      </c>
      <c r="AP181" s="17">
        <v>31</v>
      </c>
      <c r="AQ181" s="17" t="s">
        <v>836</v>
      </c>
      <c r="AR181" s="17">
        <v>7</v>
      </c>
      <c r="AS181" s="17"/>
    </row>
    <row r="182" spans="1:45" ht="16.5" thickTop="1" thickBot="1">
      <c r="A182" s="7">
        <v>82</v>
      </c>
      <c r="B182" s="98"/>
      <c r="C182" s="98"/>
      <c r="D182" s="98"/>
      <c r="E182" s="360">
        <f t="shared" si="36"/>
        <v>0</v>
      </c>
      <c r="F182" s="211" t="s">
        <v>873</v>
      </c>
      <c r="G182" s="560" t="str">
        <f t="shared" si="37"/>
        <v/>
      </c>
      <c r="H182" s="343" t="str">
        <f>IF(COUNTIF('Record Inputs'!$J$2:$J$100,AN182)&gt;0,"TE", IF(COUNTIF('Record Inputs'!$K$2:$K$100,AN182)&gt;0,"H2O",""))</f>
        <v/>
      </c>
      <c r="I182" s="343" t="str">
        <f>IF(COUNTIF('Record Inputs'!$L$2:$L$100,AN182)&gt;0,"P", IF(COUNTIF('Record Inputs'!$M$2:$M$100,AN182)&gt;0,"N",IF(COUNTIF('Record Inputs'!$P$2:$P$100,AN182)&gt;0,"C","")))</f>
        <v/>
      </c>
      <c r="J182" s="343" t="str">
        <f>IF(COUNTIF('Record Inputs'!$N$2:$N$100,AN182)&gt;0,"S", IF(COUNTIF('Record Inputs'!$O$2:$O$100,AN182)&gt;0,"S&amp;D",""))</f>
        <v/>
      </c>
      <c r="K182" s="290"/>
      <c r="M182" s="16">
        <f t="shared" si="39"/>
        <v>0</v>
      </c>
      <c r="N182" s="16">
        <f t="shared" si="40"/>
        <v>0</v>
      </c>
      <c r="O182" s="16">
        <f t="shared" si="41"/>
        <v>0</v>
      </c>
      <c r="P182" s="16">
        <f t="shared" si="42"/>
        <v>0</v>
      </c>
      <c r="Q182" s="16">
        <f t="shared" si="43"/>
        <v>0</v>
      </c>
      <c r="Y182" s="41">
        <f t="shared" si="44"/>
        <v>0</v>
      </c>
      <c r="Z182" s="41">
        <f t="shared" si="45"/>
        <v>0</v>
      </c>
      <c r="AA182" s="47">
        <f t="shared" si="46"/>
        <v>0</v>
      </c>
      <c r="AB182" s="41">
        <f t="shared" si="47"/>
        <v>0</v>
      </c>
      <c r="AC182" s="41">
        <f t="shared" si="48"/>
        <v>0</v>
      </c>
      <c r="AE182" s="86"/>
      <c r="AF182" s="86"/>
      <c r="AG182" s="86"/>
      <c r="AH182" s="86"/>
      <c r="AI182" s="17"/>
      <c r="AJ182" s="17"/>
      <c r="AK182" s="17"/>
      <c r="AL182" s="17"/>
      <c r="AM182" s="17"/>
      <c r="AN182" s="185" t="str">
        <f t="shared" si="38"/>
        <v/>
      </c>
      <c r="AO182" s="17" t="s">
        <v>835</v>
      </c>
      <c r="AP182" s="17">
        <v>31</v>
      </c>
      <c r="AQ182" s="17" t="s">
        <v>836</v>
      </c>
      <c r="AR182" s="17">
        <v>11</v>
      </c>
      <c r="AS182" s="17"/>
    </row>
    <row r="183" spans="1:45" ht="16.5" thickTop="1" thickBot="1">
      <c r="A183" s="7">
        <v>83</v>
      </c>
      <c r="B183" s="98"/>
      <c r="C183" s="98"/>
      <c r="D183" s="98"/>
      <c r="E183" s="360">
        <f t="shared" si="36"/>
        <v>0</v>
      </c>
      <c r="F183" s="211" t="s">
        <v>873</v>
      </c>
      <c r="G183" s="560" t="str">
        <f t="shared" si="37"/>
        <v/>
      </c>
      <c r="H183" s="343" t="str">
        <f>IF(COUNTIF('Record Inputs'!$J$2:$J$100,AN183)&gt;0,"TE", IF(COUNTIF('Record Inputs'!$K$2:$K$100,AN183)&gt;0,"H2O",""))</f>
        <v/>
      </c>
      <c r="I183" s="343" t="str">
        <f>IF(COUNTIF('Record Inputs'!$L$2:$L$100,AN183)&gt;0,"P", IF(COUNTIF('Record Inputs'!$M$2:$M$100,AN183)&gt;0,"N",IF(COUNTIF('Record Inputs'!$P$2:$P$100,AN183)&gt;0,"C","")))</f>
        <v/>
      </c>
      <c r="J183" s="343" t="str">
        <f>IF(COUNTIF('Record Inputs'!$N$2:$N$100,AN183)&gt;0,"S", IF(COUNTIF('Record Inputs'!$O$2:$O$100,AN183)&gt;0,"S&amp;D",""))</f>
        <v/>
      </c>
      <c r="K183" s="290"/>
      <c r="M183" s="16">
        <f t="shared" si="39"/>
        <v>0</v>
      </c>
      <c r="N183" s="16">
        <f t="shared" si="40"/>
        <v>0</v>
      </c>
      <c r="O183" s="16">
        <f t="shared" si="41"/>
        <v>0</v>
      </c>
      <c r="P183" s="16">
        <f t="shared" si="42"/>
        <v>0</v>
      </c>
      <c r="Q183" s="16">
        <f t="shared" si="43"/>
        <v>0</v>
      </c>
      <c r="Y183" s="41">
        <f t="shared" si="44"/>
        <v>0</v>
      </c>
      <c r="Z183" s="41">
        <f t="shared" si="45"/>
        <v>0</v>
      </c>
      <c r="AA183" s="47">
        <f t="shared" si="46"/>
        <v>0</v>
      </c>
      <c r="AB183" s="41">
        <f t="shared" si="47"/>
        <v>0</v>
      </c>
      <c r="AC183" s="41">
        <f t="shared" si="48"/>
        <v>0</v>
      </c>
      <c r="AE183" s="86"/>
      <c r="AF183" s="86"/>
      <c r="AG183" s="86"/>
      <c r="AH183" s="86"/>
      <c r="AI183" s="17"/>
      <c r="AJ183" s="17"/>
      <c r="AK183" s="17"/>
      <c r="AL183" s="17"/>
      <c r="AM183" s="17"/>
      <c r="AN183" s="185" t="str">
        <f t="shared" si="38"/>
        <v/>
      </c>
      <c r="AO183" s="17" t="s">
        <v>836</v>
      </c>
      <c r="AP183" s="17">
        <v>31</v>
      </c>
      <c r="AQ183" s="17" t="s">
        <v>836</v>
      </c>
      <c r="AR183" s="17">
        <v>15</v>
      </c>
      <c r="AS183" s="17"/>
    </row>
    <row r="184" spans="1:45" ht="16.5" thickTop="1" thickBot="1">
      <c r="A184" s="7">
        <v>84</v>
      </c>
      <c r="B184" s="400"/>
      <c r="C184" s="400"/>
      <c r="D184" s="400"/>
      <c r="E184" s="361">
        <f t="shared" si="36"/>
        <v>0</v>
      </c>
      <c r="F184" s="401" t="s">
        <v>873</v>
      </c>
      <c r="G184" s="560" t="str">
        <f t="shared" si="37"/>
        <v/>
      </c>
      <c r="H184" s="402" t="str">
        <f>IF(COUNTIF('Record Inputs'!$J$2:$J$100,AN184)&gt;0,"TE", IF(COUNTIF('Record Inputs'!$K$2:$K$100,AN184)&gt;0,"H2O",""))</f>
        <v/>
      </c>
      <c r="I184" s="402" t="str">
        <f>IF(COUNTIF('Record Inputs'!$L$2:$L$100,AN184)&gt;0,"P", IF(COUNTIF('Record Inputs'!$M$2:$M$100,AN184)&gt;0,"N",IF(COUNTIF('Record Inputs'!$P$2:$P$100,AN184)&gt;0,"C","")))</f>
        <v/>
      </c>
      <c r="J184" s="402" t="str">
        <f>IF(COUNTIF('Record Inputs'!$N$2:$N$100,AN184)&gt;0,"S", IF(COUNTIF('Record Inputs'!$O$2:$O$100,AN184)&gt;0,"S&amp;D",""))</f>
        <v/>
      </c>
      <c r="K184" s="438"/>
      <c r="M184" s="16">
        <f t="shared" si="39"/>
        <v>0</v>
      </c>
      <c r="N184" s="16">
        <f t="shared" si="40"/>
        <v>0</v>
      </c>
      <c r="O184" s="16">
        <f t="shared" si="41"/>
        <v>0</v>
      </c>
      <c r="P184" s="16">
        <f t="shared" si="42"/>
        <v>0</v>
      </c>
      <c r="Q184" s="16">
        <f t="shared" si="43"/>
        <v>0</v>
      </c>
      <c r="Y184" s="41">
        <f t="shared" si="44"/>
        <v>0</v>
      </c>
      <c r="Z184" s="41">
        <f t="shared" si="45"/>
        <v>0</v>
      </c>
      <c r="AA184" s="47">
        <f t="shared" si="46"/>
        <v>0</v>
      </c>
      <c r="AB184" s="41">
        <f t="shared" si="47"/>
        <v>0</v>
      </c>
      <c r="AC184" s="41">
        <f t="shared" si="48"/>
        <v>0</v>
      </c>
      <c r="AE184" s="86"/>
      <c r="AF184" s="86"/>
      <c r="AG184" s="86"/>
      <c r="AH184" s="86"/>
      <c r="AI184" s="17"/>
      <c r="AJ184" s="17"/>
      <c r="AK184" s="17"/>
      <c r="AL184" s="17"/>
      <c r="AM184" s="17"/>
      <c r="AN184" s="185" t="str">
        <f t="shared" si="38"/>
        <v/>
      </c>
      <c r="AO184" s="17" t="s">
        <v>837</v>
      </c>
      <c r="AP184" s="17">
        <v>31</v>
      </c>
      <c r="AQ184" s="17" t="s">
        <v>836</v>
      </c>
      <c r="AR184" s="17">
        <v>19</v>
      </c>
      <c r="AS184" s="17"/>
    </row>
    <row r="185" spans="1:45" ht="15.75" thickBot="1">
      <c r="A185" s="7">
        <v>85</v>
      </c>
      <c r="B185" s="408"/>
      <c r="C185" s="408"/>
      <c r="D185" s="408"/>
      <c r="E185" s="409">
        <f t="shared" si="36"/>
        <v>0</v>
      </c>
      <c r="F185" s="410" t="s">
        <v>873</v>
      </c>
      <c r="G185" s="560" t="str">
        <f t="shared" si="37"/>
        <v/>
      </c>
      <c r="H185" s="411" t="str">
        <f>IF(COUNTIF('Record Inputs'!$J$2:$J$100,AN185)&gt;0,"TE", IF(COUNTIF('Record Inputs'!$K$2:$K$100,AN185)&gt;0,"H2O",""))</f>
        <v/>
      </c>
      <c r="I185" s="411" t="str">
        <f>IF(COUNTIF('Record Inputs'!$L$2:$L$100,AN185)&gt;0,"P", IF(COUNTIF('Record Inputs'!$M$2:$M$100,AN185)&gt;0,"N",IF(COUNTIF('Record Inputs'!$P$2:$P$100,AN185)&gt;0,"C","")))</f>
        <v/>
      </c>
      <c r="J185" s="411" t="str">
        <f>IF(COUNTIF('Record Inputs'!$N$2:$N$100,AN185)&gt;0,"S", IF(COUNTIF('Record Inputs'!$O$2:$O$100,AN185)&gt;0,"S&amp;D",""))</f>
        <v/>
      </c>
      <c r="K185" s="440"/>
      <c r="M185" s="16">
        <f t="shared" si="39"/>
        <v>0</v>
      </c>
      <c r="N185" s="16">
        <f t="shared" si="40"/>
        <v>0</v>
      </c>
      <c r="O185" s="16">
        <f t="shared" si="41"/>
        <v>0</v>
      </c>
      <c r="P185" s="16">
        <f t="shared" si="42"/>
        <v>0</v>
      </c>
      <c r="Q185" s="16">
        <f t="shared" si="43"/>
        <v>0</v>
      </c>
      <c r="Y185" s="41">
        <f t="shared" si="44"/>
        <v>0</v>
      </c>
      <c r="Z185" s="41">
        <f t="shared" si="45"/>
        <v>0</v>
      </c>
      <c r="AA185" s="47">
        <f t="shared" si="46"/>
        <v>0</v>
      </c>
      <c r="AB185" s="41">
        <f t="shared" si="47"/>
        <v>0</v>
      </c>
      <c r="AC185" s="41">
        <f t="shared" si="48"/>
        <v>0</v>
      </c>
      <c r="AE185" s="86"/>
      <c r="AF185" s="86"/>
      <c r="AG185" s="86"/>
      <c r="AH185" s="86"/>
      <c r="AI185" s="17"/>
      <c r="AJ185" s="17"/>
      <c r="AK185" s="17"/>
      <c r="AL185" s="17"/>
      <c r="AM185" s="17"/>
      <c r="AN185" s="185" t="str">
        <f t="shared" si="38"/>
        <v/>
      </c>
      <c r="AO185" s="17" t="s">
        <v>5</v>
      </c>
      <c r="AP185" s="17">
        <v>35</v>
      </c>
      <c r="AQ185" s="17" t="s">
        <v>836</v>
      </c>
      <c r="AR185" s="17">
        <v>23</v>
      </c>
      <c r="AS185" s="17"/>
    </row>
    <row r="186" spans="1:45" ht="16.5" thickTop="1" thickBot="1">
      <c r="A186" s="7">
        <v>86</v>
      </c>
      <c r="B186" s="98"/>
      <c r="C186" s="98"/>
      <c r="D186" s="98"/>
      <c r="E186" s="360">
        <f t="shared" si="36"/>
        <v>0</v>
      </c>
      <c r="F186" s="211" t="s">
        <v>873</v>
      </c>
      <c r="G186" s="560" t="str">
        <f t="shared" si="37"/>
        <v/>
      </c>
      <c r="H186" s="343" t="str">
        <f>IF(COUNTIF('Record Inputs'!$J$2:$J$100,AN186)&gt;0,"TE", IF(COUNTIF('Record Inputs'!$K$2:$K$100,AN186)&gt;0,"H2O",""))</f>
        <v/>
      </c>
      <c r="I186" s="343" t="str">
        <f>IF(COUNTIF('Record Inputs'!$L$2:$L$100,AN186)&gt;0,"P", IF(COUNTIF('Record Inputs'!$M$2:$M$100,AN186)&gt;0,"N",IF(COUNTIF('Record Inputs'!$P$2:$P$100,AN186)&gt;0,"C","")))</f>
        <v/>
      </c>
      <c r="J186" s="343" t="str">
        <f>IF(COUNTIF('Record Inputs'!$N$2:$N$100,AN186)&gt;0,"S", IF(COUNTIF('Record Inputs'!$O$2:$O$100,AN186)&gt;0,"S&amp;D",""))</f>
        <v/>
      </c>
      <c r="K186" s="192"/>
      <c r="M186" s="16">
        <f t="shared" si="39"/>
        <v>0</v>
      </c>
      <c r="N186" s="16">
        <f t="shared" si="40"/>
        <v>0</v>
      </c>
      <c r="O186" s="16">
        <f t="shared" si="41"/>
        <v>0</v>
      </c>
      <c r="P186" s="16">
        <f t="shared" si="42"/>
        <v>0</v>
      </c>
      <c r="Q186" s="16">
        <f t="shared" si="43"/>
        <v>0</v>
      </c>
      <c r="Y186" s="41">
        <f t="shared" si="44"/>
        <v>0</v>
      </c>
      <c r="Z186" s="41">
        <f t="shared" si="45"/>
        <v>0</v>
      </c>
      <c r="AA186" s="47">
        <f t="shared" si="46"/>
        <v>0</v>
      </c>
      <c r="AB186" s="41">
        <f t="shared" si="47"/>
        <v>0</v>
      </c>
      <c r="AC186" s="41">
        <f t="shared" si="48"/>
        <v>0</v>
      </c>
      <c r="AE186" s="86"/>
      <c r="AF186" s="86"/>
      <c r="AG186" s="86"/>
      <c r="AH186" s="86"/>
      <c r="AI186" s="17"/>
      <c r="AJ186" s="17"/>
      <c r="AK186" s="17"/>
      <c r="AL186" s="17"/>
      <c r="AM186" s="17"/>
      <c r="AN186" s="185" t="str">
        <f t="shared" si="38"/>
        <v/>
      </c>
      <c r="AO186" s="17" t="s">
        <v>9</v>
      </c>
      <c r="AP186" s="17">
        <v>35</v>
      </c>
      <c r="AQ186" s="17" t="s">
        <v>836</v>
      </c>
      <c r="AR186" s="17">
        <v>27</v>
      </c>
      <c r="AS186" s="17"/>
    </row>
    <row r="187" spans="1:45" ht="16.5" thickTop="1" thickBot="1">
      <c r="A187" s="7">
        <v>87</v>
      </c>
      <c r="B187" s="98"/>
      <c r="C187" s="98"/>
      <c r="D187" s="98"/>
      <c r="E187" s="360">
        <f t="shared" si="36"/>
        <v>0</v>
      </c>
      <c r="F187" s="211" t="s">
        <v>873</v>
      </c>
      <c r="G187" s="560" t="str">
        <f t="shared" si="37"/>
        <v/>
      </c>
      <c r="H187" s="343" t="str">
        <f>IF(COUNTIF('Record Inputs'!$J$2:$J$100,AN187)&gt;0,"TE", IF(COUNTIF('Record Inputs'!$K$2:$K$100,AN187)&gt;0,"H2O",""))</f>
        <v/>
      </c>
      <c r="I187" s="343" t="str">
        <f>IF(COUNTIF('Record Inputs'!$L$2:$L$100,AN187)&gt;0,"P", IF(COUNTIF('Record Inputs'!$M$2:$M$100,AN187)&gt;0,"N",IF(COUNTIF('Record Inputs'!$P$2:$P$100,AN187)&gt;0,"C","")))</f>
        <v/>
      </c>
      <c r="J187" s="343" t="str">
        <f>IF(COUNTIF('Record Inputs'!$N$2:$N$100,AN187)&gt;0,"S", IF(COUNTIF('Record Inputs'!$O$2:$O$100,AN187)&gt;0,"S&amp;D",""))</f>
        <v/>
      </c>
      <c r="K187" s="192"/>
      <c r="M187" s="16">
        <f t="shared" si="39"/>
        <v>0</v>
      </c>
      <c r="N187" s="16">
        <f t="shared" si="40"/>
        <v>0</v>
      </c>
      <c r="O187" s="16">
        <f t="shared" si="41"/>
        <v>0</v>
      </c>
      <c r="P187" s="16">
        <f t="shared" si="42"/>
        <v>0</v>
      </c>
      <c r="Q187" s="16">
        <f t="shared" si="43"/>
        <v>0</v>
      </c>
      <c r="Y187" s="41">
        <f t="shared" si="44"/>
        <v>0</v>
      </c>
      <c r="Z187" s="41">
        <f t="shared" si="45"/>
        <v>0</v>
      </c>
      <c r="AA187" s="47">
        <f t="shared" si="46"/>
        <v>0</v>
      </c>
      <c r="AB187" s="41">
        <f t="shared" si="47"/>
        <v>0</v>
      </c>
      <c r="AC187" s="41">
        <f t="shared" si="48"/>
        <v>0</v>
      </c>
      <c r="AE187" s="86"/>
      <c r="AF187" s="86"/>
      <c r="AG187" s="86"/>
      <c r="AH187" s="86"/>
      <c r="AI187" s="17"/>
      <c r="AJ187" s="17"/>
      <c r="AK187" s="17"/>
      <c r="AL187" s="17"/>
      <c r="AM187" s="17"/>
      <c r="AN187" s="185" t="str">
        <f t="shared" si="38"/>
        <v/>
      </c>
      <c r="AO187" s="17" t="s">
        <v>828</v>
      </c>
      <c r="AP187" s="17">
        <v>35</v>
      </c>
      <c r="AQ187" s="17" t="s">
        <v>836</v>
      </c>
      <c r="AR187" s="17">
        <v>31</v>
      </c>
      <c r="AS187" s="17"/>
    </row>
    <row r="188" spans="1:45" ht="16.5" thickTop="1" thickBot="1">
      <c r="A188" s="55">
        <v>88</v>
      </c>
      <c r="B188" s="98"/>
      <c r="C188" s="98"/>
      <c r="D188" s="98"/>
      <c r="E188" s="360">
        <f t="shared" si="36"/>
        <v>0</v>
      </c>
      <c r="F188" s="211" t="s">
        <v>873</v>
      </c>
      <c r="G188" s="560" t="str">
        <f t="shared" si="37"/>
        <v/>
      </c>
      <c r="H188" s="343" t="str">
        <f>IF(COUNTIF('Record Inputs'!$J$2:$J$100,AN188)&gt;0,"TE", IF(COUNTIF('Record Inputs'!$K$2:$K$100,AN188)&gt;0,"H2O",""))</f>
        <v/>
      </c>
      <c r="I188" s="343" t="str">
        <f>IF(COUNTIF('Record Inputs'!$L$2:$L$100,AN188)&gt;0,"P", IF(COUNTIF('Record Inputs'!$M$2:$M$100,AN188)&gt;0,"N",IF(COUNTIF('Record Inputs'!$P$2:$P$100,AN188)&gt;0,"C","")))</f>
        <v/>
      </c>
      <c r="J188" s="343" t="str">
        <f>IF(COUNTIF('Record Inputs'!$N$2:$N$100,AN188)&gt;0,"S", IF(COUNTIF('Record Inputs'!$O$2:$O$100,AN188)&gt;0,"S&amp;D",""))</f>
        <v/>
      </c>
      <c r="K188" s="192"/>
      <c r="M188" s="16">
        <f t="shared" si="39"/>
        <v>0</v>
      </c>
      <c r="N188" s="16">
        <f t="shared" si="40"/>
        <v>0</v>
      </c>
      <c r="O188" s="16">
        <f t="shared" si="41"/>
        <v>0</v>
      </c>
      <c r="P188" s="16">
        <f t="shared" si="42"/>
        <v>0</v>
      </c>
      <c r="Q188" s="16">
        <f t="shared" si="43"/>
        <v>0</v>
      </c>
      <c r="Y188" s="41">
        <f t="shared" si="44"/>
        <v>0</v>
      </c>
      <c r="Z188" s="41">
        <f t="shared" si="45"/>
        <v>0</v>
      </c>
      <c r="AA188" s="47">
        <f t="shared" si="46"/>
        <v>0</v>
      </c>
      <c r="AB188" s="41">
        <f t="shared" si="47"/>
        <v>0</v>
      </c>
      <c r="AC188" s="41">
        <f t="shared" si="48"/>
        <v>0</v>
      </c>
      <c r="AE188" s="86"/>
      <c r="AF188" s="86"/>
      <c r="AG188" s="86"/>
      <c r="AH188" s="86"/>
      <c r="AI188" s="17"/>
      <c r="AJ188" s="17"/>
      <c r="AK188" s="17"/>
      <c r="AL188" s="17"/>
      <c r="AM188" s="17"/>
      <c r="AN188" s="185" t="str">
        <f t="shared" si="38"/>
        <v/>
      </c>
      <c r="AO188" s="17" t="s">
        <v>829</v>
      </c>
      <c r="AP188" s="17">
        <v>35</v>
      </c>
      <c r="AQ188" s="17" t="s">
        <v>836</v>
      </c>
      <c r="AR188" s="17">
        <v>35</v>
      </c>
      <c r="AS188" s="17"/>
    </row>
    <row r="189" spans="1:45" ht="16.5" thickTop="1" thickBot="1">
      <c r="A189" s="56">
        <v>89</v>
      </c>
      <c r="B189" s="98"/>
      <c r="C189" s="98"/>
      <c r="D189" s="98"/>
      <c r="E189" s="360">
        <f t="shared" si="36"/>
        <v>0</v>
      </c>
      <c r="F189" s="211" t="s">
        <v>873</v>
      </c>
      <c r="G189" s="560" t="str">
        <f t="shared" si="37"/>
        <v/>
      </c>
      <c r="H189" s="343" t="str">
        <f>IF(COUNTIF('Record Inputs'!$J$2:$J$100,AN189)&gt;0,"TE", IF(COUNTIF('Record Inputs'!$K$2:$K$100,AN189)&gt;0,"H2O",""))</f>
        <v/>
      </c>
      <c r="I189" s="343" t="str">
        <f>IF(COUNTIF('Record Inputs'!$L$2:$L$100,AN189)&gt;0,"P", IF(COUNTIF('Record Inputs'!$M$2:$M$100,AN189)&gt;0,"N",IF(COUNTIF('Record Inputs'!$P$2:$P$100,AN189)&gt;0,"C","")))</f>
        <v/>
      </c>
      <c r="J189" s="343" t="str">
        <f>IF(COUNTIF('Record Inputs'!$N$2:$N$100,AN189)&gt;0,"S", IF(COUNTIF('Record Inputs'!$O$2:$O$100,AN189)&gt;0,"S&amp;D",""))</f>
        <v/>
      </c>
      <c r="K189" s="192"/>
      <c r="M189" s="16">
        <f t="shared" si="39"/>
        <v>0</v>
      </c>
      <c r="N189" s="16">
        <f t="shared" si="40"/>
        <v>0</v>
      </c>
      <c r="O189" s="16">
        <f t="shared" si="41"/>
        <v>0</v>
      </c>
      <c r="P189" s="16">
        <f t="shared" si="42"/>
        <v>0</v>
      </c>
      <c r="Q189" s="16">
        <f t="shared" si="43"/>
        <v>0</v>
      </c>
      <c r="Y189" s="41">
        <f t="shared" si="44"/>
        <v>0</v>
      </c>
      <c r="Z189" s="41">
        <f t="shared" si="45"/>
        <v>0</v>
      </c>
      <c r="AA189" s="47">
        <f t="shared" si="46"/>
        <v>0</v>
      </c>
      <c r="AB189" s="41">
        <f t="shared" si="47"/>
        <v>0</v>
      </c>
      <c r="AC189" s="41">
        <f t="shared" si="48"/>
        <v>0</v>
      </c>
      <c r="AE189" s="86"/>
      <c r="AF189" s="86"/>
      <c r="AG189" s="86"/>
      <c r="AH189" s="86"/>
      <c r="AI189" s="17"/>
      <c r="AJ189" s="17"/>
      <c r="AK189" s="17"/>
      <c r="AL189" s="17"/>
      <c r="AM189" s="17"/>
      <c r="AN189" s="185" t="str">
        <f t="shared" si="38"/>
        <v/>
      </c>
      <c r="AO189" s="17" t="s">
        <v>830</v>
      </c>
      <c r="AP189" s="17">
        <v>35</v>
      </c>
      <c r="AQ189" s="17" t="s">
        <v>837</v>
      </c>
      <c r="AR189" s="17">
        <v>7</v>
      </c>
      <c r="AS189" s="17"/>
    </row>
    <row r="190" spans="1:45" ht="16.5" thickTop="1" thickBot="1">
      <c r="A190" s="7">
        <v>90</v>
      </c>
      <c r="B190" s="98"/>
      <c r="C190" s="98"/>
      <c r="D190" s="98"/>
      <c r="E190" s="360">
        <f t="shared" si="36"/>
        <v>0</v>
      </c>
      <c r="F190" s="211" t="s">
        <v>873</v>
      </c>
      <c r="G190" s="560" t="str">
        <f t="shared" si="37"/>
        <v/>
      </c>
      <c r="H190" s="343" t="str">
        <f>IF(COUNTIF('Record Inputs'!$J$2:$J$100,AN190)&gt;0,"TE", IF(COUNTIF('Record Inputs'!$K$2:$K$100,AN190)&gt;0,"H2O",""))</f>
        <v/>
      </c>
      <c r="I190" s="343" t="str">
        <f>IF(COUNTIF('Record Inputs'!$L$2:$L$100,AN190)&gt;0,"P", IF(COUNTIF('Record Inputs'!$M$2:$M$100,AN190)&gt;0,"N",IF(COUNTIF('Record Inputs'!$P$2:$P$100,AN190)&gt;0,"C","")))</f>
        <v/>
      </c>
      <c r="J190" s="343" t="str">
        <f>IF(COUNTIF('Record Inputs'!$N$2:$N$100,AN190)&gt;0,"S", IF(COUNTIF('Record Inputs'!$O$2:$O$100,AN190)&gt;0,"S&amp;D",""))</f>
        <v/>
      </c>
      <c r="K190" s="192"/>
      <c r="M190" s="16">
        <f t="shared" si="39"/>
        <v>0</v>
      </c>
      <c r="N190" s="16">
        <f t="shared" si="40"/>
        <v>0</v>
      </c>
      <c r="O190" s="16">
        <f t="shared" si="41"/>
        <v>0</v>
      </c>
      <c r="P190" s="16">
        <f t="shared" si="42"/>
        <v>0</v>
      </c>
      <c r="Q190" s="16">
        <f t="shared" si="43"/>
        <v>0</v>
      </c>
      <c r="Y190" s="41">
        <f t="shared" si="44"/>
        <v>0</v>
      </c>
      <c r="Z190" s="41">
        <f t="shared" si="45"/>
        <v>0</v>
      </c>
      <c r="AA190" s="47">
        <f t="shared" si="46"/>
        <v>0</v>
      </c>
      <c r="AB190" s="41">
        <f t="shared" si="47"/>
        <v>0</v>
      </c>
      <c r="AC190" s="41">
        <f t="shared" si="48"/>
        <v>0</v>
      </c>
      <c r="AE190" s="86"/>
      <c r="AF190" s="86"/>
      <c r="AG190" s="86"/>
      <c r="AH190" s="86"/>
      <c r="AI190" s="17"/>
      <c r="AJ190" s="17"/>
      <c r="AK190" s="17"/>
      <c r="AL190" s="17"/>
      <c r="AM190" s="17"/>
      <c r="AN190" s="185" t="str">
        <f t="shared" si="38"/>
        <v/>
      </c>
      <c r="AO190" s="17" t="s">
        <v>831</v>
      </c>
      <c r="AP190" s="17">
        <v>35</v>
      </c>
      <c r="AQ190" s="17" t="s">
        <v>837</v>
      </c>
      <c r="AR190" s="17">
        <v>11</v>
      </c>
      <c r="AS190" s="17"/>
    </row>
    <row r="191" spans="1:45" ht="16.5" thickTop="1" thickBot="1">
      <c r="A191" s="7">
        <v>91</v>
      </c>
      <c r="B191" s="98"/>
      <c r="C191" s="98"/>
      <c r="D191" s="98"/>
      <c r="E191" s="360">
        <f t="shared" si="36"/>
        <v>0</v>
      </c>
      <c r="F191" s="211" t="s">
        <v>873</v>
      </c>
      <c r="G191" s="560" t="str">
        <f t="shared" si="37"/>
        <v/>
      </c>
      <c r="H191" s="343" t="str">
        <f>IF(COUNTIF('Record Inputs'!$J$2:$J$100,AN191)&gt;0,"TE", IF(COUNTIF('Record Inputs'!$K$2:$K$100,AN191)&gt;0,"H2O",""))</f>
        <v/>
      </c>
      <c r="I191" s="343" t="str">
        <f>IF(COUNTIF('Record Inputs'!$L$2:$L$100,AN191)&gt;0,"P", IF(COUNTIF('Record Inputs'!$M$2:$M$100,AN191)&gt;0,"N",IF(COUNTIF('Record Inputs'!$P$2:$P$100,AN191)&gt;0,"C","")))</f>
        <v/>
      </c>
      <c r="J191" s="343" t="str">
        <f>IF(COUNTIF('Record Inputs'!$N$2:$N$100,AN191)&gt;0,"S", IF(COUNTIF('Record Inputs'!$O$2:$O$100,AN191)&gt;0,"S&amp;D",""))</f>
        <v/>
      </c>
      <c r="K191" s="192"/>
      <c r="M191" s="16">
        <f t="shared" si="39"/>
        <v>0</v>
      </c>
      <c r="N191" s="16">
        <f t="shared" si="40"/>
        <v>0</v>
      </c>
      <c r="O191" s="16">
        <f t="shared" si="41"/>
        <v>0</v>
      </c>
      <c r="P191" s="16">
        <f t="shared" si="42"/>
        <v>0</v>
      </c>
      <c r="Q191" s="16">
        <f t="shared" si="43"/>
        <v>0</v>
      </c>
      <c r="Y191" s="41">
        <f t="shared" si="44"/>
        <v>0</v>
      </c>
      <c r="Z191" s="41">
        <f t="shared" si="45"/>
        <v>0</v>
      </c>
      <c r="AA191" s="47">
        <f t="shared" si="46"/>
        <v>0</v>
      </c>
      <c r="AB191" s="41">
        <f t="shared" si="47"/>
        <v>0</v>
      </c>
      <c r="AC191" s="41">
        <f t="shared" si="48"/>
        <v>0</v>
      </c>
      <c r="AE191" s="86"/>
      <c r="AF191" s="86"/>
      <c r="AG191" s="86"/>
      <c r="AH191" s="86"/>
      <c r="AI191" s="17"/>
      <c r="AJ191" s="17"/>
      <c r="AK191" s="17"/>
      <c r="AL191" s="17"/>
      <c r="AM191" s="17"/>
      <c r="AN191" s="185" t="str">
        <f t="shared" si="38"/>
        <v/>
      </c>
      <c r="AO191" s="17" t="s">
        <v>832</v>
      </c>
      <c r="AP191" s="17">
        <v>35</v>
      </c>
      <c r="AQ191" s="17" t="s">
        <v>837</v>
      </c>
      <c r="AR191" s="17">
        <v>15</v>
      </c>
      <c r="AS191" s="17"/>
    </row>
    <row r="192" spans="1:45" ht="16.5" thickTop="1" thickBot="1">
      <c r="A192" s="7">
        <v>92</v>
      </c>
      <c r="B192" s="98"/>
      <c r="C192" s="98"/>
      <c r="D192" s="98"/>
      <c r="E192" s="360">
        <f t="shared" si="36"/>
        <v>0</v>
      </c>
      <c r="F192" s="211" t="s">
        <v>873</v>
      </c>
      <c r="G192" s="560" t="str">
        <f t="shared" si="37"/>
        <v/>
      </c>
      <c r="H192" s="343" t="str">
        <f>IF(COUNTIF('Record Inputs'!$J$2:$J$100,AN192)&gt;0,"TE", IF(COUNTIF('Record Inputs'!$K$2:$K$100,AN192)&gt;0,"H2O",""))</f>
        <v/>
      </c>
      <c r="I192" s="343" t="str">
        <f>IF(COUNTIF('Record Inputs'!$L$2:$L$100,AN192)&gt;0,"P", IF(COUNTIF('Record Inputs'!$M$2:$M$100,AN192)&gt;0,"N",IF(COUNTIF('Record Inputs'!$P$2:$P$100,AN192)&gt;0,"C","")))</f>
        <v/>
      </c>
      <c r="J192" s="343" t="str">
        <f>IF(COUNTIF('Record Inputs'!$N$2:$N$100,AN192)&gt;0,"S", IF(COUNTIF('Record Inputs'!$O$2:$O$100,AN192)&gt;0,"S&amp;D",""))</f>
        <v/>
      </c>
      <c r="K192" s="192"/>
      <c r="M192" s="16">
        <f t="shared" si="39"/>
        <v>0</v>
      </c>
      <c r="N192" s="16">
        <f t="shared" si="40"/>
        <v>0</v>
      </c>
      <c r="O192" s="16">
        <f t="shared" si="41"/>
        <v>0</v>
      </c>
      <c r="P192" s="16">
        <f t="shared" si="42"/>
        <v>0</v>
      </c>
      <c r="Q192" s="16">
        <f t="shared" si="43"/>
        <v>0</v>
      </c>
      <c r="Y192" s="41">
        <f t="shared" si="44"/>
        <v>0</v>
      </c>
      <c r="Z192" s="41">
        <f t="shared" si="45"/>
        <v>0</v>
      </c>
      <c r="AA192" s="47">
        <f t="shared" si="46"/>
        <v>0</v>
      </c>
      <c r="AB192" s="41">
        <f t="shared" si="47"/>
        <v>0</v>
      </c>
      <c r="AC192" s="41">
        <f t="shared" si="48"/>
        <v>0</v>
      </c>
      <c r="AE192" s="86"/>
      <c r="AF192" s="86"/>
      <c r="AG192" s="86"/>
      <c r="AH192" s="86"/>
      <c r="AI192" s="17"/>
      <c r="AJ192" s="17"/>
      <c r="AK192" s="17"/>
      <c r="AL192" s="17"/>
      <c r="AM192" s="17"/>
      <c r="AN192" s="185" t="str">
        <f t="shared" si="38"/>
        <v/>
      </c>
      <c r="AO192" s="17" t="s">
        <v>833</v>
      </c>
      <c r="AP192" s="17">
        <v>35</v>
      </c>
      <c r="AQ192" s="17" t="s">
        <v>837</v>
      </c>
      <c r="AR192" s="17">
        <v>19</v>
      </c>
      <c r="AS192" s="17"/>
    </row>
    <row r="193" spans="1:45" ht="16.5" thickTop="1" thickBot="1">
      <c r="A193" s="7">
        <v>93</v>
      </c>
      <c r="B193" s="98"/>
      <c r="C193" s="98"/>
      <c r="D193" s="98"/>
      <c r="E193" s="360">
        <f t="shared" si="36"/>
        <v>0</v>
      </c>
      <c r="F193" s="211" t="s">
        <v>873</v>
      </c>
      <c r="G193" s="560" t="str">
        <f t="shared" si="37"/>
        <v/>
      </c>
      <c r="H193" s="343" t="str">
        <f>IF(COUNTIF('Record Inputs'!$J$2:$J$100,AN193)&gt;0,"TE", IF(COUNTIF('Record Inputs'!$K$2:$K$100,AN193)&gt;0,"H2O",""))</f>
        <v/>
      </c>
      <c r="I193" s="343" t="str">
        <f>IF(COUNTIF('Record Inputs'!$L$2:$L$100,AN193)&gt;0,"P", IF(COUNTIF('Record Inputs'!$M$2:$M$100,AN193)&gt;0,"N",IF(COUNTIF('Record Inputs'!$P$2:$P$100,AN193)&gt;0,"C","")))</f>
        <v/>
      </c>
      <c r="J193" s="343" t="str">
        <f>IF(COUNTIF('Record Inputs'!$N$2:$N$100,AN193)&gt;0,"S", IF(COUNTIF('Record Inputs'!$O$2:$O$100,AN193)&gt;0,"S&amp;D",""))</f>
        <v/>
      </c>
      <c r="K193" s="192"/>
      <c r="M193" s="16">
        <f t="shared" si="39"/>
        <v>0</v>
      </c>
      <c r="N193" s="16">
        <f t="shared" si="40"/>
        <v>0</v>
      </c>
      <c r="O193" s="16">
        <f t="shared" si="41"/>
        <v>0</v>
      </c>
      <c r="P193" s="16">
        <f t="shared" si="42"/>
        <v>0</v>
      </c>
      <c r="Q193" s="16">
        <f t="shared" si="43"/>
        <v>0</v>
      </c>
      <c r="Y193" s="41">
        <f t="shared" si="44"/>
        <v>0</v>
      </c>
      <c r="Z193" s="41">
        <f t="shared" si="45"/>
        <v>0</v>
      </c>
      <c r="AA193" s="47">
        <f t="shared" si="46"/>
        <v>0</v>
      </c>
      <c r="AB193" s="41">
        <f t="shared" si="47"/>
        <v>0</v>
      </c>
      <c r="AC193" s="41">
        <f t="shared" si="48"/>
        <v>0</v>
      </c>
      <c r="AE193" s="86"/>
      <c r="AF193" s="86"/>
      <c r="AG193" s="86"/>
      <c r="AH193" s="86"/>
      <c r="AI193" s="17"/>
      <c r="AJ193" s="17"/>
      <c r="AK193" s="17"/>
      <c r="AL193" s="17"/>
      <c r="AM193" s="17"/>
      <c r="AN193" s="185" t="str">
        <f t="shared" si="38"/>
        <v/>
      </c>
      <c r="AO193" s="17" t="s">
        <v>834</v>
      </c>
      <c r="AP193" s="17">
        <v>35</v>
      </c>
      <c r="AQ193" s="17" t="s">
        <v>837</v>
      </c>
      <c r="AR193" s="17">
        <v>23</v>
      </c>
      <c r="AS193" s="17"/>
    </row>
    <row r="194" spans="1:45" ht="16.5" thickTop="1" thickBot="1">
      <c r="A194" s="7">
        <v>94</v>
      </c>
      <c r="B194" s="98"/>
      <c r="C194" s="98"/>
      <c r="D194" s="98"/>
      <c r="E194" s="360">
        <f t="shared" si="36"/>
        <v>0</v>
      </c>
      <c r="F194" s="211" t="s">
        <v>873</v>
      </c>
      <c r="G194" s="560" t="str">
        <f t="shared" si="37"/>
        <v/>
      </c>
      <c r="H194" s="343" t="str">
        <f>IF(COUNTIF('Record Inputs'!$J$2:$J$100,AN194)&gt;0,"TE", IF(COUNTIF('Record Inputs'!$K$2:$K$100,AN194)&gt;0,"H2O",""))</f>
        <v/>
      </c>
      <c r="I194" s="343" t="str">
        <f>IF(COUNTIF('Record Inputs'!$L$2:$L$100,AN194)&gt;0,"P", IF(COUNTIF('Record Inputs'!$M$2:$M$100,AN194)&gt;0,"N",IF(COUNTIF('Record Inputs'!$P$2:$P$100,AN194)&gt;0,"C","")))</f>
        <v/>
      </c>
      <c r="J194" s="343" t="str">
        <f>IF(COUNTIF('Record Inputs'!$N$2:$N$100,AN194)&gt;0,"S", IF(COUNTIF('Record Inputs'!$O$2:$O$100,AN194)&gt;0,"S&amp;D",""))</f>
        <v/>
      </c>
      <c r="K194" s="192"/>
      <c r="M194" s="16">
        <f t="shared" si="39"/>
        <v>0</v>
      </c>
      <c r="N194" s="16">
        <f t="shared" si="40"/>
        <v>0</v>
      </c>
      <c r="O194" s="16">
        <f t="shared" si="41"/>
        <v>0</v>
      </c>
      <c r="P194" s="16">
        <f t="shared" si="42"/>
        <v>0</v>
      </c>
      <c r="Q194" s="16">
        <f t="shared" si="43"/>
        <v>0</v>
      </c>
      <c r="Y194" s="41">
        <f t="shared" si="44"/>
        <v>0</v>
      </c>
      <c r="Z194" s="41">
        <f t="shared" si="45"/>
        <v>0</v>
      </c>
      <c r="AA194" s="47">
        <f t="shared" si="46"/>
        <v>0</v>
      </c>
      <c r="AB194" s="41">
        <f t="shared" si="47"/>
        <v>0</v>
      </c>
      <c r="AC194" s="41">
        <f t="shared" si="48"/>
        <v>0</v>
      </c>
      <c r="AE194" s="86"/>
      <c r="AF194" s="86"/>
      <c r="AG194" s="86"/>
      <c r="AH194" s="86"/>
      <c r="AI194" s="17"/>
      <c r="AJ194" s="17"/>
      <c r="AK194" s="17"/>
      <c r="AL194" s="17"/>
      <c r="AM194" s="17"/>
      <c r="AN194" s="185" t="str">
        <f t="shared" si="38"/>
        <v/>
      </c>
      <c r="AO194" s="17" t="s">
        <v>835</v>
      </c>
      <c r="AP194" s="17">
        <v>35</v>
      </c>
      <c r="AQ194" s="17" t="s">
        <v>837</v>
      </c>
      <c r="AR194" s="17">
        <v>27</v>
      </c>
      <c r="AS194" s="17"/>
    </row>
    <row r="195" spans="1:45" ht="16.5" thickTop="1" thickBot="1">
      <c r="A195" s="7">
        <v>95</v>
      </c>
      <c r="B195" s="98"/>
      <c r="C195" s="98"/>
      <c r="D195" s="98"/>
      <c r="E195" s="360">
        <f t="shared" si="36"/>
        <v>0</v>
      </c>
      <c r="F195" s="211" t="s">
        <v>873</v>
      </c>
      <c r="G195" s="560" t="str">
        <f t="shared" si="37"/>
        <v/>
      </c>
      <c r="H195" s="343" t="str">
        <f>IF(COUNTIF('Record Inputs'!$J$2:$J$100,AN195)&gt;0,"TE", IF(COUNTIF('Record Inputs'!$K$2:$K$100,AN195)&gt;0,"H2O",""))</f>
        <v/>
      </c>
      <c r="I195" s="343" t="str">
        <f>IF(COUNTIF('Record Inputs'!$L$2:$L$100,AN195)&gt;0,"P", IF(COUNTIF('Record Inputs'!$M$2:$M$100,AN195)&gt;0,"N",IF(COUNTIF('Record Inputs'!$P$2:$P$100,AN195)&gt;0,"C","")))</f>
        <v/>
      </c>
      <c r="J195" s="343" t="str">
        <f>IF(COUNTIF('Record Inputs'!$N$2:$N$100,AN195)&gt;0,"S", IF(COUNTIF('Record Inputs'!$O$2:$O$100,AN195)&gt;0,"S&amp;D",""))</f>
        <v/>
      </c>
      <c r="K195" s="192"/>
      <c r="M195" s="16">
        <f t="shared" si="39"/>
        <v>0</v>
      </c>
      <c r="N195" s="16">
        <f t="shared" si="40"/>
        <v>0</v>
      </c>
      <c r="O195" s="16">
        <f t="shared" si="41"/>
        <v>0</v>
      </c>
      <c r="P195" s="16">
        <f t="shared" si="42"/>
        <v>0</v>
      </c>
      <c r="Q195" s="16">
        <f t="shared" si="43"/>
        <v>0</v>
      </c>
      <c r="Y195" s="41">
        <f t="shared" si="44"/>
        <v>0</v>
      </c>
      <c r="Z195" s="41">
        <f t="shared" si="45"/>
        <v>0</v>
      </c>
      <c r="AA195" s="47">
        <f t="shared" si="46"/>
        <v>0</v>
      </c>
      <c r="AB195" s="41">
        <f t="shared" si="47"/>
        <v>0</v>
      </c>
      <c r="AC195" s="41">
        <f t="shared" si="48"/>
        <v>0</v>
      </c>
      <c r="AE195" s="86"/>
      <c r="AF195" s="86"/>
      <c r="AG195" s="86"/>
      <c r="AH195" s="86"/>
      <c r="AI195" s="17"/>
      <c r="AJ195" s="17"/>
      <c r="AK195" s="17"/>
      <c r="AL195" s="17"/>
      <c r="AM195" s="17"/>
      <c r="AN195" s="185" t="str">
        <f t="shared" si="38"/>
        <v/>
      </c>
      <c r="AO195" s="17" t="s">
        <v>836</v>
      </c>
      <c r="AP195" s="17">
        <v>35</v>
      </c>
      <c r="AQ195" s="17" t="s">
        <v>837</v>
      </c>
      <c r="AR195" s="17">
        <v>31</v>
      </c>
      <c r="AS195" s="17"/>
    </row>
    <row r="196" spans="1:45" ht="16.5" thickTop="1" thickBot="1">
      <c r="A196" s="55">
        <v>96</v>
      </c>
      <c r="B196" s="400"/>
      <c r="C196" s="400"/>
      <c r="D196" s="400"/>
      <c r="E196" s="361">
        <f t="shared" si="36"/>
        <v>0</v>
      </c>
      <c r="F196" s="401" t="s">
        <v>873</v>
      </c>
      <c r="G196" s="560" t="str">
        <f t="shared" si="37"/>
        <v/>
      </c>
      <c r="H196" s="402" t="str">
        <f>IF(COUNTIF('Record Inputs'!$J$2:$J$100,AN196)&gt;0,"TE", IF(COUNTIF('Record Inputs'!$K$2:$K$100,AN196)&gt;0,"H2O",""))</f>
        <v/>
      </c>
      <c r="I196" s="402" t="str">
        <f>IF(COUNTIF('Record Inputs'!$L$2:$L$100,AN196)&gt;0,"P", IF(COUNTIF('Record Inputs'!$M$2:$M$100,AN196)&gt;0,"N",IF(COUNTIF('Record Inputs'!$P$2:$P$100,AN196)&gt;0,"C","")))</f>
        <v/>
      </c>
      <c r="J196" s="402" t="str">
        <f>IF(COUNTIF('Record Inputs'!$N$2:$N$100,AN196)&gt;0,"S", IF(COUNTIF('Record Inputs'!$O$2:$O$100,AN196)&gt;0,"S&amp;D",""))</f>
        <v/>
      </c>
      <c r="K196" s="362"/>
      <c r="M196" s="16">
        <f t="shared" si="39"/>
        <v>0</v>
      </c>
      <c r="N196" s="16">
        <f t="shared" si="40"/>
        <v>0</v>
      </c>
      <c r="O196" s="16">
        <f t="shared" si="41"/>
        <v>0</v>
      </c>
      <c r="P196" s="16">
        <f t="shared" si="42"/>
        <v>0</v>
      </c>
      <c r="Q196" s="16">
        <f t="shared" si="43"/>
        <v>0</v>
      </c>
      <c r="Y196" s="41">
        <f t="shared" si="44"/>
        <v>0</v>
      </c>
      <c r="Z196" s="41">
        <f t="shared" si="45"/>
        <v>0</v>
      </c>
      <c r="AA196" s="47">
        <f t="shared" si="46"/>
        <v>0</v>
      </c>
      <c r="AB196" s="41">
        <f t="shared" si="47"/>
        <v>0</v>
      </c>
      <c r="AC196" s="41">
        <f t="shared" si="48"/>
        <v>0</v>
      </c>
      <c r="AE196" s="86"/>
      <c r="AF196" s="86"/>
      <c r="AG196" s="86"/>
      <c r="AH196" s="86"/>
      <c r="AI196" s="17"/>
      <c r="AJ196" s="17"/>
      <c r="AK196" s="17"/>
      <c r="AL196" s="17"/>
      <c r="AM196" s="17"/>
      <c r="AN196" s="185" t="str">
        <f t="shared" si="38"/>
        <v/>
      </c>
      <c r="AO196" s="17" t="s">
        <v>837</v>
      </c>
      <c r="AP196" s="17">
        <v>35</v>
      </c>
      <c r="AQ196" s="17" t="s">
        <v>837</v>
      </c>
      <c r="AR196" s="17">
        <v>35</v>
      </c>
      <c r="AS196" s="17"/>
    </row>
    <row r="197" spans="1:45">
      <c r="A197" s="54">
        <v>1</v>
      </c>
      <c r="B197" s="131"/>
      <c r="C197" s="131"/>
      <c r="D197" s="131"/>
      <c r="E197" s="111"/>
      <c r="F197" s="111"/>
      <c r="G197" s="111"/>
      <c r="H197" s="111"/>
      <c r="I197" s="111"/>
      <c r="J197" s="111"/>
      <c r="K197" s="112"/>
      <c r="M197" s="16">
        <f t="shared" ref="M197:M260" si="49">(IF(F197=1,E197,0))</f>
        <v>0</v>
      </c>
      <c r="N197" s="16">
        <f t="shared" ref="N197:N260" si="50">(IF(F197=2,E197,0))</f>
        <v>0</v>
      </c>
      <c r="O197" s="16">
        <f t="shared" ref="O197:O260" si="51">(IF(F197=3,E197,0))</f>
        <v>0</v>
      </c>
      <c r="P197" s="16">
        <f t="shared" ref="P197:P260" si="52">(IF(F197=4,E197,0))</f>
        <v>0</v>
      </c>
      <c r="Q197" s="16">
        <f t="shared" ref="Q197:Q260" si="53">(IF(F197=5,E197,0))</f>
        <v>0</v>
      </c>
      <c r="Y197" s="41">
        <f t="shared" ref="Y197:Y260" si="54">(IF(F197=1,K197,0))</f>
        <v>0</v>
      </c>
      <c r="Z197" s="41">
        <f t="shared" ref="Z197:Z260" si="55">(IF(F197=2,K197,0))</f>
        <v>0</v>
      </c>
      <c r="AA197" s="47">
        <f t="shared" ref="AA197:AA260" si="56">(IF(F197=3,K197,0))</f>
        <v>0</v>
      </c>
      <c r="AB197" s="41">
        <f t="shared" ref="AB197:AB260" si="57">(IF(F197=4,K197,0))</f>
        <v>0</v>
      </c>
      <c r="AC197" s="41">
        <f t="shared" ref="AC197:AC260" si="58">(IF(F197=5,K197,0))</f>
        <v>0</v>
      </c>
      <c r="AE197" s="86"/>
      <c r="AF197" s="86"/>
      <c r="AG197" s="86"/>
      <c r="AH197" s="86"/>
      <c r="AI197" s="17"/>
      <c r="AJ197" s="17"/>
      <c r="AK197" s="17"/>
      <c r="AL197" s="17"/>
      <c r="AM197" s="17"/>
      <c r="AN197" s="185" t="str">
        <f t="shared" si="38"/>
        <v/>
      </c>
      <c r="AO197" s="17" t="s">
        <v>5</v>
      </c>
      <c r="AP197" s="17">
        <v>7</v>
      </c>
      <c r="AQ197" s="17" t="s">
        <v>5</v>
      </c>
      <c r="AR197" s="17">
        <v>7</v>
      </c>
      <c r="AS197" s="17"/>
    </row>
    <row r="198" spans="1:45">
      <c r="A198" s="6">
        <v>2</v>
      </c>
      <c r="B198" s="113"/>
      <c r="C198" s="113"/>
      <c r="D198" s="113"/>
      <c r="E198" s="107"/>
      <c r="F198" s="107"/>
      <c r="G198" s="107"/>
      <c r="H198" s="107"/>
      <c r="I198" s="107"/>
      <c r="J198" s="107"/>
      <c r="K198" s="108"/>
      <c r="M198" s="16">
        <f t="shared" si="49"/>
        <v>0</v>
      </c>
      <c r="N198" s="16">
        <f t="shared" si="50"/>
        <v>0</v>
      </c>
      <c r="O198" s="16">
        <f t="shared" si="51"/>
        <v>0</v>
      </c>
      <c r="P198" s="16">
        <f t="shared" si="52"/>
        <v>0</v>
      </c>
      <c r="Q198" s="16">
        <f t="shared" si="53"/>
        <v>0</v>
      </c>
      <c r="Y198" s="41">
        <f t="shared" si="54"/>
        <v>0</v>
      </c>
      <c r="Z198" s="41">
        <f t="shared" si="55"/>
        <v>0</v>
      </c>
      <c r="AA198" s="47">
        <f t="shared" si="56"/>
        <v>0</v>
      </c>
      <c r="AB198" s="41">
        <f t="shared" si="57"/>
        <v>0</v>
      </c>
      <c r="AC198" s="41">
        <f t="shared" si="58"/>
        <v>0</v>
      </c>
      <c r="AE198" s="86"/>
      <c r="AF198" s="86"/>
      <c r="AG198" s="86"/>
      <c r="AH198" s="86"/>
      <c r="AI198" s="17"/>
      <c r="AJ198" s="17"/>
      <c r="AK198" s="17"/>
      <c r="AL198" s="17"/>
      <c r="AM198" s="17"/>
      <c r="AN198" s="185" t="str">
        <f t="shared" si="38"/>
        <v/>
      </c>
      <c r="AO198" s="17" t="s">
        <v>9</v>
      </c>
      <c r="AP198" s="17">
        <v>7</v>
      </c>
      <c r="AQ198" s="17" t="s">
        <v>5</v>
      </c>
      <c r="AR198" s="17">
        <v>11</v>
      </c>
      <c r="AS198" s="17"/>
    </row>
    <row r="199" spans="1:45">
      <c r="A199" s="6">
        <v>3</v>
      </c>
      <c r="B199" s="113"/>
      <c r="C199" s="113"/>
      <c r="D199" s="113"/>
      <c r="E199" s="107"/>
      <c r="F199" s="107"/>
      <c r="G199" s="107"/>
      <c r="H199" s="107"/>
      <c r="I199" s="107"/>
      <c r="J199" s="107"/>
      <c r="K199" s="108"/>
      <c r="M199" s="16">
        <f t="shared" si="49"/>
        <v>0</v>
      </c>
      <c r="N199" s="16">
        <f t="shared" si="50"/>
        <v>0</v>
      </c>
      <c r="O199" s="16">
        <f t="shared" si="51"/>
        <v>0</v>
      </c>
      <c r="P199" s="16">
        <f t="shared" si="52"/>
        <v>0</v>
      </c>
      <c r="Q199" s="16">
        <f t="shared" si="53"/>
        <v>0</v>
      </c>
      <c r="Y199" s="41">
        <f t="shared" si="54"/>
        <v>0</v>
      </c>
      <c r="Z199" s="41">
        <f t="shared" si="55"/>
        <v>0</v>
      </c>
      <c r="AA199" s="47">
        <f t="shared" si="56"/>
        <v>0</v>
      </c>
      <c r="AB199" s="41">
        <f t="shared" si="57"/>
        <v>0</v>
      </c>
      <c r="AC199" s="41">
        <f t="shared" si="58"/>
        <v>0</v>
      </c>
      <c r="AE199" s="86"/>
      <c r="AF199" s="86"/>
      <c r="AG199" s="86"/>
      <c r="AH199" s="86"/>
      <c r="AI199" s="17"/>
      <c r="AJ199" s="17"/>
      <c r="AK199" s="17"/>
      <c r="AL199" s="17"/>
      <c r="AM199" s="17"/>
      <c r="AN199" s="185" t="str">
        <f t="shared" ref="AN199:AN262" si="59">MID(B199,3,7)</f>
        <v/>
      </c>
      <c r="AO199" s="17" t="s">
        <v>828</v>
      </c>
      <c r="AP199" s="17">
        <v>7</v>
      </c>
      <c r="AQ199" s="17" t="s">
        <v>5</v>
      </c>
      <c r="AR199" s="17">
        <v>15</v>
      </c>
      <c r="AS199" s="17"/>
    </row>
    <row r="200" spans="1:45">
      <c r="A200" s="6">
        <v>4</v>
      </c>
      <c r="B200" s="113"/>
      <c r="C200" s="113"/>
      <c r="D200" s="113"/>
      <c r="E200" s="107"/>
      <c r="F200" s="107"/>
      <c r="G200" s="107"/>
      <c r="H200" s="107"/>
      <c r="I200" s="107"/>
      <c r="J200" s="107"/>
      <c r="K200" s="108"/>
      <c r="M200" s="16">
        <f t="shared" si="49"/>
        <v>0</v>
      </c>
      <c r="N200" s="16">
        <f t="shared" si="50"/>
        <v>0</v>
      </c>
      <c r="O200" s="16">
        <f t="shared" si="51"/>
        <v>0</v>
      </c>
      <c r="P200" s="16">
        <f t="shared" si="52"/>
        <v>0</v>
      </c>
      <c r="Q200" s="16">
        <f t="shared" si="53"/>
        <v>0</v>
      </c>
      <c r="Y200" s="41">
        <f t="shared" si="54"/>
        <v>0</v>
      </c>
      <c r="Z200" s="41">
        <f t="shared" si="55"/>
        <v>0</v>
      </c>
      <c r="AA200" s="47">
        <f t="shared" si="56"/>
        <v>0</v>
      </c>
      <c r="AB200" s="41">
        <f t="shared" si="57"/>
        <v>0</v>
      </c>
      <c r="AC200" s="41">
        <f t="shared" si="58"/>
        <v>0</v>
      </c>
      <c r="AE200" s="86"/>
      <c r="AF200" s="86"/>
      <c r="AG200" s="86"/>
      <c r="AH200" s="86"/>
      <c r="AI200" s="17"/>
      <c r="AJ200" s="17"/>
      <c r="AK200" s="17"/>
      <c r="AL200" s="17"/>
      <c r="AM200" s="17"/>
      <c r="AN200" s="185" t="str">
        <f t="shared" si="59"/>
        <v/>
      </c>
      <c r="AO200" s="17" t="s">
        <v>829</v>
      </c>
      <c r="AP200" s="17">
        <v>7</v>
      </c>
      <c r="AQ200" s="17" t="s">
        <v>5</v>
      </c>
      <c r="AR200" s="17">
        <v>19</v>
      </c>
      <c r="AS200" s="17"/>
    </row>
    <row r="201" spans="1:45">
      <c r="A201" s="6">
        <v>5</v>
      </c>
      <c r="B201" s="113"/>
      <c r="C201" s="113"/>
      <c r="D201" s="113"/>
      <c r="E201" s="107"/>
      <c r="F201" s="107"/>
      <c r="G201" s="107"/>
      <c r="H201" s="107"/>
      <c r="I201" s="107"/>
      <c r="J201" s="107"/>
      <c r="K201" s="108"/>
      <c r="M201" s="16">
        <f t="shared" si="49"/>
        <v>0</v>
      </c>
      <c r="N201" s="16">
        <f t="shared" si="50"/>
        <v>0</v>
      </c>
      <c r="O201" s="16">
        <f t="shared" si="51"/>
        <v>0</v>
      </c>
      <c r="P201" s="16">
        <f t="shared" si="52"/>
        <v>0</v>
      </c>
      <c r="Q201" s="16">
        <f t="shared" si="53"/>
        <v>0</v>
      </c>
      <c r="Y201" s="41">
        <f t="shared" si="54"/>
        <v>0</v>
      </c>
      <c r="Z201" s="41">
        <f t="shared" si="55"/>
        <v>0</v>
      </c>
      <c r="AA201" s="47">
        <f t="shared" si="56"/>
        <v>0</v>
      </c>
      <c r="AB201" s="41">
        <f t="shared" si="57"/>
        <v>0</v>
      </c>
      <c r="AC201" s="41">
        <f t="shared" si="58"/>
        <v>0</v>
      </c>
      <c r="AE201" s="86"/>
      <c r="AF201" s="86"/>
      <c r="AG201" s="86"/>
      <c r="AH201" s="86"/>
      <c r="AI201" s="17"/>
      <c r="AJ201" s="17"/>
      <c r="AK201" s="17"/>
      <c r="AL201" s="17"/>
      <c r="AM201" s="17"/>
      <c r="AN201" s="185" t="str">
        <f t="shared" si="59"/>
        <v/>
      </c>
      <c r="AO201" s="17" t="s">
        <v>830</v>
      </c>
      <c r="AP201" s="17">
        <v>7</v>
      </c>
      <c r="AQ201" s="17" t="s">
        <v>5</v>
      </c>
      <c r="AR201" s="17">
        <v>23</v>
      </c>
      <c r="AS201" s="17"/>
    </row>
    <row r="202" spans="1:45">
      <c r="A202" s="6">
        <v>6</v>
      </c>
      <c r="B202" s="113"/>
      <c r="C202" s="113"/>
      <c r="D202" s="113"/>
      <c r="E202" s="107"/>
      <c r="F202" s="107"/>
      <c r="G202" s="107"/>
      <c r="H202" s="107"/>
      <c r="I202" s="107"/>
      <c r="J202" s="107"/>
      <c r="K202" s="108"/>
      <c r="M202" s="16">
        <f t="shared" si="49"/>
        <v>0</v>
      </c>
      <c r="N202" s="16">
        <f t="shared" si="50"/>
        <v>0</v>
      </c>
      <c r="O202" s="16">
        <f t="shared" si="51"/>
        <v>0</v>
      </c>
      <c r="P202" s="16">
        <f t="shared" si="52"/>
        <v>0</v>
      </c>
      <c r="Q202" s="16">
        <f t="shared" si="53"/>
        <v>0</v>
      </c>
      <c r="Y202" s="41">
        <f t="shared" si="54"/>
        <v>0</v>
      </c>
      <c r="Z202" s="41">
        <f t="shared" si="55"/>
        <v>0</v>
      </c>
      <c r="AA202" s="47">
        <f t="shared" si="56"/>
        <v>0</v>
      </c>
      <c r="AB202" s="41">
        <f t="shared" si="57"/>
        <v>0</v>
      </c>
      <c r="AC202" s="41">
        <f t="shared" si="58"/>
        <v>0</v>
      </c>
      <c r="AE202" s="86"/>
      <c r="AF202" s="86"/>
      <c r="AG202" s="86"/>
      <c r="AH202" s="86"/>
      <c r="AI202" s="17"/>
      <c r="AJ202" s="17"/>
      <c r="AK202" s="17"/>
      <c r="AL202" s="17"/>
      <c r="AM202" s="17"/>
      <c r="AN202" s="185" t="str">
        <f t="shared" si="59"/>
        <v/>
      </c>
      <c r="AO202" s="17" t="s">
        <v>831</v>
      </c>
      <c r="AP202" s="17">
        <v>7</v>
      </c>
      <c r="AQ202" s="17" t="s">
        <v>5</v>
      </c>
      <c r="AR202" s="17">
        <v>27</v>
      </c>
      <c r="AS202" s="17"/>
    </row>
    <row r="203" spans="1:45">
      <c r="A203" s="6">
        <v>7</v>
      </c>
      <c r="B203" s="113"/>
      <c r="C203" s="113"/>
      <c r="D203" s="113"/>
      <c r="E203" s="107"/>
      <c r="F203" s="107"/>
      <c r="G203" s="107"/>
      <c r="H203" s="107"/>
      <c r="I203" s="107"/>
      <c r="J203" s="107"/>
      <c r="K203" s="108"/>
      <c r="M203" s="16">
        <f t="shared" si="49"/>
        <v>0</v>
      </c>
      <c r="N203" s="16">
        <f t="shared" si="50"/>
        <v>0</v>
      </c>
      <c r="O203" s="16">
        <f t="shared" si="51"/>
        <v>0</v>
      </c>
      <c r="P203" s="16">
        <f t="shared" si="52"/>
        <v>0</v>
      </c>
      <c r="Q203" s="16">
        <f t="shared" si="53"/>
        <v>0</v>
      </c>
      <c r="Y203" s="41">
        <f t="shared" si="54"/>
        <v>0</v>
      </c>
      <c r="Z203" s="41">
        <f t="shared" si="55"/>
        <v>0</v>
      </c>
      <c r="AA203" s="47">
        <f t="shared" si="56"/>
        <v>0</v>
      </c>
      <c r="AB203" s="41">
        <f t="shared" si="57"/>
        <v>0</v>
      </c>
      <c r="AC203" s="41">
        <f t="shared" si="58"/>
        <v>0</v>
      </c>
      <c r="AE203" s="86"/>
      <c r="AF203" s="86"/>
      <c r="AG203" s="86"/>
      <c r="AH203" s="86"/>
      <c r="AI203" s="17"/>
      <c r="AJ203" s="17"/>
      <c r="AK203" s="17"/>
      <c r="AL203" s="17"/>
      <c r="AM203" s="17"/>
      <c r="AN203" s="185" t="str">
        <f t="shared" si="59"/>
        <v/>
      </c>
      <c r="AO203" s="17" t="s">
        <v>832</v>
      </c>
      <c r="AP203" s="17">
        <v>7</v>
      </c>
      <c r="AQ203" s="17" t="s">
        <v>5</v>
      </c>
      <c r="AR203" s="17">
        <v>31</v>
      </c>
      <c r="AS203" s="17"/>
    </row>
    <row r="204" spans="1:45" ht="15.75" thickBot="1">
      <c r="A204" s="53">
        <v>8</v>
      </c>
      <c r="B204" s="114"/>
      <c r="C204" s="114"/>
      <c r="D204" s="114"/>
      <c r="E204" s="109"/>
      <c r="F204" s="109"/>
      <c r="G204" s="109"/>
      <c r="H204" s="109"/>
      <c r="I204" s="109"/>
      <c r="J204" s="109"/>
      <c r="K204" s="110"/>
      <c r="M204" s="16">
        <f t="shared" si="49"/>
        <v>0</v>
      </c>
      <c r="N204" s="16">
        <f t="shared" si="50"/>
        <v>0</v>
      </c>
      <c r="O204" s="16">
        <f t="shared" si="51"/>
        <v>0</v>
      </c>
      <c r="P204" s="16">
        <f t="shared" si="52"/>
        <v>0</v>
      </c>
      <c r="Q204" s="16">
        <f t="shared" si="53"/>
        <v>0</v>
      </c>
      <c r="Y204" s="41">
        <f t="shared" si="54"/>
        <v>0</v>
      </c>
      <c r="Z204" s="41">
        <f t="shared" si="55"/>
        <v>0</v>
      </c>
      <c r="AA204" s="47">
        <f t="shared" si="56"/>
        <v>0</v>
      </c>
      <c r="AB204" s="41">
        <f t="shared" si="57"/>
        <v>0</v>
      </c>
      <c r="AC204" s="41">
        <f t="shared" si="58"/>
        <v>0</v>
      </c>
      <c r="AE204" s="86"/>
      <c r="AF204" s="86"/>
      <c r="AG204" s="86"/>
      <c r="AH204" s="86"/>
      <c r="AI204" s="17"/>
      <c r="AJ204" s="17"/>
      <c r="AK204" s="17"/>
      <c r="AL204" s="17"/>
      <c r="AM204" s="17"/>
      <c r="AN204" s="185" t="str">
        <f t="shared" si="59"/>
        <v/>
      </c>
      <c r="AO204" s="17" t="s">
        <v>833</v>
      </c>
      <c r="AP204" s="17">
        <v>7</v>
      </c>
      <c r="AQ204" s="17" t="s">
        <v>5</v>
      </c>
      <c r="AR204" s="17">
        <v>35</v>
      </c>
      <c r="AS204" s="17"/>
    </row>
    <row r="205" spans="1:45">
      <c r="A205" s="54">
        <v>9</v>
      </c>
      <c r="B205" s="131"/>
      <c r="C205" s="131"/>
      <c r="D205" s="131"/>
      <c r="E205" s="111"/>
      <c r="F205" s="111"/>
      <c r="G205" s="111"/>
      <c r="H205" s="111"/>
      <c r="I205" s="111"/>
      <c r="J205" s="111"/>
      <c r="K205" s="112"/>
      <c r="M205" s="16">
        <f t="shared" si="49"/>
        <v>0</v>
      </c>
      <c r="N205" s="16">
        <f t="shared" si="50"/>
        <v>0</v>
      </c>
      <c r="O205" s="16">
        <f t="shared" si="51"/>
        <v>0</v>
      </c>
      <c r="P205" s="16">
        <f t="shared" si="52"/>
        <v>0</v>
      </c>
      <c r="Q205" s="16">
        <f t="shared" si="53"/>
        <v>0</v>
      </c>
      <c r="Y205" s="41">
        <f t="shared" si="54"/>
        <v>0</v>
      </c>
      <c r="Z205" s="41">
        <f t="shared" si="55"/>
        <v>0</v>
      </c>
      <c r="AA205" s="47">
        <f t="shared" si="56"/>
        <v>0</v>
      </c>
      <c r="AB205" s="41">
        <f t="shared" si="57"/>
        <v>0</v>
      </c>
      <c r="AC205" s="41">
        <f t="shared" si="58"/>
        <v>0</v>
      </c>
      <c r="AE205" s="86"/>
      <c r="AF205" s="86"/>
      <c r="AG205" s="86"/>
      <c r="AH205" s="86"/>
      <c r="AI205" s="17"/>
      <c r="AJ205" s="17"/>
      <c r="AK205" s="17"/>
      <c r="AL205" s="17"/>
      <c r="AM205" s="17"/>
      <c r="AN205" s="185" t="str">
        <f t="shared" si="59"/>
        <v/>
      </c>
      <c r="AO205" s="17" t="s">
        <v>834</v>
      </c>
      <c r="AP205" s="17">
        <v>7</v>
      </c>
      <c r="AQ205" s="17" t="s">
        <v>9</v>
      </c>
      <c r="AR205" s="17">
        <v>7</v>
      </c>
      <c r="AS205" s="17"/>
    </row>
    <row r="206" spans="1:45">
      <c r="A206" s="6">
        <v>10</v>
      </c>
      <c r="B206" s="113"/>
      <c r="C206" s="113"/>
      <c r="D206" s="113"/>
      <c r="E206" s="107"/>
      <c r="F206" s="107"/>
      <c r="G206" s="107"/>
      <c r="H206" s="107"/>
      <c r="I206" s="107"/>
      <c r="J206" s="107"/>
      <c r="K206" s="108"/>
      <c r="M206" s="16">
        <f t="shared" si="49"/>
        <v>0</v>
      </c>
      <c r="N206" s="16">
        <f t="shared" si="50"/>
        <v>0</v>
      </c>
      <c r="O206" s="16">
        <f t="shared" si="51"/>
        <v>0</v>
      </c>
      <c r="P206" s="16">
        <f t="shared" si="52"/>
        <v>0</v>
      </c>
      <c r="Q206" s="16">
        <f t="shared" si="53"/>
        <v>0</v>
      </c>
      <c r="Y206" s="41">
        <f t="shared" si="54"/>
        <v>0</v>
      </c>
      <c r="Z206" s="41">
        <f t="shared" si="55"/>
        <v>0</v>
      </c>
      <c r="AA206" s="47">
        <f t="shared" si="56"/>
        <v>0</v>
      </c>
      <c r="AB206" s="41">
        <f t="shared" si="57"/>
        <v>0</v>
      </c>
      <c r="AC206" s="41">
        <f t="shared" si="58"/>
        <v>0</v>
      </c>
      <c r="AE206" s="86"/>
      <c r="AF206" s="86"/>
      <c r="AG206" s="86"/>
      <c r="AH206" s="86"/>
      <c r="AI206" s="17"/>
      <c r="AJ206" s="17"/>
      <c r="AK206" s="17"/>
      <c r="AL206" s="17"/>
      <c r="AM206" s="17"/>
      <c r="AN206" s="185" t="str">
        <f t="shared" si="59"/>
        <v/>
      </c>
      <c r="AO206" s="17" t="s">
        <v>835</v>
      </c>
      <c r="AP206" s="17">
        <v>7</v>
      </c>
      <c r="AQ206" s="17" t="s">
        <v>9</v>
      </c>
      <c r="AR206" s="17">
        <v>11</v>
      </c>
      <c r="AS206" s="17"/>
    </row>
    <row r="207" spans="1:45">
      <c r="A207" s="6">
        <v>11</v>
      </c>
      <c r="B207" s="113"/>
      <c r="C207" s="113"/>
      <c r="D207" s="113"/>
      <c r="E207" s="107"/>
      <c r="F207" s="107"/>
      <c r="G207" s="107"/>
      <c r="H207" s="107"/>
      <c r="I207" s="107"/>
      <c r="J207" s="107"/>
      <c r="K207" s="108"/>
      <c r="M207" s="16">
        <f t="shared" si="49"/>
        <v>0</v>
      </c>
      <c r="N207" s="16">
        <f t="shared" si="50"/>
        <v>0</v>
      </c>
      <c r="O207" s="16">
        <f t="shared" si="51"/>
        <v>0</v>
      </c>
      <c r="P207" s="16">
        <f t="shared" si="52"/>
        <v>0</v>
      </c>
      <c r="Q207" s="16">
        <f t="shared" si="53"/>
        <v>0</v>
      </c>
      <c r="Y207" s="41">
        <f t="shared" si="54"/>
        <v>0</v>
      </c>
      <c r="Z207" s="41">
        <f t="shared" si="55"/>
        <v>0</v>
      </c>
      <c r="AA207" s="47">
        <f t="shared" si="56"/>
        <v>0</v>
      </c>
      <c r="AB207" s="41">
        <f t="shared" si="57"/>
        <v>0</v>
      </c>
      <c r="AC207" s="41">
        <f t="shared" si="58"/>
        <v>0</v>
      </c>
      <c r="AE207" s="86"/>
      <c r="AF207" s="86"/>
      <c r="AG207" s="86"/>
      <c r="AH207" s="86"/>
      <c r="AI207" s="17"/>
      <c r="AJ207" s="17"/>
      <c r="AK207" s="17"/>
      <c r="AL207" s="17"/>
      <c r="AM207" s="17"/>
      <c r="AN207" s="185" t="str">
        <f t="shared" si="59"/>
        <v/>
      </c>
      <c r="AO207" s="17" t="s">
        <v>836</v>
      </c>
      <c r="AP207" s="17">
        <v>7</v>
      </c>
      <c r="AQ207" s="17" t="s">
        <v>9</v>
      </c>
      <c r="AR207" s="17">
        <v>15</v>
      </c>
      <c r="AS207" s="17"/>
    </row>
    <row r="208" spans="1:45">
      <c r="A208" s="6">
        <v>12</v>
      </c>
      <c r="B208" s="113"/>
      <c r="C208" s="113"/>
      <c r="D208" s="113"/>
      <c r="E208" s="107"/>
      <c r="F208" s="107"/>
      <c r="G208" s="107"/>
      <c r="H208" s="107"/>
      <c r="I208" s="107"/>
      <c r="J208" s="107"/>
      <c r="K208" s="108"/>
      <c r="M208" s="16">
        <f t="shared" si="49"/>
        <v>0</v>
      </c>
      <c r="N208" s="16">
        <f t="shared" si="50"/>
        <v>0</v>
      </c>
      <c r="O208" s="16">
        <f t="shared" si="51"/>
        <v>0</v>
      </c>
      <c r="P208" s="16">
        <f t="shared" si="52"/>
        <v>0</v>
      </c>
      <c r="Q208" s="16">
        <f t="shared" si="53"/>
        <v>0</v>
      </c>
      <c r="Y208" s="41">
        <f t="shared" si="54"/>
        <v>0</v>
      </c>
      <c r="Z208" s="41">
        <f t="shared" si="55"/>
        <v>0</v>
      </c>
      <c r="AA208" s="47">
        <f t="shared" si="56"/>
        <v>0</v>
      </c>
      <c r="AB208" s="41">
        <f t="shared" si="57"/>
        <v>0</v>
      </c>
      <c r="AC208" s="41">
        <f t="shared" si="58"/>
        <v>0</v>
      </c>
      <c r="AE208" s="86"/>
      <c r="AF208" s="86"/>
      <c r="AG208" s="86"/>
      <c r="AH208" s="86"/>
      <c r="AI208" s="17"/>
      <c r="AJ208" s="17"/>
      <c r="AK208" s="17"/>
      <c r="AL208" s="17"/>
      <c r="AM208" s="17"/>
      <c r="AN208" s="185" t="str">
        <f t="shared" si="59"/>
        <v/>
      </c>
      <c r="AO208" s="17" t="s">
        <v>837</v>
      </c>
      <c r="AP208" s="17">
        <v>7</v>
      </c>
      <c r="AQ208" s="17" t="s">
        <v>9</v>
      </c>
      <c r="AR208" s="17">
        <v>19</v>
      </c>
      <c r="AS208" s="17"/>
    </row>
    <row r="209" spans="1:45">
      <c r="A209" s="6">
        <v>13</v>
      </c>
      <c r="B209" s="113"/>
      <c r="C209" s="113"/>
      <c r="D209" s="113"/>
      <c r="E209" s="107"/>
      <c r="F209" s="107"/>
      <c r="G209" s="107"/>
      <c r="H209" s="107"/>
      <c r="I209" s="107"/>
      <c r="J209" s="107"/>
      <c r="K209" s="108"/>
      <c r="M209" s="16">
        <f t="shared" si="49"/>
        <v>0</v>
      </c>
      <c r="N209" s="16">
        <f t="shared" si="50"/>
        <v>0</v>
      </c>
      <c r="O209" s="16">
        <f t="shared" si="51"/>
        <v>0</v>
      </c>
      <c r="P209" s="16">
        <f t="shared" si="52"/>
        <v>0</v>
      </c>
      <c r="Q209" s="16">
        <f t="shared" si="53"/>
        <v>0</v>
      </c>
      <c r="Y209" s="41">
        <f t="shared" si="54"/>
        <v>0</v>
      </c>
      <c r="Z209" s="41">
        <f t="shared" si="55"/>
        <v>0</v>
      </c>
      <c r="AA209" s="47">
        <f t="shared" si="56"/>
        <v>0</v>
      </c>
      <c r="AB209" s="41">
        <f t="shared" si="57"/>
        <v>0</v>
      </c>
      <c r="AC209" s="41">
        <f t="shared" si="58"/>
        <v>0</v>
      </c>
      <c r="AE209" s="86"/>
      <c r="AF209" s="86"/>
      <c r="AG209" s="86"/>
      <c r="AH209" s="86"/>
      <c r="AI209" s="17"/>
      <c r="AJ209" s="17"/>
      <c r="AK209" s="17"/>
      <c r="AL209" s="17"/>
      <c r="AM209" s="17"/>
      <c r="AN209" s="185" t="str">
        <f t="shared" si="59"/>
        <v/>
      </c>
      <c r="AO209" s="17" t="s">
        <v>5</v>
      </c>
      <c r="AP209" s="17">
        <v>11</v>
      </c>
      <c r="AQ209" s="17" t="s">
        <v>9</v>
      </c>
      <c r="AR209" s="17">
        <v>23</v>
      </c>
      <c r="AS209" s="17"/>
    </row>
    <row r="210" spans="1:45">
      <c r="A210" s="6">
        <v>14</v>
      </c>
      <c r="B210" s="113"/>
      <c r="C210" s="113"/>
      <c r="D210" s="113"/>
      <c r="E210" s="107"/>
      <c r="F210" s="107"/>
      <c r="G210" s="107"/>
      <c r="H210" s="107"/>
      <c r="I210" s="107"/>
      <c r="J210" s="107"/>
      <c r="K210" s="108"/>
      <c r="M210" s="16">
        <f t="shared" si="49"/>
        <v>0</v>
      </c>
      <c r="N210" s="16">
        <f t="shared" si="50"/>
        <v>0</v>
      </c>
      <c r="O210" s="16">
        <f t="shared" si="51"/>
        <v>0</v>
      </c>
      <c r="P210" s="16">
        <f t="shared" si="52"/>
        <v>0</v>
      </c>
      <c r="Q210" s="16">
        <f t="shared" si="53"/>
        <v>0</v>
      </c>
      <c r="Y210" s="41">
        <f t="shared" si="54"/>
        <v>0</v>
      </c>
      <c r="Z210" s="41">
        <f t="shared" si="55"/>
        <v>0</v>
      </c>
      <c r="AA210" s="47">
        <f t="shared" si="56"/>
        <v>0</v>
      </c>
      <c r="AB210" s="41">
        <f t="shared" si="57"/>
        <v>0</v>
      </c>
      <c r="AC210" s="41">
        <f t="shared" si="58"/>
        <v>0</v>
      </c>
      <c r="AE210" s="86"/>
      <c r="AF210" s="86"/>
      <c r="AG210" s="86"/>
      <c r="AH210" s="86"/>
      <c r="AI210" s="17"/>
      <c r="AJ210" s="17"/>
      <c r="AK210" s="17"/>
      <c r="AL210" s="17"/>
      <c r="AM210" s="17"/>
      <c r="AN210" s="185" t="str">
        <f t="shared" si="59"/>
        <v/>
      </c>
      <c r="AO210" s="17" t="s">
        <v>9</v>
      </c>
      <c r="AP210" s="17">
        <v>11</v>
      </c>
      <c r="AQ210" s="17" t="s">
        <v>9</v>
      </c>
      <c r="AR210" s="17">
        <v>27</v>
      </c>
      <c r="AS210" s="17"/>
    </row>
    <row r="211" spans="1:45">
      <c r="A211" s="6">
        <v>15</v>
      </c>
      <c r="B211" s="113"/>
      <c r="C211" s="113"/>
      <c r="D211" s="113"/>
      <c r="E211" s="107"/>
      <c r="F211" s="107"/>
      <c r="G211" s="107"/>
      <c r="H211" s="107"/>
      <c r="I211" s="107"/>
      <c r="J211" s="107"/>
      <c r="K211" s="108"/>
      <c r="M211" s="16">
        <f t="shared" si="49"/>
        <v>0</v>
      </c>
      <c r="N211" s="16">
        <f t="shared" si="50"/>
        <v>0</v>
      </c>
      <c r="O211" s="16">
        <f t="shared" si="51"/>
        <v>0</v>
      </c>
      <c r="P211" s="16">
        <f t="shared" si="52"/>
        <v>0</v>
      </c>
      <c r="Q211" s="16">
        <f t="shared" si="53"/>
        <v>0</v>
      </c>
      <c r="Y211" s="41">
        <f t="shared" si="54"/>
        <v>0</v>
      </c>
      <c r="Z211" s="41">
        <f t="shared" si="55"/>
        <v>0</v>
      </c>
      <c r="AA211" s="47">
        <f t="shared" si="56"/>
        <v>0</v>
      </c>
      <c r="AB211" s="41">
        <f t="shared" si="57"/>
        <v>0</v>
      </c>
      <c r="AC211" s="41">
        <f t="shared" si="58"/>
        <v>0</v>
      </c>
      <c r="AE211" s="86"/>
      <c r="AF211" s="86"/>
      <c r="AG211" s="86"/>
      <c r="AH211" s="86"/>
      <c r="AI211" s="17"/>
      <c r="AJ211" s="17"/>
      <c r="AK211" s="17"/>
      <c r="AL211" s="17"/>
      <c r="AM211" s="17"/>
      <c r="AN211" s="185" t="str">
        <f t="shared" si="59"/>
        <v/>
      </c>
      <c r="AO211" s="17" t="s">
        <v>828</v>
      </c>
      <c r="AP211" s="17">
        <v>11</v>
      </c>
      <c r="AQ211" s="17" t="s">
        <v>9</v>
      </c>
      <c r="AR211" s="17">
        <v>31</v>
      </c>
      <c r="AS211" s="17"/>
    </row>
    <row r="212" spans="1:45" ht="15.75" thickBot="1">
      <c r="A212" s="53">
        <v>16</v>
      </c>
      <c r="B212" s="114"/>
      <c r="C212" s="114"/>
      <c r="D212" s="114"/>
      <c r="E212" s="109"/>
      <c r="F212" s="109"/>
      <c r="G212" s="109"/>
      <c r="H212" s="109"/>
      <c r="I212" s="109"/>
      <c r="J212" s="109"/>
      <c r="K212" s="110"/>
      <c r="M212" s="16">
        <f t="shared" si="49"/>
        <v>0</v>
      </c>
      <c r="N212" s="16">
        <f t="shared" si="50"/>
        <v>0</v>
      </c>
      <c r="O212" s="16">
        <f t="shared" si="51"/>
        <v>0</v>
      </c>
      <c r="P212" s="16">
        <f t="shared" si="52"/>
        <v>0</v>
      </c>
      <c r="Q212" s="16">
        <f t="shared" si="53"/>
        <v>0</v>
      </c>
      <c r="Y212" s="41">
        <f t="shared" si="54"/>
        <v>0</v>
      </c>
      <c r="Z212" s="41">
        <f t="shared" si="55"/>
        <v>0</v>
      </c>
      <c r="AA212" s="47">
        <f t="shared" si="56"/>
        <v>0</v>
      </c>
      <c r="AB212" s="41">
        <f t="shared" si="57"/>
        <v>0</v>
      </c>
      <c r="AC212" s="41">
        <f t="shared" si="58"/>
        <v>0</v>
      </c>
      <c r="AE212" s="86"/>
      <c r="AF212" s="86"/>
      <c r="AG212" s="86"/>
      <c r="AH212" s="86"/>
      <c r="AI212" s="17"/>
      <c r="AJ212" s="17"/>
      <c r="AK212" s="17"/>
      <c r="AL212" s="17"/>
      <c r="AM212" s="17"/>
      <c r="AN212" s="185" t="str">
        <f t="shared" si="59"/>
        <v/>
      </c>
      <c r="AO212" s="17" t="s">
        <v>829</v>
      </c>
      <c r="AP212" s="17">
        <v>11</v>
      </c>
      <c r="AQ212" s="17" t="s">
        <v>9</v>
      </c>
      <c r="AR212" s="17">
        <v>35</v>
      </c>
      <c r="AS212" s="17"/>
    </row>
    <row r="213" spans="1:45">
      <c r="A213" s="54">
        <v>17</v>
      </c>
      <c r="B213" s="131"/>
      <c r="C213" s="131"/>
      <c r="D213" s="131"/>
      <c r="E213" s="111"/>
      <c r="F213" s="111"/>
      <c r="G213" s="111"/>
      <c r="H213" s="111"/>
      <c r="I213" s="111"/>
      <c r="J213" s="111"/>
      <c r="K213" s="112"/>
      <c r="M213" s="16">
        <f t="shared" si="49"/>
        <v>0</v>
      </c>
      <c r="N213" s="16">
        <f t="shared" si="50"/>
        <v>0</v>
      </c>
      <c r="O213" s="16">
        <f t="shared" si="51"/>
        <v>0</v>
      </c>
      <c r="P213" s="16">
        <f t="shared" si="52"/>
        <v>0</v>
      </c>
      <c r="Q213" s="16">
        <f t="shared" si="53"/>
        <v>0</v>
      </c>
      <c r="Y213" s="41">
        <f t="shared" si="54"/>
        <v>0</v>
      </c>
      <c r="Z213" s="41">
        <f t="shared" si="55"/>
        <v>0</v>
      </c>
      <c r="AA213" s="47">
        <f t="shared" si="56"/>
        <v>0</v>
      </c>
      <c r="AB213" s="41">
        <f t="shared" si="57"/>
        <v>0</v>
      </c>
      <c r="AC213" s="41">
        <f t="shared" si="58"/>
        <v>0</v>
      </c>
      <c r="AE213" s="86"/>
      <c r="AF213" s="86"/>
      <c r="AG213" s="86"/>
      <c r="AH213" s="86"/>
      <c r="AI213" s="17"/>
      <c r="AJ213" s="17"/>
      <c r="AK213" s="17"/>
      <c r="AL213" s="17"/>
      <c r="AM213" s="17"/>
      <c r="AN213" s="185" t="str">
        <f t="shared" si="59"/>
        <v/>
      </c>
      <c r="AO213" s="17" t="s">
        <v>830</v>
      </c>
      <c r="AP213" s="17">
        <v>11</v>
      </c>
      <c r="AQ213" s="17" t="s">
        <v>828</v>
      </c>
      <c r="AR213" s="17">
        <v>7</v>
      </c>
      <c r="AS213" s="17"/>
    </row>
    <row r="214" spans="1:45">
      <c r="A214" s="6">
        <v>18</v>
      </c>
      <c r="B214" s="113"/>
      <c r="C214" s="113"/>
      <c r="D214" s="113"/>
      <c r="E214" s="107"/>
      <c r="F214" s="107"/>
      <c r="G214" s="107"/>
      <c r="H214" s="107"/>
      <c r="I214" s="107"/>
      <c r="J214" s="107"/>
      <c r="K214" s="108"/>
      <c r="M214" s="16">
        <f t="shared" si="49"/>
        <v>0</v>
      </c>
      <c r="N214" s="16">
        <f t="shared" si="50"/>
        <v>0</v>
      </c>
      <c r="O214" s="16">
        <f t="shared" si="51"/>
        <v>0</v>
      </c>
      <c r="P214" s="16">
        <f t="shared" si="52"/>
        <v>0</v>
      </c>
      <c r="Q214" s="16">
        <f t="shared" si="53"/>
        <v>0</v>
      </c>
      <c r="Y214" s="41">
        <f t="shared" si="54"/>
        <v>0</v>
      </c>
      <c r="Z214" s="41">
        <f t="shared" si="55"/>
        <v>0</v>
      </c>
      <c r="AA214" s="47">
        <f t="shared" si="56"/>
        <v>0</v>
      </c>
      <c r="AB214" s="41">
        <f t="shared" si="57"/>
        <v>0</v>
      </c>
      <c r="AC214" s="41">
        <f t="shared" si="58"/>
        <v>0</v>
      </c>
      <c r="AE214" s="86"/>
      <c r="AF214" s="86"/>
      <c r="AG214" s="86"/>
      <c r="AH214" s="86"/>
      <c r="AI214" s="17"/>
      <c r="AJ214" s="17"/>
      <c r="AK214" s="17"/>
      <c r="AL214" s="17"/>
      <c r="AM214" s="17"/>
      <c r="AN214" s="185" t="str">
        <f t="shared" si="59"/>
        <v/>
      </c>
      <c r="AO214" s="17" t="s">
        <v>831</v>
      </c>
      <c r="AP214" s="17">
        <v>11</v>
      </c>
      <c r="AQ214" s="17" t="s">
        <v>828</v>
      </c>
      <c r="AR214" s="17">
        <v>11</v>
      </c>
      <c r="AS214" s="17"/>
    </row>
    <row r="215" spans="1:45">
      <c r="A215" s="6">
        <v>19</v>
      </c>
      <c r="B215" s="113"/>
      <c r="C215" s="113"/>
      <c r="D215" s="113"/>
      <c r="E215" s="107"/>
      <c r="F215" s="107"/>
      <c r="G215" s="107"/>
      <c r="H215" s="107"/>
      <c r="I215" s="107"/>
      <c r="J215" s="107"/>
      <c r="K215" s="108"/>
      <c r="M215" s="16">
        <f t="shared" si="49"/>
        <v>0</v>
      </c>
      <c r="N215" s="16">
        <f t="shared" si="50"/>
        <v>0</v>
      </c>
      <c r="O215" s="16">
        <f t="shared" si="51"/>
        <v>0</v>
      </c>
      <c r="P215" s="16">
        <f t="shared" si="52"/>
        <v>0</v>
      </c>
      <c r="Q215" s="16">
        <f t="shared" si="53"/>
        <v>0</v>
      </c>
      <c r="Y215" s="41">
        <f t="shared" si="54"/>
        <v>0</v>
      </c>
      <c r="Z215" s="41">
        <f t="shared" si="55"/>
        <v>0</v>
      </c>
      <c r="AA215" s="47">
        <f t="shared" si="56"/>
        <v>0</v>
      </c>
      <c r="AB215" s="41">
        <f t="shared" si="57"/>
        <v>0</v>
      </c>
      <c r="AC215" s="41">
        <f t="shared" si="58"/>
        <v>0</v>
      </c>
      <c r="AE215" s="86"/>
      <c r="AF215" s="86"/>
      <c r="AG215" s="86"/>
      <c r="AH215" s="86"/>
      <c r="AI215" s="17"/>
      <c r="AJ215" s="17"/>
      <c r="AK215" s="17"/>
      <c r="AL215" s="17"/>
      <c r="AM215" s="17"/>
      <c r="AN215" s="185" t="str">
        <f t="shared" si="59"/>
        <v/>
      </c>
      <c r="AO215" s="17" t="s">
        <v>832</v>
      </c>
      <c r="AP215" s="17">
        <v>11</v>
      </c>
      <c r="AQ215" s="17" t="s">
        <v>828</v>
      </c>
      <c r="AR215" s="17">
        <v>15</v>
      </c>
      <c r="AS215" s="17"/>
    </row>
    <row r="216" spans="1:45">
      <c r="A216" s="6">
        <v>20</v>
      </c>
      <c r="B216" s="113"/>
      <c r="C216" s="113"/>
      <c r="D216" s="113"/>
      <c r="E216" s="107"/>
      <c r="F216" s="107"/>
      <c r="G216" s="107"/>
      <c r="H216" s="107"/>
      <c r="I216" s="107"/>
      <c r="J216" s="107"/>
      <c r="K216" s="108"/>
      <c r="M216" s="16">
        <f t="shared" si="49"/>
        <v>0</v>
      </c>
      <c r="N216" s="16">
        <f t="shared" si="50"/>
        <v>0</v>
      </c>
      <c r="O216" s="16">
        <f t="shared" si="51"/>
        <v>0</v>
      </c>
      <c r="P216" s="16">
        <f t="shared" si="52"/>
        <v>0</v>
      </c>
      <c r="Q216" s="16">
        <f t="shared" si="53"/>
        <v>0</v>
      </c>
      <c r="Y216" s="41">
        <f t="shared" si="54"/>
        <v>0</v>
      </c>
      <c r="Z216" s="41">
        <f t="shared" si="55"/>
        <v>0</v>
      </c>
      <c r="AA216" s="47">
        <f t="shared" si="56"/>
        <v>0</v>
      </c>
      <c r="AB216" s="41">
        <f t="shared" si="57"/>
        <v>0</v>
      </c>
      <c r="AC216" s="41">
        <f t="shared" si="58"/>
        <v>0</v>
      </c>
      <c r="AE216" s="86"/>
      <c r="AF216" s="86"/>
      <c r="AG216" s="86"/>
      <c r="AH216" s="86"/>
      <c r="AI216" s="17"/>
      <c r="AJ216" s="17"/>
      <c r="AK216" s="17"/>
      <c r="AL216" s="17"/>
      <c r="AM216" s="17"/>
      <c r="AN216" s="185" t="str">
        <f t="shared" si="59"/>
        <v/>
      </c>
      <c r="AO216" s="17" t="s">
        <v>833</v>
      </c>
      <c r="AP216" s="17">
        <v>11</v>
      </c>
      <c r="AQ216" s="17" t="s">
        <v>828</v>
      </c>
      <c r="AR216" s="17">
        <v>19</v>
      </c>
      <c r="AS216" s="17"/>
    </row>
    <row r="217" spans="1:45">
      <c r="A217" s="6">
        <v>21</v>
      </c>
      <c r="B217" s="113"/>
      <c r="C217" s="113"/>
      <c r="D217" s="113"/>
      <c r="E217" s="107"/>
      <c r="F217" s="107"/>
      <c r="G217" s="107"/>
      <c r="H217" s="107"/>
      <c r="I217" s="107"/>
      <c r="J217" s="107"/>
      <c r="K217" s="108"/>
      <c r="M217" s="16">
        <f t="shared" si="49"/>
        <v>0</v>
      </c>
      <c r="N217" s="16">
        <f t="shared" si="50"/>
        <v>0</v>
      </c>
      <c r="O217" s="16">
        <f t="shared" si="51"/>
        <v>0</v>
      </c>
      <c r="P217" s="16">
        <f t="shared" si="52"/>
        <v>0</v>
      </c>
      <c r="Q217" s="16">
        <f t="shared" si="53"/>
        <v>0</v>
      </c>
      <c r="Y217" s="41">
        <f t="shared" si="54"/>
        <v>0</v>
      </c>
      <c r="Z217" s="41">
        <f t="shared" si="55"/>
        <v>0</v>
      </c>
      <c r="AA217" s="47">
        <f t="shared" si="56"/>
        <v>0</v>
      </c>
      <c r="AB217" s="41">
        <f t="shared" si="57"/>
        <v>0</v>
      </c>
      <c r="AC217" s="41">
        <f t="shared" si="58"/>
        <v>0</v>
      </c>
      <c r="AE217" s="86"/>
      <c r="AF217" s="86"/>
      <c r="AG217" s="86"/>
      <c r="AH217" s="86"/>
      <c r="AI217" s="17"/>
      <c r="AJ217" s="17"/>
      <c r="AK217" s="17"/>
      <c r="AL217" s="17"/>
      <c r="AM217" s="17"/>
      <c r="AN217" s="185" t="str">
        <f t="shared" si="59"/>
        <v/>
      </c>
      <c r="AO217" s="17" t="s">
        <v>834</v>
      </c>
      <c r="AP217" s="17">
        <v>11</v>
      </c>
      <c r="AQ217" s="17" t="s">
        <v>828</v>
      </c>
      <c r="AR217" s="17">
        <v>23</v>
      </c>
      <c r="AS217" s="17"/>
    </row>
    <row r="218" spans="1:45">
      <c r="A218" s="6">
        <v>22</v>
      </c>
      <c r="B218" s="113"/>
      <c r="C218" s="113"/>
      <c r="D218" s="113"/>
      <c r="E218" s="107"/>
      <c r="F218" s="107"/>
      <c r="G218" s="107"/>
      <c r="H218" s="107"/>
      <c r="I218" s="107"/>
      <c r="J218" s="107"/>
      <c r="K218" s="108"/>
      <c r="M218" s="16">
        <f t="shared" si="49"/>
        <v>0</v>
      </c>
      <c r="N218" s="16">
        <f t="shared" si="50"/>
        <v>0</v>
      </c>
      <c r="O218" s="16">
        <f t="shared" si="51"/>
        <v>0</v>
      </c>
      <c r="P218" s="16">
        <f t="shared" si="52"/>
        <v>0</v>
      </c>
      <c r="Q218" s="16">
        <f t="shared" si="53"/>
        <v>0</v>
      </c>
      <c r="Y218" s="41">
        <f t="shared" si="54"/>
        <v>0</v>
      </c>
      <c r="Z218" s="41">
        <f t="shared" si="55"/>
        <v>0</v>
      </c>
      <c r="AA218" s="47">
        <f t="shared" si="56"/>
        <v>0</v>
      </c>
      <c r="AB218" s="41">
        <f t="shared" si="57"/>
        <v>0</v>
      </c>
      <c r="AC218" s="41">
        <f t="shared" si="58"/>
        <v>0</v>
      </c>
      <c r="AE218" s="86"/>
      <c r="AF218" s="86"/>
      <c r="AG218" s="86"/>
      <c r="AH218" s="86"/>
      <c r="AI218" s="17"/>
      <c r="AJ218" s="17"/>
      <c r="AK218" s="17"/>
      <c r="AL218" s="17"/>
      <c r="AM218" s="17"/>
      <c r="AN218" s="185" t="str">
        <f t="shared" si="59"/>
        <v/>
      </c>
      <c r="AO218" s="17" t="s">
        <v>835</v>
      </c>
      <c r="AP218" s="17">
        <v>11</v>
      </c>
      <c r="AQ218" s="17" t="s">
        <v>828</v>
      </c>
      <c r="AR218" s="17">
        <v>27</v>
      </c>
      <c r="AS218" s="17"/>
    </row>
    <row r="219" spans="1:45">
      <c r="A219" s="6">
        <v>23</v>
      </c>
      <c r="B219" s="113"/>
      <c r="C219" s="113"/>
      <c r="D219" s="113"/>
      <c r="E219" s="107"/>
      <c r="F219" s="107"/>
      <c r="G219" s="107"/>
      <c r="H219" s="107"/>
      <c r="I219" s="107"/>
      <c r="J219" s="107"/>
      <c r="K219" s="108"/>
      <c r="M219" s="16">
        <f t="shared" si="49"/>
        <v>0</v>
      </c>
      <c r="N219" s="16">
        <f t="shared" si="50"/>
        <v>0</v>
      </c>
      <c r="O219" s="16">
        <f t="shared" si="51"/>
        <v>0</v>
      </c>
      <c r="P219" s="16">
        <f t="shared" si="52"/>
        <v>0</v>
      </c>
      <c r="Q219" s="16">
        <f t="shared" si="53"/>
        <v>0</v>
      </c>
      <c r="Y219" s="41">
        <f t="shared" si="54"/>
        <v>0</v>
      </c>
      <c r="Z219" s="41">
        <f t="shared" si="55"/>
        <v>0</v>
      </c>
      <c r="AA219" s="47">
        <f t="shared" si="56"/>
        <v>0</v>
      </c>
      <c r="AB219" s="41">
        <f t="shared" si="57"/>
        <v>0</v>
      </c>
      <c r="AC219" s="41">
        <f t="shared" si="58"/>
        <v>0</v>
      </c>
      <c r="AE219" s="86"/>
      <c r="AF219" s="86"/>
      <c r="AG219" s="86"/>
      <c r="AH219" s="86"/>
      <c r="AI219" s="17"/>
      <c r="AJ219" s="17"/>
      <c r="AK219" s="17"/>
      <c r="AL219" s="17"/>
      <c r="AM219" s="17"/>
      <c r="AN219" s="185" t="str">
        <f t="shared" si="59"/>
        <v/>
      </c>
      <c r="AO219" s="17" t="s">
        <v>836</v>
      </c>
      <c r="AP219" s="17">
        <v>11</v>
      </c>
      <c r="AQ219" s="17" t="s">
        <v>828</v>
      </c>
      <c r="AR219" s="17">
        <v>31</v>
      </c>
      <c r="AS219" s="17"/>
    </row>
    <row r="220" spans="1:45" ht="15.75" thickBot="1">
      <c r="A220" s="53">
        <v>24</v>
      </c>
      <c r="B220" s="114"/>
      <c r="C220" s="114"/>
      <c r="D220" s="114"/>
      <c r="E220" s="109"/>
      <c r="F220" s="109"/>
      <c r="G220" s="109"/>
      <c r="H220" s="109"/>
      <c r="I220" s="109"/>
      <c r="J220" s="109"/>
      <c r="K220" s="110"/>
      <c r="M220" s="16">
        <f t="shared" si="49"/>
        <v>0</v>
      </c>
      <c r="N220" s="16">
        <f t="shared" si="50"/>
        <v>0</v>
      </c>
      <c r="O220" s="16">
        <f t="shared" si="51"/>
        <v>0</v>
      </c>
      <c r="P220" s="16">
        <f t="shared" si="52"/>
        <v>0</v>
      </c>
      <c r="Q220" s="16">
        <f t="shared" si="53"/>
        <v>0</v>
      </c>
      <c r="Y220" s="41">
        <f t="shared" si="54"/>
        <v>0</v>
      </c>
      <c r="Z220" s="41">
        <f t="shared" si="55"/>
        <v>0</v>
      </c>
      <c r="AA220" s="47">
        <f t="shared" si="56"/>
        <v>0</v>
      </c>
      <c r="AB220" s="41">
        <f t="shared" si="57"/>
        <v>0</v>
      </c>
      <c r="AC220" s="41">
        <f t="shared" si="58"/>
        <v>0</v>
      </c>
      <c r="AE220" s="86"/>
      <c r="AF220" s="86"/>
      <c r="AG220" s="86"/>
      <c r="AH220" s="86"/>
      <c r="AI220" s="17"/>
      <c r="AJ220" s="17"/>
      <c r="AK220" s="17"/>
      <c r="AL220" s="17"/>
      <c r="AM220" s="17"/>
      <c r="AN220" s="185" t="str">
        <f t="shared" si="59"/>
        <v/>
      </c>
      <c r="AO220" s="17" t="s">
        <v>837</v>
      </c>
      <c r="AP220" s="17">
        <v>11</v>
      </c>
      <c r="AQ220" s="17" t="s">
        <v>828</v>
      </c>
      <c r="AR220" s="17">
        <v>35</v>
      </c>
      <c r="AS220" s="17"/>
    </row>
    <row r="221" spans="1:45">
      <c r="A221" s="54">
        <v>25</v>
      </c>
      <c r="B221" s="131"/>
      <c r="C221" s="131"/>
      <c r="D221" s="131"/>
      <c r="E221" s="111"/>
      <c r="F221" s="111"/>
      <c r="G221" s="111"/>
      <c r="H221" s="111"/>
      <c r="I221" s="111"/>
      <c r="J221" s="111"/>
      <c r="K221" s="112"/>
      <c r="M221" s="16">
        <f t="shared" si="49"/>
        <v>0</v>
      </c>
      <c r="N221" s="16">
        <f t="shared" si="50"/>
        <v>0</v>
      </c>
      <c r="O221" s="16">
        <f t="shared" si="51"/>
        <v>0</v>
      </c>
      <c r="P221" s="16">
        <f t="shared" si="52"/>
        <v>0</v>
      </c>
      <c r="Q221" s="16">
        <f t="shared" si="53"/>
        <v>0</v>
      </c>
      <c r="Y221" s="41">
        <f t="shared" si="54"/>
        <v>0</v>
      </c>
      <c r="Z221" s="41">
        <f t="shared" si="55"/>
        <v>0</v>
      </c>
      <c r="AA221" s="47">
        <f t="shared" si="56"/>
        <v>0</v>
      </c>
      <c r="AB221" s="41">
        <f t="shared" si="57"/>
        <v>0</v>
      </c>
      <c r="AC221" s="41">
        <f t="shared" si="58"/>
        <v>0</v>
      </c>
      <c r="AE221" s="86"/>
      <c r="AF221" s="86"/>
      <c r="AG221" s="86"/>
      <c r="AH221" s="86"/>
      <c r="AI221" s="17"/>
      <c r="AJ221" s="17"/>
      <c r="AK221" s="17"/>
      <c r="AL221" s="17"/>
      <c r="AM221" s="17"/>
      <c r="AN221" s="185" t="str">
        <f t="shared" si="59"/>
        <v/>
      </c>
      <c r="AO221" s="17" t="s">
        <v>5</v>
      </c>
      <c r="AP221" s="17">
        <v>15</v>
      </c>
      <c r="AQ221" s="17" t="s">
        <v>829</v>
      </c>
      <c r="AR221" s="17">
        <v>7</v>
      </c>
      <c r="AS221" s="17"/>
    </row>
    <row r="222" spans="1:45">
      <c r="A222" s="6">
        <v>26</v>
      </c>
      <c r="B222" s="113"/>
      <c r="C222" s="113"/>
      <c r="D222" s="113"/>
      <c r="E222" s="107"/>
      <c r="F222" s="107"/>
      <c r="G222" s="107"/>
      <c r="H222" s="107"/>
      <c r="I222" s="107"/>
      <c r="J222" s="107"/>
      <c r="K222" s="108"/>
      <c r="M222" s="16">
        <f t="shared" si="49"/>
        <v>0</v>
      </c>
      <c r="N222" s="16">
        <f t="shared" si="50"/>
        <v>0</v>
      </c>
      <c r="O222" s="16">
        <f t="shared" si="51"/>
        <v>0</v>
      </c>
      <c r="P222" s="16">
        <f t="shared" si="52"/>
        <v>0</v>
      </c>
      <c r="Q222" s="16">
        <f t="shared" si="53"/>
        <v>0</v>
      </c>
      <c r="Y222" s="41">
        <f t="shared" si="54"/>
        <v>0</v>
      </c>
      <c r="Z222" s="41">
        <f t="shared" si="55"/>
        <v>0</v>
      </c>
      <c r="AA222" s="47">
        <f t="shared" si="56"/>
        <v>0</v>
      </c>
      <c r="AB222" s="41">
        <f t="shared" si="57"/>
        <v>0</v>
      </c>
      <c r="AC222" s="41">
        <f t="shared" si="58"/>
        <v>0</v>
      </c>
      <c r="AE222" s="86"/>
      <c r="AF222" s="86"/>
      <c r="AG222" s="86"/>
      <c r="AH222" s="86"/>
      <c r="AI222" s="17"/>
      <c r="AJ222" s="17"/>
      <c r="AK222" s="17"/>
      <c r="AL222" s="17"/>
      <c r="AM222" s="17"/>
      <c r="AN222" s="185" t="str">
        <f t="shared" si="59"/>
        <v/>
      </c>
      <c r="AO222" s="17" t="s">
        <v>9</v>
      </c>
      <c r="AP222" s="17">
        <v>15</v>
      </c>
      <c r="AQ222" s="17" t="s">
        <v>829</v>
      </c>
      <c r="AR222" s="17">
        <v>11</v>
      </c>
      <c r="AS222" s="17"/>
    </row>
    <row r="223" spans="1:45">
      <c r="A223" s="6">
        <v>27</v>
      </c>
      <c r="B223" s="113"/>
      <c r="C223" s="113"/>
      <c r="D223" s="113"/>
      <c r="E223" s="107"/>
      <c r="F223" s="107"/>
      <c r="G223" s="107"/>
      <c r="H223" s="107"/>
      <c r="I223" s="107"/>
      <c r="J223" s="107"/>
      <c r="K223" s="108"/>
      <c r="M223" s="16">
        <f t="shared" si="49"/>
        <v>0</v>
      </c>
      <c r="N223" s="16">
        <f t="shared" si="50"/>
        <v>0</v>
      </c>
      <c r="O223" s="16">
        <f t="shared" si="51"/>
        <v>0</v>
      </c>
      <c r="P223" s="16">
        <f t="shared" si="52"/>
        <v>0</v>
      </c>
      <c r="Q223" s="16">
        <f t="shared" si="53"/>
        <v>0</v>
      </c>
      <c r="Y223" s="41">
        <f t="shared" si="54"/>
        <v>0</v>
      </c>
      <c r="Z223" s="41">
        <f t="shared" si="55"/>
        <v>0</v>
      </c>
      <c r="AA223" s="47">
        <f t="shared" si="56"/>
        <v>0</v>
      </c>
      <c r="AB223" s="41">
        <f t="shared" si="57"/>
        <v>0</v>
      </c>
      <c r="AC223" s="41">
        <f t="shared" si="58"/>
        <v>0</v>
      </c>
      <c r="AE223" s="86"/>
      <c r="AF223" s="86"/>
      <c r="AG223" s="86"/>
      <c r="AH223" s="86"/>
      <c r="AI223" s="17"/>
      <c r="AJ223" s="17"/>
      <c r="AK223" s="17"/>
      <c r="AL223" s="17"/>
      <c r="AM223" s="17"/>
      <c r="AN223" s="185" t="str">
        <f t="shared" si="59"/>
        <v/>
      </c>
      <c r="AO223" s="17" t="s">
        <v>828</v>
      </c>
      <c r="AP223" s="17">
        <v>15</v>
      </c>
      <c r="AQ223" s="17" t="s">
        <v>829</v>
      </c>
      <c r="AR223" s="17">
        <v>15</v>
      </c>
      <c r="AS223" s="17"/>
    </row>
    <row r="224" spans="1:45">
      <c r="A224" s="6">
        <v>28</v>
      </c>
      <c r="B224" s="113"/>
      <c r="C224" s="113"/>
      <c r="D224" s="113"/>
      <c r="E224" s="107"/>
      <c r="F224" s="107"/>
      <c r="G224" s="107"/>
      <c r="H224" s="107"/>
      <c r="I224" s="107"/>
      <c r="J224" s="107"/>
      <c r="K224" s="108"/>
      <c r="M224" s="16">
        <f t="shared" si="49"/>
        <v>0</v>
      </c>
      <c r="N224" s="16">
        <f t="shared" si="50"/>
        <v>0</v>
      </c>
      <c r="O224" s="16">
        <f t="shared" si="51"/>
        <v>0</v>
      </c>
      <c r="P224" s="16">
        <f t="shared" si="52"/>
        <v>0</v>
      </c>
      <c r="Q224" s="16">
        <f t="shared" si="53"/>
        <v>0</v>
      </c>
      <c r="Y224" s="41">
        <f t="shared" si="54"/>
        <v>0</v>
      </c>
      <c r="Z224" s="41">
        <f t="shared" si="55"/>
        <v>0</v>
      </c>
      <c r="AA224" s="47">
        <f t="shared" si="56"/>
        <v>0</v>
      </c>
      <c r="AB224" s="41">
        <f t="shared" si="57"/>
        <v>0</v>
      </c>
      <c r="AC224" s="41">
        <f t="shared" si="58"/>
        <v>0</v>
      </c>
      <c r="AE224" s="86"/>
      <c r="AF224" s="86"/>
      <c r="AG224" s="86"/>
      <c r="AH224" s="86"/>
      <c r="AI224" s="17"/>
      <c r="AJ224" s="17"/>
      <c r="AK224" s="17"/>
      <c r="AL224" s="17"/>
      <c r="AM224" s="17"/>
      <c r="AN224" s="185" t="str">
        <f t="shared" si="59"/>
        <v/>
      </c>
      <c r="AO224" s="17" t="s">
        <v>829</v>
      </c>
      <c r="AP224" s="17">
        <v>15</v>
      </c>
      <c r="AQ224" s="17" t="s">
        <v>829</v>
      </c>
      <c r="AR224" s="17">
        <v>19</v>
      </c>
      <c r="AS224" s="17"/>
    </row>
    <row r="225" spans="1:45">
      <c r="A225" s="6">
        <v>29</v>
      </c>
      <c r="B225" s="113"/>
      <c r="C225" s="113"/>
      <c r="D225" s="113"/>
      <c r="E225" s="107"/>
      <c r="F225" s="107"/>
      <c r="G225" s="107"/>
      <c r="H225" s="107"/>
      <c r="I225" s="107"/>
      <c r="J225" s="107"/>
      <c r="K225" s="108"/>
      <c r="M225" s="16">
        <f t="shared" si="49"/>
        <v>0</v>
      </c>
      <c r="N225" s="16">
        <f t="shared" si="50"/>
        <v>0</v>
      </c>
      <c r="O225" s="16">
        <f t="shared" si="51"/>
        <v>0</v>
      </c>
      <c r="P225" s="16">
        <f t="shared" si="52"/>
        <v>0</v>
      </c>
      <c r="Q225" s="16">
        <f t="shared" si="53"/>
        <v>0</v>
      </c>
      <c r="Y225" s="41">
        <f t="shared" si="54"/>
        <v>0</v>
      </c>
      <c r="Z225" s="41">
        <f t="shared" si="55"/>
        <v>0</v>
      </c>
      <c r="AA225" s="47">
        <f t="shared" si="56"/>
        <v>0</v>
      </c>
      <c r="AB225" s="41">
        <f t="shared" si="57"/>
        <v>0</v>
      </c>
      <c r="AC225" s="41">
        <f t="shared" si="58"/>
        <v>0</v>
      </c>
      <c r="AE225" s="86"/>
      <c r="AF225" s="86"/>
      <c r="AG225" s="86"/>
      <c r="AH225" s="86"/>
      <c r="AI225" s="17"/>
      <c r="AJ225" s="17"/>
      <c r="AK225" s="17"/>
      <c r="AL225" s="17"/>
      <c r="AM225" s="17"/>
      <c r="AN225" s="185" t="str">
        <f t="shared" si="59"/>
        <v/>
      </c>
      <c r="AO225" s="17" t="s">
        <v>830</v>
      </c>
      <c r="AP225" s="17">
        <v>15</v>
      </c>
      <c r="AQ225" s="17" t="s">
        <v>829</v>
      </c>
      <c r="AR225" s="17">
        <v>23</v>
      </c>
      <c r="AS225" s="17"/>
    </row>
    <row r="226" spans="1:45">
      <c r="A226" s="7">
        <v>30</v>
      </c>
      <c r="B226" s="113"/>
      <c r="C226" s="113"/>
      <c r="D226" s="113"/>
      <c r="E226" s="107"/>
      <c r="F226" s="107"/>
      <c r="G226" s="107"/>
      <c r="H226" s="107"/>
      <c r="I226" s="107"/>
      <c r="J226" s="107"/>
      <c r="K226" s="108"/>
      <c r="M226" s="16">
        <f t="shared" si="49"/>
        <v>0</v>
      </c>
      <c r="N226" s="16">
        <f t="shared" si="50"/>
        <v>0</v>
      </c>
      <c r="O226" s="16">
        <f t="shared" si="51"/>
        <v>0</v>
      </c>
      <c r="P226" s="16">
        <f t="shared" si="52"/>
        <v>0</v>
      </c>
      <c r="Q226" s="16">
        <f t="shared" si="53"/>
        <v>0</v>
      </c>
      <c r="Y226" s="41">
        <f t="shared" si="54"/>
        <v>0</v>
      </c>
      <c r="Z226" s="41">
        <f t="shared" si="55"/>
        <v>0</v>
      </c>
      <c r="AA226" s="47">
        <f t="shared" si="56"/>
        <v>0</v>
      </c>
      <c r="AB226" s="41">
        <f t="shared" si="57"/>
        <v>0</v>
      </c>
      <c r="AC226" s="41">
        <f t="shared" si="58"/>
        <v>0</v>
      </c>
      <c r="AE226" s="86"/>
      <c r="AF226" s="86"/>
      <c r="AG226" s="86"/>
      <c r="AH226" s="86"/>
      <c r="AI226" s="17"/>
      <c r="AJ226" s="17"/>
      <c r="AK226" s="17"/>
      <c r="AL226" s="17"/>
      <c r="AM226" s="17"/>
      <c r="AN226" s="185" t="str">
        <f t="shared" si="59"/>
        <v/>
      </c>
      <c r="AO226" s="17" t="s">
        <v>831</v>
      </c>
      <c r="AP226" s="17">
        <v>15</v>
      </c>
      <c r="AQ226" s="17" t="s">
        <v>829</v>
      </c>
      <c r="AR226" s="17">
        <v>27</v>
      </c>
      <c r="AS226" s="17"/>
    </row>
    <row r="227" spans="1:45">
      <c r="A227" s="7">
        <v>31</v>
      </c>
      <c r="B227" s="113"/>
      <c r="C227" s="113"/>
      <c r="D227" s="113"/>
      <c r="E227" s="107"/>
      <c r="F227" s="107"/>
      <c r="G227" s="107"/>
      <c r="H227" s="107"/>
      <c r="I227" s="107"/>
      <c r="J227" s="107"/>
      <c r="K227" s="108"/>
      <c r="M227" s="16">
        <f t="shared" si="49"/>
        <v>0</v>
      </c>
      <c r="N227" s="16">
        <f t="shared" si="50"/>
        <v>0</v>
      </c>
      <c r="O227" s="16">
        <f t="shared" si="51"/>
        <v>0</v>
      </c>
      <c r="P227" s="16">
        <f t="shared" si="52"/>
        <v>0</v>
      </c>
      <c r="Q227" s="16">
        <f t="shared" si="53"/>
        <v>0</v>
      </c>
      <c r="Y227" s="41">
        <f t="shared" si="54"/>
        <v>0</v>
      </c>
      <c r="Z227" s="41">
        <f t="shared" si="55"/>
        <v>0</v>
      </c>
      <c r="AA227" s="47">
        <f t="shared" si="56"/>
        <v>0</v>
      </c>
      <c r="AB227" s="41">
        <f t="shared" si="57"/>
        <v>0</v>
      </c>
      <c r="AC227" s="41">
        <f t="shared" si="58"/>
        <v>0</v>
      </c>
      <c r="AE227" s="86"/>
      <c r="AF227" s="86"/>
      <c r="AG227" s="86"/>
      <c r="AH227" s="86"/>
      <c r="AI227" s="17"/>
      <c r="AJ227" s="17"/>
      <c r="AK227" s="17"/>
      <c r="AL227" s="17"/>
      <c r="AM227" s="17"/>
      <c r="AN227" s="185" t="str">
        <f t="shared" si="59"/>
        <v/>
      </c>
      <c r="AO227" s="17" t="s">
        <v>832</v>
      </c>
      <c r="AP227" s="17">
        <v>15</v>
      </c>
      <c r="AQ227" s="17" t="s">
        <v>829</v>
      </c>
      <c r="AR227" s="17">
        <v>31</v>
      </c>
      <c r="AS227" s="17"/>
    </row>
    <row r="228" spans="1:45" ht="15.75" thickBot="1">
      <c r="A228" s="55">
        <v>32</v>
      </c>
      <c r="B228" s="114"/>
      <c r="C228" s="114"/>
      <c r="D228" s="114"/>
      <c r="E228" s="109"/>
      <c r="F228" s="109"/>
      <c r="G228" s="109"/>
      <c r="H228" s="109"/>
      <c r="I228" s="109"/>
      <c r="J228" s="109"/>
      <c r="K228" s="110"/>
      <c r="M228" s="16">
        <f t="shared" si="49"/>
        <v>0</v>
      </c>
      <c r="N228" s="16">
        <f t="shared" si="50"/>
        <v>0</v>
      </c>
      <c r="O228" s="16">
        <f t="shared" si="51"/>
        <v>0</v>
      </c>
      <c r="P228" s="16">
        <f t="shared" si="52"/>
        <v>0</v>
      </c>
      <c r="Q228" s="16">
        <f t="shared" si="53"/>
        <v>0</v>
      </c>
      <c r="Y228" s="41">
        <f t="shared" si="54"/>
        <v>0</v>
      </c>
      <c r="Z228" s="41">
        <f t="shared" si="55"/>
        <v>0</v>
      </c>
      <c r="AA228" s="47">
        <f t="shared" si="56"/>
        <v>0</v>
      </c>
      <c r="AB228" s="41">
        <f t="shared" si="57"/>
        <v>0</v>
      </c>
      <c r="AC228" s="41">
        <f t="shared" si="58"/>
        <v>0</v>
      </c>
      <c r="AE228" s="86"/>
      <c r="AF228" s="86"/>
      <c r="AG228" s="86"/>
      <c r="AH228" s="86"/>
      <c r="AI228" s="17"/>
      <c r="AJ228" s="17"/>
      <c r="AK228" s="17"/>
      <c r="AL228" s="17"/>
      <c r="AM228" s="17"/>
      <c r="AN228" s="185" t="str">
        <f t="shared" si="59"/>
        <v/>
      </c>
      <c r="AO228" s="17" t="s">
        <v>833</v>
      </c>
      <c r="AP228" s="17">
        <v>15</v>
      </c>
      <c r="AQ228" s="17" t="s">
        <v>829</v>
      </c>
      <c r="AR228" s="17">
        <v>35</v>
      </c>
      <c r="AS228" s="17"/>
    </row>
    <row r="229" spans="1:45">
      <c r="A229" s="56">
        <v>33</v>
      </c>
      <c r="B229" s="131"/>
      <c r="C229" s="131"/>
      <c r="D229" s="131"/>
      <c r="E229" s="111"/>
      <c r="F229" s="111"/>
      <c r="G229" s="111"/>
      <c r="H229" s="111"/>
      <c r="I229" s="111"/>
      <c r="J229" s="111"/>
      <c r="K229" s="112"/>
      <c r="M229" s="16">
        <f t="shared" si="49"/>
        <v>0</v>
      </c>
      <c r="N229" s="16">
        <f t="shared" si="50"/>
        <v>0</v>
      </c>
      <c r="O229" s="16">
        <f t="shared" si="51"/>
        <v>0</v>
      </c>
      <c r="P229" s="16">
        <f t="shared" si="52"/>
        <v>0</v>
      </c>
      <c r="Q229" s="16">
        <f t="shared" si="53"/>
        <v>0</v>
      </c>
      <c r="Y229" s="41">
        <f t="shared" si="54"/>
        <v>0</v>
      </c>
      <c r="Z229" s="41">
        <f t="shared" si="55"/>
        <v>0</v>
      </c>
      <c r="AA229" s="47">
        <f t="shared" si="56"/>
        <v>0</v>
      </c>
      <c r="AB229" s="41">
        <f t="shared" si="57"/>
        <v>0</v>
      </c>
      <c r="AC229" s="41">
        <f t="shared" si="58"/>
        <v>0</v>
      </c>
      <c r="AE229" s="86"/>
      <c r="AF229" s="86"/>
      <c r="AG229" s="86"/>
      <c r="AH229" s="86"/>
      <c r="AI229" s="17"/>
      <c r="AJ229" s="17"/>
      <c r="AK229" s="17"/>
      <c r="AL229" s="17"/>
      <c r="AM229" s="17"/>
      <c r="AN229" s="185" t="str">
        <f t="shared" si="59"/>
        <v/>
      </c>
      <c r="AO229" s="17" t="s">
        <v>834</v>
      </c>
      <c r="AP229" s="17">
        <v>15</v>
      </c>
      <c r="AQ229" s="17" t="s">
        <v>830</v>
      </c>
      <c r="AR229" s="17">
        <v>7</v>
      </c>
      <c r="AS229" s="17"/>
    </row>
    <row r="230" spans="1:45">
      <c r="A230" s="7">
        <v>34</v>
      </c>
      <c r="B230" s="113"/>
      <c r="C230" s="113"/>
      <c r="D230" s="113"/>
      <c r="E230" s="107"/>
      <c r="F230" s="107"/>
      <c r="G230" s="107"/>
      <c r="H230" s="107"/>
      <c r="I230" s="107"/>
      <c r="J230" s="107"/>
      <c r="K230" s="108"/>
      <c r="M230" s="16">
        <f t="shared" si="49"/>
        <v>0</v>
      </c>
      <c r="N230" s="16">
        <f t="shared" si="50"/>
        <v>0</v>
      </c>
      <c r="O230" s="16">
        <f t="shared" si="51"/>
        <v>0</v>
      </c>
      <c r="P230" s="16">
        <f t="shared" si="52"/>
        <v>0</v>
      </c>
      <c r="Q230" s="16">
        <f t="shared" si="53"/>
        <v>0</v>
      </c>
      <c r="Y230" s="41">
        <f t="shared" si="54"/>
        <v>0</v>
      </c>
      <c r="Z230" s="41">
        <f t="shared" si="55"/>
        <v>0</v>
      </c>
      <c r="AA230" s="47">
        <f t="shared" si="56"/>
        <v>0</v>
      </c>
      <c r="AB230" s="41">
        <f t="shared" si="57"/>
        <v>0</v>
      </c>
      <c r="AC230" s="41">
        <f t="shared" si="58"/>
        <v>0</v>
      </c>
      <c r="AE230" s="86"/>
      <c r="AF230" s="86"/>
      <c r="AG230" s="86"/>
      <c r="AH230" s="86"/>
      <c r="AI230" s="17"/>
      <c r="AJ230" s="17"/>
      <c r="AK230" s="17"/>
      <c r="AL230" s="17"/>
      <c r="AM230" s="17"/>
      <c r="AN230" s="185" t="str">
        <f t="shared" si="59"/>
        <v/>
      </c>
      <c r="AO230" s="17" t="s">
        <v>835</v>
      </c>
      <c r="AP230" s="17">
        <v>15</v>
      </c>
      <c r="AQ230" s="17" t="s">
        <v>830</v>
      </c>
      <c r="AR230" s="17">
        <v>11</v>
      </c>
      <c r="AS230" s="17"/>
    </row>
    <row r="231" spans="1:45">
      <c r="A231" s="7">
        <v>35</v>
      </c>
      <c r="B231" s="113"/>
      <c r="C231" s="113"/>
      <c r="D231" s="113"/>
      <c r="E231" s="107"/>
      <c r="F231" s="107"/>
      <c r="G231" s="107"/>
      <c r="H231" s="107"/>
      <c r="I231" s="107"/>
      <c r="J231" s="107"/>
      <c r="K231" s="108"/>
      <c r="M231" s="16">
        <f t="shared" si="49"/>
        <v>0</v>
      </c>
      <c r="N231" s="16">
        <f t="shared" si="50"/>
        <v>0</v>
      </c>
      <c r="O231" s="16">
        <f t="shared" si="51"/>
        <v>0</v>
      </c>
      <c r="P231" s="16">
        <f t="shared" si="52"/>
        <v>0</v>
      </c>
      <c r="Q231" s="16">
        <f t="shared" si="53"/>
        <v>0</v>
      </c>
      <c r="Y231" s="41">
        <f t="shared" si="54"/>
        <v>0</v>
      </c>
      <c r="Z231" s="41">
        <f t="shared" si="55"/>
        <v>0</v>
      </c>
      <c r="AA231" s="47">
        <f t="shared" si="56"/>
        <v>0</v>
      </c>
      <c r="AB231" s="41">
        <f t="shared" si="57"/>
        <v>0</v>
      </c>
      <c r="AC231" s="41">
        <f t="shared" si="58"/>
        <v>0</v>
      </c>
      <c r="AE231" s="86"/>
      <c r="AF231" s="86"/>
      <c r="AG231" s="86"/>
      <c r="AH231" s="86"/>
      <c r="AI231" s="17"/>
      <c r="AJ231" s="17"/>
      <c r="AK231" s="17"/>
      <c r="AL231" s="17"/>
      <c r="AM231" s="17"/>
      <c r="AN231" s="185" t="str">
        <f t="shared" si="59"/>
        <v/>
      </c>
      <c r="AO231" s="17" t="s">
        <v>836</v>
      </c>
      <c r="AP231" s="17">
        <v>15</v>
      </c>
      <c r="AQ231" s="17" t="s">
        <v>830</v>
      </c>
      <c r="AR231" s="17">
        <v>15</v>
      </c>
      <c r="AS231" s="17"/>
    </row>
    <row r="232" spans="1:45">
      <c r="A232" s="7">
        <v>36</v>
      </c>
      <c r="B232" s="113"/>
      <c r="C232" s="113"/>
      <c r="D232" s="113"/>
      <c r="E232" s="107"/>
      <c r="F232" s="107"/>
      <c r="G232" s="107"/>
      <c r="H232" s="107"/>
      <c r="I232" s="107"/>
      <c r="J232" s="107"/>
      <c r="K232" s="108"/>
      <c r="M232" s="16">
        <f t="shared" si="49"/>
        <v>0</v>
      </c>
      <c r="N232" s="16">
        <f t="shared" si="50"/>
        <v>0</v>
      </c>
      <c r="O232" s="16">
        <f t="shared" si="51"/>
        <v>0</v>
      </c>
      <c r="P232" s="16">
        <f t="shared" si="52"/>
        <v>0</v>
      </c>
      <c r="Q232" s="16">
        <f t="shared" si="53"/>
        <v>0</v>
      </c>
      <c r="Y232" s="41">
        <f t="shared" si="54"/>
        <v>0</v>
      </c>
      <c r="Z232" s="41">
        <f t="shared" si="55"/>
        <v>0</v>
      </c>
      <c r="AA232" s="47">
        <f t="shared" si="56"/>
        <v>0</v>
      </c>
      <c r="AB232" s="41">
        <f t="shared" si="57"/>
        <v>0</v>
      </c>
      <c r="AC232" s="41">
        <f t="shared" si="58"/>
        <v>0</v>
      </c>
      <c r="AE232" s="86"/>
      <c r="AF232" s="86"/>
      <c r="AG232" s="86"/>
      <c r="AH232" s="86"/>
      <c r="AI232" s="17"/>
      <c r="AJ232" s="17"/>
      <c r="AK232" s="17"/>
      <c r="AL232" s="17"/>
      <c r="AM232" s="17"/>
      <c r="AN232" s="185" t="str">
        <f t="shared" si="59"/>
        <v/>
      </c>
      <c r="AO232" s="17" t="s">
        <v>837</v>
      </c>
      <c r="AP232" s="17">
        <v>15</v>
      </c>
      <c r="AQ232" s="17" t="s">
        <v>830</v>
      </c>
      <c r="AR232" s="17">
        <v>19</v>
      </c>
      <c r="AS232" s="17"/>
    </row>
    <row r="233" spans="1:45">
      <c r="A233" s="7">
        <v>37</v>
      </c>
      <c r="B233" s="113"/>
      <c r="C233" s="113"/>
      <c r="D233" s="113"/>
      <c r="E233" s="107"/>
      <c r="F233" s="107"/>
      <c r="G233" s="107"/>
      <c r="H233" s="107"/>
      <c r="I233" s="107"/>
      <c r="J233" s="107"/>
      <c r="K233" s="108"/>
      <c r="M233" s="16">
        <f t="shared" si="49"/>
        <v>0</v>
      </c>
      <c r="N233" s="16">
        <f t="shared" si="50"/>
        <v>0</v>
      </c>
      <c r="O233" s="16">
        <f t="shared" si="51"/>
        <v>0</v>
      </c>
      <c r="P233" s="16">
        <f t="shared" si="52"/>
        <v>0</v>
      </c>
      <c r="Q233" s="16">
        <f t="shared" si="53"/>
        <v>0</v>
      </c>
      <c r="Y233" s="41">
        <f t="shared" si="54"/>
        <v>0</v>
      </c>
      <c r="Z233" s="41">
        <f t="shared" si="55"/>
        <v>0</v>
      </c>
      <c r="AA233" s="47">
        <f t="shared" si="56"/>
        <v>0</v>
      </c>
      <c r="AB233" s="41">
        <f t="shared" si="57"/>
        <v>0</v>
      </c>
      <c r="AC233" s="41">
        <f t="shared" si="58"/>
        <v>0</v>
      </c>
      <c r="AE233" s="86"/>
      <c r="AF233" s="86"/>
      <c r="AG233" s="86"/>
      <c r="AH233" s="86"/>
      <c r="AI233" s="17"/>
      <c r="AJ233" s="17"/>
      <c r="AK233" s="17"/>
      <c r="AL233" s="17"/>
      <c r="AM233" s="17"/>
      <c r="AN233" s="185" t="str">
        <f t="shared" si="59"/>
        <v/>
      </c>
      <c r="AO233" s="17" t="s">
        <v>5</v>
      </c>
      <c r="AP233" s="17">
        <v>19</v>
      </c>
      <c r="AQ233" s="17" t="s">
        <v>830</v>
      </c>
      <c r="AR233" s="17">
        <v>23</v>
      </c>
      <c r="AS233" s="17"/>
    </row>
    <row r="234" spans="1:45">
      <c r="A234" s="7">
        <v>38</v>
      </c>
      <c r="B234" s="113"/>
      <c r="C234" s="113"/>
      <c r="D234" s="113"/>
      <c r="E234" s="107"/>
      <c r="F234" s="107"/>
      <c r="G234" s="107"/>
      <c r="H234" s="107"/>
      <c r="I234" s="107"/>
      <c r="J234" s="107"/>
      <c r="K234" s="108"/>
      <c r="M234" s="16">
        <f t="shared" si="49"/>
        <v>0</v>
      </c>
      <c r="N234" s="16">
        <f t="shared" si="50"/>
        <v>0</v>
      </c>
      <c r="O234" s="16">
        <f t="shared" si="51"/>
        <v>0</v>
      </c>
      <c r="P234" s="16">
        <f t="shared" si="52"/>
        <v>0</v>
      </c>
      <c r="Q234" s="16">
        <f t="shared" si="53"/>
        <v>0</v>
      </c>
      <c r="Y234" s="41">
        <f t="shared" si="54"/>
        <v>0</v>
      </c>
      <c r="Z234" s="41">
        <f t="shared" si="55"/>
        <v>0</v>
      </c>
      <c r="AA234" s="47">
        <f t="shared" si="56"/>
        <v>0</v>
      </c>
      <c r="AB234" s="41">
        <f t="shared" si="57"/>
        <v>0</v>
      </c>
      <c r="AC234" s="41">
        <f t="shared" si="58"/>
        <v>0</v>
      </c>
      <c r="AE234" s="86"/>
      <c r="AF234" s="86"/>
      <c r="AG234" s="86"/>
      <c r="AH234" s="86"/>
      <c r="AI234" s="17"/>
      <c r="AJ234" s="17"/>
      <c r="AK234" s="17"/>
      <c r="AL234" s="17"/>
      <c r="AM234" s="17"/>
      <c r="AN234" s="185" t="str">
        <f t="shared" si="59"/>
        <v/>
      </c>
      <c r="AO234" s="17" t="s">
        <v>9</v>
      </c>
      <c r="AP234" s="17">
        <v>19</v>
      </c>
      <c r="AQ234" s="17" t="s">
        <v>830</v>
      </c>
      <c r="AR234" s="17">
        <v>27</v>
      </c>
      <c r="AS234" s="17"/>
    </row>
    <row r="235" spans="1:45">
      <c r="A235" s="7">
        <v>39</v>
      </c>
      <c r="B235" s="113"/>
      <c r="C235" s="113"/>
      <c r="D235" s="113"/>
      <c r="E235" s="107"/>
      <c r="F235" s="107"/>
      <c r="G235" s="107"/>
      <c r="H235" s="107"/>
      <c r="I235" s="107"/>
      <c r="J235" s="107"/>
      <c r="K235" s="108"/>
      <c r="M235" s="16">
        <f t="shared" si="49"/>
        <v>0</v>
      </c>
      <c r="N235" s="16">
        <f t="shared" si="50"/>
        <v>0</v>
      </c>
      <c r="O235" s="16">
        <f t="shared" si="51"/>
        <v>0</v>
      </c>
      <c r="P235" s="16">
        <f t="shared" si="52"/>
        <v>0</v>
      </c>
      <c r="Q235" s="16">
        <f t="shared" si="53"/>
        <v>0</v>
      </c>
      <c r="Y235" s="41">
        <f t="shared" si="54"/>
        <v>0</v>
      </c>
      <c r="Z235" s="41">
        <f t="shared" si="55"/>
        <v>0</v>
      </c>
      <c r="AA235" s="47">
        <f t="shared" si="56"/>
        <v>0</v>
      </c>
      <c r="AB235" s="41">
        <f t="shared" si="57"/>
        <v>0</v>
      </c>
      <c r="AC235" s="41">
        <f t="shared" si="58"/>
        <v>0</v>
      </c>
      <c r="AE235" s="86"/>
      <c r="AF235" s="86"/>
      <c r="AG235" s="86"/>
      <c r="AH235" s="86"/>
      <c r="AI235" s="17"/>
      <c r="AJ235" s="17"/>
      <c r="AK235" s="17"/>
      <c r="AL235" s="17"/>
      <c r="AM235" s="17"/>
      <c r="AN235" s="185" t="str">
        <f t="shared" si="59"/>
        <v/>
      </c>
      <c r="AO235" s="17" t="s">
        <v>828</v>
      </c>
      <c r="AP235" s="17">
        <v>19</v>
      </c>
      <c r="AQ235" s="17" t="s">
        <v>830</v>
      </c>
      <c r="AR235" s="17">
        <v>31</v>
      </c>
      <c r="AS235" s="17"/>
    </row>
    <row r="236" spans="1:45" ht="15.75" thickBot="1">
      <c r="A236" s="55">
        <v>40</v>
      </c>
      <c r="B236" s="114"/>
      <c r="C236" s="114"/>
      <c r="D236" s="114"/>
      <c r="E236" s="109"/>
      <c r="F236" s="109"/>
      <c r="G236" s="109"/>
      <c r="H236" s="109"/>
      <c r="I236" s="109"/>
      <c r="J236" s="109"/>
      <c r="K236" s="110"/>
      <c r="M236" s="16">
        <f t="shared" si="49"/>
        <v>0</v>
      </c>
      <c r="N236" s="16">
        <f t="shared" si="50"/>
        <v>0</v>
      </c>
      <c r="O236" s="16">
        <f t="shared" si="51"/>
        <v>0</v>
      </c>
      <c r="P236" s="16">
        <f t="shared" si="52"/>
        <v>0</v>
      </c>
      <c r="Q236" s="16">
        <f t="shared" si="53"/>
        <v>0</v>
      </c>
      <c r="Y236" s="41">
        <f t="shared" si="54"/>
        <v>0</v>
      </c>
      <c r="Z236" s="41">
        <f t="shared" si="55"/>
        <v>0</v>
      </c>
      <c r="AA236" s="47">
        <f t="shared" si="56"/>
        <v>0</v>
      </c>
      <c r="AB236" s="41">
        <f t="shared" si="57"/>
        <v>0</v>
      </c>
      <c r="AC236" s="41">
        <f t="shared" si="58"/>
        <v>0</v>
      </c>
      <c r="AE236" s="86"/>
      <c r="AF236" s="86"/>
      <c r="AG236" s="86"/>
      <c r="AH236" s="86"/>
      <c r="AI236" s="17"/>
      <c r="AJ236" s="17"/>
      <c r="AK236" s="17"/>
      <c r="AL236" s="17"/>
      <c r="AM236" s="17"/>
      <c r="AN236" s="185" t="str">
        <f t="shared" si="59"/>
        <v/>
      </c>
      <c r="AO236" s="17" t="s">
        <v>829</v>
      </c>
      <c r="AP236" s="17">
        <v>19</v>
      </c>
      <c r="AQ236" s="17" t="s">
        <v>830</v>
      </c>
      <c r="AR236" s="17">
        <v>35</v>
      </c>
      <c r="AS236" s="17"/>
    </row>
    <row r="237" spans="1:45">
      <c r="A237" s="56">
        <v>41</v>
      </c>
      <c r="B237" s="131"/>
      <c r="C237" s="131"/>
      <c r="D237" s="131"/>
      <c r="E237" s="111"/>
      <c r="F237" s="111"/>
      <c r="G237" s="111"/>
      <c r="H237" s="111"/>
      <c r="I237" s="111"/>
      <c r="J237" s="111"/>
      <c r="K237" s="112"/>
      <c r="M237" s="16">
        <f t="shared" si="49"/>
        <v>0</v>
      </c>
      <c r="N237" s="16">
        <f t="shared" si="50"/>
        <v>0</v>
      </c>
      <c r="O237" s="16">
        <f t="shared" si="51"/>
        <v>0</v>
      </c>
      <c r="P237" s="16">
        <f t="shared" si="52"/>
        <v>0</v>
      </c>
      <c r="Q237" s="16">
        <f t="shared" si="53"/>
        <v>0</v>
      </c>
      <c r="Y237" s="41">
        <f t="shared" si="54"/>
        <v>0</v>
      </c>
      <c r="Z237" s="41">
        <f t="shared" si="55"/>
        <v>0</v>
      </c>
      <c r="AA237" s="47">
        <f t="shared" si="56"/>
        <v>0</v>
      </c>
      <c r="AB237" s="41">
        <f t="shared" si="57"/>
        <v>0</v>
      </c>
      <c r="AC237" s="41">
        <f t="shared" si="58"/>
        <v>0</v>
      </c>
      <c r="AE237" s="86"/>
      <c r="AF237" s="86"/>
      <c r="AG237" s="86"/>
      <c r="AH237" s="86"/>
      <c r="AI237" s="17"/>
      <c r="AJ237" s="17"/>
      <c r="AK237" s="17"/>
      <c r="AL237" s="17"/>
      <c r="AM237" s="17"/>
      <c r="AN237" s="185" t="str">
        <f t="shared" si="59"/>
        <v/>
      </c>
      <c r="AO237" s="17" t="s">
        <v>830</v>
      </c>
      <c r="AP237" s="17">
        <v>19</v>
      </c>
      <c r="AQ237" s="17" t="s">
        <v>831</v>
      </c>
      <c r="AR237" s="17">
        <v>7</v>
      </c>
      <c r="AS237" s="17"/>
    </row>
    <row r="238" spans="1:45">
      <c r="A238" s="7">
        <v>42</v>
      </c>
      <c r="B238" s="113"/>
      <c r="C238" s="113"/>
      <c r="D238" s="113"/>
      <c r="E238" s="107"/>
      <c r="F238" s="107"/>
      <c r="G238" s="107"/>
      <c r="H238" s="107"/>
      <c r="I238" s="107"/>
      <c r="J238" s="107"/>
      <c r="K238" s="108"/>
      <c r="M238" s="16">
        <f t="shared" si="49"/>
        <v>0</v>
      </c>
      <c r="N238" s="16">
        <f t="shared" si="50"/>
        <v>0</v>
      </c>
      <c r="O238" s="16">
        <f t="shared" si="51"/>
        <v>0</v>
      </c>
      <c r="P238" s="16">
        <f t="shared" si="52"/>
        <v>0</v>
      </c>
      <c r="Q238" s="16">
        <f t="shared" si="53"/>
        <v>0</v>
      </c>
      <c r="Y238" s="41">
        <f t="shared" si="54"/>
        <v>0</v>
      </c>
      <c r="Z238" s="41">
        <f t="shared" si="55"/>
        <v>0</v>
      </c>
      <c r="AA238" s="47">
        <f t="shared" si="56"/>
        <v>0</v>
      </c>
      <c r="AB238" s="41">
        <f t="shared" si="57"/>
        <v>0</v>
      </c>
      <c r="AC238" s="41">
        <f t="shared" si="58"/>
        <v>0</v>
      </c>
      <c r="AE238" s="86"/>
      <c r="AF238" s="86"/>
      <c r="AG238" s="86"/>
      <c r="AH238" s="86"/>
      <c r="AI238" s="17"/>
      <c r="AJ238" s="17"/>
      <c r="AK238" s="17"/>
      <c r="AL238" s="17"/>
      <c r="AM238" s="17"/>
      <c r="AN238" s="185" t="str">
        <f t="shared" si="59"/>
        <v/>
      </c>
      <c r="AO238" s="17" t="s">
        <v>831</v>
      </c>
      <c r="AP238" s="17">
        <v>19</v>
      </c>
      <c r="AQ238" s="17" t="s">
        <v>831</v>
      </c>
      <c r="AR238" s="17">
        <v>11</v>
      </c>
      <c r="AS238" s="17"/>
    </row>
    <row r="239" spans="1:45">
      <c r="A239" s="7">
        <v>43</v>
      </c>
      <c r="B239" s="113"/>
      <c r="C239" s="113"/>
      <c r="D239" s="113"/>
      <c r="E239" s="107"/>
      <c r="F239" s="107"/>
      <c r="G239" s="107"/>
      <c r="H239" s="107"/>
      <c r="I239" s="107"/>
      <c r="J239" s="107"/>
      <c r="K239" s="108"/>
      <c r="M239" s="16">
        <f t="shared" si="49"/>
        <v>0</v>
      </c>
      <c r="N239" s="16">
        <f t="shared" si="50"/>
        <v>0</v>
      </c>
      <c r="O239" s="16">
        <f t="shared" si="51"/>
        <v>0</v>
      </c>
      <c r="P239" s="16">
        <f t="shared" si="52"/>
        <v>0</v>
      </c>
      <c r="Q239" s="16">
        <f t="shared" si="53"/>
        <v>0</v>
      </c>
      <c r="Y239" s="41">
        <f t="shared" si="54"/>
        <v>0</v>
      </c>
      <c r="Z239" s="41">
        <f t="shared" si="55"/>
        <v>0</v>
      </c>
      <c r="AA239" s="47">
        <f t="shared" si="56"/>
        <v>0</v>
      </c>
      <c r="AB239" s="41">
        <f t="shared" si="57"/>
        <v>0</v>
      </c>
      <c r="AC239" s="41">
        <f t="shared" si="58"/>
        <v>0</v>
      </c>
      <c r="AE239" s="86"/>
      <c r="AF239" s="86"/>
      <c r="AG239" s="86"/>
      <c r="AH239" s="86"/>
      <c r="AI239" s="17"/>
      <c r="AJ239" s="17"/>
      <c r="AK239" s="17"/>
      <c r="AL239" s="17"/>
      <c r="AM239" s="17"/>
      <c r="AN239" s="185" t="str">
        <f t="shared" si="59"/>
        <v/>
      </c>
      <c r="AO239" s="17" t="s">
        <v>832</v>
      </c>
      <c r="AP239" s="17">
        <v>19</v>
      </c>
      <c r="AQ239" s="17" t="s">
        <v>831</v>
      </c>
      <c r="AR239" s="17">
        <v>15</v>
      </c>
      <c r="AS239" s="17"/>
    </row>
    <row r="240" spans="1:45">
      <c r="A240" s="7">
        <v>44</v>
      </c>
      <c r="B240" s="113"/>
      <c r="C240" s="113"/>
      <c r="D240" s="113"/>
      <c r="E240" s="107"/>
      <c r="F240" s="107"/>
      <c r="G240" s="107"/>
      <c r="H240" s="107"/>
      <c r="I240" s="107"/>
      <c r="J240" s="107"/>
      <c r="K240" s="108"/>
      <c r="M240" s="16">
        <f t="shared" si="49"/>
        <v>0</v>
      </c>
      <c r="N240" s="16">
        <f t="shared" si="50"/>
        <v>0</v>
      </c>
      <c r="O240" s="16">
        <f t="shared" si="51"/>
        <v>0</v>
      </c>
      <c r="P240" s="16">
        <f t="shared" si="52"/>
        <v>0</v>
      </c>
      <c r="Q240" s="16">
        <f t="shared" si="53"/>
        <v>0</v>
      </c>
      <c r="Y240" s="41">
        <f t="shared" si="54"/>
        <v>0</v>
      </c>
      <c r="Z240" s="41">
        <f t="shared" si="55"/>
        <v>0</v>
      </c>
      <c r="AA240" s="47">
        <f t="shared" si="56"/>
        <v>0</v>
      </c>
      <c r="AB240" s="41">
        <f t="shared" si="57"/>
        <v>0</v>
      </c>
      <c r="AC240" s="41">
        <f t="shared" si="58"/>
        <v>0</v>
      </c>
      <c r="AE240" s="86"/>
      <c r="AF240" s="86"/>
      <c r="AG240" s="86"/>
      <c r="AH240" s="86"/>
      <c r="AI240" s="17"/>
      <c r="AJ240" s="17"/>
      <c r="AK240" s="17"/>
      <c r="AL240" s="17"/>
      <c r="AM240" s="17"/>
      <c r="AN240" s="185" t="str">
        <f t="shared" si="59"/>
        <v/>
      </c>
      <c r="AO240" s="17" t="s">
        <v>833</v>
      </c>
      <c r="AP240" s="17">
        <v>19</v>
      </c>
      <c r="AQ240" s="17" t="s">
        <v>831</v>
      </c>
      <c r="AR240" s="17">
        <v>19</v>
      </c>
      <c r="AS240" s="17"/>
    </row>
    <row r="241" spans="1:45">
      <c r="A241" s="7">
        <v>45</v>
      </c>
      <c r="B241" s="113"/>
      <c r="C241" s="113"/>
      <c r="D241" s="113"/>
      <c r="E241" s="107"/>
      <c r="F241" s="107"/>
      <c r="G241" s="107"/>
      <c r="H241" s="107"/>
      <c r="I241" s="107"/>
      <c r="J241" s="107"/>
      <c r="K241" s="108"/>
      <c r="M241" s="16">
        <f t="shared" si="49"/>
        <v>0</v>
      </c>
      <c r="N241" s="16">
        <f t="shared" si="50"/>
        <v>0</v>
      </c>
      <c r="O241" s="16">
        <f t="shared" si="51"/>
        <v>0</v>
      </c>
      <c r="P241" s="16">
        <f t="shared" si="52"/>
        <v>0</v>
      </c>
      <c r="Q241" s="16">
        <f t="shared" si="53"/>
        <v>0</v>
      </c>
      <c r="Y241" s="41">
        <f t="shared" si="54"/>
        <v>0</v>
      </c>
      <c r="Z241" s="41">
        <f t="shared" si="55"/>
        <v>0</v>
      </c>
      <c r="AA241" s="47">
        <f t="shared" si="56"/>
        <v>0</v>
      </c>
      <c r="AB241" s="41">
        <f t="shared" si="57"/>
        <v>0</v>
      </c>
      <c r="AC241" s="41">
        <f t="shared" si="58"/>
        <v>0</v>
      </c>
      <c r="AE241" s="86"/>
      <c r="AF241" s="86"/>
      <c r="AG241" s="86"/>
      <c r="AH241" s="86"/>
      <c r="AI241" s="17"/>
      <c r="AJ241" s="17"/>
      <c r="AK241" s="17"/>
      <c r="AL241" s="17"/>
      <c r="AM241" s="17"/>
      <c r="AN241" s="185" t="str">
        <f t="shared" si="59"/>
        <v/>
      </c>
      <c r="AO241" s="17" t="s">
        <v>834</v>
      </c>
      <c r="AP241" s="17">
        <v>19</v>
      </c>
      <c r="AQ241" s="17" t="s">
        <v>831</v>
      </c>
      <c r="AR241" s="17">
        <v>23</v>
      </c>
      <c r="AS241" s="17"/>
    </row>
    <row r="242" spans="1:45">
      <c r="A242" s="7">
        <v>46</v>
      </c>
      <c r="B242" s="113"/>
      <c r="C242" s="113"/>
      <c r="D242" s="113"/>
      <c r="E242" s="107"/>
      <c r="F242" s="107"/>
      <c r="G242" s="107"/>
      <c r="H242" s="107"/>
      <c r="I242" s="107"/>
      <c r="J242" s="107"/>
      <c r="K242" s="108"/>
      <c r="M242" s="16">
        <f t="shared" si="49"/>
        <v>0</v>
      </c>
      <c r="N242" s="16">
        <f t="shared" si="50"/>
        <v>0</v>
      </c>
      <c r="O242" s="16">
        <f t="shared" si="51"/>
        <v>0</v>
      </c>
      <c r="P242" s="16">
        <f t="shared" si="52"/>
        <v>0</v>
      </c>
      <c r="Q242" s="16">
        <f t="shared" si="53"/>
        <v>0</v>
      </c>
      <c r="Y242" s="41">
        <f t="shared" si="54"/>
        <v>0</v>
      </c>
      <c r="Z242" s="41">
        <f t="shared" si="55"/>
        <v>0</v>
      </c>
      <c r="AA242" s="47">
        <f t="shared" si="56"/>
        <v>0</v>
      </c>
      <c r="AB242" s="41">
        <f t="shared" si="57"/>
        <v>0</v>
      </c>
      <c r="AC242" s="41">
        <f t="shared" si="58"/>
        <v>0</v>
      </c>
      <c r="AE242" s="86"/>
      <c r="AF242" s="86"/>
      <c r="AG242" s="86"/>
      <c r="AH242" s="86"/>
      <c r="AI242" s="17"/>
      <c r="AJ242" s="17"/>
      <c r="AK242" s="17"/>
      <c r="AL242" s="17"/>
      <c r="AM242" s="17"/>
      <c r="AN242" s="185" t="str">
        <f t="shared" si="59"/>
        <v/>
      </c>
      <c r="AO242" s="17" t="s">
        <v>835</v>
      </c>
      <c r="AP242" s="17">
        <v>19</v>
      </c>
      <c r="AQ242" s="17" t="s">
        <v>831</v>
      </c>
      <c r="AR242" s="17">
        <v>27</v>
      </c>
      <c r="AS242" s="17"/>
    </row>
    <row r="243" spans="1:45">
      <c r="A243" s="7">
        <v>47</v>
      </c>
      <c r="B243" s="113"/>
      <c r="C243" s="113"/>
      <c r="D243" s="113"/>
      <c r="E243" s="107"/>
      <c r="F243" s="107"/>
      <c r="G243" s="107"/>
      <c r="H243" s="107"/>
      <c r="I243" s="107"/>
      <c r="J243" s="107"/>
      <c r="K243" s="108"/>
      <c r="M243" s="16">
        <f t="shared" si="49"/>
        <v>0</v>
      </c>
      <c r="N243" s="16">
        <f t="shared" si="50"/>
        <v>0</v>
      </c>
      <c r="O243" s="16">
        <f t="shared" si="51"/>
        <v>0</v>
      </c>
      <c r="P243" s="16">
        <f t="shared" si="52"/>
        <v>0</v>
      </c>
      <c r="Q243" s="16">
        <f t="shared" si="53"/>
        <v>0</v>
      </c>
      <c r="Y243" s="41">
        <f t="shared" si="54"/>
        <v>0</v>
      </c>
      <c r="Z243" s="41">
        <f t="shared" si="55"/>
        <v>0</v>
      </c>
      <c r="AA243" s="47">
        <f t="shared" si="56"/>
        <v>0</v>
      </c>
      <c r="AB243" s="41">
        <f t="shared" si="57"/>
        <v>0</v>
      </c>
      <c r="AC243" s="41">
        <f t="shared" si="58"/>
        <v>0</v>
      </c>
      <c r="AE243" s="86"/>
      <c r="AF243" s="86"/>
      <c r="AG243" s="86"/>
      <c r="AH243" s="86"/>
      <c r="AI243" s="17"/>
      <c r="AJ243" s="17"/>
      <c r="AK243" s="17"/>
      <c r="AL243" s="17"/>
      <c r="AM243" s="17"/>
      <c r="AN243" s="185" t="str">
        <f t="shared" si="59"/>
        <v/>
      </c>
      <c r="AO243" s="17" t="s">
        <v>836</v>
      </c>
      <c r="AP243" s="17">
        <v>19</v>
      </c>
      <c r="AQ243" s="17" t="s">
        <v>831</v>
      </c>
      <c r="AR243" s="17">
        <v>31</v>
      </c>
      <c r="AS243" s="17"/>
    </row>
    <row r="244" spans="1:45" ht="15.75" thickBot="1">
      <c r="A244" s="55">
        <v>48</v>
      </c>
      <c r="B244" s="114"/>
      <c r="C244" s="114"/>
      <c r="D244" s="114"/>
      <c r="E244" s="109"/>
      <c r="F244" s="109"/>
      <c r="G244" s="109"/>
      <c r="H244" s="109"/>
      <c r="I244" s="109"/>
      <c r="J244" s="109"/>
      <c r="K244" s="110"/>
      <c r="M244" s="16">
        <f t="shared" si="49"/>
        <v>0</v>
      </c>
      <c r="N244" s="16">
        <f t="shared" si="50"/>
        <v>0</v>
      </c>
      <c r="O244" s="16">
        <f t="shared" si="51"/>
        <v>0</v>
      </c>
      <c r="P244" s="16">
        <f t="shared" si="52"/>
        <v>0</v>
      </c>
      <c r="Q244" s="16">
        <f t="shared" si="53"/>
        <v>0</v>
      </c>
      <c r="Y244" s="41">
        <f t="shared" si="54"/>
        <v>0</v>
      </c>
      <c r="Z244" s="41">
        <f t="shared" si="55"/>
        <v>0</v>
      </c>
      <c r="AA244" s="47">
        <f t="shared" si="56"/>
        <v>0</v>
      </c>
      <c r="AB244" s="41">
        <f t="shared" si="57"/>
        <v>0</v>
      </c>
      <c r="AC244" s="41">
        <f t="shared" si="58"/>
        <v>0</v>
      </c>
      <c r="AE244" s="86"/>
      <c r="AF244" s="86"/>
      <c r="AG244" s="86"/>
      <c r="AH244" s="86"/>
      <c r="AI244" s="17"/>
      <c r="AJ244" s="17"/>
      <c r="AK244" s="17"/>
      <c r="AL244" s="17"/>
      <c r="AM244" s="17"/>
      <c r="AN244" s="185" t="str">
        <f t="shared" si="59"/>
        <v/>
      </c>
      <c r="AO244" s="17" t="s">
        <v>837</v>
      </c>
      <c r="AP244" s="17">
        <v>19</v>
      </c>
      <c r="AQ244" s="17" t="s">
        <v>831</v>
      </c>
      <c r="AR244" s="17">
        <v>35</v>
      </c>
      <c r="AS244" s="17"/>
    </row>
    <row r="245" spans="1:45">
      <c r="A245" s="56">
        <v>49</v>
      </c>
      <c r="B245" s="131"/>
      <c r="C245" s="131"/>
      <c r="D245" s="131"/>
      <c r="E245" s="111"/>
      <c r="F245" s="111"/>
      <c r="G245" s="111"/>
      <c r="H245" s="111"/>
      <c r="I245" s="111"/>
      <c r="J245" s="111"/>
      <c r="K245" s="112"/>
      <c r="M245" s="16">
        <f t="shared" si="49"/>
        <v>0</v>
      </c>
      <c r="N245" s="16">
        <f t="shared" si="50"/>
        <v>0</v>
      </c>
      <c r="O245" s="16">
        <f t="shared" si="51"/>
        <v>0</v>
      </c>
      <c r="P245" s="16">
        <f t="shared" si="52"/>
        <v>0</v>
      </c>
      <c r="Q245" s="16">
        <f t="shared" si="53"/>
        <v>0</v>
      </c>
      <c r="Y245" s="41">
        <f t="shared" si="54"/>
        <v>0</v>
      </c>
      <c r="Z245" s="41">
        <f t="shared" si="55"/>
        <v>0</v>
      </c>
      <c r="AA245" s="47">
        <f t="shared" si="56"/>
        <v>0</v>
      </c>
      <c r="AB245" s="41">
        <f t="shared" si="57"/>
        <v>0</v>
      </c>
      <c r="AC245" s="41">
        <f t="shared" si="58"/>
        <v>0</v>
      </c>
      <c r="AE245" s="86"/>
      <c r="AF245" s="86"/>
      <c r="AG245" s="86"/>
      <c r="AH245" s="86"/>
      <c r="AI245" s="17"/>
      <c r="AJ245" s="17"/>
      <c r="AK245" s="17"/>
      <c r="AL245" s="17"/>
      <c r="AM245" s="17"/>
      <c r="AN245" s="185" t="str">
        <f t="shared" si="59"/>
        <v/>
      </c>
      <c r="AO245" s="17" t="s">
        <v>5</v>
      </c>
      <c r="AP245" s="17">
        <v>23</v>
      </c>
      <c r="AQ245" s="17" t="s">
        <v>832</v>
      </c>
      <c r="AR245" s="17">
        <v>7</v>
      </c>
      <c r="AS245" s="17"/>
    </row>
    <row r="246" spans="1:45">
      <c r="A246" s="7">
        <v>50</v>
      </c>
      <c r="B246" s="113"/>
      <c r="C246" s="113"/>
      <c r="D246" s="113"/>
      <c r="E246" s="107"/>
      <c r="F246" s="107"/>
      <c r="G246" s="107"/>
      <c r="H246" s="107"/>
      <c r="I246" s="107"/>
      <c r="J246" s="107"/>
      <c r="K246" s="108"/>
      <c r="M246" s="16">
        <f t="shared" si="49"/>
        <v>0</v>
      </c>
      <c r="N246" s="16">
        <f t="shared" si="50"/>
        <v>0</v>
      </c>
      <c r="O246" s="16">
        <f t="shared" si="51"/>
        <v>0</v>
      </c>
      <c r="P246" s="16">
        <f t="shared" si="52"/>
        <v>0</v>
      </c>
      <c r="Q246" s="16">
        <f t="shared" si="53"/>
        <v>0</v>
      </c>
      <c r="Y246" s="41">
        <f t="shared" si="54"/>
        <v>0</v>
      </c>
      <c r="Z246" s="41">
        <f t="shared" si="55"/>
        <v>0</v>
      </c>
      <c r="AA246" s="47">
        <f t="shared" si="56"/>
        <v>0</v>
      </c>
      <c r="AB246" s="41">
        <f t="shared" si="57"/>
        <v>0</v>
      </c>
      <c r="AC246" s="41">
        <f t="shared" si="58"/>
        <v>0</v>
      </c>
      <c r="AE246" s="86"/>
      <c r="AF246" s="86"/>
      <c r="AG246" s="86"/>
      <c r="AH246" s="86"/>
      <c r="AI246" s="17"/>
      <c r="AJ246" s="17"/>
      <c r="AK246" s="17"/>
      <c r="AL246" s="17"/>
      <c r="AM246" s="17"/>
      <c r="AN246" s="185" t="str">
        <f t="shared" si="59"/>
        <v/>
      </c>
      <c r="AO246" s="17" t="s">
        <v>9</v>
      </c>
      <c r="AP246" s="17">
        <v>23</v>
      </c>
      <c r="AQ246" s="17" t="s">
        <v>832</v>
      </c>
      <c r="AR246" s="17">
        <v>11</v>
      </c>
      <c r="AS246" s="17"/>
    </row>
    <row r="247" spans="1:45">
      <c r="A247" s="7">
        <v>51</v>
      </c>
      <c r="B247" s="113"/>
      <c r="C247" s="113"/>
      <c r="D247" s="113"/>
      <c r="E247" s="107"/>
      <c r="F247" s="107"/>
      <c r="G247" s="107"/>
      <c r="H247" s="107"/>
      <c r="I247" s="107"/>
      <c r="J247" s="107"/>
      <c r="K247" s="108"/>
      <c r="M247" s="16">
        <f t="shared" si="49"/>
        <v>0</v>
      </c>
      <c r="N247" s="16">
        <f t="shared" si="50"/>
        <v>0</v>
      </c>
      <c r="O247" s="16">
        <f t="shared" si="51"/>
        <v>0</v>
      </c>
      <c r="P247" s="16">
        <f t="shared" si="52"/>
        <v>0</v>
      </c>
      <c r="Q247" s="16">
        <f t="shared" si="53"/>
        <v>0</v>
      </c>
      <c r="Y247" s="41">
        <f t="shared" si="54"/>
        <v>0</v>
      </c>
      <c r="Z247" s="41">
        <f t="shared" si="55"/>
        <v>0</v>
      </c>
      <c r="AA247" s="47">
        <f t="shared" si="56"/>
        <v>0</v>
      </c>
      <c r="AB247" s="41">
        <f t="shared" si="57"/>
        <v>0</v>
      </c>
      <c r="AC247" s="41">
        <f t="shared" si="58"/>
        <v>0</v>
      </c>
      <c r="AE247" s="86"/>
      <c r="AF247" s="86"/>
      <c r="AG247" s="86"/>
      <c r="AH247" s="86"/>
      <c r="AI247" s="17"/>
      <c r="AJ247" s="17"/>
      <c r="AK247" s="17"/>
      <c r="AL247" s="17"/>
      <c r="AM247" s="17"/>
      <c r="AN247" s="185" t="str">
        <f t="shared" si="59"/>
        <v/>
      </c>
      <c r="AO247" s="17" t="s">
        <v>828</v>
      </c>
      <c r="AP247" s="17">
        <v>23</v>
      </c>
      <c r="AQ247" s="17" t="s">
        <v>832</v>
      </c>
      <c r="AR247" s="17">
        <v>15</v>
      </c>
      <c r="AS247" s="17"/>
    </row>
    <row r="248" spans="1:45">
      <c r="A248" s="7">
        <v>52</v>
      </c>
      <c r="B248" s="113"/>
      <c r="C248" s="113"/>
      <c r="D248" s="113"/>
      <c r="E248" s="107"/>
      <c r="F248" s="107"/>
      <c r="G248" s="107"/>
      <c r="H248" s="107"/>
      <c r="I248" s="107"/>
      <c r="J248" s="107"/>
      <c r="K248" s="108"/>
      <c r="M248" s="16">
        <f t="shared" si="49"/>
        <v>0</v>
      </c>
      <c r="N248" s="16">
        <f t="shared" si="50"/>
        <v>0</v>
      </c>
      <c r="O248" s="16">
        <f t="shared" si="51"/>
        <v>0</v>
      </c>
      <c r="P248" s="16">
        <f t="shared" si="52"/>
        <v>0</v>
      </c>
      <c r="Q248" s="16">
        <f t="shared" si="53"/>
        <v>0</v>
      </c>
      <c r="Y248" s="41">
        <f t="shared" si="54"/>
        <v>0</v>
      </c>
      <c r="Z248" s="41">
        <f t="shared" si="55"/>
        <v>0</v>
      </c>
      <c r="AA248" s="47">
        <f t="shared" si="56"/>
        <v>0</v>
      </c>
      <c r="AB248" s="41">
        <f t="shared" si="57"/>
        <v>0</v>
      </c>
      <c r="AC248" s="41">
        <f t="shared" si="58"/>
        <v>0</v>
      </c>
      <c r="AE248" s="86"/>
      <c r="AF248" s="86"/>
      <c r="AG248" s="86"/>
      <c r="AH248" s="86"/>
      <c r="AI248" s="17"/>
      <c r="AJ248" s="17"/>
      <c r="AK248" s="17"/>
      <c r="AL248" s="17"/>
      <c r="AM248" s="17"/>
      <c r="AN248" s="185" t="str">
        <f t="shared" si="59"/>
        <v/>
      </c>
      <c r="AO248" s="17" t="s">
        <v>829</v>
      </c>
      <c r="AP248" s="17">
        <v>23</v>
      </c>
      <c r="AQ248" s="17" t="s">
        <v>832</v>
      </c>
      <c r="AR248" s="17">
        <v>19</v>
      </c>
      <c r="AS248" s="17"/>
    </row>
    <row r="249" spans="1:45">
      <c r="A249" s="7">
        <v>53</v>
      </c>
      <c r="B249" s="113"/>
      <c r="C249" s="113"/>
      <c r="D249" s="113"/>
      <c r="E249" s="107"/>
      <c r="F249" s="107"/>
      <c r="G249" s="107"/>
      <c r="H249" s="107"/>
      <c r="I249" s="107"/>
      <c r="J249" s="107"/>
      <c r="K249" s="108"/>
      <c r="M249" s="16">
        <f t="shared" si="49"/>
        <v>0</v>
      </c>
      <c r="N249" s="16">
        <f t="shared" si="50"/>
        <v>0</v>
      </c>
      <c r="O249" s="16">
        <f t="shared" si="51"/>
        <v>0</v>
      </c>
      <c r="P249" s="16">
        <f t="shared" si="52"/>
        <v>0</v>
      </c>
      <c r="Q249" s="16">
        <f t="shared" si="53"/>
        <v>0</v>
      </c>
      <c r="Y249" s="41">
        <f t="shared" si="54"/>
        <v>0</v>
      </c>
      <c r="Z249" s="41">
        <f t="shared" si="55"/>
        <v>0</v>
      </c>
      <c r="AA249" s="47">
        <f t="shared" si="56"/>
        <v>0</v>
      </c>
      <c r="AB249" s="41">
        <f t="shared" si="57"/>
        <v>0</v>
      </c>
      <c r="AC249" s="41">
        <f t="shared" si="58"/>
        <v>0</v>
      </c>
      <c r="AE249" s="86"/>
      <c r="AF249" s="86"/>
      <c r="AG249" s="86"/>
      <c r="AH249" s="86"/>
      <c r="AI249" s="17"/>
      <c r="AJ249" s="17"/>
      <c r="AK249" s="17"/>
      <c r="AL249" s="17"/>
      <c r="AM249" s="17"/>
      <c r="AN249" s="185" t="str">
        <f t="shared" si="59"/>
        <v/>
      </c>
      <c r="AO249" s="17" t="s">
        <v>830</v>
      </c>
      <c r="AP249" s="17">
        <v>23</v>
      </c>
      <c r="AQ249" s="17" t="s">
        <v>832</v>
      </c>
      <c r="AR249" s="17">
        <v>23</v>
      </c>
      <c r="AS249" s="17"/>
    </row>
    <row r="250" spans="1:45">
      <c r="A250" s="7">
        <v>54</v>
      </c>
      <c r="B250" s="113"/>
      <c r="C250" s="113"/>
      <c r="D250" s="113"/>
      <c r="E250" s="107"/>
      <c r="F250" s="107"/>
      <c r="G250" s="107"/>
      <c r="H250" s="107"/>
      <c r="I250" s="107"/>
      <c r="J250" s="107"/>
      <c r="K250" s="108"/>
      <c r="M250" s="16">
        <f t="shared" si="49"/>
        <v>0</v>
      </c>
      <c r="N250" s="16">
        <f t="shared" si="50"/>
        <v>0</v>
      </c>
      <c r="O250" s="16">
        <f t="shared" si="51"/>
        <v>0</v>
      </c>
      <c r="P250" s="16">
        <f t="shared" si="52"/>
        <v>0</v>
      </c>
      <c r="Q250" s="16">
        <f t="shared" si="53"/>
        <v>0</v>
      </c>
      <c r="Y250" s="41">
        <f t="shared" si="54"/>
        <v>0</v>
      </c>
      <c r="Z250" s="41">
        <f t="shared" si="55"/>
        <v>0</v>
      </c>
      <c r="AA250" s="47">
        <f t="shared" si="56"/>
        <v>0</v>
      </c>
      <c r="AB250" s="41">
        <f t="shared" si="57"/>
        <v>0</v>
      </c>
      <c r="AC250" s="41">
        <f t="shared" si="58"/>
        <v>0</v>
      </c>
      <c r="AE250" s="86"/>
      <c r="AF250" s="86"/>
      <c r="AG250" s="86"/>
      <c r="AH250" s="86"/>
      <c r="AI250" s="17"/>
      <c r="AJ250" s="17"/>
      <c r="AK250" s="17"/>
      <c r="AL250" s="17"/>
      <c r="AM250" s="17"/>
      <c r="AN250" s="185" t="str">
        <f t="shared" si="59"/>
        <v/>
      </c>
      <c r="AO250" s="17" t="s">
        <v>831</v>
      </c>
      <c r="AP250" s="17">
        <v>23</v>
      </c>
      <c r="AQ250" s="17" t="s">
        <v>832</v>
      </c>
      <c r="AR250" s="17">
        <v>27</v>
      </c>
      <c r="AS250" s="17"/>
    </row>
    <row r="251" spans="1:45">
      <c r="A251" s="7">
        <v>55</v>
      </c>
      <c r="B251" s="113"/>
      <c r="C251" s="113"/>
      <c r="D251" s="113"/>
      <c r="E251" s="107"/>
      <c r="F251" s="107"/>
      <c r="G251" s="107"/>
      <c r="H251" s="107"/>
      <c r="I251" s="107"/>
      <c r="J251" s="107"/>
      <c r="K251" s="108"/>
      <c r="M251" s="16">
        <f t="shared" si="49"/>
        <v>0</v>
      </c>
      <c r="N251" s="16">
        <f t="shared" si="50"/>
        <v>0</v>
      </c>
      <c r="O251" s="16">
        <f t="shared" si="51"/>
        <v>0</v>
      </c>
      <c r="P251" s="16">
        <f t="shared" si="52"/>
        <v>0</v>
      </c>
      <c r="Q251" s="16">
        <f t="shared" si="53"/>
        <v>0</v>
      </c>
      <c r="Y251" s="41">
        <f t="shared" si="54"/>
        <v>0</v>
      </c>
      <c r="Z251" s="41">
        <f t="shared" si="55"/>
        <v>0</v>
      </c>
      <c r="AA251" s="47">
        <f t="shared" si="56"/>
        <v>0</v>
      </c>
      <c r="AB251" s="41">
        <f t="shared" si="57"/>
        <v>0</v>
      </c>
      <c r="AC251" s="41">
        <f t="shared" si="58"/>
        <v>0</v>
      </c>
      <c r="AE251" s="86"/>
      <c r="AF251" s="86"/>
      <c r="AG251" s="86"/>
      <c r="AH251" s="86"/>
      <c r="AI251" s="17"/>
      <c r="AJ251" s="17"/>
      <c r="AK251" s="17"/>
      <c r="AL251" s="17"/>
      <c r="AM251" s="17"/>
      <c r="AN251" s="185" t="str">
        <f t="shared" si="59"/>
        <v/>
      </c>
      <c r="AO251" s="17" t="s">
        <v>832</v>
      </c>
      <c r="AP251" s="17">
        <v>23</v>
      </c>
      <c r="AQ251" s="17" t="s">
        <v>832</v>
      </c>
      <c r="AR251" s="17">
        <v>31</v>
      </c>
      <c r="AS251" s="17"/>
    </row>
    <row r="252" spans="1:45" ht="15.75" thickBot="1">
      <c r="A252" s="55">
        <v>56</v>
      </c>
      <c r="B252" s="114"/>
      <c r="C252" s="114"/>
      <c r="D252" s="114"/>
      <c r="E252" s="109"/>
      <c r="F252" s="109"/>
      <c r="G252" s="109"/>
      <c r="H252" s="109"/>
      <c r="I252" s="109"/>
      <c r="J252" s="109"/>
      <c r="K252" s="110"/>
      <c r="M252" s="16">
        <f t="shared" si="49"/>
        <v>0</v>
      </c>
      <c r="N252" s="16">
        <f t="shared" si="50"/>
        <v>0</v>
      </c>
      <c r="O252" s="16">
        <f t="shared" si="51"/>
        <v>0</v>
      </c>
      <c r="P252" s="16">
        <f t="shared" si="52"/>
        <v>0</v>
      </c>
      <c r="Q252" s="16">
        <f t="shared" si="53"/>
        <v>0</v>
      </c>
      <c r="Y252" s="41">
        <f t="shared" si="54"/>
        <v>0</v>
      </c>
      <c r="Z252" s="41">
        <f t="shared" si="55"/>
        <v>0</v>
      </c>
      <c r="AA252" s="47">
        <f t="shared" si="56"/>
        <v>0</v>
      </c>
      <c r="AB252" s="41">
        <f t="shared" si="57"/>
        <v>0</v>
      </c>
      <c r="AC252" s="41">
        <f t="shared" si="58"/>
        <v>0</v>
      </c>
      <c r="AE252" s="86"/>
      <c r="AF252" s="86"/>
      <c r="AG252" s="86"/>
      <c r="AH252" s="86"/>
      <c r="AI252" s="17"/>
      <c r="AJ252" s="17"/>
      <c r="AK252" s="17"/>
      <c r="AL252" s="17"/>
      <c r="AM252" s="17"/>
      <c r="AN252" s="185" t="str">
        <f t="shared" si="59"/>
        <v/>
      </c>
      <c r="AO252" s="17" t="s">
        <v>833</v>
      </c>
      <c r="AP252" s="17">
        <v>23</v>
      </c>
      <c r="AQ252" s="17" t="s">
        <v>832</v>
      </c>
      <c r="AR252" s="17">
        <v>35</v>
      </c>
      <c r="AS252" s="17"/>
    </row>
    <row r="253" spans="1:45">
      <c r="A253" s="56">
        <v>57</v>
      </c>
      <c r="B253" s="131"/>
      <c r="C253" s="131"/>
      <c r="D253" s="131"/>
      <c r="E253" s="111"/>
      <c r="F253" s="111"/>
      <c r="G253" s="111"/>
      <c r="H253" s="111"/>
      <c r="I253" s="111"/>
      <c r="J253" s="111"/>
      <c r="K253" s="112"/>
      <c r="M253" s="16">
        <f t="shared" si="49"/>
        <v>0</v>
      </c>
      <c r="N253" s="16">
        <f t="shared" si="50"/>
        <v>0</v>
      </c>
      <c r="O253" s="16">
        <f t="shared" si="51"/>
        <v>0</v>
      </c>
      <c r="P253" s="16">
        <f t="shared" si="52"/>
        <v>0</v>
      </c>
      <c r="Q253" s="16">
        <f t="shared" si="53"/>
        <v>0</v>
      </c>
      <c r="Y253" s="41">
        <f t="shared" si="54"/>
        <v>0</v>
      </c>
      <c r="Z253" s="41">
        <f t="shared" si="55"/>
        <v>0</v>
      </c>
      <c r="AA253" s="47">
        <f t="shared" si="56"/>
        <v>0</v>
      </c>
      <c r="AB253" s="41">
        <f t="shared" si="57"/>
        <v>0</v>
      </c>
      <c r="AC253" s="41">
        <f t="shared" si="58"/>
        <v>0</v>
      </c>
      <c r="AE253" s="86"/>
      <c r="AF253" s="86"/>
      <c r="AG253" s="86"/>
      <c r="AH253" s="86"/>
      <c r="AI253" s="17"/>
      <c r="AJ253" s="17"/>
      <c r="AK253" s="17"/>
      <c r="AL253" s="17"/>
      <c r="AM253" s="17"/>
      <c r="AN253" s="185" t="str">
        <f t="shared" si="59"/>
        <v/>
      </c>
      <c r="AO253" s="17" t="s">
        <v>834</v>
      </c>
      <c r="AP253" s="17">
        <v>23</v>
      </c>
      <c r="AQ253" s="17" t="s">
        <v>833</v>
      </c>
      <c r="AR253" s="17">
        <v>7</v>
      </c>
      <c r="AS253" s="17"/>
    </row>
    <row r="254" spans="1:45">
      <c r="A254" s="7">
        <v>58</v>
      </c>
      <c r="B254" s="113"/>
      <c r="C254" s="113"/>
      <c r="D254" s="113"/>
      <c r="E254" s="107"/>
      <c r="F254" s="107"/>
      <c r="G254" s="107"/>
      <c r="H254" s="107"/>
      <c r="I254" s="107"/>
      <c r="J254" s="107"/>
      <c r="K254" s="108"/>
      <c r="M254" s="16">
        <f t="shared" si="49"/>
        <v>0</v>
      </c>
      <c r="N254" s="16">
        <f t="shared" si="50"/>
        <v>0</v>
      </c>
      <c r="O254" s="16">
        <f t="shared" si="51"/>
        <v>0</v>
      </c>
      <c r="P254" s="16">
        <f t="shared" si="52"/>
        <v>0</v>
      </c>
      <c r="Q254" s="16">
        <f t="shared" si="53"/>
        <v>0</v>
      </c>
      <c r="Y254" s="41">
        <f t="shared" si="54"/>
        <v>0</v>
      </c>
      <c r="Z254" s="41">
        <f t="shared" si="55"/>
        <v>0</v>
      </c>
      <c r="AA254" s="47">
        <f t="shared" si="56"/>
        <v>0</v>
      </c>
      <c r="AB254" s="41">
        <f t="shared" si="57"/>
        <v>0</v>
      </c>
      <c r="AC254" s="41">
        <f t="shared" si="58"/>
        <v>0</v>
      </c>
      <c r="AE254" s="86"/>
      <c r="AF254" s="86"/>
      <c r="AG254" s="86"/>
      <c r="AH254" s="86"/>
      <c r="AI254" s="17"/>
      <c r="AJ254" s="17"/>
      <c r="AK254" s="17"/>
      <c r="AL254" s="17"/>
      <c r="AM254" s="17"/>
      <c r="AN254" s="185" t="str">
        <f t="shared" si="59"/>
        <v/>
      </c>
      <c r="AO254" s="17" t="s">
        <v>835</v>
      </c>
      <c r="AP254" s="17">
        <v>23</v>
      </c>
      <c r="AQ254" s="17" t="s">
        <v>833</v>
      </c>
      <c r="AR254" s="17">
        <v>11</v>
      </c>
      <c r="AS254" s="17"/>
    </row>
    <row r="255" spans="1:45">
      <c r="A255" s="7">
        <v>59</v>
      </c>
      <c r="B255" s="113"/>
      <c r="C255" s="113"/>
      <c r="D255" s="113"/>
      <c r="E255" s="107"/>
      <c r="F255" s="107"/>
      <c r="G255" s="107"/>
      <c r="H255" s="107"/>
      <c r="I255" s="107"/>
      <c r="J255" s="107"/>
      <c r="K255" s="108"/>
      <c r="M255" s="16">
        <f t="shared" si="49"/>
        <v>0</v>
      </c>
      <c r="N255" s="16">
        <f t="shared" si="50"/>
        <v>0</v>
      </c>
      <c r="O255" s="16">
        <f t="shared" si="51"/>
        <v>0</v>
      </c>
      <c r="P255" s="16">
        <f t="shared" si="52"/>
        <v>0</v>
      </c>
      <c r="Q255" s="16">
        <f t="shared" si="53"/>
        <v>0</v>
      </c>
      <c r="Y255" s="41">
        <f t="shared" si="54"/>
        <v>0</v>
      </c>
      <c r="Z255" s="41">
        <f t="shared" si="55"/>
        <v>0</v>
      </c>
      <c r="AA255" s="47">
        <f t="shared" si="56"/>
        <v>0</v>
      </c>
      <c r="AB255" s="41">
        <f t="shared" si="57"/>
        <v>0</v>
      </c>
      <c r="AC255" s="41">
        <f t="shared" si="58"/>
        <v>0</v>
      </c>
      <c r="AE255" s="86"/>
      <c r="AF255" s="86"/>
      <c r="AG255" s="86"/>
      <c r="AH255" s="86"/>
      <c r="AI255" s="17"/>
      <c r="AJ255" s="17"/>
      <c r="AK255" s="17"/>
      <c r="AL255" s="17"/>
      <c r="AM255" s="17"/>
      <c r="AN255" s="185" t="str">
        <f t="shared" si="59"/>
        <v/>
      </c>
      <c r="AO255" s="17" t="s">
        <v>836</v>
      </c>
      <c r="AP255" s="17">
        <v>23</v>
      </c>
      <c r="AQ255" s="17" t="s">
        <v>833</v>
      </c>
      <c r="AR255" s="17">
        <v>15</v>
      </c>
      <c r="AS255" s="17"/>
    </row>
    <row r="256" spans="1:45">
      <c r="A256" s="7">
        <v>60</v>
      </c>
      <c r="B256" s="113"/>
      <c r="C256" s="113"/>
      <c r="D256" s="113"/>
      <c r="E256" s="107"/>
      <c r="F256" s="107"/>
      <c r="G256" s="107"/>
      <c r="H256" s="107"/>
      <c r="I256" s="107"/>
      <c r="J256" s="107"/>
      <c r="K256" s="108"/>
      <c r="M256" s="16">
        <f t="shared" si="49"/>
        <v>0</v>
      </c>
      <c r="N256" s="16">
        <f t="shared" si="50"/>
        <v>0</v>
      </c>
      <c r="O256" s="16">
        <f t="shared" si="51"/>
        <v>0</v>
      </c>
      <c r="P256" s="16">
        <f t="shared" si="52"/>
        <v>0</v>
      </c>
      <c r="Q256" s="16">
        <f t="shared" si="53"/>
        <v>0</v>
      </c>
      <c r="Y256" s="41">
        <f t="shared" si="54"/>
        <v>0</v>
      </c>
      <c r="Z256" s="41">
        <f t="shared" si="55"/>
        <v>0</v>
      </c>
      <c r="AA256" s="47">
        <f t="shared" si="56"/>
        <v>0</v>
      </c>
      <c r="AB256" s="41">
        <f t="shared" si="57"/>
        <v>0</v>
      </c>
      <c r="AC256" s="41">
        <f t="shared" si="58"/>
        <v>0</v>
      </c>
      <c r="AE256" s="86"/>
      <c r="AF256" s="86"/>
      <c r="AG256" s="86"/>
      <c r="AH256" s="86"/>
      <c r="AI256" s="17"/>
      <c r="AJ256" s="17"/>
      <c r="AK256" s="17"/>
      <c r="AL256" s="17"/>
      <c r="AM256" s="17"/>
      <c r="AN256" s="185" t="str">
        <f t="shared" si="59"/>
        <v/>
      </c>
      <c r="AO256" s="17" t="s">
        <v>837</v>
      </c>
      <c r="AP256" s="17">
        <v>23</v>
      </c>
      <c r="AQ256" s="17" t="s">
        <v>833</v>
      </c>
      <c r="AR256" s="17">
        <v>19</v>
      </c>
      <c r="AS256" s="17"/>
    </row>
    <row r="257" spans="1:45">
      <c r="A257" s="7">
        <v>61</v>
      </c>
      <c r="B257" s="113"/>
      <c r="C257" s="113"/>
      <c r="D257" s="113"/>
      <c r="E257" s="107"/>
      <c r="F257" s="107"/>
      <c r="G257" s="107"/>
      <c r="H257" s="107"/>
      <c r="I257" s="107"/>
      <c r="J257" s="107"/>
      <c r="K257" s="108"/>
      <c r="M257" s="16">
        <f t="shared" si="49"/>
        <v>0</v>
      </c>
      <c r="N257" s="16">
        <f t="shared" si="50"/>
        <v>0</v>
      </c>
      <c r="O257" s="16">
        <f t="shared" si="51"/>
        <v>0</v>
      </c>
      <c r="P257" s="16">
        <f t="shared" si="52"/>
        <v>0</v>
      </c>
      <c r="Q257" s="16">
        <f t="shared" si="53"/>
        <v>0</v>
      </c>
      <c r="Y257" s="41">
        <f t="shared" si="54"/>
        <v>0</v>
      </c>
      <c r="Z257" s="41">
        <f t="shared" si="55"/>
        <v>0</v>
      </c>
      <c r="AA257" s="47">
        <f t="shared" si="56"/>
        <v>0</v>
      </c>
      <c r="AB257" s="41">
        <f t="shared" si="57"/>
        <v>0</v>
      </c>
      <c r="AC257" s="41">
        <f t="shared" si="58"/>
        <v>0</v>
      </c>
      <c r="AE257" s="86"/>
      <c r="AF257" s="86"/>
      <c r="AG257" s="86"/>
      <c r="AH257" s="86"/>
      <c r="AI257" s="17"/>
      <c r="AJ257" s="17"/>
      <c r="AK257" s="17"/>
      <c r="AL257" s="17"/>
      <c r="AM257" s="17"/>
      <c r="AN257" s="185" t="str">
        <f t="shared" si="59"/>
        <v/>
      </c>
      <c r="AO257" s="17" t="s">
        <v>5</v>
      </c>
      <c r="AP257" s="17">
        <v>27</v>
      </c>
      <c r="AQ257" s="17" t="s">
        <v>833</v>
      </c>
      <c r="AR257" s="17">
        <v>23</v>
      </c>
      <c r="AS257" s="17"/>
    </row>
    <row r="258" spans="1:45">
      <c r="A258" s="7">
        <v>62</v>
      </c>
      <c r="B258" s="113"/>
      <c r="C258" s="113"/>
      <c r="D258" s="113"/>
      <c r="E258" s="107"/>
      <c r="F258" s="107"/>
      <c r="G258" s="107"/>
      <c r="H258" s="107"/>
      <c r="I258" s="107"/>
      <c r="J258" s="107"/>
      <c r="K258" s="108"/>
      <c r="M258" s="16">
        <f t="shared" si="49"/>
        <v>0</v>
      </c>
      <c r="N258" s="16">
        <f t="shared" si="50"/>
        <v>0</v>
      </c>
      <c r="O258" s="16">
        <f t="shared" si="51"/>
        <v>0</v>
      </c>
      <c r="P258" s="16">
        <f t="shared" si="52"/>
        <v>0</v>
      </c>
      <c r="Q258" s="16">
        <f t="shared" si="53"/>
        <v>0</v>
      </c>
      <c r="Y258" s="41">
        <f t="shared" si="54"/>
        <v>0</v>
      </c>
      <c r="Z258" s="41">
        <f t="shared" si="55"/>
        <v>0</v>
      </c>
      <c r="AA258" s="47">
        <f t="shared" si="56"/>
        <v>0</v>
      </c>
      <c r="AB258" s="41">
        <f t="shared" si="57"/>
        <v>0</v>
      </c>
      <c r="AC258" s="41">
        <f t="shared" si="58"/>
        <v>0</v>
      </c>
      <c r="AE258" s="86"/>
      <c r="AF258" s="86"/>
      <c r="AG258" s="86"/>
      <c r="AH258" s="86"/>
      <c r="AI258" s="17"/>
      <c r="AJ258" s="17"/>
      <c r="AK258" s="17"/>
      <c r="AL258" s="17"/>
      <c r="AM258" s="17"/>
      <c r="AN258" s="185" t="str">
        <f t="shared" si="59"/>
        <v/>
      </c>
      <c r="AO258" s="17" t="s">
        <v>9</v>
      </c>
      <c r="AP258" s="17">
        <v>27</v>
      </c>
      <c r="AQ258" s="17" t="s">
        <v>833</v>
      </c>
      <c r="AR258" s="17">
        <v>27</v>
      </c>
      <c r="AS258" s="17"/>
    </row>
    <row r="259" spans="1:45">
      <c r="A259" s="7">
        <v>63</v>
      </c>
      <c r="B259" s="113"/>
      <c r="C259" s="113"/>
      <c r="D259" s="113"/>
      <c r="E259" s="107"/>
      <c r="F259" s="107"/>
      <c r="G259" s="107"/>
      <c r="H259" s="107"/>
      <c r="I259" s="107"/>
      <c r="J259" s="107"/>
      <c r="K259" s="108"/>
      <c r="M259" s="16">
        <f t="shared" si="49"/>
        <v>0</v>
      </c>
      <c r="N259" s="16">
        <f t="shared" si="50"/>
        <v>0</v>
      </c>
      <c r="O259" s="16">
        <f t="shared" si="51"/>
        <v>0</v>
      </c>
      <c r="P259" s="16">
        <f t="shared" si="52"/>
        <v>0</v>
      </c>
      <c r="Q259" s="16">
        <f t="shared" si="53"/>
        <v>0</v>
      </c>
      <c r="Y259" s="41">
        <f t="shared" si="54"/>
        <v>0</v>
      </c>
      <c r="Z259" s="41">
        <f t="shared" si="55"/>
        <v>0</v>
      </c>
      <c r="AA259" s="47">
        <f t="shared" si="56"/>
        <v>0</v>
      </c>
      <c r="AB259" s="41">
        <f t="shared" si="57"/>
        <v>0</v>
      </c>
      <c r="AC259" s="41">
        <f t="shared" si="58"/>
        <v>0</v>
      </c>
      <c r="AE259" s="86"/>
      <c r="AF259" s="86"/>
      <c r="AG259" s="86"/>
      <c r="AH259" s="86"/>
      <c r="AI259" s="17"/>
      <c r="AJ259" s="17"/>
      <c r="AK259" s="17"/>
      <c r="AL259" s="17"/>
      <c r="AM259" s="17"/>
      <c r="AN259" s="185" t="str">
        <f t="shared" si="59"/>
        <v/>
      </c>
      <c r="AO259" s="17" t="s">
        <v>828</v>
      </c>
      <c r="AP259" s="17">
        <v>27</v>
      </c>
      <c r="AQ259" s="17" t="s">
        <v>833</v>
      </c>
      <c r="AR259" s="17">
        <v>31</v>
      </c>
      <c r="AS259" s="17"/>
    </row>
    <row r="260" spans="1:45" ht="15.75" thickBot="1">
      <c r="A260" s="55">
        <v>64</v>
      </c>
      <c r="B260" s="114"/>
      <c r="C260" s="114"/>
      <c r="D260" s="114"/>
      <c r="E260" s="109"/>
      <c r="F260" s="109"/>
      <c r="G260" s="109"/>
      <c r="H260" s="109"/>
      <c r="I260" s="109"/>
      <c r="J260" s="109"/>
      <c r="K260" s="110"/>
      <c r="M260" s="16">
        <f t="shared" si="49"/>
        <v>0</v>
      </c>
      <c r="N260" s="16">
        <f t="shared" si="50"/>
        <v>0</v>
      </c>
      <c r="O260" s="16">
        <f t="shared" si="51"/>
        <v>0</v>
      </c>
      <c r="P260" s="16">
        <f t="shared" si="52"/>
        <v>0</v>
      </c>
      <c r="Q260" s="16">
        <f t="shared" si="53"/>
        <v>0</v>
      </c>
      <c r="Y260" s="41">
        <f t="shared" si="54"/>
        <v>0</v>
      </c>
      <c r="Z260" s="41">
        <f t="shared" si="55"/>
        <v>0</v>
      </c>
      <c r="AA260" s="47">
        <f t="shared" si="56"/>
        <v>0</v>
      </c>
      <c r="AB260" s="41">
        <f t="shared" si="57"/>
        <v>0</v>
      </c>
      <c r="AC260" s="41">
        <f t="shared" si="58"/>
        <v>0</v>
      </c>
      <c r="AE260" s="86"/>
      <c r="AF260" s="86"/>
      <c r="AG260" s="86"/>
      <c r="AH260" s="86"/>
      <c r="AI260" s="17"/>
      <c r="AJ260" s="17"/>
      <c r="AK260" s="17"/>
      <c r="AL260" s="17"/>
      <c r="AM260" s="17"/>
      <c r="AN260" s="185" t="str">
        <f t="shared" si="59"/>
        <v/>
      </c>
      <c r="AO260" s="17" t="s">
        <v>829</v>
      </c>
      <c r="AP260" s="17">
        <v>27</v>
      </c>
      <c r="AQ260" s="17" t="s">
        <v>833</v>
      </c>
      <c r="AR260" s="17">
        <v>35</v>
      </c>
      <c r="AS260" s="17"/>
    </row>
    <row r="261" spans="1:45">
      <c r="A261" s="56">
        <v>65</v>
      </c>
      <c r="B261" s="131"/>
      <c r="C261" s="131"/>
      <c r="D261" s="131"/>
      <c r="E261" s="111"/>
      <c r="F261" s="111"/>
      <c r="G261" s="111"/>
      <c r="H261" s="111"/>
      <c r="I261" s="111"/>
      <c r="J261" s="111"/>
      <c r="K261" s="112"/>
      <c r="M261" s="16">
        <f t="shared" ref="M261:M292" si="60">(IF(F261=1,E261,0))</f>
        <v>0</v>
      </c>
      <c r="N261" s="16">
        <f t="shared" ref="N261:N292" si="61">(IF(F261=2,E261,0))</f>
        <v>0</v>
      </c>
      <c r="O261" s="16">
        <f t="shared" ref="O261:O292" si="62">(IF(F261=3,E261,0))</f>
        <v>0</v>
      </c>
      <c r="P261" s="16">
        <f t="shared" ref="P261:P292" si="63">(IF(F261=4,E261,0))</f>
        <v>0</v>
      </c>
      <c r="Q261" s="16">
        <f t="shared" ref="Q261:Q292" si="64">(IF(F261=5,E261,0))</f>
        <v>0</v>
      </c>
      <c r="Y261" s="41">
        <f t="shared" ref="Y261:Y292" si="65">(IF(F261=1,K261,0))</f>
        <v>0</v>
      </c>
      <c r="Z261" s="41">
        <f t="shared" ref="Z261:Z292" si="66">(IF(F261=2,K261,0))</f>
        <v>0</v>
      </c>
      <c r="AA261" s="47">
        <f t="shared" ref="AA261:AA292" si="67">(IF(F261=3,K261,0))</f>
        <v>0</v>
      </c>
      <c r="AB261" s="41">
        <f t="shared" ref="AB261:AB292" si="68">(IF(F261=4,K261,0))</f>
        <v>0</v>
      </c>
      <c r="AC261" s="41">
        <f t="shared" ref="AC261:AC292" si="69">(IF(F261=5,K261,0))</f>
        <v>0</v>
      </c>
      <c r="AE261" s="86"/>
      <c r="AF261" s="86"/>
      <c r="AG261" s="86"/>
      <c r="AH261" s="86"/>
      <c r="AI261" s="17"/>
      <c r="AJ261" s="17"/>
      <c r="AK261" s="17"/>
      <c r="AL261" s="17"/>
      <c r="AM261" s="17"/>
      <c r="AN261" s="185" t="str">
        <f t="shared" si="59"/>
        <v/>
      </c>
      <c r="AO261" s="17" t="s">
        <v>830</v>
      </c>
      <c r="AP261" s="17">
        <v>27</v>
      </c>
      <c r="AQ261" s="17" t="s">
        <v>834</v>
      </c>
      <c r="AR261" s="17">
        <v>7</v>
      </c>
      <c r="AS261" s="17"/>
    </row>
    <row r="262" spans="1:45">
      <c r="A262" s="7">
        <v>66</v>
      </c>
      <c r="B262" s="113"/>
      <c r="C262" s="113"/>
      <c r="D262" s="113"/>
      <c r="E262" s="107"/>
      <c r="F262" s="107"/>
      <c r="G262" s="107"/>
      <c r="H262" s="107"/>
      <c r="I262" s="107"/>
      <c r="J262" s="107"/>
      <c r="K262" s="108"/>
      <c r="M262" s="16">
        <f t="shared" si="60"/>
        <v>0</v>
      </c>
      <c r="N262" s="16">
        <f t="shared" si="61"/>
        <v>0</v>
      </c>
      <c r="O262" s="16">
        <f t="shared" si="62"/>
        <v>0</v>
      </c>
      <c r="P262" s="16">
        <f t="shared" si="63"/>
        <v>0</v>
      </c>
      <c r="Q262" s="16">
        <f t="shared" si="64"/>
        <v>0</v>
      </c>
      <c r="Y262" s="41">
        <f t="shared" si="65"/>
        <v>0</v>
      </c>
      <c r="Z262" s="41">
        <f t="shared" si="66"/>
        <v>0</v>
      </c>
      <c r="AA262" s="47">
        <f t="shared" si="67"/>
        <v>0</v>
      </c>
      <c r="AB262" s="41">
        <f t="shared" si="68"/>
        <v>0</v>
      </c>
      <c r="AC262" s="41">
        <f t="shared" si="69"/>
        <v>0</v>
      </c>
      <c r="AE262" s="86"/>
      <c r="AF262" s="86"/>
      <c r="AG262" s="86"/>
      <c r="AH262" s="86"/>
      <c r="AI262" s="17"/>
      <c r="AJ262" s="17"/>
      <c r="AK262" s="17"/>
      <c r="AL262" s="17"/>
      <c r="AM262" s="17"/>
      <c r="AN262" s="185" t="str">
        <f t="shared" si="59"/>
        <v/>
      </c>
      <c r="AO262" s="17" t="s">
        <v>831</v>
      </c>
      <c r="AP262" s="17">
        <v>27</v>
      </c>
      <c r="AQ262" s="17" t="s">
        <v>834</v>
      </c>
      <c r="AR262" s="17">
        <v>11</v>
      </c>
      <c r="AS262" s="17"/>
    </row>
    <row r="263" spans="1:45">
      <c r="A263" s="7">
        <v>67</v>
      </c>
      <c r="B263" s="113"/>
      <c r="C263" s="113"/>
      <c r="D263" s="113"/>
      <c r="E263" s="107"/>
      <c r="F263" s="107"/>
      <c r="G263" s="107"/>
      <c r="H263" s="107"/>
      <c r="I263" s="107"/>
      <c r="J263" s="107"/>
      <c r="K263" s="108"/>
      <c r="M263" s="16">
        <f t="shared" si="60"/>
        <v>0</v>
      </c>
      <c r="N263" s="16">
        <f t="shared" si="61"/>
        <v>0</v>
      </c>
      <c r="O263" s="16">
        <f t="shared" si="62"/>
        <v>0</v>
      </c>
      <c r="P263" s="16">
        <f t="shared" si="63"/>
        <v>0</v>
      </c>
      <c r="Q263" s="16">
        <f t="shared" si="64"/>
        <v>0</v>
      </c>
      <c r="Y263" s="41">
        <f t="shared" si="65"/>
        <v>0</v>
      </c>
      <c r="Z263" s="41">
        <f t="shared" si="66"/>
        <v>0</v>
      </c>
      <c r="AA263" s="47">
        <f t="shared" si="67"/>
        <v>0</v>
      </c>
      <c r="AB263" s="41">
        <f t="shared" si="68"/>
        <v>0</v>
      </c>
      <c r="AC263" s="41">
        <f t="shared" si="69"/>
        <v>0</v>
      </c>
      <c r="AE263" s="86"/>
      <c r="AF263" s="86"/>
      <c r="AG263" s="86"/>
      <c r="AH263" s="86"/>
      <c r="AI263" s="17"/>
      <c r="AJ263" s="17"/>
      <c r="AK263" s="17"/>
      <c r="AL263" s="17"/>
      <c r="AM263" s="17"/>
      <c r="AN263" s="185" t="str">
        <f t="shared" ref="AN263:AN292" si="70">MID(B263,3,7)</f>
        <v/>
      </c>
      <c r="AO263" s="17" t="s">
        <v>832</v>
      </c>
      <c r="AP263" s="17">
        <v>27</v>
      </c>
      <c r="AQ263" s="17" t="s">
        <v>834</v>
      </c>
      <c r="AR263" s="17">
        <v>15</v>
      </c>
      <c r="AS263" s="17"/>
    </row>
    <row r="264" spans="1:45">
      <c r="A264" s="7">
        <v>68</v>
      </c>
      <c r="B264" s="113"/>
      <c r="C264" s="113"/>
      <c r="D264" s="113"/>
      <c r="E264" s="107"/>
      <c r="F264" s="107"/>
      <c r="G264" s="107"/>
      <c r="H264" s="107"/>
      <c r="I264" s="107"/>
      <c r="J264" s="107"/>
      <c r="K264" s="108"/>
      <c r="M264" s="16">
        <f t="shared" si="60"/>
        <v>0</v>
      </c>
      <c r="N264" s="16">
        <f t="shared" si="61"/>
        <v>0</v>
      </c>
      <c r="O264" s="16">
        <f t="shared" si="62"/>
        <v>0</v>
      </c>
      <c r="P264" s="16">
        <f t="shared" si="63"/>
        <v>0</v>
      </c>
      <c r="Q264" s="16">
        <f t="shared" si="64"/>
        <v>0</v>
      </c>
      <c r="Y264" s="41">
        <f t="shared" si="65"/>
        <v>0</v>
      </c>
      <c r="Z264" s="41">
        <f t="shared" si="66"/>
        <v>0</v>
      </c>
      <c r="AA264" s="47">
        <f t="shared" si="67"/>
        <v>0</v>
      </c>
      <c r="AB264" s="41">
        <f t="shared" si="68"/>
        <v>0</v>
      </c>
      <c r="AC264" s="41">
        <f t="shared" si="69"/>
        <v>0</v>
      </c>
      <c r="AE264" s="86"/>
      <c r="AF264" s="86"/>
      <c r="AG264" s="86"/>
      <c r="AH264" s="86"/>
      <c r="AI264" s="17"/>
      <c r="AJ264" s="17"/>
      <c r="AK264" s="17"/>
      <c r="AL264" s="17"/>
      <c r="AM264" s="17"/>
      <c r="AN264" s="185" t="str">
        <f t="shared" si="70"/>
        <v/>
      </c>
      <c r="AO264" s="17" t="s">
        <v>833</v>
      </c>
      <c r="AP264" s="17">
        <v>27</v>
      </c>
      <c r="AQ264" s="17" t="s">
        <v>834</v>
      </c>
      <c r="AR264" s="17">
        <v>19</v>
      </c>
      <c r="AS264" s="17"/>
    </row>
    <row r="265" spans="1:45">
      <c r="A265" s="7">
        <v>69</v>
      </c>
      <c r="B265" s="113"/>
      <c r="C265" s="113"/>
      <c r="D265" s="113"/>
      <c r="E265" s="107"/>
      <c r="F265" s="107"/>
      <c r="G265" s="107"/>
      <c r="H265" s="107"/>
      <c r="I265" s="107"/>
      <c r="J265" s="107"/>
      <c r="K265" s="108"/>
      <c r="M265" s="16">
        <f t="shared" si="60"/>
        <v>0</v>
      </c>
      <c r="N265" s="16">
        <f t="shared" si="61"/>
        <v>0</v>
      </c>
      <c r="O265" s="16">
        <f t="shared" si="62"/>
        <v>0</v>
      </c>
      <c r="P265" s="16">
        <f t="shared" si="63"/>
        <v>0</v>
      </c>
      <c r="Q265" s="16">
        <f t="shared" si="64"/>
        <v>0</v>
      </c>
      <c r="Y265" s="41">
        <f t="shared" si="65"/>
        <v>0</v>
      </c>
      <c r="Z265" s="41">
        <f t="shared" si="66"/>
        <v>0</v>
      </c>
      <c r="AA265" s="47">
        <f t="shared" si="67"/>
        <v>0</v>
      </c>
      <c r="AB265" s="41">
        <f t="shared" si="68"/>
        <v>0</v>
      </c>
      <c r="AC265" s="41">
        <f t="shared" si="69"/>
        <v>0</v>
      </c>
      <c r="AE265" s="86"/>
      <c r="AF265" s="86"/>
      <c r="AG265" s="86"/>
      <c r="AH265" s="86"/>
      <c r="AI265" s="17"/>
      <c r="AJ265" s="17"/>
      <c r="AK265" s="17"/>
      <c r="AL265" s="17"/>
      <c r="AM265" s="17"/>
      <c r="AN265" s="185" t="str">
        <f t="shared" si="70"/>
        <v/>
      </c>
      <c r="AO265" s="17" t="s">
        <v>834</v>
      </c>
      <c r="AP265" s="17">
        <v>27</v>
      </c>
      <c r="AQ265" s="17" t="s">
        <v>834</v>
      </c>
      <c r="AR265" s="17">
        <v>23</v>
      </c>
      <c r="AS265" s="17"/>
    </row>
    <row r="266" spans="1:45">
      <c r="A266" s="7">
        <v>70</v>
      </c>
      <c r="B266" s="113"/>
      <c r="C266" s="113"/>
      <c r="D266" s="113"/>
      <c r="E266" s="107"/>
      <c r="F266" s="107"/>
      <c r="G266" s="107"/>
      <c r="H266" s="107"/>
      <c r="I266" s="107"/>
      <c r="J266" s="107"/>
      <c r="K266" s="108"/>
      <c r="M266" s="16">
        <f t="shared" si="60"/>
        <v>0</v>
      </c>
      <c r="N266" s="16">
        <f t="shared" si="61"/>
        <v>0</v>
      </c>
      <c r="O266" s="16">
        <f t="shared" si="62"/>
        <v>0</v>
      </c>
      <c r="P266" s="16">
        <f t="shared" si="63"/>
        <v>0</v>
      </c>
      <c r="Q266" s="16">
        <f t="shared" si="64"/>
        <v>0</v>
      </c>
      <c r="Y266" s="41">
        <f t="shared" si="65"/>
        <v>0</v>
      </c>
      <c r="Z266" s="41">
        <f t="shared" si="66"/>
        <v>0</v>
      </c>
      <c r="AA266" s="47">
        <f t="shared" si="67"/>
        <v>0</v>
      </c>
      <c r="AB266" s="41">
        <f t="shared" si="68"/>
        <v>0</v>
      </c>
      <c r="AC266" s="41">
        <f t="shared" si="69"/>
        <v>0</v>
      </c>
      <c r="AE266" s="86"/>
      <c r="AF266" s="86"/>
      <c r="AG266" s="86"/>
      <c r="AH266" s="86"/>
      <c r="AI266" s="17" t="s">
        <v>840</v>
      </c>
      <c r="AJ266" s="17"/>
      <c r="AK266" s="17"/>
      <c r="AL266" s="17"/>
      <c r="AM266" s="17"/>
      <c r="AN266" s="185" t="str">
        <f t="shared" si="70"/>
        <v/>
      </c>
      <c r="AO266" s="17" t="s">
        <v>835</v>
      </c>
      <c r="AP266" s="17">
        <v>27</v>
      </c>
      <c r="AQ266" s="17" t="s">
        <v>834</v>
      </c>
      <c r="AR266" s="17">
        <v>27</v>
      </c>
      <c r="AS266" s="17"/>
    </row>
    <row r="267" spans="1:45">
      <c r="A267" s="7">
        <v>71</v>
      </c>
      <c r="B267" s="113"/>
      <c r="C267" s="113"/>
      <c r="D267" s="113"/>
      <c r="E267" s="107"/>
      <c r="F267" s="107"/>
      <c r="G267" s="107"/>
      <c r="H267" s="107"/>
      <c r="I267" s="107"/>
      <c r="J267" s="107"/>
      <c r="K267" s="108"/>
      <c r="M267" s="16">
        <f t="shared" si="60"/>
        <v>0</v>
      </c>
      <c r="N267" s="16">
        <f t="shared" si="61"/>
        <v>0</v>
      </c>
      <c r="O267" s="16">
        <f t="shared" si="62"/>
        <v>0</v>
      </c>
      <c r="P267" s="16">
        <f t="shared" si="63"/>
        <v>0</v>
      </c>
      <c r="Q267" s="16">
        <f t="shared" si="64"/>
        <v>0</v>
      </c>
      <c r="Y267" s="41">
        <f t="shared" si="65"/>
        <v>0</v>
      </c>
      <c r="Z267" s="41">
        <f t="shared" si="66"/>
        <v>0</v>
      </c>
      <c r="AA267" s="47">
        <f t="shared" si="67"/>
        <v>0</v>
      </c>
      <c r="AB267" s="41">
        <f t="shared" si="68"/>
        <v>0</v>
      </c>
      <c r="AC267" s="41">
        <f t="shared" si="69"/>
        <v>0</v>
      </c>
      <c r="AE267" s="86"/>
      <c r="AF267" s="86"/>
      <c r="AG267" s="86"/>
      <c r="AH267" s="86"/>
      <c r="AI267" s="17"/>
      <c r="AJ267" s="17"/>
      <c r="AK267" s="17"/>
      <c r="AL267" s="17"/>
      <c r="AM267" s="17"/>
      <c r="AN267" s="185" t="str">
        <f t="shared" si="70"/>
        <v/>
      </c>
      <c r="AO267" s="17" t="s">
        <v>836</v>
      </c>
      <c r="AP267" s="17">
        <v>27</v>
      </c>
      <c r="AQ267" s="17" t="s">
        <v>834</v>
      </c>
      <c r="AR267" s="17">
        <v>31</v>
      </c>
      <c r="AS267" s="17"/>
    </row>
    <row r="268" spans="1:45" ht="15.75" thickBot="1">
      <c r="A268" s="55">
        <v>72</v>
      </c>
      <c r="B268" s="114"/>
      <c r="C268" s="114"/>
      <c r="D268" s="114"/>
      <c r="E268" s="109"/>
      <c r="F268" s="109"/>
      <c r="G268" s="109"/>
      <c r="H268" s="109"/>
      <c r="I268" s="109"/>
      <c r="J268" s="109"/>
      <c r="K268" s="110"/>
      <c r="M268" s="16">
        <f t="shared" si="60"/>
        <v>0</v>
      </c>
      <c r="N268" s="16">
        <f t="shared" si="61"/>
        <v>0</v>
      </c>
      <c r="O268" s="16">
        <f t="shared" si="62"/>
        <v>0</v>
      </c>
      <c r="P268" s="16">
        <f t="shared" si="63"/>
        <v>0</v>
      </c>
      <c r="Q268" s="16">
        <f t="shared" si="64"/>
        <v>0</v>
      </c>
      <c r="Y268" s="41">
        <f t="shared" si="65"/>
        <v>0</v>
      </c>
      <c r="Z268" s="41">
        <f t="shared" si="66"/>
        <v>0</v>
      </c>
      <c r="AA268" s="47">
        <f t="shared" si="67"/>
        <v>0</v>
      </c>
      <c r="AB268" s="41">
        <f t="shared" si="68"/>
        <v>0</v>
      </c>
      <c r="AC268" s="41">
        <f t="shared" si="69"/>
        <v>0</v>
      </c>
      <c r="AE268" s="86"/>
      <c r="AF268" s="86"/>
      <c r="AG268" s="86"/>
      <c r="AH268" s="86"/>
      <c r="AI268" s="17"/>
      <c r="AJ268" s="17"/>
      <c r="AK268" s="17"/>
      <c r="AL268" s="17"/>
      <c r="AM268" s="17"/>
      <c r="AN268" s="185" t="str">
        <f t="shared" si="70"/>
        <v/>
      </c>
      <c r="AO268" s="17" t="s">
        <v>837</v>
      </c>
      <c r="AP268" s="17">
        <v>27</v>
      </c>
      <c r="AQ268" s="17" t="s">
        <v>834</v>
      </c>
      <c r="AR268" s="17">
        <v>35</v>
      </c>
      <c r="AS268" s="17"/>
    </row>
    <row r="269" spans="1:45">
      <c r="A269" s="56">
        <v>73</v>
      </c>
      <c r="B269" s="131"/>
      <c r="C269" s="131"/>
      <c r="D269" s="131"/>
      <c r="E269" s="111"/>
      <c r="F269" s="111"/>
      <c r="G269" s="111"/>
      <c r="H269" s="111"/>
      <c r="I269" s="111"/>
      <c r="J269" s="111"/>
      <c r="K269" s="112"/>
      <c r="M269" s="16">
        <f t="shared" si="60"/>
        <v>0</v>
      </c>
      <c r="N269" s="16">
        <f t="shared" si="61"/>
        <v>0</v>
      </c>
      <c r="O269" s="16">
        <f t="shared" si="62"/>
        <v>0</v>
      </c>
      <c r="P269" s="16">
        <f t="shared" si="63"/>
        <v>0</v>
      </c>
      <c r="Q269" s="16">
        <f t="shared" si="64"/>
        <v>0</v>
      </c>
      <c r="Y269" s="41">
        <f t="shared" si="65"/>
        <v>0</v>
      </c>
      <c r="Z269" s="41">
        <f t="shared" si="66"/>
        <v>0</v>
      </c>
      <c r="AA269" s="47">
        <f t="shared" si="67"/>
        <v>0</v>
      </c>
      <c r="AB269" s="41">
        <f t="shared" si="68"/>
        <v>0</v>
      </c>
      <c r="AC269" s="41">
        <f t="shared" si="69"/>
        <v>0</v>
      </c>
      <c r="AE269" s="86"/>
      <c r="AF269" s="86"/>
      <c r="AG269" s="86"/>
      <c r="AH269" s="86"/>
      <c r="AI269" s="17"/>
      <c r="AJ269" s="17"/>
      <c r="AK269" s="17"/>
      <c r="AL269" s="17"/>
      <c r="AM269" s="17"/>
      <c r="AN269" s="185" t="str">
        <f t="shared" si="70"/>
        <v/>
      </c>
      <c r="AO269" s="17" t="s">
        <v>5</v>
      </c>
      <c r="AP269" s="17">
        <v>31</v>
      </c>
      <c r="AQ269" s="17" t="s">
        <v>835</v>
      </c>
      <c r="AR269" s="17">
        <v>7</v>
      </c>
      <c r="AS269" s="17"/>
    </row>
    <row r="270" spans="1:45">
      <c r="A270" s="7">
        <v>74</v>
      </c>
      <c r="B270" s="113"/>
      <c r="C270" s="113"/>
      <c r="D270" s="113"/>
      <c r="E270" s="107"/>
      <c r="F270" s="107"/>
      <c r="G270" s="107"/>
      <c r="H270" s="107"/>
      <c r="I270" s="107"/>
      <c r="J270" s="107"/>
      <c r="K270" s="108"/>
      <c r="M270" s="16">
        <f t="shared" si="60"/>
        <v>0</v>
      </c>
      <c r="N270" s="16">
        <f t="shared" si="61"/>
        <v>0</v>
      </c>
      <c r="O270" s="16">
        <f t="shared" si="62"/>
        <v>0</v>
      </c>
      <c r="P270" s="16">
        <f t="shared" si="63"/>
        <v>0</v>
      </c>
      <c r="Q270" s="16">
        <f t="shared" si="64"/>
        <v>0</v>
      </c>
      <c r="Y270" s="41">
        <f t="shared" si="65"/>
        <v>0</v>
      </c>
      <c r="Z270" s="41">
        <f t="shared" si="66"/>
        <v>0</v>
      </c>
      <c r="AA270" s="47">
        <f t="shared" si="67"/>
        <v>0</v>
      </c>
      <c r="AB270" s="41">
        <f t="shared" si="68"/>
        <v>0</v>
      </c>
      <c r="AC270" s="41">
        <f t="shared" si="69"/>
        <v>0</v>
      </c>
      <c r="AE270" s="86"/>
      <c r="AF270" s="86"/>
      <c r="AG270" s="86"/>
      <c r="AH270" s="86"/>
      <c r="AI270" s="17"/>
      <c r="AJ270" s="17"/>
      <c r="AK270" s="17"/>
      <c r="AL270" s="17"/>
      <c r="AM270" s="17"/>
      <c r="AN270" s="185" t="str">
        <f t="shared" si="70"/>
        <v/>
      </c>
      <c r="AO270" s="17" t="s">
        <v>9</v>
      </c>
      <c r="AP270" s="17">
        <v>31</v>
      </c>
      <c r="AQ270" s="17" t="s">
        <v>835</v>
      </c>
      <c r="AR270" s="17">
        <v>11</v>
      </c>
      <c r="AS270" s="17"/>
    </row>
    <row r="271" spans="1:45">
      <c r="A271" s="7">
        <v>75</v>
      </c>
      <c r="B271" s="113"/>
      <c r="C271" s="113"/>
      <c r="D271" s="113"/>
      <c r="E271" s="107"/>
      <c r="F271" s="107"/>
      <c r="G271" s="107"/>
      <c r="H271" s="107"/>
      <c r="I271" s="107"/>
      <c r="J271" s="107"/>
      <c r="K271" s="108"/>
      <c r="M271" s="16">
        <f t="shared" si="60"/>
        <v>0</v>
      </c>
      <c r="N271" s="16">
        <f t="shared" si="61"/>
        <v>0</v>
      </c>
      <c r="O271" s="16">
        <f t="shared" si="62"/>
        <v>0</v>
      </c>
      <c r="P271" s="16">
        <f t="shared" si="63"/>
        <v>0</v>
      </c>
      <c r="Q271" s="16">
        <f t="shared" si="64"/>
        <v>0</v>
      </c>
      <c r="Y271" s="41">
        <f t="shared" si="65"/>
        <v>0</v>
      </c>
      <c r="Z271" s="41">
        <f t="shared" si="66"/>
        <v>0</v>
      </c>
      <c r="AA271" s="47">
        <f t="shared" si="67"/>
        <v>0</v>
      </c>
      <c r="AB271" s="41">
        <f t="shared" si="68"/>
        <v>0</v>
      </c>
      <c r="AC271" s="41">
        <f t="shared" si="69"/>
        <v>0</v>
      </c>
      <c r="AE271" s="86"/>
      <c r="AF271" s="86"/>
      <c r="AG271" s="86"/>
      <c r="AH271" s="86"/>
      <c r="AI271" s="17"/>
      <c r="AJ271" s="17"/>
      <c r="AK271" s="17"/>
      <c r="AL271" s="17"/>
      <c r="AM271" s="17"/>
      <c r="AN271" s="185" t="str">
        <f t="shared" si="70"/>
        <v/>
      </c>
      <c r="AO271" s="17" t="s">
        <v>828</v>
      </c>
      <c r="AP271" s="17">
        <v>31</v>
      </c>
      <c r="AQ271" s="17" t="s">
        <v>835</v>
      </c>
      <c r="AR271" s="17">
        <v>15</v>
      </c>
      <c r="AS271" s="17"/>
    </row>
    <row r="272" spans="1:45">
      <c r="A272" s="7">
        <v>76</v>
      </c>
      <c r="B272" s="113"/>
      <c r="C272" s="113"/>
      <c r="D272" s="113"/>
      <c r="E272" s="107"/>
      <c r="F272" s="107"/>
      <c r="G272" s="107"/>
      <c r="H272" s="107"/>
      <c r="I272" s="107"/>
      <c r="J272" s="107"/>
      <c r="K272" s="108"/>
      <c r="M272" s="16">
        <f t="shared" si="60"/>
        <v>0</v>
      </c>
      <c r="N272" s="16">
        <f t="shared" si="61"/>
        <v>0</v>
      </c>
      <c r="O272" s="16">
        <f t="shared" si="62"/>
        <v>0</v>
      </c>
      <c r="P272" s="16">
        <f t="shared" si="63"/>
        <v>0</v>
      </c>
      <c r="Q272" s="16">
        <f t="shared" si="64"/>
        <v>0</v>
      </c>
      <c r="Y272" s="41">
        <f t="shared" si="65"/>
        <v>0</v>
      </c>
      <c r="Z272" s="41">
        <f t="shared" si="66"/>
        <v>0</v>
      </c>
      <c r="AA272" s="47">
        <f t="shared" si="67"/>
        <v>0</v>
      </c>
      <c r="AB272" s="41">
        <f t="shared" si="68"/>
        <v>0</v>
      </c>
      <c r="AC272" s="41">
        <f t="shared" si="69"/>
        <v>0</v>
      </c>
      <c r="AE272" s="86"/>
      <c r="AF272" s="86"/>
      <c r="AG272" s="86"/>
      <c r="AH272" s="86"/>
      <c r="AI272" s="17"/>
      <c r="AJ272" s="17"/>
      <c r="AK272" s="17"/>
      <c r="AL272" s="17"/>
      <c r="AM272" s="17"/>
      <c r="AN272" s="185" t="str">
        <f t="shared" si="70"/>
        <v/>
      </c>
      <c r="AO272" s="17" t="s">
        <v>829</v>
      </c>
      <c r="AP272" s="17">
        <v>31</v>
      </c>
      <c r="AQ272" s="17" t="s">
        <v>835</v>
      </c>
      <c r="AR272" s="17">
        <v>19</v>
      </c>
      <c r="AS272" s="17"/>
    </row>
    <row r="273" spans="1:45">
      <c r="A273" s="7">
        <v>77</v>
      </c>
      <c r="B273" s="113"/>
      <c r="C273" s="113"/>
      <c r="D273" s="113"/>
      <c r="E273" s="107"/>
      <c r="F273" s="107"/>
      <c r="G273" s="107"/>
      <c r="H273" s="107"/>
      <c r="I273" s="107"/>
      <c r="J273" s="107"/>
      <c r="K273" s="108"/>
      <c r="M273" s="16">
        <f t="shared" si="60"/>
        <v>0</v>
      </c>
      <c r="N273" s="16">
        <f t="shared" si="61"/>
        <v>0</v>
      </c>
      <c r="O273" s="16">
        <f t="shared" si="62"/>
        <v>0</v>
      </c>
      <c r="P273" s="16">
        <f t="shared" si="63"/>
        <v>0</v>
      </c>
      <c r="Q273" s="16">
        <f t="shared" si="64"/>
        <v>0</v>
      </c>
      <c r="Y273" s="41">
        <f t="shared" si="65"/>
        <v>0</v>
      </c>
      <c r="Z273" s="41">
        <f t="shared" si="66"/>
        <v>0</v>
      </c>
      <c r="AA273" s="47">
        <f t="shared" si="67"/>
        <v>0</v>
      </c>
      <c r="AB273" s="41">
        <f t="shared" si="68"/>
        <v>0</v>
      </c>
      <c r="AC273" s="41">
        <f t="shared" si="69"/>
        <v>0</v>
      </c>
      <c r="AE273" s="86"/>
      <c r="AF273" s="86"/>
      <c r="AG273" s="86"/>
      <c r="AH273" s="86"/>
      <c r="AI273" s="17"/>
      <c r="AJ273" s="17"/>
      <c r="AK273" s="17"/>
      <c r="AL273" s="17"/>
      <c r="AM273" s="17"/>
      <c r="AN273" s="185" t="str">
        <f t="shared" si="70"/>
        <v/>
      </c>
      <c r="AO273" s="17" t="s">
        <v>830</v>
      </c>
      <c r="AP273" s="17">
        <v>31</v>
      </c>
      <c r="AQ273" s="17" t="s">
        <v>835</v>
      </c>
      <c r="AR273" s="17">
        <v>23</v>
      </c>
      <c r="AS273" s="17"/>
    </row>
    <row r="274" spans="1:45">
      <c r="A274" s="7">
        <v>78</v>
      </c>
      <c r="B274" s="113"/>
      <c r="C274" s="113"/>
      <c r="D274" s="113"/>
      <c r="E274" s="107"/>
      <c r="F274" s="107"/>
      <c r="G274" s="107"/>
      <c r="H274" s="107"/>
      <c r="I274" s="107"/>
      <c r="J274" s="107"/>
      <c r="K274" s="108"/>
      <c r="M274" s="16">
        <f t="shared" si="60"/>
        <v>0</v>
      </c>
      <c r="N274" s="16">
        <f t="shared" si="61"/>
        <v>0</v>
      </c>
      <c r="O274" s="16">
        <f t="shared" si="62"/>
        <v>0</v>
      </c>
      <c r="P274" s="16">
        <f t="shared" si="63"/>
        <v>0</v>
      </c>
      <c r="Q274" s="16">
        <f t="shared" si="64"/>
        <v>0</v>
      </c>
      <c r="Y274" s="41">
        <f t="shared" si="65"/>
        <v>0</v>
      </c>
      <c r="Z274" s="41">
        <f t="shared" si="66"/>
        <v>0</v>
      </c>
      <c r="AA274" s="47">
        <f t="shared" si="67"/>
        <v>0</v>
      </c>
      <c r="AB274" s="41">
        <f t="shared" si="68"/>
        <v>0</v>
      </c>
      <c r="AC274" s="41">
        <f t="shared" si="69"/>
        <v>0</v>
      </c>
      <c r="AE274" s="86"/>
      <c r="AF274" s="86"/>
      <c r="AG274" s="86"/>
      <c r="AH274" s="86"/>
      <c r="AI274" s="17"/>
      <c r="AJ274" s="17"/>
      <c r="AK274" s="17"/>
      <c r="AL274" s="17"/>
      <c r="AM274" s="17"/>
      <c r="AN274" s="185" t="str">
        <f t="shared" si="70"/>
        <v/>
      </c>
      <c r="AO274" s="17" t="s">
        <v>831</v>
      </c>
      <c r="AP274" s="17">
        <v>31</v>
      </c>
      <c r="AQ274" s="17" t="s">
        <v>835</v>
      </c>
      <c r="AR274" s="17">
        <v>27</v>
      </c>
      <c r="AS274" s="17"/>
    </row>
    <row r="275" spans="1:45">
      <c r="A275" s="7">
        <v>79</v>
      </c>
      <c r="B275" s="113"/>
      <c r="C275" s="113"/>
      <c r="D275" s="113"/>
      <c r="E275" s="107"/>
      <c r="F275" s="107"/>
      <c r="G275" s="107"/>
      <c r="H275" s="107"/>
      <c r="I275" s="107"/>
      <c r="J275" s="107"/>
      <c r="K275" s="108"/>
      <c r="M275" s="16">
        <f t="shared" si="60"/>
        <v>0</v>
      </c>
      <c r="N275" s="16">
        <f t="shared" si="61"/>
        <v>0</v>
      </c>
      <c r="O275" s="16">
        <f t="shared" si="62"/>
        <v>0</v>
      </c>
      <c r="P275" s="16">
        <f t="shared" si="63"/>
        <v>0</v>
      </c>
      <c r="Q275" s="16">
        <f t="shared" si="64"/>
        <v>0</v>
      </c>
      <c r="Y275" s="41">
        <f t="shared" si="65"/>
        <v>0</v>
      </c>
      <c r="Z275" s="41">
        <f t="shared" si="66"/>
        <v>0</v>
      </c>
      <c r="AA275" s="47">
        <f t="shared" si="67"/>
        <v>0</v>
      </c>
      <c r="AB275" s="41">
        <f t="shared" si="68"/>
        <v>0</v>
      </c>
      <c r="AC275" s="41">
        <f t="shared" si="69"/>
        <v>0</v>
      </c>
      <c r="AE275" s="86"/>
      <c r="AF275" s="86"/>
      <c r="AG275" s="86"/>
      <c r="AH275" s="86"/>
      <c r="AI275" s="17"/>
      <c r="AJ275" s="17"/>
      <c r="AK275" s="17"/>
      <c r="AL275" s="17"/>
      <c r="AM275" s="17"/>
      <c r="AN275" s="185" t="str">
        <f t="shared" si="70"/>
        <v/>
      </c>
      <c r="AO275" s="17" t="s">
        <v>832</v>
      </c>
      <c r="AP275" s="17">
        <v>31</v>
      </c>
      <c r="AQ275" s="17" t="s">
        <v>835</v>
      </c>
      <c r="AR275" s="17">
        <v>31</v>
      </c>
      <c r="AS275" s="17"/>
    </row>
    <row r="276" spans="1:45" ht="15.75" thickBot="1">
      <c r="A276" s="55">
        <v>80</v>
      </c>
      <c r="B276" s="114"/>
      <c r="C276" s="114"/>
      <c r="D276" s="114"/>
      <c r="E276" s="109"/>
      <c r="F276" s="109"/>
      <c r="G276" s="109"/>
      <c r="H276" s="109"/>
      <c r="I276" s="109"/>
      <c r="J276" s="109"/>
      <c r="K276" s="110"/>
      <c r="M276" s="16">
        <f t="shared" si="60"/>
        <v>0</v>
      </c>
      <c r="N276" s="16">
        <f t="shared" si="61"/>
        <v>0</v>
      </c>
      <c r="O276" s="16">
        <f t="shared" si="62"/>
        <v>0</v>
      </c>
      <c r="P276" s="16">
        <f t="shared" si="63"/>
        <v>0</v>
      </c>
      <c r="Q276" s="16">
        <f t="shared" si="64"/>
        <v>0</v>
      </c>
      <c r="Y276" s="41">
        <f t="shared" si="65"/>
        <v>0</v>
      </c>
      <c r="Z276" s="41">
        <f t="shared" si="66"/>
        <v>0</v>
      </c>
      <c r="AA276" s="47">
        <f t="shared" si="67"/>
        <v>0</v>
      </c>
      <c r="AB276" s="41">
        <f t="shared" si="68"/>
        <v>0</v>
      </c>
      <c r="AC276" s="41">
        <f t="shared" si="69"/>
        <v>0</v>
      </c>
      <c r="AE276" s="86"/>
      <c r="AF276" s="86"/>
      <c r="AG276" s="86"/>
      <c r="AH276" s="86"/>
      <c r="AI276" s="17"/>
      <c r="AJ276" s="17"/>
      <c r="AK276" s="17"/>
      <c r="AL276" s="17"/>
      <c r="AM276" s="17"/>
      <c r="AN276" s="185" t="str">
        <f t="shared" si="70"/>
        <v/>
      </c>
      <c r="AO276" s="17" t="s">
        <v>833</v>
      </c>
      <c r="AP276" s="17">
        <v>31</v>
      </c>
      <c r="AQ276" s="17" t="s">
        <v>835</v>
      </c>
      <c r="AR276" s="17">
        <v>35</v>
      </c>
      <c r="AS276" s="17"/>
    </row>
    <row r="277" spans="1:45">
      <c r="A277" s="56">
        <v>81</v>
      </c>
      <c r="B277" s="131"/>
      <c r="C277" s="131"/>
      <c r="D277" s="131"/>
      <c r="E277" s="111"/>
      <c r="F277" s="111"/>
      <c r="G277" s="111"/>
      <c r="H277" s="111"/>
      <c r="I277" s="111"/>
      <c r="J277" s="111"/>
      <c r="K277" s="112"/>
      <c r="M277" s="16">
        <f t="shared" si="60"/>
        <v>0</v>
      </c>
      <c r="N277" s="16">
        <f t="shared" si="61"/>
        <v>0</v>
      </c>
      <c r="O277" s="16">
        <f t="shared" si="62"/>
        <v>0</v>
      </c>
      <c r="P277" s="16">
        <f t="shared" si="63"/>
        <v>0</v>
      </c>
      <c r="Q277" s="16">
        <f t="shared" si="64"/>
        <v>0</v>
      </c>
      <c r="Y277" s="41">
        <f t="shared" si="65"/>
        <v>0</v>
      </c>
      <c r="Z277" s="41">
        <f t="shared" si="66"/>
        <v>0</v>
      </c>
      <c r="AA277" s="47">
        <f t="shared" si="67"/>
        <v>0</v>
      </c>
      <c r="AB277" s="41">
        <f t="shared" si="68"/>
        <v>0</v>
      </c>
      <c r="AC277" s="41">
        <f t="shared" si="69"/>
        <v>0</v>
      </c>
      <c r="AE277" s="86"/>
      <c r="AF277" s="86"/>
      <c r="AG277" s="86"/>
      <c r="AH277" s="86"/>
      <c r="AI277" s="17"/>
      <c r="AJ277" s="17"/>
      <c r="AK277" s="17"/>
      <c r="AL277" s="17"/>
      <c r="AM277" s="17"/>
      <c r="AN277" s="185" t="str">
        <f t="shared" si="70"/>
        <v/>
      </c>
      <c r="AO277" s="17" t="s">
        <v>834</v>
      </c>
      <c r="AP277" s="17">
        <v>31</v>
      </c>
      <c r="AQ277" s="17" t="s">
        <v>836</v>
      </c>
      <c r="AR277" s="17">
        <v>7</v>
      </c>
      <c r="AS277" s="17"/>
    </row>
    <row r="278" spans="1:45">
      <c r="A278" s="7">
        <v>82</v>
      </c>
      <c r="B278" s="113"/>
      <c r="C278" s="113"/>
      <c r="D278" s="113"/>
      <c r="E278" s="107"/>
      <c r="F278" s="107"/>
      <c r="G278" s="107"/>
      <c r="H278" s="107"/>
      <c r="I278" s="107"/>
      <c r="J278" s="107"/>
      <c r="K278" s="108"/>
      <c r="M278" s="16">
        <f t="shared" si="60"/>
        <v>0</v>
      </c>
      <c r="N278" s="16">
        <f t="shared" si="61"/>
        <v>0</v>
      </c>
      <c r="O278" s="16">
        <f t="shared" si="62"/>
        <v>0</v>
      </c>
      <c r="P278" s="16">
        <f t="shared" si="63"/>
        <v>0</v>
      </c>
      <c r="Q278" s="16">
        <f t="shared" si="64"/>
        <v>0</v>
      </c>
      <c r="Y278" s="41">
        <f t="shared" si="65"/>
        <v>0</v>
      </c>
      <c r="Z278" s="41">
        <f t="shared" si="66"/>
        <v>0</v>
      </c>
      <c r="AA278" s="47">
        <f t="shared" si="67"/>
        <v>0</v>
      </c>
      <c r="AB278" s="41">
        <f t="shared" si="68"/>
        <v>0</v>
      </c>
      <c r="AC278" s="41">
        <f t="shared" si="69"/>
        <v>0</v>
      </c>
      <c r="AE278" s="86"/>
      <c r="AF278" s="86"/>
      <c r="AG278" s="86"/>
      <c r="AH278" s="86"/>
      <c r="AI278" s="17"/>
      <c r="AJ278" s="17"/>
      <c r="AK278" s="17"/>
      <c r="AL278" s="17"/>
      <c r="AM278" s="17"/>
      <c r="AN278" s="185" t="str">
        <f t="shared" si="70"/>
        <v/>
      </c>
      <c r="AO278" s="17" t="s">
        <v>835</v>
      </c>
      <c r="AP278" s="17">
        <v>31</v>
      </c>
      <c r="AQ278" s="17" t="s">
        <v>836</v>
      </c>
      <c r="AR278" s="17">
        <v>11</v>
      </c>
      <c r="AS278" s="17"/>
    </row>
    <row r="279" spans="1:45">
      <c r="A279" s="7">
        <v>83</v>
      </c>
      <c r="B279" s="113"/>
      <c r="C279" s="113"/>
      <c r="D279" s="113"/>
      <c r="E279" s="107"/>
      <c r="F279" s="107"/>
      <c r="G279" s="107"/>
      <c r="H279" s="107"/>
      <c r="I279" s="107"/>
      <c r="J279" s="107"/>
      <c r="K279" s="108"/>
      <c r="M279" s="16">
        <f t="shared" si="60"/>
        <v>0</v>
      </c>
      <c r="N279" s="16">
        <f t="shared" si="61"/>
        <v>0</v>
      </c>
      <c r="O279" s="16">
        <f t="shared" si="62"/>
        <v>0</v>
      </c>
      <c r="P279" s="16">
        <f t="shared" si="63"/>
        <v>0</v>
      </c>
      <c r="Q279" s="16">
        <f t="shared" si="64"/>
        <v>0</v>
      </c>
      <c r="Y279" s="41">
        <f t="shared" si="65"/>
        <v>0</v>
      </c>
      <c r="Z279" s="41">
        <f t="shared" si="66"/>
        <v>0</v>
      </c>
      <c r="AA279" s="47">
        <f t="shared" si="67"/>
        <v>0</v>
      </c>
      <c r="AB279" s="41">
        <f t="shared" si="68"/>
        <v>0</v>
      </c>
      <c r="AC279" s="41">
        <f t="shared" si="69"/>
        <v>0</v>
      </c>
      <c r="AE279" s="86"/>
      <c r="AF279" s="86"/>
      <c r="AG279" s="86"/>
      <c r="AH279" s="86"/>
      <c r="AI279" s="17"/>
      <c r="AJ279" s="17"/>
      <c r="AK279" s="17"/>
      <c r="AL279" s="17"/>
      <c r="AM279" s="17"/>
      <c r="AN279" s="185" t="str">
        <f t="shared" si="70"/>
        <v/>
      </c>
      <c r="AO279" s="17" t="s">
        <v>836</v>
      </c>
      <c r="AP279" s="17">
        <v>31</v>
      </c>
      <c r="AQ279" s="17" t="s">
        <v>836</v>
      </c>
      <c r="AR279" s="17">
        <v>15</v>
      </c>
      <c r="AS279" s="17"/>
    </row>
    <row r="280" spans="1:45">
      <c r="A280" s="7">
        <v>84</v>
      </c>
      <c r="B280" s="113"/>
      <c r="C280" s="113"/>
      <c r="D280" s="113"/>
      <c r="E280" s="107"/>
      <c r="F280" s="107"/>
      <c r="G280" s="107"/>
      <c r="H280" s="107"/>
      <c r="I280" s="107"/>
      <c r="J280" s="107"/>
      <c r="K280" s="108"/>
      <c r="M280" s="16">
        <f t="shared" si="60"/>
        <v>0</v>
      </c>
      <c r="N280" s="16">
        <f t="shared" si="61"/>
        <v>0</v>
      </c>
      <c r="O280" s="16">
        <f t="shared" si="62"/>
        <v>0</v>
      </c>
      <c r="P280" s="16">
        <f t="shared" si="63"/>
        <v>0</v>
      </c>
      <c r="Q280" s="16">
        <f t="shared" si="64"/>
        <v>0</v>
      </c>
      <c r="Y280" s="41">
        <f t="shared" si="65"/>
        <v>0</v>
      </c>
      <c r="Z280" s="41">
        <f t="shared" si="66"/>
        <v>0</v>
      </c>
      <c r="AA280" s="47">
        <f t="shared" si="67"/>
        <v>0</v>
      </c>
      <c r="AB280" s="41">
        <f t="shared" si="68"/>
        <v>0</v>
      </c>
      <c r="AC280" s="41">
        <f t="shared" si="69"/>
        <v>0</v>
      </c>
      <c r="AE280" s="86"/>
      <c r="AF280" s="86"/>
      <c r="AG280" s="86"/>
      <c r="AH280" s="86"/>
      <c r="AI280" s="17"/>
      <c r="AJ280" s="17"/>
      <c r="AK280" s="17"/>
      <c r="AL280" s="17"/>
      <c r="AM280" s="17"/>
      <c r="AN280" s="185" t="str">
        <f t="shared" si="70"/>
        <v/>
      </c>
      <c r="AO280" s="17" t="s">
        <v>837</v>
      </c>
      <c r="AP280" s="17">
        <v>31</v>
      </c>
      <c r="AQ280" s="17" t="s">
        <v>836</v>
      </c>
      <c r="AR280" s="17">
        <v>19</v>
      </c>
      <c r="AS280" s="17"/>
    </row>
    <row r="281" spans="1:45">
      <c r="A281" s="7">
        <v>85</v>
      </c>
      <c r="B281" s="113"/>
      <c r="C281" s="113"/>
      <c r="D281" s="113"/>
      <c r="E281" s="107"/>
      <c r="F281" s="107"/>
      <c r="G281" s="107"/>
      <c r="H281" s="107"/>
      <c r="I281" s="107"/>
      <c r="J281" s="107"/>
      <c r="K281" s="108"/>
      <c r="M281" s="16">
        <f t="shared" si="60"/>
        <v>0</v>
      </c>
      <c r="N281" s="16">
        <f t="shared" si="61"/>
        <v>0</v>
      </c>
      <c r="O281" s="16">
        <f t="shared" si="62"/>
        <v>0</v>
      </c>
      <c r="P281" s="16">
        <f t="shared" si="63"/>
        <v>0</v>
      </c>
      <c r="Q281" s="16">
        <f t="shared" si="64"/>
        <v>0</v>
      </c>
      <c r="Y281" s="41">
        <f t="shared" si="65"/>
        <v>0</v>
      </c>
      <c r="Z281" s="41">
        <f t="shared" si="66"/>
        <v>0</v>
      </c>
      <c r="AA281" s="47">
        <f t="shared" si="67"/>
        <v>0</v>
      </c>
      <c r="AB281" s="41">
        <f t="shared" si="68"/>
        <v>0</v>
      </c>
      <c r="AC281" s="41">
        <f t="shared" si="69"/>
        <v>0</v>
      </c>
      <c r="AE281" s="86"/>
      <c r="AF281" s="86"/>
      <c r="AG281" s="86"/>
      <c r="AH281" s="86"/>
      <c r="AI281" s="17"/>
      <c r="AJ281" s="17"/>
      <c r="AK281" s="17"/>
      <c r="AL281" s="17"/>
      <c r="AM281" s="17"/>
      <c r="AN281" s="185" t="str">
        <f t="shared" si="70"/>
        <v/>
      </c>
      <c r="AO281" s="17" t="s">
        <v>5</v>
      </c>
      <c r="AP281" s="17">
        <v>35</v>
      </c>
      <c r="AQ281" s="17" t="s">
        <v>836</v>
      </c>
      <c r="AR281" s="17">
        <v>23</v>
      </c>
      <c r="AS281" s="17"/>
    </row>
    <row r="282" spans="1:45">
      <c r="A282" s="7">
        <v>86</v>
      </c>
      <c r="B282" s="113"/>
      <c r="C282" s="113"/>
      <c r="D282" s="113"/>
      <c r="E282" s="107"/>
      <c r="F282" s="107"/>
      <c r="G282" s="107"/>
      <c r="H282" s="107"/>
      <c r="I282" s="107"/>
      <c r="J282" s="107"/>
      <c r="K282" s="108"/>
      <c r="M282" s="16">
        <f t="shared" si="60"/>
        <v>0</v>
      </c>
      <c r="N282" s="16">
        <f t="shared" si="61"/>
        <v>0</v>
      </c>
      <c r="O282" s="16">
        <f t="shared" si="62"/>
        <v>0</v>
      </c>
      <c r="P282" s="16">
        <f t="shared" si="63"/>
        <v>0</v>
      </c>
      <c r="Q282" s="16">
        <f t="shared" si="64"/>
        <v>0</v>
      </c>
      <c r="Y282" s="41">
        <f t="shared" si="65"/>
        <v>0</v>
      </c>
      <c r="Z282" s="41">
        <f t="shared" si="66"/>
        <v>0</v>
      </c>
      <c r="AA282" s="47">
        <f t="shared" si="67"/>
        <v>0</v>
      </c>
      <c r="AB282" s="41">
        <f t="shared" si="68"/>
        <v>0</v>
      </c>
      <c r="AC282" s="41">
        <f t="shared" si="69"/>
        <v>0</v>
      </c>
      <c r="AE282" s="86"/>
      <c r="AF282" s="86"/>
      <c r="AG282" s="86"/>
      <c r="AH282" s="86"/>
      <c r="AI282" s="17"/>
      <c r="AJ282" s="17"/>
      <c r="AK282" s="17"/>
      <c r="AL282" s="17"/>
      <c r="AM282" s="17"/>
      <c r="AN282" s="185" t="str">
        <f t="shared" si="70"/>
        <v/>
      </c>
      <c r="AO282" s="17" t="s">
        <v>9</v>
      </c>
      <c r="AP282" s="17">
        <v>35</v>
      </c>
      <c r="AQ282" s="17" t="s">
        <v>836</v>
      </c>
      <c r="AR282" s="17">
        <v>27</v>
      </c>
      <c r="AS282" s="17"/>
    </row>
    <row r="283" spans="1:45">
      <c r="A283" s="7">
        <v>87</v>
      </c>
      <c r="B283" s="113"/>
      <c r="C283" s="113"/>
      <c r="D283" s="113"/>
      <c r="E283" s="107"/>
      <c r="F283" s="107"/>
      <c r="G283" s="107"/>
      <c r="H283" s="107"/>
      <c r="I283" s="107"/>
      <c r="J283" s="107"/>
      <c r="K283" s="108"/>
      <c r="M283" s="16">
        <f t="shared" si="60"/>
        <v>0</v>
      </c>
      <c r="N283" s="16">
        <f t="shared" si="61"/>
        <v>0</v>
      </c>
      <c r="O283" s="16">
        <f t="shared" si="62"/>
        <v>0</v>
      </c>
      <c r="P283" s="16">
        <f t="shared" si="63"/>
        <v>0</v>
      </c>
      <c r="Q283" s="16">
        <f t="shared" si="64"/>
        <v>0</v>
      </c>
      <c r="Y283" s="41">
        <f t="shared" si="65"/>
        <v>0</v>
      </c>
      <c r="Z283" s="41">
        <f t="shared" si="66"/>
        <v>0</v>
      </c>
      <c r="AA283" s="47">
        <f t="shared" si="67"/>
        <v>0</v>
      </c>
      <c r="AB283" s="41">
        <f t="shared" si="68"/>
        <v>0</v>
      </c>
      <c r="AC283" s="41">
        <f t="shared" si="69"/>
        <v>0</v>
      </c>
      <c r="AE283" s="86"/>
      <c r="AF283" s="86"/>
      <c r="AG283" s="86"/>
      <c r="AH283" s="86"/>
      <c r="AI283" s="17"/>
      <c r="AJ283" s="17"/>
      <c r="AK283" s="17"/>
      <c r="AL283" s="17"/>
      <c r="AM283" s="17"/>
      <c r="AN283" s="185" t="str">
        <f t="shared" si="70"/>
        <v/>
      </c>
      <c r="AO283" s="17" t="s">
        <v>828</v>
      </c>
      <c r="AP283" s="17">
        <v>35</v>
      </c>
      <c r="AQ283" s="17" t="s">
        <v>836</v>
      </c>
      <c r="AR283" s="17">
        <v>31</v>
      </c>
      <c r="AS283" s="17"/>
    </row>
    <row r="284" spans="1:45" ht="15.75" thickBot="1">
      <c r="A284" s="55">
        <v>88</v>
      </c>
      <c r="B284" s="114"/>
      <c r="C284" s="114"/>
      <c r="D284" s="114"/>
      <c r="E284" s="109"/>
      <c r="F284" s="109"/>
      <c r="G284" s="109"/>
      <c r="H284" s="109"/>
      <c r="I284" s="109"/>
      <c r="J284" s="109"/>
      <c r="K284" s="110"/>
      <c r="M284" s="16">
        <f t="shared" si="60"/>
        <v>0</v>
      </c>
      <c r="N284" s="16">
        <f t="shared" si="61"/>
        <v>0</v>
      </c>
      <c r="O284" s="16">
        <f t="shared" si="62"/>
        <v>0</v>
      </c>
      <c r="P284" s="16">
        <f t="shared" si="63"/>
        <v>0</v>
      </c>
      <c r="Q284" s="16">
        <f t="shared" si="64"/>
        <v>0</v>
      </c>
      <c r="Y284" s="41">
        <f t="shared" si="65"/>
        <v>0</v>
      </c>
      <c r="Z284" s="41">
        <f t="shared" si="66"/>
        <v>0</v>
      </c>
      <c r="AA284" s="47">
        <f t="shared" si="67"/>
        <v>0</v>
      </c>
      <c r="AB284" s="41">
        <f t="shared" si="68"/>
        <v>0</v>
      </c>
      <c r="AC284" s="41">
        <f t="shared" si="69"/>
        <v>0</v>
      </c>
      <c r="AE284" s="86"/>
      <c r="AF284" s="86"/>
      <c r="AG284" s="86"/>
      <c r="AH284" s="86"/>
      <c r="AI284" s="17"/>
      <c r="AJ284" s="17"/>
      <c r="AK284" s="17"/>
      <c r="AL284" s="17"/>
      <c r="AM284" s="17"/>
      <c r="AN284" s="185" t="str">
        <f t="shared" si="70"/>
        <v/>
      </c>
      <c r="AO284" s="17" t="s">
        <v>829</v>
      </c>
      <c r="AP284" s="17">
        <v>35</v>
      </c>
      <c r="AQ284" s="17" t="s">
        <v>836</v>
      </c>
      <c r="AR284" s="17">
        <v>35</v>
      </c>
      <c r="AS284" s="17"/>
    </row>
    <row r="285" spans="1:45">
      <c r="A285" s="56">
        <v>89</v>
      </c>
      <c r="B285" s="131"/>
      <c r="C285" s="131"/>
      <c r="D285" s="131"/>
      <c r="E285" s="111"/>
      <c r="F285" s="111"/>
      <c r="G285" s="111"/>
      <c r="H285" s="111"/>
      <c r="I285" s="111"/>
      <c r="J285" s="111"/>
      <c r="K285" s="112"/>
      <c r="M285" s="16">
        <f t="shared" si="60"/>
        <v>0</v>
      </c>
      <c r="N285" s="16">
        <f t="shared" si="61"/>
        <v>0</v>
      </c>
      <c r="O285" s="16">
        <f t="shared" si="62"/>
        <v>0</v>
      </c>
      <c r="P285" s="16">
        <f t="shared" si="63"/>
        <v>0</v>
      </c>
      <c r="Q285" s="16">
        <f t="shared" si="64"/>
        <v>0</v>
      </c>
      <c r="Y285" s="41">
        <f t="shared" si="65"/>
        <v>0</v>
      </c>
      <c r="Z285" s="41">
        <f t="shared" si="66"/>
        <v>0</v>
      </c>
      <c r="AA285" s="47">
        <f t="shared" si="67"/>
        <v>0</v>
      </c>
      <c r="AB285" s="41">
        <f t="shared" si="68"/>
        <v>0</v>
      </c>
      <c r="AC285" s="41">
        <f t="shared" si="69"/>
        <v>0</v>
      </c>
      <c r="AE285" s="86"/>
      <c r="AF285" s="86"/>
      <c r="AG285" s="86"/>
      <c r="AH285" s="86"/>
      <c r="AI285" s="17"/>
      <c r="AJ285" s="17"/>
      <c r="AK285" s="17"/>
      <c r="AL285" s="17"/>
      <c r="AM285" s="17"/>
      <c r="AN285" s="185" t="str">
        <f t="shared" si="70"/>
        <v/>
      </c>
      <c r="AO285" s="17" t="s">
        <v>830</v>
      </c>
      <c r="AP285" s="17">
        <v>35</v>
      </c>
      <c r="AQ285" s="17" t="s">
        <v>837</v>
      </c>
      <c r="AR285" s="17">
        <v>7</v>
      </c>
      <c r="AS285" s="17"/>
    </row>
    <row r="286" spans="1:45">
      <c r="A286" s="7">
        <v>90</v>
      </c>
      <c r="B286" s="113"/>
      <c r="C286" s="113"/>
      <c r="D286" s="113"/>
      <c r="E286" s="107"/>
      <c r="F286" s="107"/>
      <c r="G286" s="107"/>
      <c r="H286" s="107"/>
      <c r="I286" s="107"/>
      <c r="J286" s="107"/>
      <c r="K286" s="108"/>
      <c r="M286" s="16">
        <f t="shared" si="60"/>
        <v>0</v>
      </c>
      <c r="N286" s="16">
        <f t="shared" si="61"/>
        <v>0</v>
      </c>
      <c r="O286" s="16">
        <f t="shared" si="62"/>
        <v>0</v>
      </c>
      <c r="P286" s="16">
        <f t="shared" si="63"/>
        <v>0</v>
      </c>
      <c r="Q286" s="16">
        <f t="shared" si="64"/>
        <v>0</v>
      </c>
      <c r="Y286" s="41">
        <f t="shared" si="65"/>
        <v>0</v>
      </c>
      <c r="Z286" s="41">
        <f t="shared" si="66"/>
        <v>0</v>
      </c>
      <c r="AA286" s="47">
        <f t="shared" si="67"/>
        <v>0</v>
      </c>
      <c r="AB286" s="41">
        <f t="shared" si="68"/>
        <v>0</v>
      </c>
      <c r="AC286" s="41">
        <f t="shared" si="69"/>
        <v>0</v>
      </c>
      <c r="AE286" s="86"/>
      <c r="AF286" s="86"/>
      <c r="AG286" s="86"/>
      <c r="AH286" s="86"/>
      <c r="AI286" s="17"/>
      <c r="AJ286" s="17"/>
      <c r="AK286" s="17"/>
      <c r="AL286" s="17"/>
      <c r="AM286" s="17"/>
      <c r="AN286" s="185" t="str">
        <f t="shared" si="70"/>
        <v/>
      </c>
      <c r="AO286" s="17" t="s">
        <v>831</v>
      </c>
      <c r="AP286" s="17">
        <v>35</v>
      </c>
      <c r="AQ286" s="17" t="s">
        <v>837</v>
      </c>
      <c r="AR286" s="17">
        <v>11</v>
      </c>
      <c r="AS286" s="17"/>
    </row>
    <row r="287" spans="1:45">
      <c r="A287" s="7">
        <v>91</v>
      </c>
      <c r="B287" s="113"/>
      <c r="C287" s="113"/>
      <c r="D287" s="113"/>
      <c r="E287" s="107"/>
      <c r="F287" s="107"/>
      <c r="G287" s="107"/>
      <c r="H287" s="107"/>
      <c r="I287" s="107"/>
      <c r="J287" s="107"/>
      <c r="K287" s="108"/>
      <c r="M287" s="16">
        <f t="shared" si="60"/>
        <v>0</v>
      </c>
      <c r="N287" s="16">
        <f t="shared" si="61"/>
        <v>0</v>
      </c>
      <c r="O287" s="16">
        <f t="shared" si="62"/>
        <v>0</v>
      </c>
      <c r="P287" s="16">
        <f t="shared" si="63"/>
        <v>0</v>
      </c>
      <c r="Q287" s="16">
        <f t="shared" si="64"/>
        <v>0</v>
      </c>
      <c r="Y287" s="41">
        <f t="shared" si="65"/>
        <v>0</v>
      </c>
      <c r="Z287" s="41">
        <f t="shared" si="66"/>
        <v>0</v>
      </c>
      <c r="AA287" s="47">
        <f t="shared" si="67"/>
        <v>0</v>
      </c>
      <c r="AB287" s="41">
        <f t="shared" si="68"/>
        <v>0</v>
      </c>
      <c r="AC287" s="41">
        <f t="shared" si="69"/>
        <v>0</v>
      </c>
      <c r="AE287" s="86"/>
      <c r="AF287" s="86"/>
      <c r="AG287" s="86"/>
      <c r="AH287" s="86"/>
      <c r="AI287" s="17"/>
      <c r="AJ287" s="17"/>
      <c r="AK287" s="17"/>
      <c r="AL287" s="17"/>
      <c r="AM287" s="17"/>
      <c r="AN287" s="185" t="str">
        <f t="shared" si="70"/>
        <v/>
      </c>
      <c r="AO287" s="17" t="s">
        <v>832</v>
      </c>
      <c r="AP287" s="17">
        <v>35</v>
      </c>
      <c r="AQ287" s="17" t="s">
        <v>837</v>
      </c>
      <c r="AR287" s="17">
        <v>15</v>
      </c>
      <c r="AS287" s="17"/>
    </row>
    <row r="288" spans="1:45">
      <c r="A288" s="7">
        <v>92</v>
      </c>
      <c r="B288" s="113"/>
      <c r="C288" s="113"/>
      <c r="D288" s="113"/>
      <c r="E288" s="107"/>
      <c r="F288" s="107"/>
      <c r="G288" s="107"/>
      <c r="H288" s="107"/>
      <c r="I288" s="107"/>
      <c r="J288" s="107"/>
      <c r="K288" s="108"/>
      <c r="M288" s="16">
        <f t="shared" si="60"/>
        <v>0</v>
      </c>
      <c r="N288" s="16">
        <f t="shared" si="61"/>
        <v>0</v>
      </c>
      <c r="O288" s="16">
        <f t="shared" si="62"/>
        <v>0</v>
      </c>
      <c r="P288" s="16">
        <f t="shared" si="63"/>
        <v>0</v>
      </c>
      <c r="Q288" s="16">
        <f t="shared" si="64"/>
        <v>0</v>
      </c>
      <c r="Y288" s="41">
        <f t="shared" si="65"/>
        <v>0</v>
      </c>
      <c r="Z288" s="41">
        <f t="shared" si="66"/>
        <v>0</v>
      </c>
      <c r="AA288" s="47">
        <f t="shared" si="67"/>
        <v>0</v>
      </c>
      <c r="AB288" s="41">
        <f t="shared" si="68"/>
        <v>0</v>
      </c>
      <c r="AC288" s="41">
        <f t="shared" si="69"/>
        <v>0</v>
      </c>
      <c r="AE288" s="86"/>
      <c r="AF288" s="86"/>
      <c r="AG288" s="86"/>
      <c r="AH288" s="86"/>
      <c r="AI288" s="17"/>
      <c r="AJ288" s="17"/>
      <c r="AK288" s="17"/>
      <c r="AL288" s="17"/>
      <c r="AM288" s="17"/>
      <c r="AN288" s="185" t="str">
        <f t="shared" si="70"/>
        <v/>
      </c>
      <c r="AO288" s="17" t="s">
        <v>833</v>
      </c>
      <c r="AP288" s="17">
        <v>35</v>
      </c>
      <c r="AQ288" s="17" t="s">
        <v>837</v>
      </c>
      <c r="AR288" s="17">
        <v>19</v>
      </c>
      <c r="AS288" s="17"/>
    </row>
    <row r="289" spans="1:45">
      <c r="A289" s="7">
        <v>93</v>
      </c>
      <c r="B289" s="113"/>
      <c r="C289" s="113"/>
      <c r="D289" s="113"/>
      <c r="E289" s="107"/>
      <c r="F289" s="107"/>
      <c r="G289" s="107"/>
      <c r="H289" s="107"/>
      <c r="I289" s="107"/>
      <c r="J289" s="107"/>
      <c r="K289" s="108"/>
      <c r="M289" s="16">
        <f t="shared" si="60"/>
        <v>0</v>
      </c>
      <c r="N289" s="16">
        <f t="shared" si="61"/>
        <v>0</v>
      </c>
      <c r="O289" s="16">
        <f t="shared" si="62"/>
        <v>0</v>
      </c>
      <c r="P289" s="16">
        <f t="shared" si="63"/>
        <v>0</v>
      </c>
      <c r="Q289" s="16">
        <f t="shared" si="64"/>
        <v>0</v>
      </c>
      <c r="Y289" s="41">
        <f t="shared" si="65"/>
        <v>0</v>
      </c>
      <c r="Z289" s="41">
        <f t="shared" si="66"/>
        <v>0</v>
      </c>
      <c r="AA289" s="47">
        <f t="shared" si="67"/>
        <v>0</v>
      </c>
      <c r="AB289" s="41">
        <f t="shared" si="68"/>
        <v>0</v>
      </c>
      <c r="AC289" s="41">
        <f t="shared" si="69"/>
        <v>0</v>
      </c>
      <c r="AE289" s="86"/>
      <c r="AF289" s="86"/>
      <c r="AG289" s="86"/>
      <c r="AH289" s="86"/>
      <c r="AI289" s="17"/>
      <c r="AJ289" s="17"/>
      <c r="AK289" s="17"/>
      <c r="AL289" s="17"/>
      <c r="AM289" s="17"/>
      <c r="AN289" s="185" t="str">
        <f t="shared" si="70"/>
        <v/>
      </c>
      <c r="AO289" s="17" t="s">
        <v>834</v>
      </c>
      <c r="AP289" s="17">
        <v>35</v>
      </c>
      <c r="AQ289" s="17" t="s">
        <v>837</v>
      </c>
      <c r="AR289" s="17">
        <v>23</v>
      </c>
      <c r="AS289" s="17"/>
    </row>
    <row r="290" spans="1:45">
      <c r="A290" s="7">
        <v>94</v>
      </c>
      <c r="B290" s="113"/>
      <c r="C290" s="113"/>
      <c r="D290" s="113"/>
      <c r="E290" s="107"/>
      <c r="F290" s="107"/>
      <c r="G290" s="107"/>
      <c r="H290" s="107"/>
      <c r="I290" s="107"/>
      <c r="J290" s="107"/>
      <c r="K290" s="108"/>
      <c r="M290" s="16">
        <f t="shared" si="60"/>
        <v>0</v>
      </c>
      <c r="N290" s="16">
        <f t="shared" si="61"/>
        <v>0</v>
      </c>
      <c r="O290" s="16">
        <f t="shared" si="62"/>
        <v>0</v>
      </c>
      <c r="P290" s="16">
        <f t="shared" si="63"/>
        <v>0</v>
      </c>
      <c r="Q290" s="16">
        <f t="shared" si="64"/>
        <v>0</v>
      </c>
      <c r="Y290" s="41">
        <f t="shared" si="65"/>
        <v>0</v>
      </c>
      <c r="Z290" s="41">
        <f t="shared" si="66"/>
        <v>0</v>
      </c>
      <c r="AA290" s="47">
        <f t="shared" si="67"/>
        <v>0</v>
      </c>
      <c r="AB290" s="41">
        <f t="shared" si="68"/>
        <v>0</v>
      </c>
      <c r="AC290" s="41">
        <f t="shared" si="69"/>
        <v>0</v>
      </c>
      <c r="AE290" s="86"/>
      <c r="AF290" s="86"/>
      <c r="AG290" s="86"/>
      <c r="AH290" s="86"/>
      <c r="AI290" s="17"/>
      <c r="AJ290" s="17"/>
      <c r="AK290" s="17"/>
      <c r="AL290" s="17"/>
      <c r="AM290" s="17"/>
      <c r="AN290" s="185" t="str">
        <f t="shared" si="70"/>
        <v/>
      </c>
      <c r="AO290" s="17" t="s">
        <v>835</v>
      </c>
      <c r="AP290" s="17">
        <v>35</v>
      </c>
      <c r="AQ290" s="17" t="s">
        <v>837</v>
      </c>
      <c r="AR290" s="17">
        <v>27</v>
      </c>
      <c r="AS290" s="17"/>
    </row>
    <row r="291" spans="1:45">
      <c r="A291" s="7">
        <v>95</v>
      </c>
      <c r="B291" s="113"/>
      <c r="C291" s="113"/>
      <c r="D291" s="113"/>
      <c r="E291" s="107"/>
      <c r="F291" s="107"/>
      <c r="G291" s="107"/>
      <c r="H291" s="107"/>
      <c r="I291" s="107"/>
      <c r="J291" s="107"/>
      <c r="K291" s="108"/>
      <c r="M291" s="16">
        <f t="shared" si="60"/>
        <v>0</v>
      </c>
      <c r="N291" s="16">
        <f t="shared" si="61"/>
        <v>0</v>
      </c>
      <c r="O291" s="16">
        <f t="shared" si="62"/>
        <v>0</v>
      </c>
      <c r="P291" s="16">
        <f t="shared" si="63"/>
        <v>0</v>
      </c>
      <c r="Q291" s="16">
        <f t="shared" si="64"/>
        <v>0</v>
      </c>
      <c r="Y291" s="41">
        <f t="shared" si="65"/>
        <v>0</v>
      </c>
      <c r="Z291" s="41">
        <f t="shared" si="66"/>
        <v>0</v>
      </c>
      <c r="AA291" s="47">
        <f t="shared" si="67"/>
        <v>0</v>
      </c>
      <c r="AB291" s="41">
        <f t="shared" si="68"/>
        <v>0</v>
      </c>
      <c r="AC291" s="41">
        <f t="shared" si="69"/>
        <v>0</v>
      </c>
      <c r="AE291" s="86"/>
      <c r="AF291" s="86"/>
      <c r="AG291" s="86"/>
      <c r="AH291" s="86"/>
      <c r="AI291" s="17"/>
      <c r="AJ291" s="17"/>
      <c r="AK291" s="17"/>
      <c r="AL291" s="17"/>
      <c r="AM291" s="17"/>
      <c r="AN291" s="185" t="str">
        <f t="shared" si="70"/>
        <v/>
      </c>
      <c r="AO291" s="17" t="s">
        <v>836</v>
      </c>
      <c r="AP291" s="17">
        <v>35</v>
      </c>
      <c r="AQ291" s="17" t="s">
        <v>837</v>
      </c>
      <c r="AR291" s="17">
        <v>31</v>
      </c>
      <c r="AS291" s="17"/>
    </row>
    <row r="292" spans="1:45" ht="15.75" thickBot="1">
      <c r="A292" s="55">
        <v>96</v>
      </c>
      <c r="B292" s="114"/>
      <c r="C292" s="114"/>
      <c r="D292" s="114"/>
      <c r="E292" s="109"/>
      <c r="F292" s="109"/>
      <c r="G292" s="109"/>
      <c r="H292" s="109"/>
      <c r="I292" s="109"/>
      <c r="J292" s="109"/>
      <c r="K292" s="110"/>
      <c r="M292" s="16">
        <f t="shared" si="60"/>
        <v>0</v>
      </c>
      <c r="N292" s="16">
        <f t="shared" si="61"/>
        <v>0</v>
      </c>
      <c r="O292" s="16">
        <f t="shared" si="62"/>
        <v>0</v>
      </c>
      <c r="P292" s="16">
        <f t="shared" si="63"/>
        <v>0</v>
      </c>
      <c r="Q292" s="16">
        <f t="shared" si="64"/>
        <v>0</v>
      </c>
      <c r="Y292" s="41">
        <f t="shared" si="65"/>
        <v>0</v>
      </c>
      <c r="Z292" s="41">
        <f t="shared" si="66"/>
        <v>0</v>
      </c>
      <c r="AA292" s="47">
        <f t="shared" si="67"/>
        <v>0</v>
      </c>
      <c r="AB292" s="41">
        <f t="shared" si="68"/>
        <v>0</v>
      </c>
      <c r="AC292" s="41">
        <f t="shared" si="69"/>
        <v>0</v>
      </c>
      <c r="AE292" s="86"/>
      <c r="AF292" s="86"/>
      <c r="AG292" s="86"/>
      <c r="AH292" s="86"/>
      <c r="AI292" s="17"/>
      <c r="AJ292" s="17"/>
      <c r="AK292" s="17"/>
      <c r="AL292" s="17"/>
      <c r="AM292" s="17"/>
      <c r="AN292" s="185" t="str">
        <f t="shared" si="70"/>
        <v/>
      </c>
      <c r="AO292" s="17" t="s">
        <v>837</v>
      </c>
      <c r="AP292" s="17">
        <v>35</v>
      </c>
      <c r="AQ292" s="17" t="s">
        <v>837</v>
      </c>
      <c r="AR292" s="17">
        <v>35</v>
      </c>
      <c r="AS292" s="17"/>
    </row>
    <row r="293" spans="1:45" hidden="1">
      <c r="A293" s="83"/>
      <c r="B293" s="83"/>
      <c r="C293" s="83"/>
      <c r="D293" s="83"/>
      <c r="E293" s="83"/>
      <c r="F293" s="83"/>
      <c r="G293" s="83"/>
      <c r="H293" s="84"/>
      <c r="I293" s="84"/>
      <c r="J293" s="85"/>
      <c r="K293" s="86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</row>
    <row r="294" spans="1:45" hidden="1">
      <c r="A294" s="83"/>
      <c r="B294" s="83"/>
      <c r="C294" s="83"/>
      <c r="D294" s="83"/>
      <c r="E294" s="83"/>
      <c r="F294" s="83"/>
      <c r="G294" s="83"/>
      <c r="H294" s="84"/>
      <c r="I294" s="84"/>
      <c r="J294" s="85"/>
      <c r="K294" s="86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</row>
    <row r="295" spans="1:45" hidden="1">
      <c r="A295" s="83"/>
      <c r="B295" s="83"/>
      <c r="C295" s="83"/>
      <c r="D295" s="83"/>
      <c r="E295" s="83"/>
      <c r="F295" s="83"/>
      <c r="G295" s="83"/>
      <c r="H295" s="84"/>
      <c r="I295" s="84"/>
      <c r="J295" s="85"/>
      <c r="K295" s="86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</row>
    <row r="296" spans="1:45" hidden="1">
      <c r="A296" s="83"/>
      <c r="B296" s="83"/>
      <c r="C296" s="83"/>
      <c r="D296" s="83"/>
      <c r="E296" s="83"/>
      <c r="F296" s="83"/>
      <c r="G296" s="83"/>
      <c r="H296" s="84"/>
      <c r="I296" s="84"/>
      <c r="J296" s="85"/>
      <c r="K296" s="86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</row>
    <row r="297" spans="1:45" hidden="1">
      <c r="A297" s="83"/>
      <c r="B297" s="83"/>
      <c r="C297" s="83"/>
      <c r="D297" s="83"/>
      <c r="E297" s="83"/>
      <c r="F297" s="83"/>
      <c r="G297" s="83"/>
      <c r="H297" s="84"/>
      <c r="I297" s="84"/>
      <c r="J297" s="85"/>
      <c r="K297" s="86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</row>
    <row r="298" spans="1:45" hidden="1">
      <c r="A298" s="83"/>
      <c r="B298" s="83"/>
      <c r="C298" s="83"/>
      <c r="D298" s="83"/>
      <c r="E298" s="83"/>
      <c r="F298" s="83"/>
      <c r="G298" s="83"/>
      <c r="H298" s="84"/>
      <c r="I298" s="84"/>
      <c r="J298" s="85"/>
      <c r="K298" s="86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</row>
    <row r="299" spans="1:45" hidden="1">
      <c r="A299" s="83"/>
      <c r="B299" s="83"/>
      <c r="C299" s="83"/>
      <c r="D299" s="83"/>
      <c r="E299" s="83"/>
      <c r="F299" s="83"/>
      <c r="G299" s="83"/>
      <c r="H299" s="84"/>
      <c r="I299" s="84"/>
      <c r="J299" s="85"/>
      <c r="K299" s="86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</row>
    <row r="300" spans="1:45" hidden="1">
      <c r="A300" s="83"/>
      <c r="B300" s="83"/>
      <c r="C300" s="83"/>
      <c r="D300" s="83"/>
      <c r="E300" s="83"/>
      <c r="F300" s="83"/>
      <c r="G300" s="83"/>
      <c r="H300" s="84"/>
      <c r="I300" s="84"/>
      <c r="J300" s="85"/>
      <c r="K300" s="86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</row>
    <row r="301" spans="1:45" hidden="1">
      <c r="A301" s="83"/>
      <c r="B301" s="83"/>
      <c r="C301" s="83"/>
      <c r="D301" s="83"/>
      <c r="E301" s="83"/>
      <c r="F301" s="83"/>
      <c r="G301" s="83"/>
      <c r="H301" s="84"/>
      <c r="I301" s="84"/>
      <c r="J301" s="85"/>
      <c r="K301" s="86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</row>
    <row r="302" spans="1:45" hidden="1">
      <c r="A302" s="83"/>
      <c r="B302" s="83"/>
      <c r="C302" s="83"/>
      <c r="D302" s="83"/>
      <c r="E302" s="83"/>
      <c r="F302" s="83"/>
      <c r="G302" s="83"/>
      <c r="H302" s="84"/>
      <c r="I302" s="84"/>
      <c r="J302" s="85"/>
      <c r="K302" s="86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</row>
    <row r="303" spans="1:45" hidden="1">
      <c r="A303" s="83"/>
      <c r="B303" s="83"/>
      <c r="C303" s="83"/>
      <c r="D303" s="83"/>
      <c r="E303" s="83"/>
      <c r="F303" s="83"/>
      <c r="G303" s="83"/>
      <c r="H303" s="84"/>
      <c r="I303" s="84"/>
      <c r="J303" s="85"/>
      <c r="K303" s="86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</row>
    <row r="304" spans="1:45" hidden="1">
      <c r="A304" s="83"/>
      <c r="B304" s="83"/>
      <c r="C304" s="83"/>
      <c r="D304" s="83"/>
      <c r="E304" s="83"/>
      <c r="F304" s="83"/>
      <c r="G304" s="83"/>
      <c r="H304" s="84"/>
      <c r="I304" s="84"/>
      <c r="J304" s="85"/>
      <c r="K304" s="86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</row>
    <row r="305" spans="1:45" hidden="1">
      <c r="A305" s="83"/>
      <c r="B305" s="83"/>
      <c r="C305" s="83"/>
      <c r="D305" s="83"/>
      <c r="E305" s="83"/>
      <c r="F305" s="83"/>
      <c r="G305" s="83"/>
      <c r="H305" s="84"/>
      <c r="I305" s="84"/>
      <c r="J305" s="85"/>
      <c r="K305" s="86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</row>
    <row r="306" spans="1:45" hidden="1">
      <c r="A306" s="83"/>
      <c r="B306" s="83"/>
      <c r="C306" s="83"/>
      <c r="D306" s="83"/>
      <c r="E306" s="83"/>
      <c r="F306" s="83"/>
      <c r="G306" s="83"/>
      <c r="H306" s="84"/>
      <c r="I306" s="84"/>
      <c r="J306" s="85"/>
      <c r="K306" s="86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</row>
    <row r="307" spans="1:45" hidden="1">
      <c r="A307" s="83"/>
      <c r="B307" s="83"/>
      <c r="C307" s="83"/>
      <c r="D307" s="83"/>
      <c r="E307" s="83"/>
      <c r="F307" s="83"/>
      <c r="G307" s="83"/>
      <c r="H307" s="84"/>
      <c r="I307" s="84"/>
      <c r="J307" s="85"/>
      <c r="K307" s="86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</row>
    <row r="308" spans="1:45" hidden="1">
      <c r="A308" s="83"/>
      <c r="B308" s="83"/>
      <c r="C308" s="83"/>
      <c r="D308" s="83"/>
      <c r="E308" s="83"/>
      <c r="F308" s="83"/>
      <c r="G308" s="83"/>
      <c r="H308" s="84"/>
      <c r="I308" s="84"/>
      <c r="J308" s="85"/>
      <c r="K308" s="86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</row>
    <row r="309" spans="1:45" hidden="1">
      <c r="A309" s="83"/>
      <c r="B309" s="83"/>
      <c r="C309" s="83"/>
      <c r="D309" s="83"/>
      <c r="E309" s="83"/>
      <c r="F309" s="83"/>
      <c r="G309" s="83"/>
      <c r="H309" s="84"/>
      <c r="I309" s="84"/>
      <c r="J309" s="85"/>
      <c r="K309" s="86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</row>
    <row r="310" spans="1:45" hidden="1">
      <c r="A310" s="83"/>
      <c r="B310" s="83"/>
      <c r="C310" s="83"/>
      <c r="D310" s="83"/>
      <c r="E310" s="83"/>
      <c r="F310" s="83"/>
      <c r="G310" s="83"/>
      <c r="H310" s="84"/>
      <c r="I310" s="84"/>
      <c r="J310" s="85"/>
      <c r="K310" s="86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</row>
    <row r="311" spans="1:45" hidden="1">
      <c r="A311" s="83"/>
      <c r="B311" s="83"/>
      <c r="C311" s="83"/>
      <c r="D311" s="83"/>
      <c r="E311" s="83"/>
      <c r="F311" s="83"/>
      <c r="G311" s="83"/>
      <c r="H311" s="84"/>
      <c r="I311" s="84"/>
      <c r="J311" s="85"/>
      <c r="K311" s="86"/>
    </row>
  </sheetData>
  <dataConsolidate/>
  <mergeCells count="11">
    <mergeCell ref="AJ1:AN1"/>
    <mergeCell ref="A1:G1"/>
    <mergeCell ref="A2:D2"/>
    <mergeCell ref="F2:G2"/>
    <mergeCell ref="M2:Q2"/>
    <mergeCell ref="S2:W2"/>
    <mergeCell ref="AO3:AP3"/>
    <mergeCell ref="AQ3:AR3"/>
    <mergeCell ref="AE2:AG2"/>
    <mergeCell ref="Y2:AC2"/>
    <mergeCell ref="S6:W6"/>
  </mergeCells>
  <conditionalFormatting sqref="E5:E292">
    <cfRule type="dataBar" priority="305">
      <dataBar>
        <cfvo type="min" val="0"/>
        <cfvo type="max" val="0"/>
        <color theme="1"/>
      </dataBar>
    </cfRule>
  </conditionalFormatting>
  <conditionalFormatting sqref="E5:E28">
    <cfRule type="dataBar" priority="304">
      <dataBar>
        <cfvo type="min" val="0"/>
        <cfvo type="max" val="0"/>
        <color theme="1"/>
      </dataBar>
    </cfRule>
  </conditionalFormatting>
  <conditionalFormatting sqref="E5:E52">
    <cfRule type="dataBar" priority="303">
      <dataBar>
        <cfvo type="min" val="0"/>
        <cfvo type="max" val="0"/>
        <color theme="1"/>
      </dataBar>
    </cfRule>
  </conditionalFormatting>
  <conditionalFormatting sqref="E5:E28">
    <cfRule type="dataBar" priority="302">
      <dataBar>
        <cfvo type="min" val="0"/>
        <cfvo type="max" val="0"/>
        <color theme="1"/>
      </dataBar>
    </cfRule>
  </conditionalFormatting>
  <conditionalFormatting sqref="E5:E28">
    <cfRule type="dataBar" priority="301">
      <dataBar>
        <cfvo type="min" val="0"/>
        <cfvo type="max" val="0"/>
        <color theme="1"/>
      </dataBar>
    </cfRule>
  </conditionalFormatting>
  <conditionalFormatting sqref="E5:E28">
    <cfRule type="dataBar" priority="300">
      <dataBar>
        <cfvo type="min" val="0"/>
        <cfvo type="max" val="0"/>
        <color theme="1"/>
      </dataBar>
    </cfRule>
  </conditionalFormatting>
  <conditionalFormatting sqref="D5:D28">
    <cfRule type="containsText" dxfId="298" priority="299" operator="containsText" text="U">
      <formula>NOT(ISERROR(SEARCH("U",D5)))</formula>
    </cfRule>
  </conditionalFormatting>
  <conditionalFormatting sqref="E15:E52">
    <cfRule type="dataBar" priority="298">
      <dataBar>
        <cfvo type="min" val="0"/>
        <cfvo type="max" val="0"/>
        <color theme="1"/>
      </dataBar>
    </cfRule>
  </conditionalFormatting>
  <conditionalFormatting sqref="D15:D52">
    <cfRule type="containsText" dxfId="297" priority="297" operator="containsText" text="U">
      <formula>NOT(ISERROR(SEARCH("U",D15)))</formula>
    </cfRule>
  </conditionalFormatting>
  <conditionalFormatting sqref="E39:E76">
    <cfRule type="dataBar" priority="296">
      <dataBar>
        <cfvo type="min" val="0"/>
        <cfvo type="max" val="0"/>
        <color theme="1"/>
      </dataBar>
    </cfRule>
  </conditionalFormatting>
  <conditionalFormatting sqref="D39:D76">
    <cfRule type="containsText" dxfId="296" priority="295" operator="containsText" text="U">
      <formula>NOT(ISERROR(SEARCH("U",D39)))</formula>
    </cfRule>
  </conditionalFormatting>
  <conditionalFormatting sqref="E39:E124">
    <cfRule type="dataBar" priority="294">
      <dataBar>
        <cfvo type="min" val="0"/>
        <cfvo type="max" val="0"/>
        <color theme="1"/>
      </dataBar>
    </cfRule>
  </conditionalFormatting>
  <conditionalFormatting sqref="D39:D124">
    <cfRule type="containsText" dxfId="295" priority="293" operator="containsText" text="U">
      <formula>NOT(ISERROR(SEARCH("U",D39)))</formula>
    </cfRule>
  </conditionalFormatting>
  <conditionalFormatting sqref="E111:E148">
    <cfRule type="dataBar" priority="292">
      <dataBar>
        <cfvo type="min" val="0"/>
        <cfvo type="max" val="0"/>
        <color theme="1"/>
      </dataBar>
    </cfRule>
  </conditionalFormatting>
  <conditionalFormatting sqref="D111:D148">
    <cfRule type="containsText" dxfId="294" priority="291" operator="containsText" text="U">
      <formula>NOT(ISERROR(SEARCH("U",D111)))</formula>
    </cfRule>
  </conditionalFormatting>
  <conditionalFormatting sqref="E135:E172">
    <cfRule type="dataBar" priority="290">
      <dataBar>
        <cfvo type="min" val="0"/>
        <cfvo type="max" val="0"/>
        <color theme="1"/>
      </dataBar>
    </cfRule>
  </conditionalFormatting>
  <conditionalFormatting sqref="D135:D172">
    <cfRule type="containsText" dxfId="293" priority="289" operator="containsText" text="U">
      <formula>NOT(ISERROR(SEARCH("U",D135)))</formula>
    </cfRule>
  </conditionalFormatting>
  <conditionalFormatting sqref="E159:E196">
    <cfRule type="dataBar" priority="288">
      <dataBar>
        <cfvo type="min" val="0"/>
        <cfvo type="max" val="0"/>
        <color theme="1"/>
      </dataBar>
    </cfRule>
  </conditionalFormatting>
  <conditionalFormatting sqref="D159:D196">
    <cfRule type="containsText" dxfId="292" priority="287" operator="containsText" text="U">
      <formula>NOT(ISERROR(SEARCH("U",D159)))</formula>
    </cfRule>
  </conditionalFormatting>
  <conditionalFormatting sqref="E5:E28">
    <cfRule type="dataBar" priority="286">
      <dataBar>
        <cfvo type="min" val="0"/>
        <cfvo type="max" val="0"/>
        <color theme="1"/>
      </dataBar>
    </cfRule>
  </conditionalFormatting>
  <conditionalFormatting sqref="D5:D28">
    <cfRule type="containsText" dxfId="291" priority="285" operator="containsText" text="U">
      <formula>NOT(ISERROR(SEARCH("U",D5)))</formula>
    </cfRule>
  </conditionalFormatting>
  <conditionalFormatting sqref="E15:E52">
    <cfRule type="dataBar" priority="284">
      <dataBar>
        <cfvo type="min" val="0"/>
        <cfvo type="max" val="0"/>
        <color theme="1"/>
      </dataBar>
    </cfRule>
  </conditionalFormatting>
  <conditionalFormatting sqref="D15:D52">
    <cfRule type="containsText" dxfId="290" priority="283" operator="containsText" text="U">
      <formula>NOT(ISERROR(SEARCH("U",D15)))</formula>
    </cfRule>
  </conditionalFormatting>
  <conditionalFormatting sqref="E39:E76">
    <cfRule type="dataBar" priority="282">
      <dataBar>
        <cfvo type="min" val="0"/>
        <cfvo type="max" val="0"/>
        <color theme="1"/>
      </dataBar>
    </cfRule>
  </conditionalFormatting>
  <conditionalFormatting sqref="D39:D76">
    <cfRule type="containsText" dxfId="289" priority="281" operator="containsText" text="U">
      <formula>NOT(ISERROR(SEARCH("U",D39)))</formula>
    </cfRule>
  </conditionalFormatting>
  <conditionalFormatting sqref="E39:E124">
    <cfRule type="dataBar" priority="280">
      <dataBar>
        <cfvo type="min" val="0"/>
        <cfvo type="max" val="0"/>
        <color theme="1"/>
      </dataBar>
    </cfRule>
  </conditionalFormatting>
  <conditionalFormatting sqref="D39:D124">
    <cfRule type="containsText" dxfId="288" priority="279" operator="containsText" text="U">
      <formula>NOT(ISERROR(SEARCH("U",D39)))</formula>
    </cfRule>
  </conditionalFormatting>
  <conditionalFormatting sqref="E111:E148">
    <cfRule type="dataBar" priority="278">
      <dataBar>
        <cfvo type="min" val="0"/>
        <cfvo type="max" val="0"/>
        <color theme="1"/>
      </dataBar>
    </cfRule>
  </conditionalFormatting>
  <conditionalFormatting sqref="D111:D148">
    <cfRule type="containsText" dxfId="287" priority="277" operator="containsText" text="U">
      <formula>NOT(ISERROR(SEARCH("U",D111)))</formula>
    </cfRule>
  </conditionalFormatting>
  <conditionalFormatting sqref="E135:E172">
    <cfRule type="dataBar" priority="276">
      <dataBar>
        <cfvo type="min" val="0"/>
        <cfvo type="max" val="0"/>
        <color theme="1"/>
      </dataBar>
    </cfRule>
  </conditionalFormatting>
  <conditionalFormatting sqref="D135:D172">
    <cfRule type="containsText" dxfId="286" priority="275" operator="containsText" text="U">
      <formula>NOT(ISERROR(SEARCH("U",D135)))</formula>
    </cfRule>
  </conditionalFormatting>
  <conditionalFormatting sqref="E159:E196">
    <cfRule type="dataBar" priority="274">
      <dataBar>
        <cfvo type="min" val="0"/>
        <cfvo type="max" val="0"/>
        <color theme="1"/>
      </dataBar>
    </cfRule>
  </conditionalFormatting>
  <conditionalFormatting sqref="D159:D196">
    <cfRule type="containsText" dxfId="285" priority="273" operator="containsText" text="U">
      <formula>NOT(ISERROR(SEARCH("U",D159)))</formula>
    </cfRule>
  </conditionalFormatting>
  <conditionalFormatting sqref="E5:E28">
    <cfRule type="dataBar" priority="272">
      <dataBar>
        <cfvo type="min" val="0"/>
        <cfvo type="max" val="0"/>
        <color theme="1"/>
      </dataBar>
    </cfRule>
  </conditionalFormatting>
  <conditionalFormatting sqref="D5:D28">
    <cfRule type="containsText" dxfId="284" priority="271" operator="containsText" text="U">
      <formula>NOT(ISERROR(SEARCH("U",D5)))</formula>
    </cfRule>
  </conditionalFormatting>
  <conditionalFormatting sqref="E15:E52">
    <cfRule type="dataBar" priority="270">
      <dataBar>
        <cfvo type="min" val="0"/>
        <cfvo type="max" val="0"/>
        <color theme="1"/>
      </dataBar>
    </cfRule>
  </conditionalFormatting>
  <conditionalFormatting sqref="D15:D52">
    <cfRule type="containsText" dxfId="283" priority="269" operator="containsText" text="U">
      <formula>NOT(ISERROR(SEARCH("U",D15)))</formula>
    </cfRule>
  </conditionalFormatting>
  <conditionalFormatting sqref="E39:E76">
    <cfRule type="dataBar" priority="268">
      <dataBar>
        <cfvo type="min" val="0"/>
        <cfvo type="max" val="0"/>
        <color theme="1"/>
      </dataBar>
    </cfRule>
  </conditionalFormatting>
  <conditionalFormatting sqref="D39:D76">
    <cfRule type="containsText" dxfId="282" priority="267" operator="containsText" text="U">
      <formula>NOT(ISERROR(SEARCH("U",D39)))</formula>
    </cfRule>
  </conditionalFormatting>
  <conditionalFormatting sqref="E39:E124">
    <cfRule type="dataBar" priority="266">
      <dataBar>
        <cfvo type="min" val="0"/>
        <cfvo type="max" val="0"/>
        <color theme="1"/>
      </dataBar>
    </cfRule>
  </conditionalFormatting>
  <conditionalFormatting sqref="D39:D124">
    <cfRule type="containsText" dxfId="281" priority="265" operator="containsText" text="U">
      <formula>NOT(ISERROR(SEARCH("U",D39)))</formula>
    </cfRule>
  </conditionalFormatting>
  <conditionalFormatting sqref="E111:E148">
    <cfRule type="dataBar" priority="264">
      <dataBar>
        <cfvo type="min" val="0"/>
        <cfvo type="max" val="0"/>
        <color theme="1"/>
      </dataBar>
    </cfRule>
  </conditionalFormatting>
  <conditionalFormatting sqref="D111:D148">
    <cfRule type="containsText" dxfId="280" priority="263" operator="containsText" text="U">
      <formula>NOT(ISERROR(SEARCH("U",D111)))</formula>
    </cfRule>
  </conditionalFormatting>
  <conditionalFormatting sqref="E135:E172">
    <cfRule type="dataBar" priority="262">
      <dataBar>
        <cfvo type="min" val="0"/>
        <cfvo type="max" val="0"/>
        <color theme="1"/>
      </dataBar>
    </cfRule>
  </conditionalFormatting>
  <conditionalFormatting sqref="D135:D172">
    <cfRule type="containsText" dxfId="279" priority="261" operator="containsText" text="U">
      <formula>NOT(ISERROR(SEARCH("U",D135)))</formula>
    </cfRule>
  </conditionalFormatting>
  <conditionalFormatting sqref="E159:E196">
    <cfRule type="dataBar" priority="260">
      <dataBar>
        <cfvo type="min" val="0"/>
        <cfvo type="max" val="0"/>
        <color theme="1"/>
      </dataBar>
    </cfRule>
  </conditionalFormatting>
  <conditionalFormatting sqref="D159:D196">
    <cfRule type="containsText" dxfId="278" priority="259" operator="containsText" text="U">
      <formula>NOT(ISERROR(SEARCH("U",D159)))</formula>
    </cfRule>
  </conditionalFormatting>
  <conditionalFormatting sqref="E5:E28">
    <cfRule type="dataBar" priority="258">
      <dataBar>
        <cfvo type="min" val="0"/>
        <cfvo type="max" val="0"/>
        <color theme="1"/>
      </dataBar>
    </cfRule>
  </conditionalFormatting>
  <conditionalFormatting sqref="D5:D28">
    <cfRule type="containsText" dxfId="277" priority="257" operator="containsText" text="U">
      <formula>NOT(ISERROR(SEARCH("U",D5)))</formula>
    </cfRule>
  </conditionalFormatting>
  <conditionalFormatting sqref="E15:E52">
    <cfRule type="dataBar" priority="256">
      <dataBar>
        <cfvo type="min" val="0"/>
        <cfvo type="max" val="0"/>
        <color theme="1"/>
      </dataBar>
    </cfRule>
  </conditionalFormatting>
  <conditionalFormatting sqref="D15:D52">
    <cfRule type="containsText" dxfId="276" priority="255" operator="containsText" text="U">
      <formula>NOT(ISERROR(SEARCH("U",D15)))</formula>
    </cfRule>
  </conditionalFormatting>
  <conditionalFormatting sqref="E39:E76">
    <cfRule type="dataBar" priority="254">
      <dataBar>
        <cfvo type="min" val="0"/>
        <cfvo type="max" val="0"/>
        <color theme="1"/>
      </dataBar>
    </cfRule>
  </conditionalFormatting>
  <conditionalFormatting sqref="D39:D76">
    <cfRule type="containsText" dxfId="275" priority="253" operator="containsText" text="U">
      <formula>NOT(ISERROR(SEARCH("U",D39)))</formula>
    </cfRule>
  </conditionalFormatting>
  <conditionalFormatting sqref="E39:E124">
    <cfRule type="dataBar" priority="252">
      <dataBar>
        <cfvo type="min" val="0"/>
        <cfvo type="max" val="0"/>
        <color theme="1"/>
      </dataBar>
    </cfRule>
  </conditionalFormatting>
  <conditionalFormatting sqref="D39:D124">
    <cfRule type="containsText" dxfId="274" priority="251" operator="containsText" text="U">
      <formula>NOT(ISERROR(SEARCH("U",D39)))</formula>
    </cfRule>
  </conditionalFormatting>
  <conditionalFormatting sqref="E111:E148">
    <cfRule type="dataBar" priority="250">
      <dataBar>
        <cfvo type="min" val="0"/>
        <cfvo type="max" val="0"/>
        <color theme="1"/>
      </dataBar>
    </cfRule>
  </conditionalFormatting>
  <conditionalFormatting sqref="D111:D148">
    <cfRule type="containsText" dxfId="273" priority="249" operator="containsText" text="U">
      <formula>NOT(ISERROR(SEARCH("U",D111)))</formula>
    </cfRule>
  </conditionalFormatting>
  <conditionalFormatting sqref="E135:E172">
    <cfRule type="dataBar" priority="248">
      <dataBar>
        <cfvo type="min" val="0"/>
        <cfvo type="max" val="0"/>
        <color theme="1"/>
      </dataBar>
    </cfRule>
  </conditionalFormatting>
  <conditionalFormatting sqref="D135:D172">
    <cfRule type="containsText" dxfId="272" priority="247" operator="containsText" text="U">
      <formula>NOT(ISERROR(SEARCH("U",D135)))</formula>
    </cfRule>
  </conditionalFormatting>
  <conditionalFormatting sqref="E159:E196">
    <cfRule type="dataBar" priority="246">
      <dataBar>
        <cfvo type="min" val="0"/>
        <cfvo type="max" val="0"/>
        <color theme="1"/>
      </dataBar>
    </cfRule>
  </conditionalFormatting>
  <conditionalFormatting sqref="D159:D196">
    <cfRule type="containsText" dxfId="271" priority="245" operator="containsText" text="U">
      <formula>NOT(ISERROR(SEARCH("U",D159)))</formula>
    </cfRule>
  </conditionalFormatting>
  <conditionalFormatting sqref="E5:E28">
    <cfRule type="dataBar" priority="244">
      <dataBar>
        <cfvo type="min" val="0"/>
        <cfvo type="max" val="0"/>
        <color theme="1"/>
      </dataBar>
    </cfRule>
  </conditionalFormatting>
  <conditionalFormatting sqref="D5:D28">
    <cfRule type="containsText" dxfId="164" priority="243" operator="containsText" text="U">
      <formula>NOT(ISERROR(SEARCH("U",D5)))</formula>
    </cfRule>
  </conditionalFormatting>
  <conditionalFormatting sqref="D5:D28">
    <cfRule type="containsText" dxfId="163" priority="242" operator="containsText" text="U">
      <formula>NOT(ISERROR(SEARCH("U",D5)))</formula>
    </cfRule>
  </conditionalFormatting>
  <conditionalFormatting sqref="D5:D28">
    <cfRule type="containsText" dxfId="162" priority="241" operator="containsText" text="u">
      <formula>NOT(ISERROR(SEARCH("u",D5)))</formula>
    </cfRule>
  </conditionalFormatting>
  <conditionalFormatting sqref="E15:E52">
    <cfRule type="dataBar" priority="240">
      <dataBar>
        <cfvo type="min" val="0"/>
        <cfvo type="max" val="0"/>
        <color theme="1"/>
      </dataBar>
    </cfRule>
  </conditionalFormatting>
  <conditionalFormatting sqref="D15:D52">
    <cfRule type="containsText" dxfId="161" priority="239" operator="containsText" text="U">
      <formula>NOT(ISERROR(SEARCH("U",D15)))</formula>
    </cfRule>
  </conditionalFormatting>
  <conditionalFormatting sqref="D15:D52">
    <cfRule type="containsText" dxfId="160" priority="238" operator="containsText" text="U">
      <formula>NOT(ISERROR(SEARCH("U",D15)))</formula>
    </cfRule>
  </conditionalFormatting>
  <conditionalFormatting sqref="D15:D52">
    <cfRule type="containsText" dxfId="159" priority="237" operator="containsText" text="u">
      <formula>NOT(ISERROR(SEARCH("u",D15)))</formula>
    </cfRule>
  </conditionalFormatting>
  <conditionalFormatting sqref="E39:E76">
    <cfRule type="dataBar" priority="236">
      <dataBar>
        <cfvo type="min" val="0"/>
        <cfvo type="max" val="0"/>
        <color theme="1"/>
      </dataBar>
    </cfRule>
  </conditionalFormatting>
  <conditionalFormatting sqref="D39:D76">
    <cfRule type="containsText" dxfId="158" priority="235" operator="containsText" text="U">
      <formula>NOT(ISERROR(SEARCH("U",D39)))</formula>
    </cfRule>
  </conditionalFormatting>
  <conditionalFormatting sqref="D39:D76">
    <cfRule type="containsText" dxfId="157" priority="234" operator="containsText" text="U">
      <formula>NOT(ISERROR(SEARCH("U",D39)))</formula>
    </cfRule>
  </conditionalFormatting>
  <conditionalFormatting sqref="D39:D76">
    <cfRule type="containsText" dxfId="156" priority="233" operator="containsText" text="u">
      <formula>NOT(ISERROR(SEARCH("u",D39)))</formula>
    </cfRule>
  </conditionalFormatting>
  <conditionalFormatting sqref="E39:E124">
    <cfRule type="dataBar" priority="232">
      <dataBar>
        <cfvo type="min" val="0"/>
        <cfvo type="max" val="0"/>
        <color theme="1"/>
      </dataBar>
    </cfRule>
  </conditionalFormatting>
  <conditionalFormatting sqref="D39:D124">
    <cfRule type="containsText" dxfId="155" priority="231" operator="containsText" text="U">
      <formula>NOT(ISERROR(SEARCH("U",D39)))</formula>
    </cfRule>
  </conditionalFormatting>
  <conditionalFormatting sqref="D39:D124">
    <cfRule type="containsText" dxfId="154" priority="230" operator="containsText" text="U">
      <formula>NOT(ISERROR(SEARCH("U",D39)))</formula>
    </cfRule>
  </conditionalFormatting>
  <conditionalFormatting sqref="D39:D124">
    <cfRule type="containsText" dxfId="153" priority="229" operator="containsText" text="u">
      <formula>NOT(ISERROR(SEARCH("u",D39)))</formula>
    </cfRule>
  </conditionalFormatting>
  <conditionalFormatting sqref="E111:E148">
    <cfRule type="dataBar" priority="228">
      <dataBar>
        <cfvo type="min" val="0"/>
        <cfvo type="max" val="0"/>
        <color theme="1"/>
      </dataBar>
    </cfRule>
  </conditionalFormatting>
  <conditionalFormatting sqref="D111:D148">
    <cfRule type="containsText" dxfId="152" priority="227" operator="containsText" text="U">
      <formula>NOT(ISERROR(SEARCH("U",D111)))</formula>
    </cfRule>
  </conditionalFormatting>
  <conditionalFormatting sqref="D111:D148">
    <cfRule type="containsText" dxfId="151" priority="226" operator="containsText" text="U">
      <formula>NOT(ISERROR(SEARCH("U",D111)))</formula>
    </cfRule>
  </conditionalFormatting>
  <conditionalFormatting sqref="D111:D148">
    <cfRule type="containsText" dxfId="150" priority="225" operator="containsText" text="u">
      <formula>NOT(ISERROR(SEARCH("u",D111)))</formula>
    </cfRule>
  </conditionalFormatting>
  <conditionalFormatting sqref="E135:E172">
    <cfRule type="dataBar" priority="224">
      <dataBar>
        <cfvo type="min" val="0"/>
        <cfvo type="max" val="0"/>
        <color theme="1"/>
      </dataBar>
    </cfRule>
  </conditionalFormatting>
  <conditionalFormatting sqref="D135:D172">
    <cfRule type="containsText" dxfId="149" priority="223" operator="containsText" text="U">
      <formula>NOT(ISERROR(SEARCH("U",D135)))</formula>
    </cfRule>
  </conditionalFormatting>
  <conditionalFormatting sqref="D135:D172">
    <cfRule type="containsText" dxfId="148" priority="222" operator="containsText" text="U">
      <formula>NOT(ISERROR(SEARCH("U",D135)))</formula>
    </cfRule>
  </conditionalFormatting>
  <conditionalFormatting sqref="D135:D172">
    <cfRule type="containsText" dxfId="147" priority="221" operator="containsText" text="u">
      <formula>NOT(ISERROR(SEARCH("u",D135)))</formula>
    </cfRule>
  </conditionalFormatting>
  <conditionalFormatting sqref="E159:E196">
    <cfRule type="dataBar" priority="220">
      <dataBar>
        <cfvo type="min" val="0"/>
        <cfvo type="max" val="0"/>
        <color theme="1"/>
      </dataBar>
    </cfRule>
  </conditionalFormatting>
  <conditionalFormatting sqref="D159:D196">
    <cfRule type="containsText" dxfId="146" priority="219" operator="containsText" text="U">
      <formula>NOT(ISERROR(SEARCH("U",D159)))</formula>
    </cfRule>
  </conditionalFormatting>
  <conditionalFormatting sqref="D159:D196">
    <cfRule type="containsText" dxfId="145" priority="218" operator="containsText" text="U">
      <formula>NOT(ISERROR(SEARCH("U",D159)))</formula>
    </cfRule>
  </conditionalFormatting>
  <conditionalFormatting sqref="D159:D196">
    <cfRule type="containsText" dxfId="144" priority="217" operator="containsText" text="u">
      <formula>NOT(ISERROR(SEARCH("u",D159)))</formula>
    </cfRule>
  </conditionalFormatting>
  <conditionalFormatting sqref="E63:E100">
    <cfRule type="dataBar" priority="216">
      <dataBar>
        <cfvo type="min" val="0"/>
        <cfvo type="max" val="0"/>
        <color theme="1"/>
      </dataBar>
    </cfRule>
  </conditionalFormatting>
  <conditionalFormatting sqref="D63:D100">
    <cfRule type="containsText" dxfId="143" priority="215" operator="containsText" text="U">
      <formula>NOT(ISERROR(SEARCH("U",D63)))</formula>
    </cfRule>
  </conditionalFormatting>
  <conditionalFormatting sqref="E87:E124">
    <cfRule type="dataBar" priority="214">
      <dataBar>
        <cfvo type="min" val="0"/>
        <cfvo type="max" val="0"/>
        <color theme="1"/>
      </dataBar>
    </cfRule>
  </conditionalFormatting>
  <conditionalFormatting sqref="D87:D124">
    <cfRule type="containsText" dxfId="142" priority="213" operator="containsText" text="U">
      <formula>NOT(ISERROR(SEARCH("U",D87)))</formula>
    </cfRule>
  </conditionalFormatting>
  <conditionalFormatting sqref="E111:E148">
    <cfRule type="dataBar" priority="212">
      <dataBar>
        <cfvo type="min" val="0"/>
        <cfvo type="max" val="0"/>
        <color theme="1"/>
      </dataBar>
    </cfRule>
  </conditionalFormatting>
  <conditionalFormatting sqref="D111:D148">
    <cfRule type="containsText" dxfId="141" priority="211" operator="containsText" text="U">
      <formula>NOT(ISERROR(SEARCH("U",D111)))</formula>
    </cfRule>
  </conditionalFormatting>
  <conditionalFormatting sqref="E63:E100">
    <cfRule type="dataBar" priority="210">
      <dataBar>
        <cfvo type="min" val="0"/>
        <cfvo type="max" val="0"/>
        <color theme="1"/>
      </dataBar>
    </cfRule>
  </conditionalFormatting>
  <conditionalFormatting sqref="D63:D100">
    <cfRule type="containsText" dxfId="140" priority="209" operator="containsText" text="U">
      <formula>NOT(ISERROR(SEARCH("U",D63)))</formula>
    </cfRule>
  </conditionalFormatting>
  <conditionalFormatting sqref="E87:E124">
    <cfRule type="dataBar" priority="208">
      <dataBar>
        <cfvo type="min" val="0"/>
        <cfvo type="max" val="0"/>
        <color theme="1"/>
      </dataBar>
    </cfRule>
  </conditionalFormatting>
  <conditionalFormatting sqref="D87:D124">
    <cfRule type="containsText" dxfId="139" priority="207" operator="containsText" text="U">
      <formula>NOT(ISERROR(SEARCH("U",D87)))</formula>
    </cfRule>
  </conditionalFormatting>
  <conditionalFormatting sqref="E111:E148">
    <cfRule type="dataBar" priority="206">
      <dataBar>
        <cfvo type="min" val="0"/>
        <cfvo type="max" val="0"/>
        <color theme="1"/>
      </dataBar>
    </cfRule>
  </conditionalFormatting>
  <conditionalFormatting sqref="D111:D148">
    <cfRule type="containsText" dxfId="138" priority="205" operator="containsText" text="U">
      <formula>NOT(ISERROR(SEARCH("U",D111)))</formula>
    </cfRule>
  </conditionalFormatting>
  <conditionalFormatting sqref="E63:E100">
    <cfRule type="dataBar" priority="204">
      <dataBar>
        <cfvo type="min" val="0"/>
        <cfvo type="max" val="0"/>
        <color theme="1"/>
      </dataBar>
    </cfRule>
  </conditionalFormatting>
  <conditionalFormatting sqref="D63:D100">
    <cfRule type="containsText" dxfId="137" priority="203" operator="containsText" text="U">
      <formula>NOT(ISERROR(SEARCH("U",D63)))</formula>
    </cfRule>
  </conditionalFormatting>
  <conditionalFormatting sqref="E87:E124">
    <cfRule type="dataBar" priority="202">
      <dataBar>
        <cfvo type="min" val="0"/>
        <cfvo type="max" val="0"/>
        <color theme="1"/>
      </dataBar>
    </cfRule>
  </conditionalFormatting>
  <conditionalFormatting sqref="D87:D124">
    <cfRule type="containsText" dxfId="136" priority="201" operator="containsText" text="U">
      <formula>NOT(ISERROR(SEARCH("U",D87)))</formula>
    </cfRule>
  </conditionalFormatting>
  <conditionalFormatting sqref="E111:E148">
    <cfRule type="dataBar" priority="200">
      <dataBar>
        <cfvo type="min" val="0"/>
        <cfvo type="max" val="0"/>
        <color theme="1"/>
      </dataBar>
    </cfRule>
  </conditionalFormatting>
  <conditionalFormatting sqref="D111:D148">
    <cfRule type="containsText" dxfId="135" priority="199" operator="containsText" text="U">
      <formula>NOT(ISERROR(SEARCH("U",D111)))</formula>
    </cfRule>
  </conditionalFormatting>
  <conditionalFormatting sqref="E63:E100">
    <cfRule type="dataBar" priority="198">
      <dataBar>
        <cfvo type="min" val="0"/>
        <cfvo type="max" val="0"/>
        <color theme="1"/>
      </dataBar>
    </cfRule>
  </conditionalFormatting>
  <conditionalFormatting sqref="D63:D100">
    <cfRule type="containsText" dxfId="134" priority="197" operator="containsText" text="U">
      <formula>NOT(ISERROR(SEARCH("U",D63)))</formula>
    </cfRule>
  </conditionalFormatting>
  <conditionalFormatting sqref="E87:E124">
    <cfRule type="dataBar" priority="196">
      <dataBar>
        <cfvo type="min" val="0"/>
        <cfvo type="max" val="0"/>
        <color theme="1"/>
      </dataBar>
    </cfRule>
  </conditionalFormatting>
  <conditionalFormatting sqref="D87:D124">
    <cfRule type="containsText" dxfId="133" priority="195" operator="containsText" text="U">
      <formula>NOT(ISERROR(SEARCH("U",D87)))</formula>
    </cfRule>
  </conditionalFormatting>
  <conditionalFormatting sqref="E111:E148">
    <cfRule type="dataBar" priority="194">
      <dataBar>
        <cfvo type="min" val="0"/>
        <cfvo type="max" val="0"/>
        <color theme="1"/>
      </dataBar>
    </cfRule>
  </conditionalFormatting>
  <conditionalFormatting sqref="D111:D148">
    <cfRule type="containsText" dxfId="132" priority="193" operator="containsText" text="U">
      <formula>NOT(ISERROR(SEARCH("U",D111)))</formula>
    </cfRule>
  </conditionalFormatting>
  <conditionalFormatting sqref="E63:E100">
    <cfRule type="dataBar" priority="192">
      <dataBar>
        <cfvo type="min" val="0"/>
        <cfvo type="max" val="0"/>
        <color theme="1"/>
      </dataBar>
    </cfRule>
  </conditionalFormatting>
  <conditionalFormatting sqref="D63:D100">
    <cfRule type="containsText" dxfId="131" priority="191" operator="containsText" text="U">
      <formula>NOT(ISERROR(SEARCH("U",D63)))</formula>
    </cfRule>
  </conditionalFormatting>
  <conditionalFormatting sqref="D63:D100">
    <cfRule type="containsText" dxfId="130" priority="190" operator="containsText" text="U">
      <formula>NOT(ISERROR(SEARCH("U",D63)))</formula>
    </cfRule>
  </conditionalFormatting>
  <conditionalFormatting sqref="D63:D100">
    <cfRule type="containsText" dxfId="129" priority="189" operator="containsText" text="u">
      <formula>NOT(ISERROR(SEARCH("u",D63)))</formula>
    </cfRule>
  </conditionalFormatting>
  <conditionalFormatting sqref="E87:E124">
    <cfRule type="dataBar" priority="188">
      <dataBar>
        <cfvo type="min" val="0"/>
        <cfvo type="max" val="0"/>
        <color theme="1"/>
      </dataBar>
    </cfRule>
  </conditionalFormatting>
  <conditionalFormatting sqref="D87:D124">
    <cfRule type="containsText" dxfId="128" priority="187" operator="containsText" text="U">
      <formula>NOT(ISERROR(SEARCH("U",D87)))</formula>
    </cfRule>
  </conditionalFormatting>
  <conditionalFormatting sqref="D87:D124">
    <cfRule type="containsText" dxfId="127" priority="186" operator="containsText" text="U">
      <formula>NOT(ISERROR(SEARCH("U",D87)))</formula>
    </cfRule>
  </conditionalFormatting>
  <conditionalFormatting sqref="D87:D124">
    <cfRule type="containsText" dxfId="126" priority="185" operator="containsText" text="u">
      <formula>NOT(ISERROR(SEARCH("u",D87)))</formula>
    </cfRule>
  </conditionalFormatting>
  <conditionalFormatting sqref="E111:E148">
    <cfRule type="dataBar" priority="184">
      <dataBar>
        <cfvo type="min" val="0"/>
        <cfvo type="max" val="0"/>
        <color theme="1"/>
      </dataBar>
    </cfRule>
  </conditionalFormatting>
  <conditionalFormatting sqref="D111:D148">
    <cfRule type="containsText" dxfId="125" priority="183" operator="containsText" text="U">
      <formula>NOT(ISERROR(SEARCH("U",D111)))</formula>
    </cfRule>
  </conditionalFormatting>
  <conditionalFormatting sqref="D111:D148">
    <cfRule type="containsText" dxfId="124" priority="182" operator="containsText" text="U">
      <formula>NOT(ISERROR(SEARCH("U",D111)))</formula>
    </cfRule>
  </conditionalFormatting>
  <conditionalFormatting sqref="D111:D148">
    <cfRule type="containsText" dxfId="123" priority="181" operator="containsText" text="u">
      <formula>NOT(ISERROR(SEARCH("u",D111)))</formula>
    </cfRule>
  </conditionalFormatting>
  <conditionalFormatting sqref="E5:E28">
    <cfRule type="dataBar" priority="180">
      <dataBar>
        <cfvo type="min" val="0"/>
        <cfvo type="max" val="0"/>
        <color theme="1"/>
      </dataBar>
    </cfRule>
  </conditionalFormatting>
  <conditionalFormatting sqref="D5:D28">
    <cfRule type="containsText" dxfId="122" priority="179" operator="containsText" text="U">
      <formula>NOT(ISERROR(SEARCH("U",D5)))</formula>
    </cfRule>
  </conditionalFormatting>
  <conditionalFormatting sqref="D5:D28">
    <cfRule type="containsText" dxfId="121" priority="178" operator="containsText" text="U">
      <formula>NOT(ISERROR(SEARCH("U",D5)))</formula>
    </cfRule>
  </conditionalFormatting>
  <conditionalFormatting sqref="D5:D28">
    <cfRule type="containsText" dxfId="120" priority="177" operator="containsText" text="u">
      <formula>NOT(ISERROR(SEARCH("u",D5)))</formula>
    </cfRule>
  </conditionalFormatting>
  <conditionalFormatting sqref="E22:E52">
    <cfRule type="dataBar" priority="176">
      <dataBar>
        <cfvo type="min" val="0"/>
        <cfvo type="max" val="0"/>
        <color theme="1"/>
      </dataBar>
    </cfRule>
  </conditionalFormatting>
  <conditionalFormatting sqref="D22:D52">
    <cfRule type="containsText" dxfId="119" priority="175" operator="containsText" text="U">
      <formula>NOT(ISERROR(SEARCH("U",D22)))</formula>
    </cfRule>
  </conditionalFormatting>
  <conditionalFormatting sqref="D22:D52">
    <cfRule type="containsText" dxfId="118" priority="174" operator="containsText" text="U">
      <formula>NOT(ISERROR(SEARCH("U",D22)))</formula>
    </cfRule>
  </conditionalFormatting>
  <conditionalFormatting sqref="D22:D52">
    <cfRule type="containsText" dxfId="117" priority="173" operator="containsText" text="u">
      <formula>NOT(ISERROR(SEARCH("u",D22)))</formula>
    </cfRule>
  </conditionalFormatting>
  <conditionalFormatting sqref="E46:E76">
    <cfRule type="dataBar" priority="172">
      <dataBar>
        <cfvo type="min" val="0"/>
        <cfvo type="max" val="0"/>
        <color theme="1"/>
      </dataBar>
    </cfRule>
  </conditionalFormatting>
  <conditionalFormatting sqref="D46:D76">
    <cfRule type="containsText" dxfId="116" priority="171" operator="containsText" text="U">
      <formula>NOT(ISERROR(SEARCH("U",D46)))</formula>
    </cfRule>
  </conditionalFormatting>
  <conditionalFormatting sqref="D46:D76">
    <cfRule type="containsText" dxfId="115" priority="170" operator="containsText" text="U">
      <formula>NOT(ISERROR(SEARCH("U",D46)))</formula>
    </cfRule>
  </conditionalFormatting>
  <conditionalFormatting sqref="D46:D76">
    <cfRule type="containsText" dxfId="114" priority="169" operator="containsText" text="u">
      <formula>NOT(ISERROR(SEARCH("u",D46)))</formula>
    </cfRule>
  </conditionalFormatting>
  <conditionalFormatting sqref="E46:E124">
    <cfRule type="dataBar" priority="168">
      <dataBar>
        <cfvo type="min" val="0"/>
        <cfvo type="max" val="0"/>
        <color theme="1"/>
      </dataBar>
    </cfRule>
  </conditionalFormatting>
  <conditionalFormatting sqref="D46:D124">
    <cfRule type="containsText" dxfId="113" priority="167" operator="containsText" text="U">
      <formula>NOT(ISERROR(SEARCH("U",D46)))</formula>
    </cfRule>
  </conditionalFormatting>
  <conditionalFormatting sqref="D46:D124">
    <cfRule type="containsText" dxfId="112" priority="166" operator="containsText" text="U">
      <formula>NOT(ISERROR(SEARCH("U",D46)))</formula>
    </cfRule>
  </conditionalFormatting>
  <conditionalFormatting sqref="D46:D124">
    <cfRule type="containsText" dxfId="111" priority="165" operator="containsText" text="u">
      <formula>NOT(ISERROR(SEARCH("u",D46)))</formula>
    </cfRule>
  </conditionalFormatting>
  <conditionalFormatting sqref="E118:E148">
    <cfRule type="dataBar" priority="164">
      <dataBar>
        <cfvo type="min" val="0"/>
        <cfvo type="max" val="0"/>
        <color theme="1"/>
      </dataBar>
    </cfRule>
  </conditionalFormatting>
  <conditionalFormatting sqref="D118:D148">
    <cfRule type="containsText" dxfId="110" priority="163" operator="containsText" text="U">
      <formula>NOT(ISERROR(SEARCH("U",D118)))</formula>
    </cfRule>
  </conditionalFormatting>
  <conditionalFormatting sqref="D118:D148">
    <cfRule type="containsText" dxfId="109" priority="162" operator="containsText" text="U">
      <formula>NOT(ISERROR(SEARCH("U",D118)))</formula>
    </cfRule>
  </conditionalFormatting>
  <conditionalFormatting sqref="D118:D148">
    <cfRule type="containsText" dxfId="108" priority="161" operator="containsText" text="u">
      <formula>NOT(ISERROR(SEARCH("u",D118)))</formula>
    </cfRule>
  </conditionalFormatting>
  <conditionalFormatting sqref="E142:E172">
    <cfRule type="dataBar" priority="160">
      <dataBar>
        <cfvo type="min" val="0"/>
        <cfvo type="max" val="0"/>
        <color theme="1"/>
      </dataBar>
    </cfRule>
  </conditionalFormatting>
  <conditionalFormatting sqref="D142:D172">
    <cfRule type="containsText" dxfId="107" priority="159" operator="containsText" text="U">
      <formula>NOT(ISERROR(SEARCH("U",D142)))</formula>
    </cfRule>
  </conditionalFormatting>
  <conditionalFormatting sqref="D142:D172">
    <cfRule type="containsText" dxfId="106" priority="158" operator="containsText" text="U">
      <formula>NOT(ISERROR(SEARCH("U",D142)))</formula>
    </cfRule>
  </conditionalFormatting>
  <conditionalFormatting sqref="D142:D172">
    <cfRule type="containsText" dxfId="105" priority="157" operator="containsText" text="u">
      <formula>NOT(ISERROR(SEARCH("u",D142)))</formula>
    </cfRule>
  </conditionalFormatting>
  <conditionalFormatting sqref="E166:E196">
    <cfRule type="dataBar" priority="156">
      <dataBar>
        <cfvo type="min" val="0"/>
        <cfvo type="max" val="0"/>
        <color theme="1"/>
      </dataBar>
    </cfRule>
  </conditionalFormatting>
  <conditionalFormatting sqref="D166:D196">
    <cfRule type="containsText" dxfId="104" priority="155" operator="containsText" text="U">
      <formula>NOT(ISERROR(SEARCH("U",D166)))</formula>
    </cfRule>
  </conditionalFormatting>
  <conditionalFormatting sqref="D166:D196">
    <cfRule type="containsText" dxfId="103" priority="154" operator="containsText" text="U">
      <formula>NOT(ISERROR(SEARCH("U",D166)))</formula>
    </cfRule>
  </conditionalFormatting>
  <conditionalFormatting sqref="D166:D196">
    <cfRule type="containsText" dxfId="102" priority="153" operator="containsText" text="u">
      <formula>NOT(ISERROR(SEARCH("u",D166)))</formula>
    </cfRule>
  </conditionalFormatting>
  <conditionalFormatting sqref="E5:E28">
    <cfRule type="dataBar" priority="152">
      <dataBar>
        <cfvo type="min" val="0"/>
        <cfvo type="max" val="0"/>
        <color theme="1"/>
      </dataBar>
    </cfRule>
  </conditionalFormatting>
  <conditionalFormatting sqref="D5:D28">
    <cfRule type="containsText" dxfId="101" priority="151" operator="containsText" text="U">
      <formula>NOT(ISERROR(SEARCH("U",D5)))</formula>
    </cfRule>
  </conditionalFormatting>
  <conditionalFormatting sqref="D5:D28">
    <cfRule type="containsText" dxfId="100" priority="150" operator="containsText" text="U">
      <formula>NOT(ISERROR(SEARCH("U",D5)))</formula>
    </cfRule>
  </conditionalFormatting>
  <conditionalFormatting sqref="D5:D28">
    <cfRule type="containsText" dxfId="99" priority="149" operator="containsText" text="u">
      <formula>NOT(ISERROR(SEARCH("u",D5)))</formula>
    </cfRule>
  </conditionalFormatting>
  <conditionalFormatting sqref="E22:E52">
    <cfRule type="dataBar" priority="148">
      <dataBar>
        <cfvo type="min" val="0"/>
        <cfvo type="max" val="0"/>
        <color theme="1"/>
      </dataBar>
    </cfRule>
  </conditionalFormatting>
  <conditionalFormatting sqref="D22:D52">
    <cfRule type="containsText" dxfId="98" priority="147" operator="containsText" text="U">
      <formula>NOT(ISERROR(SEARCH("U",D22)))</formula>
    </cfRule>
  </conditionalFormatting>
  <conditionalFormatting sqref="D22:D52">
    <cfRule type="containsText" dxfId="97" priority="146" operator="containsText" text="U">
      <formula>NOT(ISERROR(SEARCH("U",D22)))</formula>
    </cfRule>
  </conditionalFormatting>
  <conditionalFormatting sqref="D22:D52">
    <cfRule type="containsText" dxfId="96" priority="145" operator="containsText" text="u">
      <formula>NOT(ISERROR(SEARCH("u",D22)))</formula>
    </cfRule>
  </conditionalFormatting>
  <conditionalFormatting sqref="E46:E76">
    <cfRule type="dataBar" priority="144">
      <dataBar>
        <cfvo type="min" val="0"/>
        <cfvo type="max" val="0"/>
        <color theme="1"/>
      </dataBar>
    </cfRule>
  </conditionalFormatting>
  <conditionalFormatting sqref="D46:D76">
    <cfRule type="containsText" dxfId="95" priority="143" operator="containsText" text="U">
      <formula>NOT(ISERROR(SEARCH("U",D46)))</formula>
    </cfRule>
  </conditionalFormatting>
  <conditionalFormatting sqref="D46:D76">
    <cfRule type="containsText" dxfId="94" priority="142" operator="containsText" text="U">
      <formula>NOT(ISERROR(SEARCH("U",D46)))</formula>
    </cfRule>
  </conditionalFormatting>
  <conditionalFormatting sqref="D46:D76">
    <cfRule type="containsText" dxfId="93" priority="141" operator="containsText" text="u">
      <formula>NOT(ISERROR(SEARCH("u",D46)))</formula>
    </cfRule>
  </conditionalFormatting>
  <conditionalFormatting sqref="E46:E124">
    <cfRule type="dataBar" priority="140">
      <dataBar>
        <cfvo type="min" val="0"/>
        <cfvo type="max" val="0"/>
        <color theme="1"/>
      </dataBar>
    </cfRule>
  </conditionalFormatting>
  <conditionalFormatting sqref="D46:D124">
    <cfRule type="containsText" dxfId="92" priority="139" operator="containsText" text="U">
      <formula>NOT(ISERROR(SEARCH("U",D46)))</formula>
    </cfRule>
  </conditionalFormatting>
  <conditionalFormatting sqref="D46:D124">
    <cfRule type="containsText" dxfId="91" priority="138" operator="containsText" text="U">
      <formula>NOT(ISERROR(SEARCH("U",D46)))</formula>
    </cfRule>
  </conditionalFormatting>
  <conditionalFormatting sqref="D46:D124">
    <cfRule type="containsText" dxfId="90" priority="137" operator="containsText" text="u">
      <formula>NOT(ISERROR(SEARCH("u",D46)))</formula>
    </cfRule>
  </conditionalFormatting>
  <conditionalFormatting sqref="E118:E148">
    <cfRule type="dataBar" priority="136">
      <dataBar>
        <cfvo type="min" val="0"/>
        <cfvo type="max" val="0"/>
        <color theme="1"/>
      </dataBar>
    </cfRule>
  </conditionalFormatting>
  <conditionalFormatting sqref="D118:D148">
    <cfRule type="containsText" dxfId="89" priority="135" operator="containsText" text="U">
      <formula>NOT(ISERROR(SEARCH("U",D118)))</formula>
    </cfRule>
  </conditionalFormatting>
  <conditionalFormatting sqref="D118:D148">
    <cfRule type="containsText" dxfId="88" priority="134" operator="containsText" text="U">
      <formula>NOT(ISERROR(SEARCH("U",D118)))</formula>
    </cfRule>
  </conditionalFormatting>
  <conditionalFormatting sqref="D118:D148">
    <cfRule type="containsText" dxfId="87" priority="133" operator="containsText" text="u">
      <formula>NOT(ISERROR(SEARCH("u",D118)))</formula>
    </cfRule>
  </conditionalFormatting>
  <conditionalFormatting sqref="E142:E172">
    <cfRule type="dataBar" priority="132">
      <dataBar>
        <cfvo type="min" val="0"/>
        <cfvo type="max" val="0"/>
        <color theme="1"/>
      </dataBar>
    </cfRule>
  </conditionalFormatting>
  <conditionalFormatting sqref="D142:D172">
    <cfRule type="containsText" dxfId="86" priority="131" operator="containsText" text="U">
      <formula>NOT(ISERROR(SEARCH("U",D142)))</formula>
    </cfRule>
  </conditionalFormatting>
  <conditionalFormatting sqref="D142:D172">
    <cfRule type="containsText" dxfId="85" priority="130" operator="containsText" text="U">
      <formula>NOT(ISERROR(SEARCH("U",D142)))</formula>
    </cfRule>
  </conditionalFormatting>
  <conditionalFormatting sqref="D142:D172">
    <cfRule type="containsText" dxfId="84" priority="129" operator="containsText" text="u">
      <formula>NOT(ISERROR(SEARCH("u",D142)))</formula>
    </cfRule>
  </conditionalFormatting>
  <conditionalFormatting sqref="E166:E196">
    <cfRule type="dataBar" priority="128">
      <dataBar>
        <cfvo type="min" val="0"/>
        <cfvo type="max" val="0"/>
        <color theme="1"/>
      </dataBar>
    </cfRule>
  </conditionalFormatting>
  <conditionalFormatting sqref="D166:D196">
    <cfRule type="containsText" dxfId="83" priority="127" operator="containsText" text="U">
      <formula>NOT(ISERROR(SEARCH("U",D166)))</formula>
    </cfRule>
  </conditionalFormatting>
  <conditionalFormatting sqref="D166:D196">
    <cfRule type="containsText" dxfId="82" priority="126" operator="containsText" text="U">
      <formula>NOT(ISERROR(SEARCH("U",D166)))</formula>
    </cfRule>
  </conditionalFormatting>
  <conditionalFormatting sqref="D166:D196">
    <cfRule type="containsText" dxfId="81" priority="125" operator="containsText" text="u">
      <formula>NOT(ISERROR(SEARCH("u",D166)))</formula>
    </cfRule>
  </conditionalFormatting>
  <conditionalFormatting sqref="E63:E100">
    <cfRule type="dataBar" priority="124">
      <dataBar>
        <cfvo type="min" val="0"/>
        <cfvo type="max" val="0"/>
        <color theme="1"/>
      </dataBar>
    </cfRule>
  </conditionalFormatting>
  <conditionalFormatting sqref="D63:D100">
    <cfRule type="containsText" dxfId="80" priority="123" operator="containsText" text="U">
      <formula>NOT(ISERROR(SEARCH("U",D63)))</formula>
    </cfRule>
  </conditionalFormatting>
  <conditionalFormatting sqref="E87:E124">
    <cfRule type="dataBar" priority="122">
      <dataBar>
        <cfvo type="min" val="0"/>
        <cfvo type="max" val="0"/>
        <color theme="1"/>
      </dataBar>
    </cfRule>
  </conditionalFormatting>
  <conditionalFormatting sqref="D87:D124">
    <cfRule type="containsText" dxfId="79" priority="121" operator="containsText" text="U">
      <formula>NOT(ISERROR(SEARCH("U",D87)))</formula>
    </cfRule>
  </conditionalFormatting>
  <conditionalFormatting sqref="E111:E148">
    <cfRule type="dataBar" priority="120">
      <dataBar>
        <cfvo type="min" val="0"/>
        <cfvo type="max" val="0"/>
        <color theme="1"/>
      </dataBar>
    </cfRule>
  </conditionalFormatting>
  <conditionalFormatting sqref="D111:D148">
    <cfRule type="containsText" dxfId="78" priority="119" operator="containsText" text="U">
      <formula>NOT(ISERROR(SEARCH("U",D111)))</formula>
    </cfRule>
  </conditionalFormatting>
  <conditionalFormatting sqref="E63:E100">
    <cfRule type="dataBar" priority="118">
      <dataBar>
        <cfvo type="min" val="0"/>
        <cfvo type="max" val="0"/>
        <color theme="1"/>
      </dataBar>
    </cfRule>
  </conditionalFormatting>
  <conditionalFormatting sqref="D63:D100">
    <cfRule type="containsText" dxfId="77" priority="117" operator="containsText" text="U">
      <formula>NOT(ISERROR(SEARCH("U",D63)))</formula>
    </cfRule>
  </conditionalFormatting>
  <conditionalFormatting sqref="E87:E124">
    <cfRule type="dataBar" priority="116">
      <dataBar>
        <cfvo type="min" val="0"/>
        <cfvo type="max" val="0"/>
        <color theme="1"/>
      </dataBar>
    </cfRule>
  </conditionalFormatting>
  <conditionalFormatting sqref="D87:D124">
    <cfRule type="containsText" dxfId="76" priority="115" operator="containsText" text="U">
      <formula>NOT(ISERROR(SEARCH("U",D87)))</formula>
    </cfRule>
  </conditionalFormatting>
  <conditionalFormatting sqref="E111:E148">
    <cfRule type="dataBar" priority="114">
      <dataBar>
        <cfvo type="min" val="0"/>
        <cfvo type="max" val="0"/>
        <color theme="1"/>
      </dataBar>
    </cfRule>
  </conditionalFormatting>
  <conditionalFormatting sqref="D111:D148">
    <cfRule type="containsText" dxfId="75" priority="113" operator="containsText" text="U">
      <formula>NOT(ISERROR(SEARCH("U",D111)))</formula>
    </cfRule>
  </conditionalFormatting>
  <conditionalFormatting sqref="E63:E100">
    <cfRule type="dataBar" priority="112">
      <dataBar>
        <cfvo type="min" val="0"/>
        <cfvo type="max" val="0"/>
        <color theme="1"/>
      </dataBar>
    </cfRule>
  </conditionalFormatting>
  <conditionalFormatting sqref="D63:D100">
    <cfRule type="containsText" dxfId="74" priority="111" operator="containsText" text="U">
      <formula>NOT(ISERROR(SEARCH("U",D63)))</formula>
    </cfRule>
  </conditionalFormatting>
  <conditionalFormatting sqref="E87:E124">
    <cfRule type="dataBar" priority="110">
      <dataBar>
        <cfvo type="min" val="0"/>
        <cfvo type="max" val="0"/>
        <color theme="1"/>
      </dataBar>
    </cfRule>
  </conditionalFormatting>
  <conditionalFormatting sqref="D87:D124">
    <cfRule type="containsText" dxfId="73" priority="109" operator="containsText" text="U">
      <formula>NOT(ISERROR(SEARCH("U",D87)))</formula>
    </cfRule>
  </conditionalFormatting>
  <conditionalFormatting sqref="E111:E148">
    <cfRule type="dataBar" priority="108">
      <dataBar>
        <cfvo type="min" val="0"/>
        <cfvo type="max" val="0"/>
        <color theme="1"/>
      </dataBar>
    </cfRule>
  </conditionalFormatting>
  <conditionalFormatting sqref="D111:D148">
    <cfRule type="containsText" dxfId="72" priority="107" operator="containsText" text="U">
      <formula>NOT(ISERROR(SEARCH("U",D111)))</formula>
    </cfRule>
  </conditionalFormatting>
  <conditionalFormatting sqref="E63:E100">
    <cfRule type="dataBar" priority="106">
      <dataBar>
        <cfvo type="min" val="0"/>
        <cfvo type="max" val="0"/>
        <color theme="1"/>
      </dataBar>
    </cfRule>
  </conditionalFormatting>
  <conditionalFormatting sqref="D63:D100">
    <cfRule type="containsText" dxfId="71" priority="105" operator="containsText" text="U">
      <formula>NOT(ISERROR(SEARCH("U",D63)))</formula>
    </cfRule>
  </conditionalFormatting>
  <conditionalFormatting sqref="E87:E124">
    <cfRule type="dataBar" priority="104">
      <dataBar>
        <cfvo type="min" val="0"/>
        <cfvo type="max" val="0"/>
        <color theme="1"/>
      </dataBar>
    </cfRule>
  </conditionalFormatting>
  <conditionalFormatting sqref="D87:D124">
    <cfRule type="containsText" dxfId="70" priority="103" operator="containsText" text="U">
      <formula>NOT(ISERROR(SEARCH("U",D87)))</formula>
    </cfRule>
  </conditionalFormatting>
  <conditionalFormatting sqref="E111:E148">
    <cfRule type="dataBar" priority="102">
      <dataBar>
        <cfvo type="min" val="0"/>
        <cfvo type="max" val="0"/>
        <color theme="1"/>
      </dataBar>
    </cfRule>
  </conditionalFormatting>
  <conditionalFormatting sqref="D111:D148">
    <cfRule type="containsText" dxfId="69" priority="101" operator="containsText" text="U">
      <formula>NOT(ISERROR(SEARCH("U",D111)))</formula>
    </cfRule>
  </conditionalFormatting>
  <conditionalFormatting sqref="E63:E100">
    <cfRule type="dataBar" priority="100">
      <dataBar>
        <cfvo type="min" val="0"/>
        <cfvo type="max" val="0"/>
        <color theme="1"/>
      </dataBar>
    </cfRule>
  </conditionalFormatting>
  <conditionalFormatting sqref="D63:D100">
    <cfRule type="containsText" dxfId="68" priority="99" operator="containsText" text="U">
      <formula>NOT(ISERROR(SEARCH("U",D63)))</formula>
    </cfRule>
  </conditionalFormatting>
  <conditionalFormatting sqref="D63:D100">
    <cfRule type="containsText" dxfId="67" priority="98" operator="containsText" text="U">
      <formula>NOT(ISERROR(SEARCH("U",D63)))</formula>
    </cfRule>
  </conditionalFormatting>
  <conditionalFormatting sqref="D63:D100">
    <cfRule type="containsText" dxfId="66" priority="97" operator="containsText" text="u">
      <formula>NOT(ISERROR(SEARCH("u",D63)))</formula>
    </cfRule>
  </conditionalFormatting>
  <conditionalFormatting sqref="E87:E124">
    <cfRule type="dataBar" priority="96">
      <dataBar>
        <cfvo type="min" val="0"/>
        <cfvo type="max" val="0"/>
        <color theme="1"/>
      </dataBar>
    </cfRule>
  </conditionalFormatting>
  <conditionalFormatting sqref="D87:D124">
    <cfRule type="containsText" dxfId="65" priority="95" operator="containsText" text="U">
      <formula>NOT(ISERROR(SEARCH("U",D87)))</formula>
    </cfRule>
  </conditionalFormatting>
  <conditionalFormatting sqref="D87:D124">
    <cfRule type="containsText" dxfId="64" priority="94" operator="containsText" text="U">
      <formula>NOT(ISERROR(SEARCH("U",D87)))</formula>
    </cfRule>
  </conditionalFormatting>
  <conditionalFormatting sqref="D87:D124">
    <cfRule type="containsText" dxfId="63" priority="93" operator="containsText" text="u">
      <formula>NOT(ISERROR(SEARCH("u",D87)))</formula>
    </cfRule>
  </conditionalFormatting>
  <conditionalFormatting sqref="E111:E148">
    <cfRule type="dataBar" priority="92">
      <dataBar>
        <cfvo type="min" val="0"/>
        <cfvo type="max" val="0"/>
        <color theme="1"/>
      </dataBar>
    </cfRule>
  </conditionalFormatting>
  <conditionalFormatting sqref="D111:D148">
    <cfRule type="containsText" dxfId="62" priority="91" operator="containsText" text="U">
      <formula>NOT(ISERROR(SEARCH("U",D111)))</formula>
    </cfRule>
  </conditionalFormatting>
  <conditionalFormatting sqref="D111:D148">
    <cfRule type="containsText" dxfId="61" priority="90" operator="containsText" text="U">
      <formula>NOT(ISERROR(SEARCH("U",D111)))</formula>
    </cfRule>
  </conditionalFormatting>
  <conditionalFormatting sqref="D111:D148">
    <cfRule type="containsText" dxfId="60" priority="89" operator="containsText" text="u">
      <formula>NOT(ISERROR(SEARCH("u",D111)))</formula>
    </cfRule>
  </conditionalFormatting>
  <conditionalFormatting sqref="E46:E52">
    <cfRule type="dataBar" priority="88">
      <dataBar>
        <cfvo type="min" val="0"/>
        <cfvo type="max" val="0"/>
        <color theme="1"/>
      </dataBar>
    </cfRule>
  </conditionalFormatting>
  <conditionalFormatting sqref="D46:D52">
    <cfRule type="containsText" dxfId="59" priority="87" operator="containsText" text="U">
      <formula>NOT(ISERROR(SEARCH("U",D46)))</formula>
    </cfRule>
  </conditionalFormatting>
  <conditionalFormatting sqref="E46:E76">
    <cfRule type="dataBar" priority="86">
      <dataBar>
        <cfvo type="min" val="0"/>
        <cfvo type="max" val="0"/>
        <color theme="1"/>
      </dataBar>
    </cfRule>
  </conditionalFormatting>
  <conditionalFormatting sqref="D46:D76">
    <cfRule type="containsText" dxfId="58" priority="85" operator="containsText" text="U">
      <formula>NOT(ISERROR(SEARCH("U",D46)))</formula>
    </cfRule>
  </conditionalFormatting>
  <conditionalFormatting sqref="E63:E100">
    <cfRule type="dataBar" priority="84">
      <dataBar>
        <cfvo type="min" val="0"/>
        <cfvo type="max" val="0"/>
        <color theme="1"/>
      </dataBar>
    </cfRule>
  </conditionalFormatting>
  <conditionalFormatting sqref="D63:D100">
    <cfRule type="containsText" dxfId="57" priority="83" operator="containsText" text="U">
      <formula>NOT(ISERROR(SEARCH("U",D63)))</formula>
    </cfRule>
  </conditionalFormatting>
  <conditionalFormatting sqref="E46:E52">
    <cfRule type="dataBar" priority="82">
      <dataBar>
        <cfvo type="min" val="0"/>
        <cfvo type="max" val="0"/>
        <color theme="1"/>
      </dataBar>
    </cfRule>
  </conditionalFormatting>
  <conditionalFormatting sqref="D46:D52">
    <cfRule type="containsText" dxfId="56" priority="81" operator="containsText" text="U">
      <formula>NOT(ISERROR(SEARCH("U",D46)))</formula>
    </cfRule>
  </conditionalFormatting>
  <conditionalFormatting sqref="E46:E76">
    <cfRule type="dataBar" priority="80">
      <dataBar>
        <cfvo type="min" val="0"/>
        <cfvo type="max" val="0"/>
        <color theme="1"/>
      </dataBar>
    </cfRule>
  </conditionalFormatting>
  <conditionalFormatting sqref="D46:D76">
    <cfRule type="containsText" dxfId="55" priority="79" operator="containsText" text="U">
      <formula>NOT(ISERROR(SEARCH("U",D46)))</formula>
    </cfRule>
  </conditionalFormatting>
  <conditionalFormatting sqref="E63:E100">
    <cfRule type="dataBar" priority="78">
      <dataBar>
        <cfvo type="min" val="0"/>
        <cfvo type="max" val="0"/>
        <color theme="1"/>
      </dataBar>
    </cfRule>
  </conditionalFormatting>
  <conditionalFormatting sqref="D63:D100">
    <cfRule type="containsText" dxfId="54" priority="77" operator="containsText" text="U">
      <formula>NOT(ISERROR(SEARCH("U",D63)))</formula>
    </cfRule>
  </conditionalFormatting>
  <conditionalFormatting sqref="E46:E52">
    <cfRule type="dataBar" priority="76">
      <dataBar>
        <cfvo type="min" val="0"/>
        <cfvo type="max" val="0"/>
        <color theme="1"/>
      </dataBar>
    </cfRule>
  </conditionalFormatting>
  <conditionalFormatting sqref="D46:D52">
    <cfRule type="containsText" dxfId="53" priority="75" operator="containsText" text="U">
      <formula>NOT(ISERROR(SEARCH("U",D46)))</formula>
    </cfRule>
  </conditionalFormatting>
  <conditionalFormatting sqref="E46:E76">
    <cfRule type="dataBar" priority="74">
      <dataBar>
        <cfvo type="min" val="0"/>
        <cfvo type="max" val="0"/>
        <color theme="1"/>
      </dataBar>
    </cfRule>
  </conditionalFormatting>
  <conditionalFormatting sqref="D46:D76">
    <cfRule type="containsText" dxfId="52" priority="73" operator="containsText" text="U">
      <formula>NOT(ISERROR(SEARCH("U",D46)))</formula>
    </cfRule>
  </conditionalFormatting>
  <conditionalFormatting sqref="E63:E100">
    <cfRule type="dataBar" priority="72">
      <dataBar>
        <cfvo type="min" val="0"/>
        <cfvo type="max" val="0"/>
        <color theme="1"/>
      </dataBar>
    </cfRule>
  </conditionalFormatting>
  <conditionalFormatting sqref="D63:D100">
    <cfRule type="containsText" dxfId="51" priority="71" operator="containsText" text="U">
      <formula>NOT(ISERROR(SEARCH("U",D63)))</formula>
    </cfRule>
  </conditionalFormatting>
  <conditionalFormatting sqref="E46:E52">
    <cfRule type="dataBar" priority="70">
      <dataBar>
        <cfvo type="min" val="0"/>
        <cfvo type="max" val="0"/>
        <color theme="1"/>
      </dataBar>
    </cfRule>
  </conditionalFormatting>
  <conditionalFormatting sqref="D46:D52">
    <cfRule type="containsText" dxfId="50" priority="69" operator="containsText" text="U">
      <formula>NOT(ISERROR(SEARCH("U",D46)))</formula>
    </cfRule>
  </conditionalFormatting>
  <conditionalFormatting sqref="E46:E76">
    <cfRule type="dataBar" priority="68">
      <dataBar>
        <cfvo type="min" val="0"/>
        <cfvo type="max" val="0"/>
        <color theme="1"/>
      </dataBar>
    </cfRule>
  </conditionalFormatting>
  <conditionalFormatting sqref="D46:D76">
    <cfRule type="containsText" dxfId="49" priority="67" operator="containsText" text="U">
      <formula>NOT(ISERROR(SEARCH("U",D46)))</formula>
    </cfRule>
  </conditionalFormatting>
  <conditionalFormatting sqref="E63:E100">
    <cfRule type="dataBar" priority="66">
      <dataBar>
        <cfvo type="min" val="0"/>
        <cfvo type="max" val="0"/>
        <color theme="1"/>
      </dataBar>
    </cfRule>
  </conditionalFormatting>
  <conditionalFormatting sqref="D63:D100">
    <cfRule type="containsText" dxfId="48" priority="65" operator="containsText" text="U">
      <formula>NOT(ISERROR(SEARCH("U",D63)))</formula>
    </cfRule>
  </conditionalFormatting>
  <conditionalFormatting sqref="E46:E52">
    <cfRule type="dataBar" priority="64">
      <dataBar>
        <cfvo type="min" val="0"/>
        <cfvo type="max" val="0"/>
        <color theme="1"/>
      </dataBar>
    </cfRule>
  </conditionalFormatting>
  <conditionalFormatting sqref="D46:D52">
    <cfRule type="containsText" dxfId="47" priority="63" operator="containsText" text="U">
      <formula>NOT(ISERROR(SEARCH("U",D46)))</formula>
    </cfRule>
  </conditionalFormatting>
  <conditionalFormatting sqref="D46:D52">
    <cfRule type="containsText" dxfId="46" priority="62" operator="containsText" text="U">
      <formula>NOT(ISERROR(SEARCH("U",D46)))</formula>
    </cfRule>
  </conditionalFormatting>
  <conditionalFormatting sqref="D46:D52">
    <cfRule type="containsText" dxfId="45" priority="61" operator="containsText" text="u">
      <formula>NOT(ISERROR(SEARCH("u",D46)))</formula>
    </cfRule>
  </conditionalFormatting>
  <conditionalFormatting sqref="E46:E76">
    <cfRule type="dataBar" priority="60">
      <dataBar>
        <cfvo type="min" val="0"/>
        <cfvo type="max" val="0"/>
        <color theme="1"/>
      </dataBar>
    </cfRule>
  </conditionalFormatting>
  <conditionalFormatting sqref="D46:D76">
    <cfRule type="containsText" dxfId="44" priority="59" operator="containsText" text="U">
      <formula>NOT(ISERROR(SEARCH("U",D46)))</formula>
    </cfRule>
  </conditionalFormatting>
  <conditionalFormatting sqref="D46:D76">
    <cfRule type="containsText" dxfId="43" priority="58" operator="containsText" text="U">
      <formula>NOT(ISERROR(SEARCH("U",D46)))</formula>
    </cfRule>
  </conditionalFormatting>
  <conditionalFormatting sqref="D46:D76">
    <cfRule type="containsText" dxfId="42" priority="57" operator="containsText" text="u">
      <formula>NOT(ISERROR(SEARCH("u",D46)))</formula>
    </cfRule>
  </conditionalFormatting>
  <conditionalFormatting sqref="E63:E100">
    <cfRule type="dataBar" priority="56">
      <dataBar>
        <cfvo type="min" val="0"/>
        <cfvo type="max" val="0"/>
        <color theme="1"/>
      </dataBar>
    </cfRule>
  </conditionalFormatting>
  <conditionalFormatting sqref="D63:D100">
    <cfRule type="containsText" dxfId="41" priority="55" operator="containsText" text="U">
      <formula>NOT(ISERROR(SEARCH("U",D63)))</formula>
    </cfRule>
  </conditionalFormatting>
  <conditionalFormatting sqref="D63:D100">
    <cfRule type="containsText" dxfId="40" priority="54" operator="containsText" text="U">
      <formula>NOT(ISERROR(SEARCH("U",D63)))</formula>
    </cfRule>
  </conditionalFormatting>
  <conditionalFormatting sqref="D63:D100">
    <cfRule type="containsText" dxfId="39" priority="53" operator="containsText" text="u">
      <formula>NOT(ISERROR(SEARCH("u",D63)))</formula>
    </cfRule>
  </conditionalFormatting>
  <conditionalFormatting sqref="E70:E100">
    <cfRule type="dataBar" priority="52">
      <dataBar>
        <cfvo type="min" val="0"/>
        <cfvo type="max" val="0"/>
        <color theme="1"/>
      </dataBar>
    </cfRule>
  </conditionalFormatting>
  <conditionalFormatting sqref="D70:D100">
    <cfRule type="containsText" dxfId="38" priority="51" operator="containsText" text="U">
      <formula>NOT(ISERROR(SEARCH("U",D70)))</formula>
    </cfRule>
  </conditionalFormatting>
  <conditionalFormatting sqref="D70:D100">
    <cfRule type="containsText" dxfId="37" priority="50" operator="containsText" text="U">
      <formula>NOT(ISERROR(SEARCH("U",D70)))</formula>
    </cfRule>
  </conditionalFormatting>
  <conditionalFormatting sqref="D70:D100">
    <cfRule type="containsText" dxfId="36" priority="49" operator="containsText" text="u">
      <formula>NOT(ISERROR(SEARCH("u",D70)))</formula>
    </cfRule>
  </conditionalFormatting>
  <conditionalFormatting sqref="E94:E124">
    <cfRule type="dataBar" priority="48">
      <dataBar>
        <cfvo type="min" val="0"/>
        <cfvo type="max" val="0"/>
        <color theme="1"/>
      </dataBar>
    </cfRule>
  </conditionalFormatting>
  <conditionalFormatting sqref="D94:D124">
    <cfRule type="containsText" dxfId="35" priority="47" operator="containsText" text="U">
      <formula>NOT(ISERROR(SEARCH("U",D94)))</formula>
    </cfRule>
  </conditionalFormatting>
  <conditionalFormatting sqref="D94:D124">
    <cfRule type="containsText" dxfId="34" priority="46" operator="containsText" text="U">
      <formula>NOT(ISERROR(SEARCH("U",D94)))</formula>
    </cfRule>
  </conditionalFormatting>
  <conditionalFormatting sqref="D94:D124">
    <cfRule type="containsText" dxfId="33" priority="45" operator="containsText" text="u">
      <formula>NOT(ISERROR(SEARCH("u",D94)))</formula>
    </cfRule>
  </conditionalFormatting>
  <conditionalFormatting sqref="E118:E148">
    <cfRule type="dataBar" priority="44">
      <dataBar>
        <cfvo type="min" val="0"/>
        <cfvo type="max" val="0"/>
        <color theme="1"/>
      </dataBar>
    </cfRule>
  </conditionalFormatting>
  <conditionalFormatting sqref="D118:D148">
    <cfRule type="containsText" dxfId="32" priority="43" operator="containsText" text="U">
      <formula>NOT(ISERROR(SEARCH("U",D118)))</formula>
    </cfRule>
  </conditionalFormatting>
  <conditionalFormatting sqref="D118:D148">
    <cfRule type="containsText" dxfId="31" priority="42" operator="containsText" text="U">
      <formula>NOT(ISERROR(SEARCH("U",D118)))</formula>
    </cfRule>
  </conditionalFormatting>
  <conditionalFormatting sqref="D118:D148">
    <cfRule type="containsText" dxfId="30" priority="41" operator="containsText" text="u">
      <formula>NOT(ISERROR(SEARCH("u",D118)))</formula>
    </cfRule>
  </conditionalFormatting>
  <conditionalFormatting sqref="E70:E100">
    <cfRule type="dataBar" priority="40">
      <dataBar>
        <cfvo type="min" val="0"/>
        <cfvo type="max" val="0"/>
        <color theme="1"/>
      </dataBar>
    </cfRule>
  </conditionalFormatting>
  <conditionalFormatting sqref="D70:D100">
    <cfRule type="containsText" dxfId="29" priority="39" operator="containsText" text="U">
      <formula>NOT(ISERROR(SEARCH("U",D70)))</formula>
    </cfRule>
  </conditionalFormatting>
  <conditionalFormatting sqref="D70:D100">
    <cfRule type="containsText" dxfId="28" priority="38" operator="containsText" text="U">
      <formula>NOT(ISERROR(SEARCH("U",D70)))</formula>
    </cfRule>
  </conditionalFormatting>
  <conditionalFormatting sqref="D70:D100">
    <cfRule type="containsText" dxfId="27" priority="37" operator="containsText" text="u">
      <formula>NOT(ISERROR(SEARCH("u",D70)))</formula>
    </cfRule>
  </conditionalFormatting>
  <conditionalFormatting sqref="E94:E124">
    <cfRule type="dataBar" priority="36">
      <dataBar>
        <cfvo type="min" val="0"/>
        <cfvo type="max" val="0"/>
        <color theme="1"/>
      </dataBar>
    </cfRule>
  </conditionalFormatting>
  <conditionalFormatting sqref="D94:D124">
    <cfRule type="containsText" dxfId="26" priority="35" operator="containsText" text="U">
      <formula>NOT(ISERROR(SEARCH("U",D94)))</formula>
    </cfRule>
  </conditionalFormatting>
  <conditionalFormatting sqref="D94:D124">
    <cfRule type="containsText" dxfId="25" priority="34" operator="containsText" text="U">
      <formula>NOT(ISERROR(SEARCH("U",D94)))</formula>
    </cfRule>
  </conditionalFormatting>
  <conditionalFormatting sqref="D94:D124">
    <cfRule type="containsText" dxfId="24" priority="33" operator="containsText" text="u">
      <formula>NOT(ISERROR(SEARCH("u",D94)))</formula>
    </cfRule>
  </conditionalFormatting>
  <conditionalFormatting sqref="E118:E148">
    <cfRule type="dataBar" priority="32">
      <dataBar>
        <cfvo type="min" val="0"/>
        <cfvo type="max" val="0"/>
        <color theme="1"/>
      </dataBar>
    </cfRule>
  </conditionalFormatting>
  <conditionalFormatting sqref="D118:D148">
    <cfRule type="containsText" dxfId="23" priority="31" operator="containsText" text="U">
      <formula>NOT(ISERROR(SEARCH("U",D118)))</formula>
    </cfRule>
  </conditionalFormatting>
  <conditionalFormatting sqref="D118:D148">
    <cfRule type="containsText" dxfId="22" priority="30" operator="containsText" text="U">
      <formula>NOT(ISERROR(SEARCH("U",D118)))</formula>
    </cfRule>
  </conditionalFormatting>
  <conditionalFormatting sqref="D118:D148">
    <cfRule type="containsText" dxfId="21" priority="29" operator="containsText" text="u">
      <formula>NOT(ISERROR(SEARCH("u",D118)))</formula>
    </cfRule>
  </conditionalFormatting>
  <conditionalFormatting sqref="E5:E28">
    <cfRule type="dataBar" priority="28">
      <dataBar>
        <cfvo type="min" val="0"/>
        <cfvo type="max" val="0"/>
        <color theme="1"/>
      </dataBar>
    </cfRule>
  </conditionalFormatting>
  <conditionalFormatting sqref="D5:D28">
    <cfRule type="containsText" dxfId="20" priority="27" operator="containsText" text="U">
      <formula>NOT(ISERROR(SEARCH("U",D5)))</formula>
    </cfRule>
  </conditionalFormatting>
  <conditionalFormatting sqref="D5:D28">
    <cfRule type="containsText" dxfId="19" priority="26" operator="containsText" text="U">
      <formula>NOT(ISERROR(SEARCH("U",D5)))</formula>
    </cfRule>
  </conditionalFormatting>
  <conditionalFormatting sqref="D5:D28">
    <cfRule type="containsText" dxfId="18" priority="25" operator="containsText" text="u">
      <formula>NOT(ISERROR(SEARCH("u",D5)))</formula>
    </cfRule>
  </conditionalFormatting>
  <conditionalFormatting sqref="E29:E52">
    <cfRule type="dataBar" priority="24">
      <dataBar>
        <cfvo type="min" val="0"/>
        <cfvo type="max" val="0"/>
        <color theme="1"/>
      </dataBar>
    </cfRule>
  </conditionalFormatting>
  <conditionalFormatting sqref="D29:D52">
    <cfRule type="containsText" dxfId="17" priority="23" operator="containsText" text="U">
      <formula>NOT(ISERROR(SEARCH("U",D29)))</formula>
    </cfRule>
  </conditionalFormatting>
  <conditionalFormatting sqref="D29:D52">
    <cfRule type="containsText" dxfId="16" priority="22" operator="containsText" text="U">
      <formula>NOT(ISERROR(SEARCH("U",D29)))</formula>
    </cfRule>
  </conditionalFormatting>
  <conditionalFormatting sqref="D29:D52">
    <cfRule type="containsText" dxfId="15" priority="21" operator="containsText" text="u">
      <formula>NOT(ISERROR(SEARCH("u",D29)))</formula>
    </cfRule>
  </conditionalFormatting>
  <conditionalFormatting sqref="E53:E76">
    <cfRule type="dataBar" priority="20">
      <dataBar>
        <cfvo type="min" val="0"/>
        <cfvo type="max" val="0"/>
        <color theme="1"/>
      </dataBar>
    </cfRule>
  </conditionalFormatting>
  <conditionalFormatting sqref="D53:D76">
    <cfRule type="containsText" dxfId="14" priority="19" operator="containsText" text="U">
      <formula>NOT(ISERROR(SEARCH("U",D53)))</formula>
    </cfRule>
  </conditionalFormatting>
  <conditionalFormatting sqref="D53:D76">
    <cfRule type="containsText" dxfId="13" priority="18" operator="containsText" text="U">
      <formula>NOT(ISERROR(SEARCH("U",D53)))</formula>
    </cfRule>
  </conditionalFormatting>
  <conditionalFormatting sqref="D53:D76">
    <cfRule type="containsText" dxfId="12" priority="17" operator="containsText" text="u">
      <formula>NOT(ISERROR(SEARCH("u",D53)))</formula>
    </cfRule>
  </conditionalFormatting>
  <conditionalFormatting sqref="E77:E124">
    <cfRule type="dataBar" priority="16">
      <dataBar>
        <cfvo type="min" val="0"/>
        <cfvo type="max" val="0"/>
        <color theme="1"/>
      </dataBar>
    </cfRule>
  </conditionalFormatting>
  <conditionalFormatting sqref="D77:D124">
    <cfRule type="containsText" dxfId="11" priority="15" operator="containsText" text="U">
      <formula>NOT(ISERROR(SEARCH("U",D77)))</formula>
    </cfRule>
  </conditionalFormatting>
  <conditionalFormatting sqref="D77:D124">
    <cfRule type="containsText" dxfId="10" priority="14" operator="containsText" text="U">
      <formula>NOT(ISERROR(SEARCH("U",D77)))</formula>
    </cfRule>
  </conditionalFormatting>
  <conditionalFormatting sqref="D77:D124">
    <cfRule type="containsText" dxfId="9" priority="13" operator="containsText" text="u">
      <formula>NOT(ISERROR(SEARCH("u",D77)))</formula>
    </cfRule>
  </conditionalFormatting>
  <conditionalFormatting sqref="E125:E148">
    <cfRule type="dataBar" priority="12">
      <dataBar>
        <cfvo type="min" val="0"/>
        <cfvo type="max" val="0"/>
        <color theme="1"/>
      </dataBar>
    </cfRule>
  </conditionalFormatting>
  <conditionalFormatting sqref="D125:D148">
    <cfRule type="containsText" dxfId="8" priority="11" operator="containsText" text="U">
      <formula>NOT(ISERROR(SEARCH("U",D125)))</formula>
    </cfRule>
  </conditionalFormatting>
  <conditionalFormatting sqref="D125:D148">
    <cfRule type="containsText" dxfId="7" priority="10" operator="containsText" text="U">
      <formula>NOT(ISERROR(SEARCH("U",D125)))</formula>
    </cfRule>
  </conditionalFormatting>
  <conditionalFormatting sqref="D125:D148">
    <cfRule type="containsText" dxfId="6" priority="9" operator="containsText" text="u">
      <formula>NOT(ISERROR(SEARCH("u",D125)))</formula>
    </cfRule>
  </conditionalFormatting>
  <conditionalFormatting sqref="E149:E172">
    <cfRule type="dataBar" priority="8">
      <dataBar>
        <cfvo type="min" val="0"/>
        <cfvo type="max" val="0"/>
        <color theme="1"/>
      </dataBar>
    </cfRule>
  </conditionalFormatting>
  <conditionalFormatting sqref="D149:D172">
    <cfRule type="containsText" dxfId="5" priority="7" operator="containsText" text="U">
      <formula>NOT(ISERROR(SEARCH("U",D149)))</formula>
    </cfRule>
  </conditionalFormatting>
  <conditionalFormatting sqref="D149:D172">
    <cfRule type="containsText" dxfId="4" priority="6" operator="containsText" text="U">
      <formula>NOT(ISERROR(SEARCH("U",D149)))</formula>
    </cfRule>
  </conditionalFormatting>
  <conditionalFormatting sqref="D149:D172">
    <cfRule type="containsText" dxfId="3" priority="5" operator="containsText" text="u">
      <formula>NOT(ISERROR(SEARCH("u",D149)))</formula>
    </cfRule>
  </conditionalFormatting>
  <conditionalFormatting sqref="E173:E196">
    <cfRule type="dataBar" priority="4">
      <dataBar>
        <cfvo type="min" val="0"/>
        <cfvo type="max" val="0"/>
        <color theme="1"/>
      </dataBar>
    </cfRule>
  </conditionalFormatting>
  <conditionalFormatting sqref="D173:D196">
    <cfRule type="containsText" dxfId="2" priority="3" operator="containsText" text="U">
      <formula>NOT(ISERROR(SEARCH("U",D173)))</formula>
    </cfRule>
  </conditionalFormatting>
  <conditionalFormatting sqref="D173:D196">
    <cfRule type="containsText" dxfId="1" priority="2" operator="containsText" text="U">
      <formula>NOT(ISERROR(SEARCH("U",D173)))</formula>
    </cfRule>
  </conditionalFormatting>
  <conditionalFormatting sqref="D173:D196">
    <cfRule type="containsText" dxfId="0" priority="1" operator="containsText" text="u">
      <formula>NOT(ISERROR(SEARCH("u",D173)))</formula>
    </cfRule>
  </conditionalFormatting>
  <dataValidations xWindow="1435" yWindow="243" count="5">
    <dataValidation allowBlank="1" showInputMessage="1" showErrorMessage="1" prompt="*Input Message*" sqref="AI1"/>
    <dataValidation allowBlank="1" showInputMessage="1" showErrorMessage="1" prompt="Autofilled to now" sqref="K2"/>
    <dataValidation type="list" allowBlank="1" showInputMessage="1" showErrorMessage="1" prompt="Choose from list" sqref="I2:I3">
      <formula1>"--,Henry,Joel,Matt,Sean"</formula1>
    </dataValidation>
    <dataValidation allowBlank="1" showInputMessage="1" showErrorMessage="1" prompt="Auto copied over" sqref="J2"/>
    <dataValidation allowBlank="1" showInputMessage="1" showErrorMessage="1" prompt="Input Run Start Time" sqref="K5:K196"/>
  </dataValidations>
  <hyperlinks>
    <hyperlink ref="AI2" location="'syn rec_edit'!B5:B100" display="Plate 1"/>
    <hyperlink ref="AI3" location="'syn rec_edit'!B101:B196" display="Plate 2"/>
    <hyperlink ref="AI4" location="'syn rec_edit'!B197:B292" display="Plate 3"/>
  </hyperlinks>
  <pageMargins left="0.7" right="0.7" top="0.75" bottom="0.75" header="0.3" footer="0.3"/>
  <pageSetup scale="42" orientation="portrait" r:id="rId1"/>
  <headerFooter>
    <oddFooter>&amp;LF142.1 Rev 00</oddFooter>
  </headerFooter>
  <rowBreaks count="2" manualBreakCount="2">
    <brk id="100" max="16383" man="1"/>
    <brk id="196" max="16383" man="1"/>
  </rowBreaks>
  <legacyDrawing r:id="rId2"/>
  <controls>
    <control shapeId="7196" r:id="rId3" name="CommandButton18"/>
    <control shapeId="7186" r:id="rId4" name="CommandButton10"/>
    <control shapeId="7185" r:id="rId5" name="CommandButton9"/>
    <control shapeId="7184" r:id="rId6" name="CommandButton8"/>
    <control shapeId="7182" r:id="rId7" name="CommandButton7"/>
    <control shapeId="7198" r:id="rId8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published="0" codeName="Sheet3"/>
  <dimension ref="A1:AT311"/>
  <sheetViews>
    <sheetView showGridLines="0" showZeros="0" zoomScale="80" zoomScaleNormal="80" workbookViewId="0">
      <pane ySplit="4" topLeftCell="A5" activePane="bottomLeft" state="frozen"/>
      <selection activeCell="B7" sqref="B7:AW38"/>
      <selection pane="bottomLeft" activeCell="B5" sqref="B5:B100"/>
    </sheetView>
  </sheetViews>
  <sheetFormatPr defaultColWidth="0" defaultRowHeight="15" zeroHeight="1"/>
  <cols>
    <col min="1" max="1" width="10.7109375" style="2" bestFit="1" customWidth="1"/>
    <col min="2" max="2" width="18.42578125" style="2" customWidth="1"/>
    <col min="3" max="3" width="27.85546875" style="2" customWidth="1"/>
    <col min="4" max="4" width="85.28515625" style="2" bestFit="1" customWidth="1"/>
    <col min="5" max="5" width="12.42578125" style="2" bestFit="1" customWidth="1"/>
    <col min="6" max="6" width="5.42578125" style="2" customWidth="1"/>
    <col min="7" max="7" width="7" style="2" bestFit="1" customWidth="1"/>
    <col min="8" max="8" width="7.7109375" style="18" bestFit="1" customWidth="1"/>
    <col min="9" max="9" width="23.5703125" style="18" bestFit="1" customWidth="1"/>
    <col min="10" max="10" width="15.5703125" style="3" bestFit="1" customWidth="1"/>
    <col min="11" max="11" width="16" style="37" bestFit="1" customWidth="1"/>
    <col min="12" max="12" width="8.85546875" style="163" hidden="1" customWidth="1"/>
    <col min="13" max="17" width="10.28515625" style="163" hidden="1" customWidth="1"/>
    <col min="18" max="18" width="8.85546875" style="163" hidden="1" customWidth="1"/>
    <col min="19" max="23" width="10" style="163" hidden="1" customWidth="1"/>
    <col min="24" max="24" width="8.85546875" style="163" hidden="1" customWidth="1"/>
    <col min="25" max="29" width="20" style="163" hidden="1" customWidth="1"/>
    <col min="30" max="33" width="8.85546875" style="163" hidden="1" customWidth="1"/>
    <col min="34" max="34" width="9.140625" style="163" hidden="1" customWidth="1"/>
    <col min="35" max="36" width="8.85546875" style="163" customWidth="1"/>
    <col min="37" max="39" width="0" style="223" hidden="1" customWidth="1"/>
    <col min="40" max="40" width="8.85546875" style="163" customWidth="1"/>
    <col min="41" max="44" width="8.85546875" style="319" hidden="1" customWidth="1"/>
    <col min="45" max="46" width="0" style="163" hidden="1" customWidth="1"/>
    <col min="47" max="16384" width="8.85546875" style="163" hidden="1"/>
  </cols>
  <sheetData>
    <row r="1" spans="1:46" s="5" customFormat="1" ht="21.75" customHeight="1" thickBot="1">
      <c r="A1" s="615" t="s">
        <v>42</v>
      </c>
      <c r="B1" s="615"/>
      <c r="C1" s="615"/>
      <c r="D1" s="615"/>
      <c r="E1" s="615"/>
      <c r="F1" s="615"/>
      <c r="G1" s="615"/>
      <c r="H1" s="19" t="s">
        <v>21</v>
      </c>
      <c r="I1" s="27"/>
      <c r="J1" s="95" t="s">
        <v>22</v>
      </c>
      <c r="K1" s="96" t="s">
        <v>27</v>
      </c>
      <c r="AI1" s="75"/>
      <c r="AJ1" s="613" t="s">
        <v>895</v>
      </c>
      <c r="AK1" s="614"/>
      <c r="AL1" s="614"/>
      <c r="AM1" s="614"/>
      <c r="AN1" s="614"/>
      <c r="AO1" s="81"/>
      <c r="AP1" s="81"/>
      <c r="AQ1" s="81"/>
      <c r="AR1" s="81"/>
      <c r="AS1" s="81"/>
      <c r="AT1" s="81"/>
    </row>
    <row r="2" spans="1:46" ht="17.25" customHeight="1" thickTop="1" thickBot="1">
      <c r="A2" s="616"/>
      <c r="B2" s="616"/>
      <c r="C2" s="616"/>
      <c r="D2" s="616"/>
      <c r="E2" s="88" t="s">
        <v>114</v>
      </c>
      <c r="F2" s="617"/>
      <c r="G2" s="618"/>
      <c r="H2" s="137">
        <f>Pre_Record!H2</f>
        <v>0</v>
      </c>
      <c r="I2" s="135"/>
      <c r="J2" s="136">
        <f>Pre_Record!J2</f>
        <v>0</v>
      </c>
      <c r="K2" s="97">
        <f ca="1">NOW()</f>
        <v>43467.539867361113</v>
      </c>
      <c r="M2" s="587" t="s">
        <v>25</v>
      </c>
      <c r="N2" s="587"/>
      <c r="O2" s="587"/>
      <c r="P2" s="587"/>
      <c r="Q2" s="587"/>
      <c r="S2" s="587" t="s">
        <v>26</v>
      </c>
      <c r="T2" s="587"/>
      <c r="U2" s="587"/>
      <c r="V2" s="587"/>
      <c r="W2" s="587"/>
      <c r="Y2" s="587" t="s">
        <v>29</v>
      </c>
      <c r="Z2" s="587"/>
      <c r="AA2" s="587"/>
      <c r="AB2" s="587"/>
      <c r="AC2" s="587"/>
      <c r="AE2" s="610" t="s">
        <v>117</v>
      </c>
      <c r="AF2" s="611"/>
      <c r="AG2" s="612"/>
      <c r="AH2" s="224"/>
      <c r="AI2" s="94" t="s">
        <v>156</v>
      </c>
      <c r="AJ2" s="534"/>
      <c r="AK2" s="533"/>
      <c r="AL2" s="533"/>
      <c r="AM2" s="533"/>
      <c r="AN2" s="533"/>
      <c r="AO2" s="76"/>
      <c r="AP2" s="77"/>
      <c r="AQ2" s="471"/>
      <c r="AR2" s="471"/>
      <c r="AS2" s="162"/>
      <c r="AT2" s="162"/>
    </row>
    <row r="3" spans="1:46" s="4" customFormat="1" ht="17.25" thickTop="1" thickBot="1">
      <c r="E3" s="89">
        <f>MAX(E5:E100)</f>
        <v>0</v>
      </c>
      <c r="F3" s="132"/>
      <c r="G3" s="133"/>
      <c r="H3" s="138"/>
      <c r="I3" s="135"/>
      <c r="J3" s="133"/>
      <c r="K3" s="134"/>
      <c r="M3" s="45">
        <v>1</v>
      </c>
      <c r="N3" s="45">
        <v>2</v>
      </c>
      <c r="O3" s="45">
        <v>3</v>
      </c>
      <c r="P3" s="24">
        <v>4</v>
      </c>
      <c r="Q3" s="24">
        <v>5</v>
      </c>
      <c r="S3" s="45">
        <v>1</v>
      </c>
      <c r="T3" s="45">
        <v>2</v>
      </c>
      <c r="U3" s="45">
        <v>3</v>
      </c>
      <c r="V3" s="24">
        <v>4</v>
      </c>
      <c r="W3" s="24">
        <v>5</v>
      </c>
      <c r="Y3" s="24">
        <v>1</v>
      </c>
      <c r="Z3" s="24">
        <v>2</v>
      </c>
      <c r="AA3" s="24">
        <v>3</v>
      </c>
      <c r="AB3" s="24">
        <v>4</v>
      </c>
      <c r="AC3" s="24">
        <v>5</v>
      </c>
      <c r="AE3" s="24">
        <v>4</v>
      </c>
      <c r="AF3" s="24">
        <v>5</v>
      </c>
      <c r="AG3" s="24">
        <v>6</v>
      </c>
      <c r="AH3" s="224"/>
      <c r="AI3" s="93" t="s">
        <v>157</v>
      </c>
      <c r="AJ3" s="82"/>
      <c r="AK3" s="82"/>
      <c r="AL3" s="82"/>
      <c r="AM3" s="82"/>
      <c r="AN3" s="82" t="s">
        <v>3</v>
      </c>
      <c r="AO3" s="609" t="s">
        <v>838</v>
      </c>
      <c r="AP3" s="609"/>
      <c r="AQ3" s="609" t="s">
        <v>839</v>
      </c>
      <c r="AR3" s="609"/>
      <c r="AS3" s="82"/>
      <c r="AT3" s="82"/>
    </row>
    <row r="4" spans="1:46" s="4" customFormat="1" ht="19.5" thickBot="1">
      <c r="A4" s="229" t="s">
        <v>0</v>
      </c>
      <c r="B4" s="229" t="s">
        <v>15</v>
      </c>
      <c r="C4" s="229" t="s">
        <v>1</v>
      </c>
      <c r="D4" s="229" t="s">
        <v>24</v>
      </c>
      <c r="E4" s="230" t="s">
        <v>17</v>
      </c>
      <c r="F4" s="231" t="s">
        <v>38</v>
      </c>
      <c r="G4" s="231" t="s">
        <v>16</v>
      </c>
      <c r="H4" s="232" t="s">
        <v>36</v>
      </c>
      <c r="I4" s="233" t="s">
        <v>123</v>
      </c>
      <c r="J4" s="232" t="s">
        <v>37</v>
      </c>
      <c r="K4" s="232" t="s">
        <v>28</v>
      </c>
      <c r="M4" s="40">
        <f>MAX(M5:M292)</f>
        <v>0</v>
      </c>
      <c r="N4" s="40">
        <f>MAX(N5:N292)</f>
        <v>0</v>
      </c>
      <c r="O4" s="40">
        <f>MAX(O5:O292)</f>
        <v>0</v>
      </c>
      <c r="P4" s="40">
        <f>MAX(P5:P292)</f>
        <v>0</v>
      </c>
      <c r="Q4" s="40">
        <f>MAX(Q5:Q292)</f>
        <v>0</v>
      </c>
      <c r="S4" s="40">
        <f>IF(Plate_Map_Matrix_1_H!D40&lt;13,380*M4/3600,IF(Plate_Map_Matrix_1_H!D40&lt;25,420*M4/3600,IF(Plate_Map_Matrix_1_H!D40&lt;37,620*M4/3600,IF(Plate_Map_Matrix_1_H!D40&lt;49,660*M4/3600,0))))</f>
        <v>0</v>
      </c>
      <c r="T4" s="40">
        <f>IF(Plate_Map_Matrix_1_H!J40&lt;13,380*N4/3600,IF(Plate_Map_Matrix_1_H!J40&lt;25,420*N4/3600,IF(Plate_Map_Matrix_1_H!J40&lt;37,620*N4/3600,IF(Plate_Map_Matrix_1_H!J40&lt;49,660*N4/3600,0))))</f>
        <v>0</v>
      </c>
      <c r="U4" s="40">
        <f>IF(Plate_Map_Matrix_1_H!P40&lt;13,380*O4/3600,IF(Plate_Map_Matrix_1_H!P40&lt;25,420*O4/3600,IF(Plate_Map_Matrix_1_H!P40&lt;37,620*O4/3600,IF(Plate_Map_Matrix_1_H!P40&lt;49,660*O4/3600,0))))</f>
        <v>0</v>
      </c>
      <c r="V4" s="40">
        <f>IF(Plate_Map_Matrix_1_H!V40&lt;13,380*P4/3600,IF(Plate_Map_Matrix_1_H!V40&lt;25,420*P4/3600,IF(Plate_Map_Matrix_1_H!V40&lt;37,620*P4/3600,IF(Plate_Map_Matrix_1_H!V40&lt;49,660*P4/3600,0))))</f>
        <v>0</v>
      </c>
      <c r="W4" s="40">
        <f>IF(Plate_Map_Matrix_1_H!AB40&lt;13,380*Q4/3600,IF(Plate_Map_Matrix_1_H!AB40&lt;25,420*Q4/3600,IF(Plate_Map_Matrix_1_H!AB40&lt;37,620*Q4/3600,IF(Plate_Map_Matrix_1_H!AB40&lt;49,660*Q4/3600,0))))</f>
        <v>0</v>
      </c>
      <c r="Y4" s="49">
        <f>MAX(Y5:Y292)+$J$2</f>
        <v>0</v>
      </c>
      <c r="Z4" s="49">
        <f>MAX(Z5:Z292)+$J$2</f>
        <v>0</v>
      </c>
      <c r="AA4" s="49">
        <f>MAX(AA5:AA292)+$J$2</f>
        <v>0</v>
      </c>
      <c r="AB4" s="49">
        <f>MAX(AB5:AB292)+$J$2</f>
        <v>0</v>
      </c>
      <c r="AC4" s="49">
        <f>MAX(AC5:AC292)+$J$2</f>
        <v>0</v>
      </c>
      <c r="AE4" s="225">
        <f>SUMPRODUCT((AN5:AN100&lt;&gt;"")/COUNTIF(AN5:AN100,AN5:AN100 &amp; ""))</f>
        <v>0</v>
      </c>
      <c r="AF4" s="225">
        <f>SUMPRODUCT((AN101:AN196&lt;&gt;"")/COUNTIF(AN101:AN196,AN101:AN196 &amp; ""))</f>
        <v>0</v>
      </c>
      <c r="AG4" s="225">
        <f>SUMPRODUCT((AN197:AN292&lt;&gt;"")/COUNTIF(AN197:AN292,AN197:AN292 &amp; ""))</f>
        <v>0</v>
      </c>
      <c r="AH4" s="224"/>
      <c r="AI4" s="168" t="s">
        <v>158</v>
      </c>
      <c r="AN4" s="194" t="s">
        <v>176</v>
      </c>
      <c r="AO4" s="87" t="s">
        <v>826</v>
      </c>
      <c r="AP4" s="87" t="s">
        <v>827</v>
      </c>
      <c r="AQ4" s="470" t="s">
        <v>826</v>
      </c>
      <c r="AR4" s="470" t="s">
        <v>827</v>
      </c>
      <c r="AS4" s="82"/>
      <c r="AT4" s="82"/>
    </row>
    <row r="5" spans="1:46" s="17" customFormat="1" ht="15.75" thickBot="1">
      <c r="A5" s="228">
        <v>1</v>
      </c>
      <c r="B5" s="508"/>
      <c r="C5" s="243"/>
      <c r="D5" s="358"/>
      <c r="E5" s="509">
        <f t="shared" ref="E5:E68" si="0">LEN(D5)</f>
        <v>0</v>
      </c>
      <c r="F5" s="244" t="s">
        <v>873</v>
      </c>
      <c r="G5" s="495" t="str">
        <f>IF(B5&lt;&gt;"","50nmol_v1.2","")</f>
        <v/>
      </c>
      <c r="H5" s="495" t="str">
        <f>IF(COUNTIF('Record Inputs'!$J$2:$J$100,AN5)&gt;0,"TE", IF(COUNTIF('Record Inputs'!$K$2:$K$100,AN5)&gt;0,"H2O",""))</f>
        <v/>
      </c>
      <c r="I5" s="495" t="str">
        <f>IF(COUNTIF('Record Inputs'!$L$2:$L$100,AN5)&gt;0,"P", IF(COUNTIF('Record Inputs'!$M$2:$M$100,AN5)&gt;0,"N",IF(COUNTIF('Record Inputs'!$P$2:$P$100,AN5)&gt;0,"C","")))</f>
        <v/>
      </c>
      <c r="J5" s="495" t="str">
        <f>IF(COUNTIF('Record Inputs'!$N$2:$N$100,AN5)&gt;0,"S", IF(COUNTIF('Record Inputs'!$O$2:$O$100,AN5)&gt;0,"S&amp;D",""))</f>
        <v/>
      </c>
      <c r="K5" s="510"/>
      <c r="M5" s="16">
        <f>(IF(F5=1,E5,0))</f>
        <v>0</v>
      </c>
      <c r="N5" s="16">
        <f>(IF(F5=2,E5,0))</f>
        <v>0</v>
      </c>
      <c r="O5" s="16">
        <f>(IF(F5=3,E5,0))</f>
        <v>0</v>
      </c>
      <c r="P5" s="16">
        <f>(IF(F5=4,E5,0))</f>
        <v>0</v>
      </c>
      <c r="Q5" s="16">
        <f>(IF(F5=5,E5,0))</f>
        <v>0</v>
      </c>
      <c r="Y5" s="41">
        <f>(IF(F5=1,K5,0))</f>
        <v>0</v>
      </c>
      <c r="Z5" s="41">
        <f t="shared" ref="Z5:Z68" si="1">(IF(F5=2,K5,0))</f>
        <v>0</v>
      </c>
      <c r="AA5" s="47">
        <f t="shared" ref="AA5:AA68" si="2">(IF(F5=3,K5,0))</f>
        <v>0</v>
      </c>
      <c r="AB5" s="41">
        <f>(IF(F5=4,K5,0))</f>
        <v>0</v>
      </c>
      <c r="AC5" s="41">
        <f>(IF(F5=5,K5,0))</f>
        <v>0</v>
      </c>
      <c r="AD5" s="74"/>
      <c r="AE5" s="86"/>
      <c r="AF5" s="86"/>
      <c r="AG5" s="86"/>
      <c r="AH5" s="86"/>
      <c r="AN5" s="185" t="str">
        <f>MID(B5,3,7)</f>
        <v/>
      </c>
      <c r="AO5" s="17" t="s">
        <v>5</v>
      </c>
      <c r="AP5" s="17">
        <v>7</v>
      </c>
      <c r="AQ5" s="17" t="s">
        <v>5</v>
      </c>
      <c r="AR5" s="17">
        <v>7</v>
      </c>
    </row>
    <row r="6" spans="1:46" s="17" customFormat="1" ht="17.25" thickTop="1" thickBot="1">
      <c r="A6" s="6">
        <v>2</v>
      </c>
      <c r="B6" s="241"/>
      <c r="C6" s="242"/>
      <c r="D6" s="357"/>
      <c r="E6" s="360">
        <f t="shared" si="0"/>
        <v>0</v>
      </c>
      <c r="F6" s="244" t="s">
        <v>873</v>
      </c>
      <c r="G6" s="495" t="str">
        <f t="shared" ref="G6:G69" si="3">IF(B6&lt;&gt;"","50nmol_v1.2","")</f>
        <v/>
      </c>
      <c r="H6" s="245" t="str">
        <f>IF(COUNTIF('Record Inputs'!$J$2:$J$100,AN6)&gt;0,"TE", IF(COUNTIF('Record Inputs'!$K$2:$K$100,AN6)&gt;0,"H2O",""))</f>
        <v/>
      </c>
      <c r="I6" s="245" t="str">
        <f>IF(COUNTIF('Record Inputs'!$L$2:$L$100,AN6)&gt;0,"P", IF(COUNTIF('Record Inputs'!$M$2:$M$100,AN6)&gt;0,"N",IF(COUNTIF('Record Inputs'!$P$2:$P$100,AN6)&gt;0,"C","")))</f>
        <v/>
      </c>
      <c r="J6" s="245" t="str">
        <f>IF(COUNTIF('Record Inputs'!$N$2:$N$100,AN6)&gt;0,"S", IF(COUNTIF('Record Inputs'!$O$2:$O$100,AN6)&gt;0,"S&amp;D",""))</f>
        <v/>
      </c>
      <c r="K6" s="436"/>
      <c r="M6" s="16">
        <f t="shared" ref="M6:M69" si="4">(IF(F6=1,E6,0))</f>
        <v>0</v>
      </c>
      <c r="N6" s="16">
        <f t="shared" ref="N6:N69" si="5">(IF(F6=2,E6,0))</f>
        <v>0</v>
      </c>
      <c r="O6" s="16">
        <f t="shared" ref="O6:O69" si="6">(IF(F6=3,E6,0))</f>
        <v>0</v>
      </c>
      <c r="P6" s="16">
        <f t="shared" ref="P6:P32" si="7">(IF(F6=4,E6,0))</f>
        <v>0</v>
      </c>
      <c r="Q6" s="16">
        <f t="shared" ref="Q6:Q69" si="8">(IF(F6=5,E6,0))</f>
        <v>0</v>
      </c>
      <c r="S6" s="593" t="s">
        <v>30</v>
      </c>
      <c r="T6" s="593"/>
      <c r="U6" s="593"/>
      <c r="V6" s="593"/>
      <c r="W6" s="593"/>
      <c r="Y6" s="41">
        <f t="shared" ref="Y6:Y69" si="9">(IF(F6=1,K6,0))</f>
        <v>0</v>
      </c>
      <c r="Z6" s="41">
        <f t="shared" si="1"/>
        <v>0</v>
      </c>
      <c r="AA6" s="47">
        <f t="shared" si="2"/>
        <v>0</v>
      </c>
      <c r="AB6" s="41">
        <f t="shared" ref="AB6:AB69" si="10">(IF(F6=4,K6,0))</f>
        <v>0</v>
      </c>
      <c r="AC6" s="41">
        <f t="shared" ref="AC6:AC69" si="11">(IF(F6=5,K6,0))</f>
        <v>0</v>
      </c>
      <c r="AD6" s="74"/>
      <c r="AE6" s="86"/>
      <c r="AF6" s="86"/>
      <c r="AG6" s="86"/>
      <c r="AH6" s="86"/>
      <c r="AN6" s="185" t="str">
        <f t="shared" ref="AN6:AN69" si="12">MID(B6,3,7)</f>
        <v/>
      </c>
      <c r="AO6" s="17" t="s">
        <v>9</v>
      </c>
      <c r="AP6" s="17">
        <v>7</v>
      </c>
      <c r="AQ6" s="17" t="s">
        <v>5</v>
      </c>
      <c r="AR6" s="17">
        <v>11</v>
      </c>
    </row>
    <row r="7" spans="1:46" s="17" customFormat="1" ht="17.25" thickTop="1" thickBot="1">
      <c r="A7" s="6">
        <v>3</v>
      </c>
      <c r="B7" s="241"/>
      <c r="C7" s="242"/>
      <c r="D7" s="357"/>
      <c r="E7" s="360">
        <f t="shared" si="0"/>
        <v>0</v>
      </c>
      <c r="F7" s="244" t="s">
        <v>873</v>
      </c>
      <c r="G7" s="495" t="str">
        <f t="shared" si="3"/>
        <v/>
      </c>
      <c r="H7" s="245" t="str">
        <f>IF(COUNTIF('Record Inputs'!$J$2:$J$100,AN7)&gt;0,"TE", IF(COUNTIF('Record Inputs'!$K$2:$K$100,AN7)&gt;0,"H2O",""))</f>
        <v/>
      </c>
      <c r="I7" s="245" t="str">
        <f>IF(COUNTIF('Record Inputs'!$L$2:$L$100,AN7)&gt;0,"P", IF(COUNTIF('Record Inputs'!$M$2:$M$100,AN7)&gt;0,"N",IF(COUNTIF('Record Inputs'!$P$2:$P$100,AN7)&gt;0,"C","")))</f>
        <v/>
      </c>
      <c r="J7" s="245" t="str">
        <f>IF(COUNTIF('Record Inputs'!$N$2:$N$100,AN7)&gt;0,"S", IF(COUNTIF('Record Inputs'!$O$2:$O$100,AN7)&gt;0,"S&amp;D",""))</f>
        <v/>
      </c>
      <c r="K7" s="436"/>
      <c r="M7" s="16">
        <f t="shared" si="4"/>
        <v>0</v>
      </c>
      <c r="N7" s="16">
        <f t="shared" si="5"/>
        <v>0</v>
      </c>
      <c r="O7" s="16">
        <f t="shared" si="6"/>
        <v>0</v>
      </c>
      <c r="P7" s="16">
        <f t="shared" si="7"/>
        <v>0</v>
      </c>
      <c r="Q7" s="16">
        <f t="shared" si="8"/>
        <v>0</v>
      </c>
      <c r="S7" s="161">
        <v>1</v>
      </c>
      <c r="T7" s="161">
        <v>2</v>
      </c>
      <c r="U7" s="161">
        <v>3</v>
      </c>
      <c r="V7" s="161">
        <v>4</v>
      </c>
      <c r="W7" s="161">
        <v>5</v>
      </c>
      <c r="Y7" s="41">
        <f t="shared" si="9"/>
        <v>0</v>
      </c>
      <c r="Z7" s="41">
        <f t="shared" si="1"/>
        <v>0</v>
      </c>
      <c r="AA7" s="47">
        <f t="shared" si="2"/>
        <v>0</v>
      </c>
      <c r="AB7" s="41">
        <f t="shared" si="10"/>
        <v>0</v>
      </c>
      <c r="AC7" s="41">
        <f t="shared" si="11"/>
        <v>0</v>
      </c>
      <c r="AD7" s="74"/>
      <c r="AE7" s="86"/>
      <c r="AF7" s="86"/>
      <c r="AG7" s="86"/>
      <c r="AH7" s="86"/>
      <c r="AN7" s="185" t="str">
        <f t="shared" si="12"/>
        <v/>
      </c>
      <c r="AO7" s="17" t="s">
        <v>828</v>
      </c>
      <c r="AP7" s="17">
        <v>7</v>
      </c>
      <c r="AQ7" s="17" t="s">
        <v>5</v>
      </c>
      <c r="AR7" s="17">
        <v>15</v>
      </c>
    </row>
    <row r="8" spans="1:46" s="17" customFormat="1" ht="16.5" thickTop="1" thickBot="1">
      <c r="A8" s="6">
        <v>4</v>
      </c>
      <c r="B8" s="241"/>
      <c r="C8" s="243"/>
      <c r="D8" s="358"/>
      <c r="E8" s="360">
        <f t="shared" si="0"/>
        <v>0</v>
      </c>
      <c r="F8" s="244" t="s">
        <v>873</v>
      </c>
      <c r="G8" s="495" t="str">
        <f t="shared" si="3"/>
        <v/>
      </c>
      <c r="H8" s="245" t="str">
        <f>IF(COUNTIF('Record Inputs'!$J$2:$J$100,AN8)&gt;0,"TE", IF(COUNTIF('Record Inputs'!$K$2:$K$100,AN8)&gt;0,"H2O",""))</f>
        <v/>
      </c>
      <c r="I8" s="245" t="str">
        <f>IF(COUNTIF('Record Inputs'!$L$2:$L$100,AN8)&gt;0,"P", IF(COUNTIF('Record Inputs'!$M$2:$M$100,AN8)&gt;0,"N",IF(COUNTIF('Record Inputs'!$P$2:$P$100,AN8)&gt;0,"C","")))</f>
        <v/>
      </c>
      <c r="J8" s="245" t="str">
        <f>IF(COUNTIF('Record Inputs'!$N$2:$N$100,AN8)&gt;0,"S", IF(COUNTIF('Record Inputs'!$O$2:$O$100,AN8)&gt;0,"S&amp;D",""))</f>
        <v/>
      </c>
      <c r="K8" s="436"/>
      <c r="M8" s="16">
        <f t="shared" si="4"/>
        <v>0</v>
      </c>
      <c r="N8" s="16">
        <f t="shared" si="5"/>
        <v>0</v>
      </c>
      <c r="O8" s="16">
        <f t="shared" si="6"/>
        <v>0</v>
      </c>
      <c r="P8" s="16">
        <f t="shared" si="7"/>
        <v>0</v>
      </c>
      <c r="Q8" s="16">
        <f t="shared" si="8"/>
        <v>0</v>
      </c>
      <c r="S8" s="42">
        <f>IF(S4&gt;0,Y4+(S4/24),0)</f>
        <v>0</v>
      </c>
      <c r="T8" s="42">
        <f>IF(T4&gt;0,Z4+(T4/24),0)</f>
        <v>0</v>
      </c>
      <c r="U8" s="42">
        <f>IF(U4&gt;0,AA4+(U4/24),0)</f>
        <v>0</v>
      </c>
      <c r="V8" s="42">
        <f>IF(V4&gt;0,AB4+(V4/24),0)</f>
        <v>0</v>
      </c>
      <c r="W8" s="42">
        <f>IF(W4&gt;0,AC4+(W4/24),0)</f>
        <v>0</v>
      </c>
      <c r="Y8" s="41">
        <f t="shared" si="9"/>
        <v>0</v>
      </c>
      <c r="Z8" s="41">
        <f t="shared" si="1"/>
        <v>0</v>
      </c>
      <c r="AA8" s="47">
        <f t="shared" si="2"/>
        <v>0</v>
      </c>
      <c r="AB8" s="41">
        <f t="shared" si="10"/>
        <v>0</v>
      </c>
      <c r="AC8" s="41">
        <f t="shared" si="11"/>
        <v>0</v>
      </c>
      <c r="AE8" s="86"/>
      <c r="AF8" s="86"/>
      <c r="AG8" s="86"/>
      <c r="AH8" s="86"/>
      <c r="AN8" s="185" t="str">
        <f t="shared" si="12"/>
        <v/>
      </c>
      <c r="AO8" s="17" t="s">
        <v>829</v>
      </c>
      <c r="AP8" s="17">
        <v>7</v>
      </c>
      <c r="AQ8" s="17" t="s">
        <v>5</v>
      </c>
      <c r="AR8" s="17">
        <v>19</v>
      </c>
    </row>
    <row r="9" spans="1:46" s="17" customFormat="1" ht="16.5" thickTop="1" thickBot="1">
      <c r="A9" s="6">
        <v>5</v>
      </c>
      <c r="B9" s="241"/>
      <c r="C9" s="242"/>
      <c r="D9" s="357"/>
      <c r="E9" s="360">
        <f t="shared" si="0"/>
        <v>0</v>
      </c>
      <c r="F9" s="244" t="s">
        <v>873</v>
      </c>
      <c r="G9" s="495" t="str">
        <f t="shared" si="3"/>
        <v/>
      </c>
      <c r="H9" s="245" t="str">
        <f>IF(COUNTIF('Record Inputs'!$J$2:$J$100,AN9)&gt;0,"TE", IF(COUNTIF('Record Inputs'!$K$2:$K$100,AN9)&gt;0,"H2O",""))</f>
        <v/>
      </c>
      <c r="I9" s="245" t="str">
        <f>IF(COUNTIF('Record Inputs'!$L$2:$L$100,AN9)&gt;0,"P", IF(COUNTIF('Record Inputs'!$M$2:$M$100,AN9)&gt;0,"N",IF(COUNTIF('Record Inputs'!$P$2:$P$100,AN9)&gt;0,"C","")))</f>
        <v/>
      </c>
      <c r="J9" s="245" t="str">
        <f>IF(COUNTIF('Record Inputs'!$N$2:$N$100,AN9)&gt;0,"S", IF(COUNTIF('Record Inputs'!$O$2:$O$100,AN9)&gt;0,"S&amp;D",""))</f>
        <v/>
      </c>
      <c r="K9" s="436"/>
      <c r="M9" s="16">
        <f t="shared" si="4"/>
        <v>0</v>
      </c>
      <c r="N9" s="16">
        <f t="shared" si="5"/>
        <v>0</v>
      </c>
      <c r="O9" s="16">
        <f t="shared" si="6"/>
        <v>0</v>
      </c>
      <c r="P9" s="16">
        <f t="shared" si="7"/>
        <v>0</v>
      </c>
      <c r="Q9" s="16">
        <f t="shared" si="8"/>
        <v>0</v>
      </c>
      <c r="Y9" s="41">
        <f t="shared" si="9"/>
        <v>0</v>
      </c>
      <c r="Z9" s="41">
        <f t="shared" si="1"/>
        <v>0</v>
      </c>
      <c r="AA9" s="47">
        <f t="shared" si="2"/>
        <v>0</v>
      </c>
      <c r="AB9" s="41">
        <f t="shared" si="10"/>
        <v>0</v>
      </c>
      <c r="AC9" s="41">
        <f t="shared" si="11"/>
        <v>0</v>
      </c>
      <c r="AE9" s="86"/>
      <c r="AF9" s="86"/>
      <c r="AG9" s="86"/>
      <c r="AH9" s="86"/>
      <c r="AN9" s="185" t="str">
        <f t="shared" si="12"/>
        <v/>
      </c>
      <c r="AO9" s="17" t="s">
        <v>830</v>
      </c>
      <c r="AP9" s="17">
        <v>7</v>
      </c>
      <c r="AQ9" s="17" t="s">
        <v>5</v>
      </c>
      <c r="AR9" s="17">
        <v>23</v>
      </c>
    </row>
    <row r="10" spans="1:46" s="17" customFormat="1" ht="16.5" thickTop="1" thickBot="1">
      <c r="A10" s="6">
        <v>6</v>
      </c>
      <c r="B10" s="241"/>
      <c r="C10" s="242"/>
      <c r="D10" s="357"/>
      <c r="E10" s="360">
        <f t="shared" si="0"/>
        <v>0</v>
      </c>
      <c r="F10" s="244" t="s">
        <v>873</v>
      </c>
      <c r="G10" s="495" t="str">
        <f t="shared" si="3"/>
        <v/>
      </c>
      <c r="H10" s="245" t="str">
        <f>IF(COUNTIF('Record Inputs'!$J$2:$J$100,AN10)&gt;0,"TE", IF(COUNTIF('Record Inputs'!$K$2:$K$100,AN10)&gt;0,"H2O",""))</f>
        <v/>
      </c>
      <c r="I10" s="245" t="str">
        <f>IF(COUNTIF('Record Inputs'!$L$2:$L$100,AN10)&gt;0,"P", IF(COUNTIF('Record Inputs'!$M$2:$M$100,AN10)&gt;0,"N",IF(COUNTIF('Record Inputs'!$P$2:$P$100,AN10)&gt;0,"C","")))</f>
        <v/>
      </c>
      <c r="J10" s="245" t="str">
        <f>IF(COUNTIF('Record Inputs'!$N$2:$N$100,AN10)&gt;0,"S", IF(COUNTIF('Record Inputs'!$O$2:$O$100,AN10)&gt;0,"S&amp;D",""))</f>
        <v/>
      </c>
      <c r="K10" s="436"/>
      <c r="M10" s="16">
        <f t="shared" si="4"/>
        <v>0</v>
      </c>
      <c r="N10" s="16">
        <f t="shared" si="5"/>
        <v>0</v>
      </c>
      <c r="O10" s="16">
        <f t="shared" si="6"/>
        <v>0</v>
      </c>
      <c r="P10" s="16">
        <f t="shared" si="7"/>
        <v>0</v>
      </c>
      <c r="Q10" s="16">
        <f t="shared" si="8"/>
        <v>0</v>
      </c>
      <c r="S10" s="67" t="s">
        <v>41</v>
      </c>
      <c r="T10" s="67" t="s">
        <v>115</v>
      </c>
      <c r="U10" s="44"/>
      <c r="V10" s="44"/>
      <c r="W10" s="44"/>
      <c r="Y10" s="41">
        <f t="shared" si="9"/>
        <v>0</v>
      </c>
      <c r="Z10" s="41">
        <f t="shared" si="1"/>
        <v>0</v>
      </c>
      <c r="AA10" s="47">
        <f t="shared" si="2"/>
        <v>0</v>
      </c>
      <c r="AB10" s="41">
        <f t="shared" si="10"/>
        <v>0</v>
      </c>
      <c r="AC10" s="41">
        <f t="shared" si="11"/>
        <v>0</v>
      </c>
      <c r="AE10" s="86"/>
      <c r="AF10" s="86"/>
      <c r="AG10" s="86"/>
      <c r="AH10" s="86"/>
      <c r="AN10" s="185" t="str">
        <f t="shared" si="12"/>
        <v/>
      </c>
      <c r="AO10" s="17" t="s">
        <v>831</v>
      </c>
      <c r="AP10" s="17">
        <v>7</v>
      </c>
      <c r="AQ10" s="17" t="s">
        <v>5</v>
      </c>
      <c r="AR10" s="17">
        <v>27</v>
      </c>
    </row>
    <row r="11" spans="1:46" s="17" customFormat="1" ht="16.5" thickTop="1" thickBot="1">
      <c r="A11" s="6">
        <v>7</v>
      </c>
      <c r="B11" s="241"/>
      <c r="C11" s="243"/>
      <c r="D11" s="358"/>
      <c r="E11" s="360">
        <f t="shared" si="0"/>
        <v>0</v>
      </c>
      <c r="F11" s="244" t="s">
        <v>873</v>
      </c>
      <c r="G11" s="495" t="str">
        <f t="shared" si="3"/>
        <v/>
      </c>
      <c r="H11" s="245" t="str">
        <f>IF(COUNTIF('Record Inputs'!$J$2:$J$100,AN11)&gt;0,"TE", IF(COUNTIF('Record Inputs'!$K$2:$K$100,AN11)&gt;0,"H2O",""))</f>
        <v/>
      </c>
      <c r="I11" s="245" t="str">
        <f>IF(COUNTIF('Record Inputs'!$L$2:$L$100,AN11)&gt;0,"P", IF(COUNTIF('Record Inputs'!$M$2:$M$100,AN11)&gt;0,"N",IF(COUNTIF('Record Inputs'!$P$2:$P$100,AN11)&gt;0,"C","")))</f>
        <v/>
      </c>
      <c r="J11" s="245" t="str">
        <f>IF(COUNTIF('Record Inputs'!$N$2:$N$100,AN11)&gt;0,"S", IF(COUNTIF('Record Inputs'!$O$2:$O$100,AN11)&gt;0,"S&amp;D",""))</f>
        <v/>
      </c>
      <c r="K11" s="436"/>
      <c r="M11" s="16">
        <f t="shared" si="4"/>
        <v>0</v>
      </c>
      <c r="N11" s="16">
        <f t="shared" si="5"/>
        <v>0</v>
      </c>
      <c r="O11" s="16">
        <f t="shared" si="6"/>
        <v>0</v>
      </c>
      <c r="P11" s="16">
        <f t="shared" si="7"/>
        <v>0</v>
      </c>
      <c r="Q11" s="16">
        <f t="shared" si="8"/>
        <v>0</v>
      </c>
      <c r="S11" s="66">
        <f>MAX(E101:E196)</f>
        <v>0</v>
      </c>
      <c r="T11" s="66">
        <f>MAX(E197:E292)</f>
        <v>0</v>
      </c>
      <c r="U11" s="43"/>
      <c r="V11" s="43"/>
      <c r="W11" s="43"/>
      <c r="Y11" s="41">
        <f t="shared" si="9"/>
        <v>0</v>
      </c>
      <c r="Z11" s="41">
        <f t="shared" si="1"/>
        <v>0</v>
      </c>
      <c r="AA11" s="47">
        <f t="shared" si="2"/>
        <v>0</v>
      </c>
      <c r="AB11" s="41">
        <f t="shared" si="10"/>
        <v>0</v>
      </c>
      <c r="AC11" s="41">
        <f t="shared" si="11"/>
        <v>0</v>
      </c>
      <c r="AE11" s="86"/>
      <c r="AF11" s="86"/>
      <c r="AG11" s="86"/>
      <c r="AH11" s="86"/>
      <c r="AN11" s="185" t="str">
        <f t="shared" si="12"/>
        <v/>
      </c>
      <c r="AO11" s="17" t="s">
        <v>832</v>
      </c>
      <c r="AP11" s="17">
        <v>7</v>
      </c>
      <c r="AQ11" s="17" t="s">
        <v>5</v>
      </c>
      <c r="AR11" s="17">
        <v>31</v>
      </c>
    </row>
    <row r="12" spans="1:46" s="17" customFormat="1" ht="16.5" thickTop="1" thickBot="1">
      <c r="A12" s="53">
        <v>8</v>
      </c>
      <c r="B12" s="241"/>
      <c r="C12" s="242"/>
      <c r="D12" s="357"/>
      <c r="E12" s="360">
        <f t="shared" si="0"/>
        <v>0</v>
      </c>
      <c r="F12" s="244" t="s">
        <v>873</v>
      </c>
      <c r="G12" s="495" t="str">
        <f t="shared" si="3"/>
        <v/>
      </c>
      <c r="H12" s="245" t="str">
        <f>IF(COUNTIF('Record Inputs'!$J$2:$J$100,AN12)&gt;0,"TE", IF(COUNTIF('Record Inputs'!$K$2:$K$100,AN12)&gt;0,"H2O",""))</f>
        <v/>
      </c>
      <c r="I12" s="245" t="str">
        <f>IF(COUNTIF('Record Inputs'!$L$2:$L$100,AN12)&gt;0,"P", IF(COUNTIF('Record Inputs'!$M$2:$M$100,AN12)&gt;0,"N",IF(COUNTIF('Record Inputs'!$P$2:$P$100,AN12)&gt;0,"C","")))</f>
        <v/>
      </c>
      <c r="J12" s="245" t="str">
        <f>IF(COUNTIF('Record Inputs'!$N$2:$N$100,AN12)&gt;0,"S", IF(COUNTIF('Record Inputs'!$O$2:$O$100,AN12)&gt;0,"S&amp;D",""))</f>
        <v/>
      </c>
      <c r="K12" s="436"/>
      <c r="M12" s="16">
        <f t="shared" si="4"/>
        <v>0</v>
      </c>
      <c r="N12" s="16">
        <f t="shared" si="5"/>
        <v>0</v>
      </c>
      <c r="O12" s="16">
        <f t="shared" si="6"/>
        <v>0</v>
      </c>
      <c r="P12" s="16">
        <f t="shared" si="7"/>
        <v>0</v>
      </c>
      <c r="Q12" s="16">
        <f t="shared" si="8"/>
        <v>0</v>
      </c>
      <c r="S12" s="43"/>
      <c r="Y12" s="41">
        <f t="shared" si="9"/>
        <v>0</v>
      </c>
      <c r="Z12" s="41">
        <f t="shared" si="1"/>
        <v>0</v>
      </c>
      <c r="AA12" s="47">
        <f t="shared" si="2"/>
        <v>0</v>
      </c>
      <c r="AB12" s="41">
        <f t="shared" si="10"/>
        <v>0</v>
      </c>
      <c r="AC12" s="41">
        <f t="shared" si="11"/>
        <v>0</v>
      </c>
      <c r="AE12" s="86"/>
      <c r="AF12" s="86"/>
      <c r="AG12" s="86"/>
      <c r="AH12" s="86"/>
      <c r="AN12" s="185" t="str">
        <f t="shared" si="12"/>
        <v/>
      </c>
      <c r="AO12" s="17" t="s">
        <v>833</v>
      </c>
      <c r="AP12" s="17">
        <v>7</v>
      </c>
      <c r="AQ12" s="17" t="s">
        <v>5</v>
      </c>
      <c r="AR12" s="17">
        <v>35</v>
      </c>
    </row>
    <row r="13" spans="1:46" s="17" customFormat="1" ht="16.5" thickTop="1" thickBot="1">
      <c r="A13" s="54">
        <v>9</v>
      </c>
      <c r="B13" s="241"/>
      <c r="C13" s="242"/>
      <c r="D13" s="357"/>
      <c r="E13" s="360">
        <f t="shared" si="0"/>
        <v>0</v>
      </c>
      <c r="F13" s="244" t="s">
        <v>873</v>
      </c>
      <c r="G13" s="495" t="str">
        <f t="shared" si="3"/>
        <v/>
      </c>
      <c r="H13" s="245" t="str">
        <f>IF(COUNTIF('Record Inputs'!$J$2:$J$100,AN13)&gt;0,"TE", IF(COUNTIF('Record Inputs'!$K$2:$K$100,AN13)&gt;0,"H2O",""))</f>
        <v/>
      </c>
      <c r="I13" s="245" t="str">
        <f>IF(COUNTIF('Record Inputs'!$L$2:$L$100,AN13)&gt;0,"P", IF(COUNTIF('Record Inputs'!$M$2:$M$100,AN13)&gt;0,"N",IF(COUNTIF('Record Inputs'!$P$2:$P$100,AN13)&gt;0,"C","")))</f>
        <v/>
      </c>
      <c r="J13" s="245" t="str">
        <f>IF(COUNTIF('Record Inputs'!$N$2:$N$100,AN13)&gt;0,"S", IF(COUNTIF('Record Inputs'!$O$2:$O$100,AN13)&gt;0,"S&amp;D",""))</f>
        <v/>
      </c>
      <c r="K13" s="436"/>
      <c r="M13" s="16">
        <f t="shared" si="4"/>
        <v>0</v>
      </c>
      <c r="N13" s="16">
        <f t="shared" si="5"/>
        <v>0</v>
      </c>
      <c r="O13" s="16">
        <f t="shared" si="6"/>
        <v>0</v>
      </c>
      <c r="P13" s="16">
        <f t="shared" si="7"/>
        <v>0</v>
      </c>
      <c r="Q13" s="16">
        <f t="shared" si="8"/>
        <v>0</v>
      </c>
      <c r="Y13" s="41">
        <f t="shared" si="9"/>
        <v>0</v>
      </c>
      <c r="Z13" s="41">
        <f t="shared" si="1"/>
        <v>0</v>
      </c>
      <c r="AA13" s="47">
        <f t="shared" si="2"/>
        <v>0</v>
      </c>
      <c r="AB13" s="41">
        <f t="shared" si="10"/>
        <v>0</v>
      </c>
      <c r="AC13" s="41">
        <f t="shared" si="11"/>
        <v>0</v>
      </c>
      <c r="AE13" s="86"/>
      <c r="AF13" s="86"/>
      <c r="AG13" s="86"/>
      <c r="AH13" s="86"/>
      <c r="AN13" s="185" t="str">
        <f t="shared" si="12"/>
        <v/>
      </c>
      <c r="AO13" s="17" t="s">
        <v>834</v>
      </c>
      <c r="AP13" s="17">
        <v>7</v>
      </c>
      <c r="AQ13" s="17" t="s">
        <v>9</v>
      </c>
      <c r="AR13" s="17">
        <v>7</v>
      </c>
    </row>
    <row r="14" spans="1:46" s="17" customFormat="1" ht="16.5" thickTop="1" thickBot="1">
      <c r="A14" s="6">
        <v>10</v>
      </c>
      <c r="B14" s="241"/>
      <c r="C14" s="243"/>
      <c r="D14" s="358"/>
      <c r="E14" s="360">
        <f t="shared" si="0"/>
        <v>0</v>
      </c>
      <c r="F14" s="244" t="s">
        <v>873</v>
      </c>
      <c r="G14" s="495" t="str">
        <f t="shared" si="3"/>
        <v/>
      </c>
      <c r="H14" s="245" t="str">
        <f>IF(COUNTIF('Record Inputs'!$J$2:$J$100,AN14)&gt;0,"TE", IF(COUNTIF('Record Inputs'!$K$2:$K$100,AN14)&gt;0,"H2O",""))</f>
        <v/>
      </c>
      <c r="I14" s="245" t="str">
        <f>IF(COUNTIF('Record Inputs'!$L$2:$L$100,AN14)&gt;0,"P", IF(COUNTIF('Record Inputs'!$M$2:$M$100,AN14)&gt;0,"N",IF(COUNTIF('Record Inputs'!$P$2:$P$100,AN14)&gt;0,"C","")))</f>
        <v/>
      </c>
      <c r="J14" s="245" t="str">
        <f>IF(COUNTIF('Record Inputs'!$N$2:$N$100,AN14)&gt;0,"S", IF(COUNTIF('Record Inputs'!$O$2:$O$100,AN14)&gt;0,"S&amp;D",""))</f>
        <v/>
      </c>
      <c r="K14" s="436"/>
      <c r="M14" s="16">
        <f t="shared" si="4"/>
        <v>0</v>
      </c>
      <c r="N14" s="16">
        <f t="shared" si="5"/>
        <v>0</v>
      </c>
      <c r="O14" s="16">
        <f t="shared" si="6"/>
        <v>0</v>
      </c>
      <c r="P14" s="16">
        <f t="shared" si="7"/>
        <v>0</v>
      </c>
      <c r="Q14" s="16">
        <f t="shared" si="8"/>
        <v>0</v>
      </c>
      <c r="Y14" s="41">
        <f t="shared" si="9"/>
        <v>0</v>
      </c>
      <c r="Z14" s="41">
        <f t="shared" si="1"/>
        <v>0</v>
      </c>
      <c r="AA14" s="47">
        <f t="shared" si="2"/>
        <v>0</v>
      </c>
      <c r="AB14" s="41">
        <f t="shared" si="10"/>
        <v>0</v>
      </c>
      <c r="AC14" s="41">
        <f t="shared" si="11"/>
        <v>0</v>
      </c>
      <c r="AE14" s="86"/>
      <c r="AF14" s="86"/>
      <c r="AG14" s="86"/>
      <c r="AH14" s="86"/>
      <c r="AN14" s="185" t="str">
        <f t="shared" si="12"/>
        <v/>
      </c>
      <c r="AO14" s="17" t="s">
        <v>835</v>
      </c>
      <c r="AP14" s="17">
        <v>7</v>
      </c>
      <c r="AQ14" s="17" t="s">
        <v>9</v>
      </c>
      <c r="AR14" s="17">
        <v>11</v>
      </c>
    </row>
    <row r="15" spans="1:46" s="17" customFormat="1" ht="16.5" thickTop="1" thickBot="1">
      <c r="A15" s="6">
        <v>11</v>
      </c>
      <c r="B15" s="241"/>
      <c r="C15" s="242"/>
      <c r="D15" s="357"/>
      <c r="E15" s="360">
        <f t="shared" si="0"/>
        <v>0</v>
      </c>
      <c r="F15" s="244" t="s">
        <v>873</v>
      </c>
      <c r="G15" s="495" t="str">
        <f t="shared" si="3"/>
        <v/>
      </c>
      <c r="H15" s="245" t="str">
        <f>IF(COUNTIF('Record Inputs'!$J$2:$J$100,AN15)&gt;0,"TE", IF(COUNTIF('Record Inputs'!$K$2:$K$100,AN15)&gt;0,"H2O",""))</f>
        <v/>
      </c>
      <c r="I15" s="245" t="str">
        <f>IF(COUNTIF('Record Inputs'!$L$2:$L$100,AN15)&gt;0,"P", IF(COUNTIF('Record Inputs'!$M$2:$M$100,AN15)&gt;0,"N",IF(COUNTIF('Record Inputs'!$P$2:$P$100,AN15)&gt;0,"C","")))</f>
        <v/>
      </c>
      <c r="J15" s="245" t="str">
        <f>IF(COUNTIF('Record Inputs'!$N$2:$N$100,AN15)&gt;0,"S", IF(COUNTIF('Record Inputs'!$O$2:$O$100,AN15)&gt;0,"S&amp;D",""))</f>
        <v/>
      </c>
      <c r="K15" s="436"/>
      <c r="M15" s="16">
        <f t="shared" si="4"/>
        <v>0</v>
      </c>
      <c r="N15" s="16">
        <f t="shared" si="5"/>
        <v>0</v>
      </c>
      <c r="O15" s="16">
        <f t="shared" si="6"/>
        <v>0</v>
      </c>
      <c r="P15" s="16">
        <f t="shared" si="7"/>
        <v>0</v>
      </c>
      <c r="Q15" s="16">
        <f t="shared" si="8"/>
        <v>0</v>
      </c>
      <c r="Y15" s="41">
        <f t="shared" si="9"/>
        <v>0</v>
      </c>
      <c r="Z15" s="41">
        <f t="shared" si="1"/>
        <v>0</v>
      </c>
      <c r="AA15" s="47">
        <f t="shared" si="2"/>
        <v>0</v>
      </c>
      <c r="AB15" s="41">
        <f t="shared" si="10"/>
        <v>0</v>
      </c>
      <c r="AC15" s="41">
        <f t="shared" si="11"/>
        <v>0</v>
      </c>
      <c r="AE15" s="86"/>
      <c r="AF15" s="86"/>
      <c r="AG15" s="86"/>
      <c r="AH15" s="86"/>
      <c r="AN15" s="185" t="str">
        <f t="shared" si="12"/>
        <v/>
      </c>
      <c r="AO15" s="17" t="s">
        <v>836</v>
      </c>
      <c r="AP15" s="17">
        <v>7</v>
      </c>
      <c r="AQ15" s="17" t="s">
        <v>9</v>
      </c>
      <c r="AR15" s="17">
        <v>15</v>
      </c>
    </row>
    <row r="16" spans="1:46" s="17" customFormat="1" ht="16.5" thickTop="1" thickBot="1">
      <c r="A16" s="6">
        <v>12</v>
      </c>
      <c r="B16" s="241"/>
      <c r="C16" s="242"/>
      <c r="D16" s="357"/>
      <c r="E16" s="360">
        <f t="shared" si="0"/>
        <v>0</v>
      </c>
      <c r="F16" s="244" t="s">
        <v>873</v>
      </c>
      <c r="G16" s="495" t="str">
        <f t="shared" si="3"/>
        <v/>
      </c>
      <c r="H16" s="245" t="str">
        <f>IF(COUNTIF('Record Inputs'!$J$2:$J$100,AN16)&gt;0,"TE", IF(COUNTIF('Record Inputs'!$K$2:$K$100,AN16)&gt;0,"H2O",""))</f>
        <v/>
      </c>
      <c r="I16" s="245" t="str">
        <f>IF(COUNTIF('Record Inputs'!$L$2:$L$100,AN16)&gt;0,"P", IF(COUNTIF('Record Inputs'!$M$2:$M$100,AN16)&gt;0,"N",IF(COUNTIF('Record Inputs'!$P$2:$P$100,AN16)&gt;0,"C","")))</f>
        <v/>
      </c>
      <c r="J16" s="245" t="str">
        <f>IF(COUNTIF('Record Inputs'!$N$2:$N$100,AN16)&gt;0,"S", IF(COUNTIF('Record Inputs'!$O$2:$O$100,AN16)&gt;0,"S&amp;D",""))</f>
        <v/>
      </c>
      <c r="K16" s="436"/>
      <c r="M16" s="16">
        <f t="shared" si="4"/>
        <v>0</v>
      </c>
      <c r="N16" s="16">
        <f t="shared" si="5"/>
        <v>0</v>
      </c>
      <c r="O16" s="16">
        <f t="shared" si="6"/>
        <v>0</v>
      </c>
      <c r="P16" s="16">
        <f t="shared" si="7"/>
        <v>0</v>
      </c>
      <c r="Q16" s="16">
        <f t="shared" si="8"/>
        <v>0</v>
      </c>
      <c r="Y16" s="41">
        <f t="shared" si="9"/>
        <v>0</v>
      </c>
      <c r="Z16" s="41">
        <f t="shared" si="1"/>
        <v>0</v>
      </c>
      <c r="AA16" s="47">
        <f t="shared" si="2"/>
        <v>0</v>
      </c>
      <c r="AB16" s="41">
        <f t="shared" si="10"/>
        <v>0</v>
      </c>
      <c r="AC16" s="41">
        <f t="shared" si="11"/>
        <v>0</v>
      </c>
      <c r="AE16" s="86"/>
      <c r="AF16" s="86"/>
      <c r="AG16" s="86"/>
      <c r="AH16" s="86"/>
      <c r="AN16" s="185" t="str">
        <f t="shared" si="12"/>
        <v/>
      </c>
      <c r="AO16" s="17" t="s">
        <v>837</v>
      </c>
      <c r="AP16" s="17">
        <v>7</v>
      </c>
      <c r="AQ16" s="17" t="s">
        <v>9</v>
      </c>
      <c r="AR16" s="17">
        <v>19</v>
      </c>
    </row>
    <row r="17" spans="1:44" s="17" customFormat="1" ht="16.5" thickTop="1" thickBot="1">
      <c r="A17" s="6">
        <v>13</v>
      </c>
      <c r="B17" s="241"/>
      <c r="C17" s="242"/>
      <c r="D17" s="357"/>
      <c r="E17" s="360">
        <f t="shared" si="0"/>
        <v>0</v>
      </c>
      <c r="F17" s="244" t="s">
        <v>873</v>
      </c>
      <c r="G17" s="495" t="str">
        <f t="shared" si="3"/>
        <v/>
      </c>
      <c r="H17" s="245" t="str">
        <f>IF(COUNTIF('Record Inputs'!$J$2:$J$100,AN17)&gt;0,"TE", IF(COUNTIF('Record Inputs'!$K$2:$K$100,AN17)&gt;0,"H2O",""))</f>
        <v/>
      </c>
      <c r="I17" s="245" t="str">
        <f>IF(COUNTIF('Record Inputs'!$L$2:$L$100,AN17)&gt;0,"P", IF(COUNTIF('Record Inputs'!$M$2:$M$100,AN17)&gt;0,"N",IF(COUNTIF('Record Inputs'!$P$2:$P$100,AN17)&gt;0,"C","")))</f>
        <v/>
      </c>
      <c r="J17" s="245" t="str">
        <f>IF(COUNTIF('Record Inputs'!$N$2:$N$100,AN17)&gt;0,"S", IF(COUNTIF('Record Inputs'!$O$2:$O$100,AN17)&gt;0,"S&amp;D",""))</f>
        <v/>
      </c>
      <c r="K17" s="436"/>
      <c r="M17" s="16">
        <f t="shared" si="4"/>
        <v>0</v>
      </c>
      <c r="N17" s="16">
        <f t="shared" si="5"/>
        <v>0</v>
      </c>
      <c r="O17" s="16">
        <f t="shared" si="6"/>
        <v>0</v>
      </c>
      <c r="P17" s="16">
        <f t="shared" si="7"/>
        <v>0</v>
      </c>
      <c r="Q17" s="16">
        <f t="shared" si="8"/>
        <v>0</v>
      </c>
      <c r="Y17" s="41">
        <f t="shared" si="9"/>
        <v>0</v>
      </c>
      <c r="Z17" s="41">
        <f t="shared" si="1"/>
        <v>0</v>
      </c>
      <c r="AA17" s="47">
        <f t="shared" si="2"/>
        <v>0</v>
      </c>
      <c r="AB17" s="41">
        <f t="shared" si="10"/>
        <v>0</v>
      </c>
      <c r="AC17" s="41">
        <f t="shared" si="11"/>
        <v>0</v>
      </c>
      <c r="AE17" s="86"/>
      <c r="AF17" s="86"/>
      <c r="AG17" s="86"/>
      <c r="AH17" s="86"/>
      <c r="AN17" s="185" t="str">
        <f t="shared" si="12"/>
        <v/>
      </c>
      <c r="AO17" s="17" t="s">
        <v>5</v>
      </c>
      <c r="AP17" s="17">
        <v>11</v>
      </c>
      <c r="AQ17" s="17" t="s">
        <v>9</v>
      </c>
      <c r="AR17" s="17">
        <v>23</v>
      </c>
    </row>
    <row r="18" spans="1:44" s="17" customFormat="1" ht="16.5" thickTop="1" thickBot="1">
      <c r="A18" s="6">
        <v>14</v>
      </c>
      <c r="B18" s="241"/>
      <c r="C18" s="242"/>
      <c r="D18" s="357"/>
      <c r="E18" s="360">
        <f t="shared" si="0"/>
        <v>0</v>
      </c>
      <c r="F18" s="244" t="s">
        <v>873</v>
      </c>
      <c r="G18" s="495" t="str">
        <f t="shared" si="3"/>
        <v/>
      </c>
      <c r="H18" s="245" t="str">
        <f>IF(COUNTIF('Record Inputs'!$J$2:$J$100,AN18)&gt;0,"TE", IF(COUNTIF('Record Inputs'!$K$2:$K$100,AN18)&gt;0,"H2O",""))</f>
        <v/>
      </c>
      <c r="I18" s="245" t="str">
        <f>IF(COUNTIF('Record Inputs'!$L$2:$L$100,AN18)&gt;0,"P", IF(COUNTIF('Record Inputs'!$M$2:$M$100,AN18)&gt;0,"N",IF(COUNTIF('Record Inputs'!$P$2:$P$100,AN18)&gt;0,"C","")))</f>
        <v/>
      </c>
      <c r="J18" s="245" t="str">
        <f>IF(COUNTIF('Record Inputs'!$N$2:$N$100,AN18)&gt;0,"S", IF(COUNTIF('Record Inputs'!$O$2:$O$100,AN18)&gt;0,"S&amp;D",""))</f>
        <v/>
      </c>
      <c r="K18" s="436"/>
      <c r="M18" s="16">
        <f t="shared" si="4"/>
        <v>0</v>
      </c>
      <c r="N18" s="16">
        <f t="shared" si="5"/>
        <v>0</v>
      </c>
      <c r="O18" s="16">
        <f t="shared" si="6"/>
        <v>0</v>
      </c>
      <c r="P18" s="16">
        <f t="shared" si="7"/>
        <v>0</v>
      </c>
      <c r="Q18" s="16">
        <f t="shared" si="8"/>
        <v>0</v>
      </c>
      <c r="Y18" s="41">
        <f t="shared" si="9"/>
        <v>0</v>
      </c>
      <c r="Z18" s="41">
        <f t="shared" si="1"/>
        <v>0</v>
      </c>
      <c r="AA18" s="47">
        <f t="shared" si="2"/>
        <v>0</v>
      </c>
      <c r="AB18" s="41">
        <f t="shared" si="10"/>
        <v>0</v>
      </c>
      <c r="AC18" s="41">
        <f t="shared" si="11"/>
        <v>0</v>
      </c>
      <c r="AE18" s="86"/>
      <c r="AF18" s="86"/>
      <c r="AG18" s="86"/>
      <c r="AH18" s="86"/>
      <c r="AN18" s="185" t="str">
        <f t="shared" si="12"/>
        <v/>
      </c>
      <c r="AO18" s="17" t="s">
        <v>9</v>
      </c>
      <c r="AP18" s="17">
        <v>11</v>
      </c>
      <c r="AQ18" s="17" t="s">
        <v>9</v>
      </c>
      <c r="AR18" s="17">
        <v>27</v>
      </c>
    </row>
    <row r="19" spans="1:44" s="17" customFormat="1" ht="16.5" thickTop="1" thickBot="1">
      <c r="A19" s="6">
        <v>15</v>
      </c>
      <c r="B19" s="241"/>
      <c r="C19" s="242"/>
      <c r="D19" s="357"/>
      <c r="E19" s="360">
        <f t="shared" si="0"/>
        <v>0</v>
      </c>
      <c r="F19" s="244" t="s">
        <v>873</v>
      </c>
      <c r="G19" s="495" t="str">
        <f t="shared" si="3"/>
        <v/>
      </c>
      <c r="H19" s="245" t="str">
        <f>IF(COUNTIF('Record Inputs'!$J$2:$J$100,AN19)&gt;0,"TE", IF(COUNTIF('Record Inputs'!$K$2:$K$100,AN19)&gt;0,"H2O",""))</f>
        <v/>
      </c>
      <c r="I19" s="245" t="str">
        <f>IF(COUNTIF('Record Inputs'!$L$2:$L$100,AN19)&gt;0,"P", IF(COUNTIF('Record Inputs'!$M$2:$M$100,AN19)&gt;0,"N",IF(COUNTIF('Record Inputs'!$P$2:$P$100,AN19)&gt;0,"C","")))</f>
        <v/>
      </c>
      <c r="J19" s="245" t="str">
        <f>IF(COUNTIF('Record Inputs'!$N$2:$N$100,AN19)&gt;0,"S", IF(COUNTIF('Record Inputs'!$O$2:$O$100,AN19)&gt;0,"S&amp;D",""))</f>
        <v/>
      </c>
      <c r="K19" s="436"/>
      <c r="M19" s="16">
        <f t="shared" si="4"/>
        <v>0</v>
      </c>
      <c r="N19" s="16">
        <f t="shared" si="5"/>
        <v>0</v>
      </c>
      <c r="O19" s="16">
        <f t="shared" si="6"/>
        <v>0</v>
      </c>
      <c r="P19" s="16">
        <f t="shared" si="7"/>
        <v>0</v>
      </c>
      <c r="Q19" s="16">
        <f t="shared" si="8"/>
        <v>0</v>
      </c>
      <c r="Y19" s="41">
        <f t="shared" si="9"/>
        <v>0</v>
      </c>
      <c r="Z19" s="41">
        <f t="shared" si="1"/>
        <v>0</v>
      </c>
      <c r="AA19" s="47">
        <f t="shared" si="2"/>
        <v>0</v>
      </c>
      <c r="AB19" s="41">
        <f t="shared" si="10"/>
        <v>0</v>
      </c>
      <c r="AC19" s="41">
        <f t="shared" si="11"/>
        <v>0</v>
      </c>
      <c r="AE19" s="86"/>
      <c r="AF19" s="86"/>
      <c r="AG19" s="86"/>
      <c r="AH19" s="86"/>
      <c r="AN19" s="185" t="str">
        <f t="shared" si="12"/>
        <v/>
      </c>
      <c r="AO19" s="17" t="s">
        <v>828</v>
      </c>
      <c r="AP19" s="17">
        <v>11</v>
      </c>
      <c r="AQ19" s="17" t="s">
        <v>9</v>
      </c>
      <c r="AR19" s="17">
        <v>31</v>
      </c>
    </row>
    <row r="20" spans="1:44" s="17" customFormat="1" ht="16.5" thickTop="1" thickBot="1">
      <c r="A20" s="53">
        <v>16</v>
      </c>
      <c r="B20" s="241"/>
      <c r="C20" s="242"/>
      <c r="D20" s="357"/>
      <c r="E20" s="360">
        <f t="shared" si="0"/>
        <v>0</v>
      </c>
      <c r="F20" s="244" t="s">
        <v>873</v>
      </c>
      <c r="G20" s="495" t="str">
        <f t="shared" si="3"/>
        <v/>
      </c>
      <c r="H20" s="245" t="str">
        <f>IF(COUNTIF('Record Inputs'!$J$2:$J$100,AN20)&gt;0,"TE", IF(COUNTIF('Record Inputs'!$K$2:$K$100,AN20)&gt;0,"H2O",""))</f>
        <v/>
      </c>
      <c r="I20" s="245" t="str">
        <f>IF(COUNTIF('Record Inputs'!$L$2:$L$100,AN20)&gt;0,"P", IF(COUNTIF('Record Inputs'!$M$2:$M$100,AN20)&gt;0,"N",IF(COUNTIF('Record Inputs'!$P$2:$P$100,AN20)&gt;0,"C","")))</f>
        <v/>
      </c>
      <c r="J20" s="245" t="str">
        <f>IF(COUNTIF('Record Inputs'!$N$2:$N$100,AN20)&gt;0,"S", IF(COUNTIF('Record Inputs'!$O$2:$O$100,AN20)&gt;0,"S&amp;D",""))</f>
        <v/>
      </c>
      <c r="K20" s="436"/>
      <c r="M20" s="16">
        <f t="shared" si="4"/>
        <v>0</v>
      </c>
      <c r="N20" s="16">
        <f t="shared" si="5"/>
        <v>0</v>
      </c>
      <c r="O20" s="16">
        <f t="shared" si="6"/>
        <v>0</v>
      </c>
      <c r="P20" s="16">
        <f t="shared" si="7"/>
        <v>0</v>
      </c>
      <c r="Q20" s="16">
        <f t="shared" si="8"/>
        <v>0</v>
      </c>
      <c r="Y20" s="41">
        <f t="shared" si="9"/>
        <v>0</v>
      </c>
      <c r="Z20" s="41">
        <f t="shared" si="1"/>
        <v>0</v>
      </c>
      <c r="AA20" s="47">
        <f t="shared" si="2"/>
        <v>0</v>
      </c>
      <c r="AB20" s="41">
        <f t="shared" si="10"/>
        <v>0</v>
      </c>
      <c r="AC20" s="41">
        <f t="shared" si="11"/>
        <v>0</v>
      </c>
      <c r="AE20" s="86"/>
      <c r="AF20" s="86"/>
      <c r="AG20" s="86"/>
      <c r="AH20" s="86"/>
      <c r="AN20" s="185" t="str">
        <f t="shared" si="12"/>
        <v/>
      </c>
      <c r="AO20" s="17" t="s">
        <v>829</v>
      </c>
      <c r="AP20" s="17">
        <v>11</v>
      </c>
      <c r="AQ20" s="17" t="s">
        <v>9</v>
      </c>
      <c r="AR20" s="17">
        <v>35</v>
      </c>
    </row>
    <row r="21" spans="1:44" s="17" customFormat="1" ht="16.5" thickTop="1" thickBot="1">
      <c r="A21" s="54">
        <v>17</v>
      </c>
      <c r="B21" s="241"/>
      <c r="C21" s="242"/>
      <c r="D21" s="357"/>
      <c r="E21" s="360">
        <f t="shared" si="0"/>
        <v>0</v>
      </c>
      <c r="F21" s="244" t="s">
        <v>873</v>
      </c>
      <c r="G21" s="495" t="str">
        <f t="shared" si="3"/>
        <v/>
      </c>
      <c r="H21" s="245" t="str">
        <f>IF(COUNTIF('Record Inputs'!$J$2:$J$100,AN21)&gt;0,"TE", IF(COUNTIF('Record Inputs'!$K$2:$K$100,AN21)&gt;0,"H2O",""))</f>
        <v/>
      </c>
      <c r="I21" s="245" t="str">
        <f>IF(COUNTIF('Record Inputs'!$L$2:$L$100,AN21)&gt;0,"P", IF(COUNTIF('Record Inputs'!$M$2:$M$100,AN21)&gt;0,"N",IF(COUNTIF('Record Inputs'!$P$2:$P$100,AN21)&gt;0,"C","")))</f>
        <v/>
      </c>
      <c r="J21" s="245" t="str">
        <f>IF(COUNTIF('Record Inputs'!$N$2:$N$100,AN21)&gt;0,"S", IF(COUNTIF('Record Inputs'!$O$2:$O$100,AN21)&gt;0,"S&amp;D",""))</f>
        <v/>
      </c>
      <c r="K21" s="436"/>
      <c r="M21" s="16">
        <f t="shared" si="4"/>
        <v>0</v>
      </c>
      <c r="N21" s="16">
        <f t="shared" si="5"/>
        <v>0</v>
      </c>
      <c r="O21" s="16">
        <f t="shared" si="6"/>
        <v>0</v>
      </c>
      <c r="P21" s="16">
        <f t="shared" si="7"/>
        <v>0</v>
      </c>
      <c r="Q21" s="16">
        <f t="shared" si="8"/>
        <v>0</v>
      </c>
      <c r="Y21" s="41">
        <f t="shared" si="9"/>
        <v>0</v>
      </c>
      <c r="Z21" s="41">
        <f t="shared" si="1"/>
        <v>0</v>
      </c>
      <c r="AA21" s="47">
        <f t="shared" si="2"/>
        <v>0</v>
      </c>
      <c r="AB21" s="41">
        <f t="shared" si="10"/>
        <v>0</v>
      </c>
      <c r="AC21" s="41">
        <f t="shared" si="11"/>
        <v>0</v>
      </c>
      <c r="AE21" s="86"/>
      <c r="AF21" s="86"/>
      <c r="AG21" s="86"/>
      <c r="AH21" s="86"/>
      <c r="AN21" s="185" t="str">
        <f t="shared" si="12"/>
        <v/>
      </c>
      <c r="AO21" s="17" t="s">
        <v>830</v>
      </c>
      <c r="AP21" s="17">
        <v>11</v>
      </c>
      <c r="AQ21" s="17" t="s">
        <v>828</v>
      </c>
      <c r="AR21" s="17">
        <v>7</v>
      </c>
    </row>
    <row r="22" spans="1:44" s="17" customFormat="1" ht="16.5" thickTop="1" thickBot="1">
      <c r="A22" s="6">
        <v>18</v>
      </c>
      <c r="B22" s="241"/>
      <c r="C22" s="242"/>
      <c r="D22" s="357"/>
      <c r="E22" s="360">
        <f t="shared" si="0"/>
        <v>0</v>
      </c>
      <c r="F22" s="244" t="s">
        <v>873</v>
      </c>
      <c r="G22" s="495" t="str">
        <f t="shared" si="3"/>
        <v/>
      </c>
      <c r="H22" s="245" t="str">
        <f>IF(COUNTIF('Record Inputs'!$J$2:$J$100,AN22)&gt;0,"TE", IF(COUNTIF('Record Inputs'!$K$2:$K$100,AN22)&gt;0,"H2O",""))</f>
        <v/>
      </c>
      <c r="I22" s="245" t="str">
        <f>IF(COUNTIF('Record Inputs'!$L$2:$L$100,AN22)&gt;0,"P", IF(COUNTIF('Record Inputs'!$M$2:$M$100,AN22)&gt;0,"N",IF(COUNTIF('Record Inputs'!$P$2:$P$100,AN22)&gt;0,"C","")))</f>
        <v/>
      </c>
      <c r="J22" s="245" t="str">
        <f>IF(COUNTIF('Record Inputs'!$N$2:$N$100,AN22)&gt;0,"S", IF(COUNTIF('Record Inputs'!$O$2:$O$100,AN22)&gt;0,"S&amp;D",""))</f>
        <v/>
      </c>
      <c r="K22" s="436"/>
      <c r="M22" s="16">
        <f t="shared" si="4"/>
        <v>0</v>
      </c>
      <c r="N22" s="16">
        <f t="shared" si="5"/>
        <v>0</v>
      </c>
      <c r="O22" s="16">
        <f t="shared" si="6"/>
        <v>0</v>
      </c>
      <c r="P22" s="16">
        <f t="shared" si="7"/>
        <v>0</v>
      </c>
      <c r="Q22" s="16">
        <f t="shared" si="8"/>
        <v>0</v>
      </c>
      <c r="Y22" s="41">
        <f t="shared" si="9"/>
        <v>0</v>
      </c>
      <c r="Z22" s="41">
        <f t="shared" si="1"/>
        <v>0</v>
      </c>
      <c r="AA22" s="47">
        <f t="shared" si="2"/>
        <v>0</v>
      </c>
      <c r="AB22" s="41">
        <f t="shared" si="10"/>
        <v>0</v>
      </c>
      <c r="AC22" s="41">
        <f t="shared" si="11"/>
        <v>0</v>
      </c>
      <c r="AE22" s="86"/>
      <c r="AF22" s="86"/>
      <c r="AG22" s="86"/>
      <c r="AH22" s="86"/>
      <c r="AN22" s="185" t="str">
        <f t="shared" si="12"/>
        <v/>
      </c>
      <c r="AO22" s="17" t="s">
        <v>831</v>
      </c>
      <c r="AP22" s="17">
        <v>11</v>
      </c>
      <c r="AQ22" s="17" t="s">
        <v>828</v>
      </c>
      <c r="AR22" s="17">
        <v>11</v>
      </c>
    </row>
    <row r="23" spans="1:44" s="17" customFormat="1" ht="16.5" thickTop="1" thickBot="1">
      <c r="A23" s="6">
        <v>19</v>
      </c>
      <c r="B23" s="241"/>
      <c r="C23" s="242"/>
      <c r="D23" s="357"/>
      <c r="E23" s="360">
        <f t="shared" si="0"/>
        <v>0</v>
      </c>
      <c r="F23" s="244" t="s">
        <v>873</v>
      </c>
      <c r="G23" s="495" t="str">
        <f t="shared" si="3"/>
        <v/>
      </c>
      <c r="H23" s="245" t="str">
        <f>IF(COUNTIF('Record Inputs'!$J$2:$J$100,AN23)&gt;0,"TE", IF(COUNTIF('Record Inputs'!$K$2:$K$100,AN23)&gt;0,"H2O",""))</f>
        <v/>
      </c>
      <c r="I23" s="245" t="str">
        <f>IF(COUNTIF('Record Inputs'!$L$2:$L$100,AN23)&gt;0,"P", IF(COUNTIF('Record Inputs'!$M$2:$M$100,AN23)&gt;0,"N",IF(COUNTIF('Record Inputs'!$P$2:$P$100,AN23)&gt;0,"C","")))</f>
        <v/>
      </c>
      <c r="J23" s="245" t="str">
        <f>IF(COUNTIF('Record Inputs'!$N$2:$N$100,AN23)&gt;0,"S", IF(COUNTIF('Record Inputs'!$O$2:$O$100,AN23)&gt;0,"S&amp;D",""))</f>
        <v/>
      </c>
      <c r="K23" s="436"/>
      <c r="M23" s="16">
        <f>(IF(F23=1,E23,0))</f>
        <v>0</v>
      </c>
      <c r="N23" s="16">
        <f>(IF(F23=2,E23,0))</f>
        <v>0</v>
      </c>
      <c r="O23" s="16">
        <f>(IF(F23=3,E23,0))</f>
        <v>0</v>
      </c>
      <c r="P23" s="16">
        <f>(IF(F23=4,E23,0))</f>
        <v>0</v>
      </c>
      <c r="Q23" s="16">
        <f>(IF(F23=5,E23,0))</f>
        <v>0</v>
      </c>
      <c r="Y23" s="41">
        <f>(IF(F23=1,K23,0))</f>
        <v>0</v>
      </c>
      <c r="Z23" s="41">
        <f>(IF(F23=2,K23,0))</f>
        <v>0</v>
      </c>
      <c r="AA23" s="47">
        <f>(IF(F23=3,K23,0))</f>
        <v>0</v>
      </c>
      <c r="AB23" s="41">
        <f>(IF(F23=4,K23,0))</f>
        <v>0</v>
      </c>
      <c r="AC23" s="41">
        <f>(IF(F23=5,K23,0))</f>
        <v>0</v>
      </c>
      <c r="AE23" s="86"/>
      <c r="AF23" s="86"/>
      <c r="AG23" s="86"/>
      <c r="AH23" s="86"/>
      <c r="AN23" s="185" t="str">
        <f t="shared" si="12"/>
        <v/>
      </c>
      <c r="AO23" s="17" t="s">
        <v>832</v>
      </c>
      <c r="AP23" s="17">
        <v>11</v>
      </c>
      <c r="AQ23" s="17" t="s">
        <v>828</v>
      </c>
      <c r="AR23" s="17">
        <v>15</v>
      </c>
    </row>
    <row r="24" spans="1:44" s="17" customFormat="1" ht="16.5" thickTop="1" thickBot="1">
      <c r="A24" s="6">
        <v>20</v>
      </c>
      <c r="B24" s="241"/>
      <c r="C24" s="242"/>
      <c r="D24" s="357"/>
      <c r="E24" s="360">
        <f t="shared" si="0"/>
        <v>0</v>
      </c>
      <c r="F24" s="244" t="s">
        <v>873</v>
      </c>
      <c r="G24" s="495" t="str">
        <f t="shared" si="3"/>
        <v/>
      </c>
      <c r="H24" s="245" t="str">
        <f>IF(COUNTIF('Record Inputs'!$J$2:$J$100,AN24)&gt;0,"TE", IF(COUNTIF('Record Inputs'!$K$2:$K$100,AN24)&gt;0,"H2O",""))</f>
        <v/>
      </c>
      <c r="I24" s="245" t="str">
        <f>IF(COUNTIF('Record Inputs'!$L$2:$L$100,AN24)&gt;0,"P", IF(COUNTIF('Record Inputs'!$M$2:$M$100,AN24)&gt;0,"N",IF(COUNTIF('Record Inputs'!$P$2:$P$100,AN24)&gt;0,"C","")))</f>
        <v/>
      </c>
      <c r="J24" s="245" t="str">
        <f>IF(COUNTIF('Record Inputs'!$N$2:$N$100,AN24)&gt;0,"S", IF(COUNTIF('Record Inputs'!$O$2:$O$100,AN24)&gt;0,"S&amp;D",""))</f>
        <v/>
      </c>
      <c r="K24" s="436"/>
      <c r="M24" s="16">
        <f t="shared" si="4"/>
        <v>0</v>
      </c>
      <c r="N24" s="16">
        <f t="shared" si="5"/>
        <v>0</v>
      </c>
      <c r="O24" s="16">
        <f t="shared" si="6"/>
        <v>0</v>
      </c>
      <c r="P24" s="16">
        <f t="shared" si="7"/>
        <v>0</v>
      </c>
      <c r="Q24" s="16">
        <f t="shared" si="8"/>
        <v>0</v>
      </c>
      <c r="Y24" s="41">
        <f t="shared" si="9"/>
        <v>0</v>
      </c>
      <c r="Z24" s="41">
        <f t="shared" si="1"/>
        <v>0</v>
      </c>
      <c r="AA24" s="47">
        <f t="shared" si="2"/>
        <v>0</v>
      </c>
      <c r="AB24" s="41">
        <f t="shared" si="10"/>
        <v>0</v>
      </c>
      <c r="AC24" s="41">
        <f t="shared" si="11"/>
        <v>0</v>
      </c>
      <c r="AE24" s="86"/>
      <c r="AF24" s="86"/>
      <c r="AG24" s="86"/>
      <c r="AH24" s="86"/>
      <c r="AN24" s="185" t="str">
        <f t="shared" si="12"/>
        <v/>
      </c>
      <c r="AO24" s="17" t="s">
        <v>833</v>
      </c>
      <c r="AP24" s="17">
        <v>11</v>
      </c>
      <c r="AQ24" s="17" t="s">
        <v>828</v>
      </c>
      <c r="AR24" s="17">
        <v>19</v>
      </c>
    </row>
    <row r="25" spans="1:44" s="17" customFormat="1" ht="16.5" thickTop="1" thickBot="1">
      <c r="A25" s="6">
        <v>21</v>
      </c>
      <c r="B25" s="241"/>
      <c r="C25" s="242"/>
      <c r="D25" s="357"/>
      <c r="E25" s="360">
        <f t="shared" si="0"/>
        <v>0</v>
      </c>
      <c r="F25" s="244" t="s">
        <v>873</v>
      </c>
      <c r="G25" s="495" t="str">
        <f t="shared" si="3"/>
        <v/>
      </c>
      <c r="H25" s="245" t="str">
        <f>IF(COUNTIF('Record Inputs'!$J$2:$J$100,AN25)&gt;0,"TE", IF(COUNTIF('Record Inputs'!$K$2:$K$100,AN25)&gt;0,"H2O",""))</f>
        <v/>
      </c>
      <c r="I25" s="245" t="str">
        <f>IF(COUNTIF('Record Inputs'!$L$2:$L$100,AN25)&gt;0,"P", IF(COUNTIF('Record Inputs'!$M$2:$M$100,AN25)&gt;0,"N",IF(COUNTIF('Record Inputs'!$P$2:$P$100,AN25)&gt;0,"C","")))</f>
        <v/>
      </c>
      <c r="J25" s="245" t="str">
        <f>IF(COUNTIF('Record Inputs'!$N$2:$N$100,AN25)&gt;0,"S", IF(COUNTIF('Record Inputs'!$O$2:$O$100,AN25)&gt;0,"S&amp;D",""))</f>
        <v/>
      </c>
      <c r="K25" s="436"/>
      <c r="M25" s="16">
        <f>(IF(F25=1,E25,0))</f>
        <v>0</v>
      </c>
      <c r="N25" s="16">
        <f>(IF(F25=2,E25,0))</f>
        <v>0</v>
      </c>
      <c r="O25" s="16">
        <f>(IF(F25=3,E25,0))</f>
        <v>0</v>
      </c>
      <c r="P25" s="16">
        <f>(IF(F25=4,E25,0))</f>
        <v>0</v>
      </c>
      <c r="Q25" s="16">
        <f>(IF(F25=5,E25,0))</f>
        <v>0</v>
      </c>
      <c r="Y25" s="41">
        <f>(IF(F25=1,K25,0))</f>
        <v>0</v>
      </c>
      <c r="Z25" s="41">
        <f>(IF(F25=2,K25,0))</f>
        <v>0</v>
      </c>
      <c r="AA25" s="47">
        <f>(IF(F25=3,K25,0))</f>
        <v>0</v>
      </c>
      <c r="AB25" s="41">
        <f>(IF(F25=4,K25,0))</f>
        <v>0</v>
      </c>
      <c r="AC25" s="41">
        <f>(IF(F25=5,K25,0))</f>
        <v>0</v>
      </c>
      <c r="AE25" s="86"/>
      <c r="AF25" s="86"/>
      <c r="AG25" s="86"/>
      <c r="AH25" s="86"/>
      <c r="AN25" s="185" t="str">
        <f t="shared" si="12"/>
        <v/>
      </c>
      <c r="AO25" s="17" t="s">
        <v>834</v>
      </c>
      <c r="AP25" s="17">
        <v>11</v>
      </c>
      <c r="AQ25" s="17" t="s">
        <v>828</v>
      </c>
      <c r="AR25" s="17">
        <v>23</v>
      </c>
    </row>
    <row r="26" spans="1:44" s="17" customFormat="1" ht="16.5" thickTop="1" thickBot="1">
      <c r="A26" s="6">
        <v>22</v>
      </c>
      <c r="B26" s="241"/>
      <c r="C26" s="242"/>
      <c r="D26" s="357"/>
      <c r="E26" s="360">
        <f t="shared" si="0"/>
        <v>0</v>
      </c>
      <c r="F26" s="244" t="s">
        <v>873</v>
      </c>
      <c r="G26" s="495" t="str">
        <f t="shared" si="3"/>
        <v/>
      </c>
      <c r="H26" s="245" t="str">
        <f>IF(COUNTIF('Record Inputs'!$J$2:$J$100,AN26)&gt;0,"TE", IF(COUNTIF('Record Inputs'!$K$2:$K$100,AN26)&gt;0,"H2O",""))</f>
        <v/>
      </c>
      <c r="I26" s="245" t="str">
        <f>IF(COUNTIF('Record Inputs'!$L$2:$L$100,AN26)&gt;0,"P", IF(COUNTIF('Record Inputs'!$M$2:$M$100,AN26)&gt;0,"N",IF(COUNTIF('Record Inputs'!$P$2:$P$100,AN26)&gt;0,"C","")))</f>
        <v/>
      </c>
      <c r="J26" s="245" t="str">
        <f>IF(COUNTIF('Record Inputs'!$N$2:$N$100,AN26)&gt;0,"S", IF(COUNTIF('Record Inputs'!$O$2:$O$100,AN26)&gt;0,"S&amp;D",""))</f>
        <v/>
      </c>
      <c r="K26" s="436"/>
      <c r="M26" s="16">
        <f t="shared" si="4"/>
        <v>0</v>
      </c>
      <c r="N26" s="16">
        <f t="shared" si="5"/>
        <v>0</v>
      </c>
      <c r="O26" s="16">
        <f t="shared" si="6"/>
        <v>0</v>
      </c>
      <c r="P26" s="16">
        <f t="shared" si="7"/>
        <v>0</v>
      </c>
      <c r="Q26" s="16">
        <f t="shared" si="8"/>
        <v>0</v>
      </c>
      <c r="Y26" s="41">
        <f t="shared" si="9"/>
        <v>0</v>
      </c>
      <c r="Z26" s="41">
        <f t="shared" si="1"/>
        <v>0</v>
      </c>
      <c r="AA26" s="47">
        <f t="shared" si="2"/>
        <v>0</v>
      </c>
      <c r="AB26" s="41">
        <f t="shared" si="10"/>
        <v>0</v>
      </c>
      <c r="AC26" s="41">
        <f t="shared" si="11"/>
        <v>0</v>
      </c>
      <c r="AE26" s="86"/>
      <c r="AF26" s="86"/>
      <c r="AG26" s="86"/>
      <c r="AH26" s="86"/>
      <c r="AN26" s="185" t="str">
        <f t="shared" si="12"/>
        <v/>
      </c>
      <c r="AO26" s="17" t="s">
        <v>835</v>
      </c>
      <c r="AP26" s="17">
        <v>11</v>
      </c>
      <c r="AQ26" s="17" t="s">
        <v>828</v>
      </c>
      <c r="AR26" s="17">
        <v>27</v>
      </c>
    </row>
    <row r="27" spans="1:44" s="17" customFormat="1" ht="16.5" thickTop="1" thickBot="1">
      <c r="A27" s="6">
        <v>23</v>
      </c>
      <c r="B27" s="241"/>
      <c r="C27" s="242"/>
      <c r="D27" s="357"/>
      <c r="E27" s="360">
        <f t="shared" si="0"/>
        <v>0</v>
      </c>
      <c r="F27" s="244" t="s">
        <v>873</v>
      </c>
      <c r="G27" s="495" t="str">
        <f t="shared" si="3"/>
        <v/>
      </c>
      <c r="H27" s="245" t="str">
        <f>IF(COUNTIF('Record Inputs'!$J$2:$J$100,AN27)&gt;0,"TE", IF(COUNTIF('Record Inputs'!$K$2:$K$100,AN27)&gt;0,"H2O",""))</f>
        <v/>
      </c>
      <c r="I27" s="245" t="str">
        <f>IF(COUNTIF('Record Inputs'!$L$2:$L$100,AN27)&gt;0,"P", IF(COUNTIF('Record Inputs'!$M$2:$M$100,AN27)&gt;0,"N",IF(COUNTIF('Record Inputs'!$P$2:$P$100,AN27)&gt;0,"C","")))</f>
        <v/>
      </c>
      <c r="J27" s="245" t="str">
        <f>IF(COUNTIF('Record Inputs'!$N$2:$N$100,AN27)&gt;0,"S", IF(COUNTIF('Record Inputs'!$O$2:$O$100,AN27)&gt;0,"S&amp;D",""))</f>
        <v/>
      </c>
      <c r="K27" s="436"/>
      <c r="M27" s="16">
        <f t="shared" si="4"/>
        <v>0</v>
      </c>
      <c r="N27" s="16">
        <f t="shared" si="5"/>
        <v>0</v>
      </c>
      <c r="O27" s="16">
        <f t="shared" si="6"/>
        <v>0</v>
      </c>
      <c r="P27" s="16">
        <f t="shared" si="7"/>
        <v>0</v>
      </c>
      <c r="Q27" s="16">
        <f t="shared" si="8"/>
        <v>0</v>
      </c>
      <c r="Y27" s="41">
        <f t="shared" si="9"/>
        <v>0</v>
      </c>
      <c r="Z27" s="41">
        <f t="shared" si="1"/>
        <v>0</v>
      </c>
      <c r="AA27" s="47">
        <f t="shared" si="2"/>
        <v>0</v>
      </c>
      <c r="AB27" s="41">
        <f t="shared" si="10"/>
        <v>0</v>
      </c>
      <c r="AC27" s="41">
        <f t="shared" si="11"/>
        <v>0</v>
      </c>
      <c r="AE27" s="86"/>
      <c r="AF27" s="86"/>
      <c r="AG27" s="86"/>
      <c r="AH27" s="86"/>
      <c r="AN27" s="185" t="str">
        <f t="shared" si="12"/>
        <v/>
      </c>
      <c r="AO27" s="17" t="s">
        <v>836</v>
      </c>
      <c r="AP27" s="17">
        <v>11</v>
      </c>
      <c r="AQ27" s="17" t="s">
        <v>828</v>
      </c>
      <c r="AR27" s="17">
        <v>31</v>
      </c>
    </row>
    <row r="28" spans="1:44" s="17" customFormat="1" ht="16.5" thickTop="1" thickBot="1">
      <c r="A28" s="53">
        <v>24</v>
      </c>
      <c r="B28" s="241"/>
      <c r="C28" s="242"/>
      <c r="D28" s="357"/>
      <c r="E28" s="360">
        <f t="shared" si="0"/>
        <v>0</v>
      </c>
      <c r="F28" s="244" t="s">
        <v>873</v>
      </c>
      <c r="G28" s="495" t="str">
        <f t="shared" si="3"/>
        <v/>
      </c>
      <c r="H28" s="245" t="str">
        <f>IF(COUNTIF('Record Inputs'!$J$2:$J$100,AN28)&gt;0,"TE", IF(COUNTIF('Record Inputs'!$K$2:$K$100,AN28)&gt;0,"H2O",""))</f>
        <v/>
      </c>
      <c r="I28" s="245" t="str">
        <f>IF(COUNTIF('Record Inputs'!$L$2:$L$100,AN28)&gt;0,"P", IF(COUNTIF('Record Inputs'!$M$2:$M$100,AN28)&gt;0,"N",IF(COUNTIF('Record Inputs'!$P$2:$P$100,AN28)&gt;0,"C","")))</f>
        <v/>
      </c>
      <c r="J28" s="245" t="str">
        <f>IF(COUNTIF('Record Inputs'!$N$2:$N$100,AN28)&gt;0,"S", IF(COUNTIF('Record Inputs'!$O$2:$O$100,AN28)&gt;0,"S&amp;D",""))</f>
        <v/>
      </c>
      <c r="K28" s="436"/>
      <c r="M28" s="16">
        <f t="shared" si="4"/>
        <v>0</v>
      </c>
      <c r="N28" s="16">
        <f t="shared" si="5"/>
        <v>0</v>
      </c>
      <c r="O28" s="16">
        <f t="shared" si="6"/>
        <v>0</v>
      </c>
      <c r="P28" s="16">
        <f t="shared" si="7"/>
        <v>0</v>
      </c>
      <c r="Q28" s="16">
        <f t="shared" si="8"/>
        <v>0</v>
      </c>
      <c r="Y28" s="41">
        <f t="shared" si="9"/>
        <v>0</v>
      </c>
      <c r="Z28" s="41">
        <f t="shared" si="1"/>
        <v>0</v>
      </c>
      <c r="AA28" s="47">
        <f t="shared" si="2"/>
        <v>0</v>
      </c>
      <c r="AB28" s="41">
        <f t="shared" si="10"/>
        <v>0</v>
      </c>
      <c r="AC28" s="41">
        <f t="shared" si="11"/>
        <v>0</v>
      </c>
      <c r="AE28" s="86"/>
      <c r="AF28" s="86"/>
      <c r="AG28" s="86"/>
      <c r="AH28" s="86"/>
      <c r="AN28" s="185" t="str">
        <f t="shared" si="12"/>
        <v/>
      </c>
      <c r="AO28" s="17" t="s">
        <v>837</v>
      </c>
      <c r="AP28" s="17">
        <v>11</v>
      </c>
      <c r="AQ28" s="17" t="s">
        <v>828</v>
      </c>
      <c r="AR28" s="17">
        <v>35</v>
      </c>
    </row>
    <row r="29" spans="1:44" s="17" customFormat="1" ht="16.5" thickTop="1" thickBot="1">
      <c r="A29" s="54">
        <v>25</v>
      </c>
      <c r="B29" s="241"/>
      <c r="C29" s="242"/>
      <c r="D29" s="357"/>
      <c r="E29" s="360">
        <f t="shared" si="0"/>
        <v>0</v>
      </c>
      <c r="F29" s="244" t="s">
        <v>873</v>
      </c>
      <c r="G29" s="495" t="str">
        <f t="shared" si="3"/>
        <v/>
      </c>
      <c r="H29" s="245" t="str">
        <f>IF(COUNTIF('Record Inputs'!$J$2:$J$100,AN29)&gt;0,"TE", IF(COUNTIF('Record Inputs'!$K$2:$K$100,AN29)&gt;0,"H2O",""))</f>
        <v/>
      </c>
      <c r="I29" s="245" t="str">
        <f>IF(COUNTIF('Record Inputs'!$L$2:$L$100,AN29)&gt;0,"P", IF(COUNTIF('Record Inputs'!$M$2:$M$100,AN29)&gt;0,"N",IF(COUNTIF('Record Inputs'!$P$2:$P$100,AN29)&gt;0,"C","")))</f>
        <v/>
      </c>
      <c r="J29" s="245" t="str">
        <f>IF(COUNTIF('Record Inputs'!$N$2:$N$100,AN29)&gt;0,"S", IF(COUNTIF('Record Inputs'!$O$2:$O$100,AN29)&gt;0,"S&amp;D",""))</f>
        <v/>
      </c>
      <c r="K29" s="436"/>
      <c r="M29" s="16">
        <f t="shared" si="4"/>
        <v>0</v>
      </c>
      <c r="N29" s="16">
        <f t="shared" si="5"/>
        <v>0</v>
      </c>
      <c r="O29" s="16">
        <f t="shared" si="6"/>
        <v>0</v>
      </c>
      <c r="P29" s="16">
        <f t="shared" si="7"/>
        <v>0</v>
      </c>
      <c r="Q29" s="16">
        <f t="shared" si="8"/>
        <v>0</v>
      </c>
      <c r="Y29" s="41">
        <f t="shared" si="9"/>
        <v>0</v>
      </c>
      <c r="Z29" s="41">
        <f t="shared" si="1"/>
        <v>0</v>
      </c>
      <c r="AA29" s="47">
        <f t="shared" si="2"/>
        <v>0</v>
      </c>
      <c r="AB29" s="41">
        <f t="shared" si="10"/>
        <v>0</v>
      </c>
      <c r="AC29" s="41">
        <f t="shared" si="11"/>
        <v>0</v>
      </c>
      <c r="AE29" s="86"/>
      <c r="AF29" s="86"/>
      <c r="AG29" s="86"/>
      <c r="AH29" s="86"/>
      <c r="AN29" s="185" t="str">
        <f t="shared" si="12"/>
        <v/>
      </c>
      <c r="AO29" s="17" t="s">
        <v>5</v>
      </c>
      <c r="AP29" s="17">
        <v>15</v>
      </c>
      <c r="AQ29" s="17" t="s">
        <v>829</v>
      </c>
      <c r="AR29" s="17">
        <v>7</v>
      </c>
    </row>
    <row r="30" spans="1:44" s="17" customFormat="1" ht="16.5" thickTop="1" thickBot="1">
      <c r="A30" s="6">
        <v>26</v>
      </c>
      <c r="B30" s="241"/>
      <c r="C30" s="242"/>
      <c r="D30" s="357"/>
      <c r="E30" s="360">
        <f t="shared" si="0"/>
        <v>0</v>
      </c>
      <c r="F30" s="244" t="s">
        <v>873</v>
      </c>
      <c r="G30" s="495" t="str">
        <f t="shared" si="3"/>
        <v/>
      </c>
      <c r="H30" s="245" t="str">
        <f>IF(COUNTIF('Record Inputs'!$J$2:$J$100,AN30)&gt;0,"TE", IF(COUNTIF('Record Inputs'!$K$2:$K$100,AN30)&gt;0,"H2O",""))</f>
        <v/>
      </c>
      <c r="I30" s="245" t="str">
        <f>IF(COUNTIF('Record Inputs'!$L$2:$L$100,AN30)&gt;0,"P", IF(COUNTIF('Record Inputs'!$M$2:$M$100,AN30)&gt;0,"N",IF(COUNTIF('Record Inputs'!$P$2:$P$100,AN30)&gt;0,"C","")))</f>
        <v/>
      </c>
      <c r="J30" s="245" t="str">
        <f>IF(COUNTIF('Record Inputs'!$N$2:$N$100,AN30)&gt;0,"S", IF(COUNTIF('Record Inputs'!$O$2:$O$100,AN30)&gt;0,"S&amp;D",""))</f>
        <v/>
      </c>
      <c r="K30" s="436"/>
      <c r="M30" s="16">
        <f t="shared" si="4"/>
        <v>0</v>
      </c>
      <c r="N30" s="16">
        <f t="shared" si="5"/>
        <v>0</v>
      </c>
      <c r="O30" s="16">
        <f t="shared" si="6"/>
        <v>0</v>
      </c>
      <c r="P30" s="16">
        <f t="shared" si="7"/>
        <v>0</v>
      </c>
      <c r="Q30" s="16">
        <f t="shared" si="8"/>
        <v>0</v>
      </c>
      <c r="Y30" s="41">
        <f t="shared" si="9"/>
        <v>0</v>
      </c>
      <c r="Z30" s="41">
        <f t="shared" si="1"/>
        <v>0</v>
      </c>
      <c r="AA30" s="47">
        <f t="shared" si="2"/>
        <v>0</v>
      </c>
      <c r="AB30" s="41">
        <f t="shared" si="10"/>
        <v>0</v>
      </c>
      <c r="AC30" s="41">
        <f t="shared" si="11"/>
        <v>0</v>
      </c>
      <c r="AE30" s="86"/>
      <c r="AF30" s="86"/>
      <c r="AG30" s="86"/>
      <c r="AH30" s="86"/>
      <c r="AN30" s="185" t="str">
        <f t="shared" si="12"/>
        <v/>
      </c>
      <c r="AO30" s="17" t="s">
        <v>9</v>
      </c>
      <c r="AP30" s="17">
        <v>15</v>
      </c>
      <c r="AQ30" s="17" t="s">
        <v>829</v>
      </c>
      <c r="AR30" s="17">
        <v>11</v>
      </c>
    </row>
    <row r="31" spans="1:44" s="17" customFormat="1" ht="16.5" thickTop="1" thickBot="1">
      <c r="A31" s="6">
        <v>27</v>
      </c>
      <c r="B31" s="241"/>
      <c r="C31" s="242"/>
      <c r="D31" s="357"/>
      <c r="E31" s="360">
        <f t="shared" si="0"/>
        <v>0</v>
      </c>
      <c r="F31" s="244" t="s">
        <v>873</v>
      </c>
      <c r="G31" s="495" t="str">
        <f t="shared" si="3"/>
        <v/>
      </c>
      <c r="H31" s="245" t="str">
        <f>IF(COUNTIF('Record Inputs'!$J$2:$J$100,AN31)&gt;0,"TE", IF(COUNTIF('Record Inputs'!$K$2:$K$100,AN31)&gt;0,"H2O",""))</f>
        <v/>
      </c>
      <c r="I31" s="245" t="str">
        <f>IF(COUNTIF('Record Inputs'!$L$2:$L$100,AN31)&gt;0,"P", IF(COUNTIF('Record Inputs'!$M$2:$M$100,AN31)&gt;0,"N",IF(COUNTIF('Record Inputs'!$P$2:$P$100,AN31)&gt;0,"C","")))</f>
        <v/>
      </c>
      <c r="J31" s="245" t="str">
        <f>IF(COUNTIF('Record Inputs'!$N$2:$N$100,AN31)&gt;0,"S", IF(COUNTIF('Record Inputs'!$O$2:$O$100,AN31)&gt;0,"S&amp;D",""))</f>
        <v/>
      </c>
      <c r="K31" s="436"/>
      <c r="M31" s="16">
        <f t="shared" si="4"/>
        <v>0</v>
      </c>
      <c r="N31" s="16">
        <f t="shared" si="5"/>
        <v>0</v>
      </c>
      <c r="O31" s="16">
        <f t="shared" si="6"/>
        <v>0</v>
      </c>
      <c r="P31" s="16">
        <f t="shared" si="7"/>
        <v>0</v>
      </c>
      <c r="Q31" s="16">
        <f t="shared" si="8"/>
        <v>0</v>
      </c>
      <c r="Y31" s="41">
        <f t="shared" si="9"/>
        <v>0</v>
      </c>
      <c r="Z31" s="41">
        <f t="shared" si="1"/>
        <v>0</v>
      </c>
      <c r="AA31" s="47">
        <f t="shared" si="2"/>
        <v>0</v>
      </c>
      <c r="AB31" s="41">
        <f t="shared" si="10"/>
        <v>0</v>
      </c>
      <c r="AC31" s="41">
        <f t="shared" si="11"/>
        <v>0</v>
      </c>
      <c r="AE31" s="86"/>
      <c r="AF31" s="86"/>
      <c r="AG31" s="86"/>
      <c r="AH31" s="86"/>
      <c r="AN31" s="185" t="str">
        <f t="shared" si="12"/>
        <v/>
      </c>
      <c r="AO31" s="17" t="s">
        <v>828</v>
      </c>
      <c r="AP31" s="17">
        <v>15</v>
      </c>
      <c r="AQ31" s="17" t="s">
        <v>829</v>
      </c>
      <c r="AR31" s="17">
        <v>15</v>
      </c>
    </row>
    <row r="32" spans="1:44" s="17" customFormat="1" ht="16.5" thickTop="1" thickBot="1">
      <c r="A32" s="6">
        <v>28</v>
      </c>
      <c r="B32" s="241"/>
      <c r="C32" s="242"/>
      <c r="D32" s="357"/>
      <c r="E32" s="360">
        <f t="shared" si="0"/>
        <v>0</v>
      </c>
      <c r="F32" s="244" t="s">
        <v>873</v>
      </c>
      <c r="G32" s="495" t="str">
        <f t="shared" si="3"/>
        <v/>
      </c>
      <c r="H32" s="245" t="str">
        <f>IF(COUNTIF('Record Inputs'!$J$2:$J$100,AN32)&gt;0,"TE", IF(COUNTIF('Record Inputs'!$K$2:$K$100,AN32)&gt;0,"H2O",""))</f>
        <v/>
      </c>
      <c r="I32" s="245" t="str">
        <f>IF(COUNTIF('Record Inputs'!$L$2:$L$100,AN32)&gt;0,"P", IF(COUNTIF('Record Inputs'!$M$2:$M$100,AN32)&gt;0,"N",IF(COUNTIF('Record Inputs'!$P$2:$P$100,AN32)&gt;0,"C","")))</f>
        <v/>
      </c>
      <c r="J32" s="245" t="str">
        <f>IF(COUNTIF('Record Inputs'!$N$2:$N$100,AN32)&gt;0,"S", IF(COUNTIF('Record Inputs'!$O$2:$O$100,AN32)&gt;0,"S&amp;D",""))</f>
        <v/>
      </c>
      <c r="K32" s="436"/>
      <c r="M32" s="16">
        <f t="shared" si="4"/>
        <v>0</v>
      </c>
      <c r="N32" s="16">
        <f t="shared" si="5"/>
        <v>0</v>
      </c>
      <c r="O32" s="16">
        <f t="shared" si="6"/>
        <v>0</v>
      </c>
      <c r="P32" s="16">
        <f t="shared" si="7"/>
        <v>0</v>
      </c>
      <c r="Q32" s="16">
        <f t="shared" si="8"/>
        <v>0</v>
      </c>
      <c r="Y32" s="41">
        <f t="shared" si="9"/>
        <v>0</v>
      </c>
      <c r="Z32" s="41">
        <f t="shared" si="1"/>
        <v>0</v>
      </c>
      <c r="AA32" s="47">
        <f t="shared" si="2"/>
        <v>0</v>
      </c>
      <c r="AB32" s="41">
        <f t="shared" si="10"/>
        <v>0</v>
      </c>
      <c r="AC32" s="41">
        <f t="shared" si="11"/>
        <v>0</v>
      </c>
      <c r="AE32" s="86"/>
      <c r="AF32" s="86"/>
      <c r="AG32" s="86"/>
      <c r="AH32" s="86"/>
      <c r="AN32" s="185" t="str">
        <f t="shared" si="12"/>
        <v/>
      </c>
      <c r="AO32" s="17" t="s">
        <v>829</v>
      </c>
      <c r="AP32" s="17">
        <v>15</v>
      </c>
      <c r="AQ32" s="17" t="s">
        <v>829</v>
      </c>
      <c r="AR32" s="17">
        <v>19</v>
      </c>
    </row>
    <row r="33" spans="1:44" s="17" customFormat="1" ht="16.5" thickTop="1" thickBot="1">
      <c r="A33" s="6">
        <v>29</v>
      </c>
      <c r="B33" s="241"/>
      <c r="C33" s="242"/>
      <c r="D33" s="357"/>
      <c r="E33" s="360">
        <f t="shared" si="0"/>
        <v>0</v>
      </c>
      <c r="F33" s="244" t="s">
        <v>873</v>
      </c>
      <c r="G33" s="495" t="str">
        <f t="shared" si="3"/>
        <v/>
      </c>
      <c r="H33" s="245" t="str">
        <f>IF(COUNTIF('Record Inputs'!$J$2:$J$100,AN33)&gt;0,"TE", IF(COUNTIF('Record Inputs'!$K$2:$K$100,AN33)&gt;0,"H2O",""))</f>
        <v/>
      </c>
      <c r="I33" s="245" t="str">
        <f>IF(COUNTIF('Record Inputs'!$L$2:$L$100,AN33)&gt;0,"P", IF(COUNTIF('Record Inputs'!$M$2:$M$100,AN33)&gt;0,"N",IF(COUNTIF('Record Inputs'!$P$2:$P$100,AN33)&gt;0,"C","")))</f>
        <v/>
      </c>
      <c r="J33" s="245" t="str">
        <f>IF(COUNTIF('Record Inputs'!$N$2:$N$100,AN33)&gt;0,"S", IF(COUNTIF('Record Inputs'!$O$2:$O$100,AN33)&gt;0,"S&amp;D",""))</f>
        <v/>
      </c>
      <c r="K33" s="436"/>
      <c r="M33" s="16">
        <f t="shared" si="4"/>
        <v>0</v>
      </c>
      <c r="N33" s="16">
        <f t="shared" si="5"/>
        <v>0</v>
      </c>
      <c r="O33" s="16">
        <f t="shared" si="6"/>
        <v>0</v>
      </c>
      <c r="P33" s="16">
        <f>(IF(F33=4,E33,0))</f>
        <v>0</v>
      </c>
      <c r="Q33" s="16">
        <f t="shared" si="8"/>
        <v>0</v>
      </c>
      <c r="Y33" s="41">
        <f t="shared" si="9"/>
        <v>0</v>
      </c>
      <c r="Z33" s="41">
        <f t="shared" si="1"/>
        <v>0</v>
      </c>
      <c r="AA33" s="47">
        <f t="shared" si="2"/>
        <v>0</v>
      </c>
      <c r="AB33" s="41">
        <f t="shared" si="10"/>
        <v>0</v>
      </c>
      <c r="AC33" s="41">
        <f t="shared" si="11"/>
        <v>0</v>
      </c>
      <c r="AE33" s="86"/>
      <c r="AF33" s="86"/>
      <c r="AG33" s="86"/>
      <c r="AH33" s="86"/>
      <c r="AN33" s="185" t="str">
        <f t="shared" si="12"/>
        <v/>
      </c>
      <c r="AO33" s="17" t="s">
        <v>830</v>
      </c>
      <c r="AP33" s="17">
        <v>15</v>
      </c>
      <c r="AQ33" s="17" t="s">
        <v>829</v>
      </c>
      <c r="AR33" s="17">
        <v>23</v>
      </c>
    </row>
    <row r="34" spans="1:44" s="17" customFormat="1" ht="16.5" thickTop="1" thickBot="1">
      <c r="A34" s="7">
        <v>30</v>
      </c>
      <c r="B34" s="241"/>
      <c r="C34" s="242"/>
      <c r="D34" s="357"/>
      <c r="E34" s="360">
        <f t="shared" si="0"/>
        <v>0</v>
      </c>
      <c r="F34" s="244" t="s">
        <v>873</v>
      </c>
      <c r="G34" s="495" t="str">
        <f t="shared" si="3"/>
        <v/>
      </c>
      <c r="H34" s="245" t="str">
        <f>IF(COUNTIF('Record Inputs'!$J$2:$J$100,AN34)&gt;0,"TE", IF(COUNTIF('Record Inputs'!$K$2:$K$100,AN34)&gt;0,"H2O",""))</f>
        <v/>
      </c>
      <c r="I34" s="245" t="str">
        <f>IF(COUNTIF('Record Inputs'!$L$2:$L$100,AN34)&gt;0,"P", IF(COUNTIF('Record Inputs'!$M$2:$M$100,AN34)&gt;0,"N",IF(COUNTIF('Record Inputs'!$P$2:$P$100,AN34)&gt;0,"C","")))</f>
        <v/>
      </c>
      <c r="J34" s="245" t="str">
        <f>IF(COUNTIF('Record Inputs'!$N$2:$N$100,AN34)&gt;0,"S", IF(COUNTIF('Record Inputs'!$O$2:$O$100,AN34)&gt;0,"S&amp;D",""))</f>
        <v/>
      </c>
      <c r="K34" s="436"/>
      <c r="M34" s="16">
        <f t="shared" si="4"/>
        <v>0</v>
      </c>
      <c r="N34" s="16">
        <f t="shared" si="5"/>
        <v>0</v>
      </c>
      <c r="O34" s="16">
        <f t="shared" si="6"/>
        <v>0</v>
      </c>
      <c r="P34" s="16">
        <f t="shared" ref="P34:P97" si="13">(IF(F34=4,E34,0))</f>
        <v>0</v>
      </c>
      <c r="Q34" s="16">
        <f t="shared" si="8"/>
        <v>0</v>
      </c>
      <c r="Y34" s="41">
        <f t="shared" si="9"/>
        <v>0</v>
      </c>
      <c r="Z34" s="41">
        <f t="shared" si="1"/>
        <v>0</v>
      </c>
      <c r="AA34" s="47">
        <f t="shared" si="2"/>
        <v>0</v>
      </c>
      <c r="AB34" s="41">
        <f t="shared" si="10"/>
        <v>0</v>
      </c>
      <c r="AC34" s="41">
        <f t="shared" si="11"/>
        <v>0</v>
      </c>
      <c r="AE34" s="86"/>
      <c r="AF34" s="86"/>
      <c r="AG34" s="86"/>
      <c r="AH34" s="86"/>
      <c r="AN34" s="185" t="str">
        <f t="shared" si="12"/>
        <v/>
      </c>
      <c r="AO34" s="17" t="s">
        <v>831</v>
      </c>
      <c r="AP34" s="17">
        <v>15</v>
      </c>
      <c r="AQ34" s="17" t="s">
        <v>829</v>
      </c>
      <c r="AR34" s="17">
        <v>27</v>
      </c>
    </row>
    <row r="35" spans="1:44" s="17" customFormat="1" ht="16.5" thickTop="1" thickBot="1">
      <c r="A35" s="7">
        <v>31</v>
      </c>
      <c r="B35" s="241"/>
      <c r="C35" s="242"/>
      <c r="D35" s="357"/>
      <c r="E35" s="360">
        <f t="shared" si="0"/>
        <v>0</v>
      </c>
      <c r="F35" s="244" t="s">
        <v>873</v>
      </c>
      <c r="G35" s="495" t="str">
        <f t="shared" si="3"/>
        <v/>
      </c>
      <c r="H35" s="245" t="str">
        <f>IF(COUNTIF('Record Inputs'!$J$2:$J$100,AN35)&gt;0,"TE", IF(COUNTIF('Record Inputs'!$K$2:$K$100,AN35)&gt;0,"H2O",""))</f>
        <v/>
      </c>
      <c r="I35" s="245" t="str">
        <f>IF(COUNTIF('Record Inputs'!$L$2:$L$100,AN35)&gt;0,"P", IF(COUNTIF('Record Inputs'!$M$2:$M$100,AN35)&gt;0,"N",IF(COUNTIF('Record Inputs'!$P$2:$P$100,AN35)&gt;0,"C","")))</f>
        <v/>
      </c>
      <c r="J35" s="245" t="str">
        <f>IF(COUNTIF('Record Inputs'!$N$2:$N$100,AN35)&gt;0,"S", IF(COUNTIF('Record Inputs'!$O$2:$O$100,AN35)&gt;0,"S&amp;D",""))</f>
        <v/>
      </c>
      <c r="K35" s="436"/>
      <c r="M35" s="16">
        <f t="shared" si="4"/>
        <v>0</v>
      </c>
      <c r="N35" s="16">
        <f t="shared" si="5"/>
        <v>0</v>
      </c>
      <c r="O35" s="16">
        <f t="shared" si="6"/>
        <v>0</v>
      </c>
      <c r="P35" s="16">
        <f t="shared" si="13"/>
        <v>0</v>
      </c>
      <c r="Q35" s="16">
        <f t="shared" si="8"/>
        <v>0</v>
      </c>
      <c r="Y35" s="41">
        <f t="shared" si="9"/>
        <v>0</v>
      </c>
      <c r="Z35" s="41">
        <f t="shared" si="1"/>
        <v>0</v>
      </c>
      <c r="AA35" s="47">
        <f t="shared" si="2"/>
        <v>0</v>
      </c>
      <c r="AB35" s="41">
        <f t="shared" si="10"/>
        <v>0</v>
      </c>
      <c r="AC35" s="41">
        <f t="shared" si="11"/>
        <v>0</v>
      </c>
      <c r="AE35" s="86"/>
      <c r="AF35" s="86"/>
      <c r="AG35" s="86"/>
      <c r="AH35" s="86"/>
      <c r="AN35" s="185" t="str">
        <f t="shared" si="12"/>
        <v/>
      </c>
      <c r="AO35" s="17" t="s">
        <v>832</v>
      </c>
      <c r="AP35" s="17">
        <v>15</v>
      </c>
      <c r="AQ35" s="17" t="s">
        <v>829</v>
      </c>
      <c r="AR35" s="17">
        <v>31</v>
      </c>
    </row>
    <row r="36" spans="1:44" s="17" customFormat="1" ht="16.5" thickTop="1" thickBot="1">
      <c r="A36" s="55">
        <v>32</v>
      </c>
      <c r="B36" s="241"/>
      <c r="C36" s="242"/>
      <c r="D36" s="357"/>
      <c r="E36" s="360">
        <f t="shared" si="0"/>
        <v>0</v>
      </c>
      <c r="F36" s="244" t="s">
        <v>873</v>
      </c>
      <c r="G36" s="495" t="str">
        <f t="shared" si="3"/>
        <v/>
      </c>
      <c r="H36" s="245" t="str">
        <f>IF(COUNTIF('Record Inputs'!$J$2:$J$100,AN36)&gt;0,"TE", IF(COUNTIF('Record Inputs'!$K$2:$K$100,AN36)&gt;0,"H2O",""))</f>
        <v/>
      </c>
      <c r="I36" s="245" t="str">
        <f>IF(COUNTIF('Record Inputs'!$L$2:$L$100,AN36)&gt;0,"P", IF(COUNTIF('Record Inputs'!$M$2:$M$100,AN36)&gt;0,"N",IF(COUNTIF('Record Inputs'!$P$2:$P$100,AN36)&gt;0,"C","")))</f>
        <v/>
      </c>
      <c r="J36" s="245" t="str">
        <f>IF(COUNTIF('Record Inputs'!$N$2:$N$100,AN36)&gt;0,"S", IF(COUNTIF('Record Inputs'!$O$2:$O$100,AN36)&gt;0,"S&amp;D",""))</f>
        <v/>
      </c>
      <c r="K36" s="436"/>
      <c r="M36" s="16">
        <f t="shared" si="4"/>
        <v>0</v>
      </c>
      <c r="N36" s="16">
        <f t="shared" si="5"/>
        <v>0</v>
      </c>
      <c r="O36" s="16">
        <f t="shared" si="6"/>
        <v>0</v>
      </c>
      <c r="P36" s="16">
        <f t="shared" si="13"/>
        <v>0</v>
      </c>
      <c r="Q36" s="16">
        <f t="shared" si="8"/>
        <v>0</v>
      </c>
      <c r="Y36" s="41">
        <f t="shared" si="9"/>
        <v>0</v>
      </c>
      <c r="Z36" s="41">
        <f t="shared" si="1"/>
        <v>0</v>
      </c>
      <c r="AA36" s="47">
        <f t="shared" si="2"/>
        <v>0</v>
      </c>
      <c r="AB36" s="41">
        <f t="shared" si="10"/>
        <v>0</v>
      </c>
      <c r="AC36" s="41">
        <f t="shared" si="11"/>
        <v>0</v>
      </c>
      <c r="AE36" s="86"/>
      <c r="AF36" s="86"/>
      <c r="AG36" s="86"/>
      <c r="AH36" s="86"/>
      <c r="AN36" s="185" t="str">
        <f t="shared" si="12"/>
        <v/>
      </c>
      <c r="AO36" s="17" t="s">
        <v>833</v>
      </c>
      <c r="AP36" s="17">
        <v>15</v>
      </c>
      <c r="AQ36" s="17" t="s">
        <v>829</v>
      </c>
      <c r="AR36" s="17">
        <v>35</v>
      </c>
    </row>
    <row r="37" spans="1:44" s="17" customFormat="1" ht="16.5" thickTop="1" thickBot="1">
      <c r="A37" s="56">
        <v>33</v>
      </c>
      <c r="B37" s="241"/>
      <c r="C37" s="242"/>
      <c r="D37" s="357"/>
      <c r="E37" s="360">
        <f t="shared" si="0"/>
        <v>0</v>
      </c>
      <c r="F37" s="244" t="s">
        <v>873</v>
      </c>
      <c r="G37" s="495" t="str">
        <f t="shared" si="3"/>
        <v/>
      </c>
      <c r="H37" s="245" t="str">
        <f>IF(COUNTIF('Record Inputs'!$J$2:$J$100,AN37)&gt;0,"TE", IF(COUNTIF('Record Inputs'!$K$2:$K$100,AN37)&gt;0,"H2O",""))</f>
        <v/>
      </c>
      <c r="I37" s="245" t="str">
        <f>IF(COUNTIF('Record Inputs'!$L$2:$L$100,AN37)&gt;0,"P", IF(COUNTIF('Record Inputs'!$M$2:$M$100,AN37)&gt;0,"N",IF(COUNTIF('Record Inputs'!$P$2:$P$100,AN37)&gt;0,"C","")))</f>
        <v/>
      </c>
      <c r="J37" s="245" t="str">
        <f>IF(COUNTIF('Record Inputs'!$N$2:$N$100,AN37)&gt;0,"S", IF(COUNTIF('Record Inputs'!$O$2:$O$100,AN37)&gt;0,"S&amp;D",""))</f>
        <v/>
      </c>
      <c r="K37" s="436"/>
      <c r="M37" s="16">
        <f t="shared" si="4"/>
        <v>0</v>
      </c>
      <c r="N37" s="16">
        <f t="shared" si="5"/>
        <v>0</v>
      </c>
      <c r="O37" s="16">
        <f t="shared" si="6"/>
        <v>0</v>
      </c>
      <c r="P37" s="16">
        <f t="shared" si="13"/>
        <v>0</v>
      </c>
      <c r="Q37" s="16">
        <f t="shared" si="8"/>
        <v>0</v>
      </c>
      <c r="Y37" s="41">
        <f t="shared" si="9"/>
        <v>0</v>
      </c>
      <c r="Z37" s="41">
        <f t="shared" si="1"/>
        <v>0</v>
      </c>
      <c r="AA37" s="47">
        <f t="shared" si="2"/>
        <v>0</v>
      </c>
      <c r="AB37" s="41">
        <f t="shared" si="10"/>
        <v>0</v>
      </c>
      <c r="AC37" s="41">
        <f t="shared" si="11"/>
        <v>0</v>
      </c>
      <c r="AE37" s="86"/>
      <c r="AF37" s="86"/>
      <c r="AG37" s="86"/>
      <c r="AH37" s="86"/>
      <c r="AN37" s="185" t="str">
        <f t="shared" si="12"/>
        <v/>
      </c>
      <c r="AO37" s="17" t="s">
        <v>834</v>
      </c>
      <c r="AP37" s="17">
        <v>15</v>
      </c>
      <c r="AQ37" s="17" t="s">
        <v>830</v>
      </c>
      <c r="AR37" s="17">
        <v>7</v>
      </c>
    </row>
    <row r="38" spans="1:44" s="17" customFormat="1" ht="16.5" thickTop="1" thickBot="1">
      <c r="A38" s="7">
        <v>34</v>
      </c>
      <c r="B38" s="241"/>
      <c r="C38" s="242"/>
      <c r="D38" s="357"/>
      <c r="E38" s="360">
        <f t="shared" si="0"/>
        <v>0</v>
      </c>
      <c r="F38" s="244" t="s">
        <v>873</v>
      </c>
      <c r="G38" s="495" t="str">
        <f t="shared" si="3"/>
        <v/>
      </c>
      <c r="H38" s="245" t="str">
        <f>IF(COUNTIF('Record Inputs'!$J$2:$J$100,AN38)&gt;0,"TE", IF(COUNTIF('Record Inputs'!$K$2:$K$100,AN38)&gt;0,"H2O",""))</f>
        <v/>
      </c>
      <c r="I38" s="245" t="str">
        <f>IF(COUNTIF('Record Inputs'!$L$2:$L$100,AN38)&gt;0,"P", IF(COUNTIF('Record Inputs'!$M$2:$M$100,AN38)&gt;0,"N",IF(COUNTIF('Record Inputs'!$P$2:$P$100,AN38)&gt;0,"C","")))</f>
        <v/>
      </c>
      <c r="J38" s="245" t="str">
        <f>IF(COUNTIF('Record Inputs'!$N$2:$N$100,AN38)&gt;0,"S", IF(COUNTIF('Record Inputs'!$O$2:$O$100,AN38)&gt;0,"S&amp;D",""))</f>
        <v/>
      </c>
      <c r="K38" s="436"/>
      <c r="M38" s="16">
        <f t="shared" si="4"/>
        <v>0</v>
      </c>
      <c r="N38" s="16">
        <f t="shared" si="5"/>
        <v>0</v>
      </c>
      <c r="O38" s="16">
        <f t="shared" si="6"/>
        <v>0</v>
      </c>
      <c r="P38" s="16">
        <f t="shared" si="13"/>
        <v>0</v>
      </c>
      <c r="Q38" s="16">
        <f t="shared" si="8"/>
        <v>0</v>
      </c>
      <c r="Y38" s="41">
        <f t="shared" si="9"/>
        <v>0</v>
      </c>
      <c r="Z38" s="41">
        <f t="shared" si="1"/>
        <v>0</v>
      </c>
      <c r="AA38" s="47">
        <f t="shared" si="2"/>
        <v>0</v>
      </c>
      <c r="AB38" s="41">
        <f t="shared" si="10"/>
        <v>0</v>
      </c>
      <c r="AC38" s="41">
        <f t="shared" si="11"/>
        <v>0</v>
      </c>
      <c r="AE38" s="86"/>
      <c r="AF38" s="86"/>
      <c r="AG38" s="86"/>
      <c r="AH38" s="86"/>
      <c r="AN38" s="185" t="str">
        <f t="shared" si="12"/>
        <v/>
      </c>
      <c r="AO38" s="17" t="s">
        <v>835</v>
      </c>
      <c r="AP38" s="17">
        <v>15</v>
      </c>
      <c r="AQ38" s="17" t="s">
        <v>830</v>
      </c>
      <c r="AR38" s="17">
        <v>11</v>
      </c>
    </row>
    <row r="39" spans="1:44" s="17" customFormat="1" ht="16.5" thickTop="1" thickBot="1">
      <c r="A39" s="7">
        <v>35</v>
      </c>
      <c r="B39" s="241"/>
      <c r="C39" s="242"/>
      <c r="D39" s="357"/>
      <c r="E39" s="360">
        <f t="shared" si="0"/>
        <v>0</v>
      </c>
      <c r="F39" s="244" t="s">
        <v>873</v>
      </c>
      <c r="G39" s="495" t="str">
        <f t="shared" si="3"/>
        <v/>
      </c>
      <c r="H39" s="245" t="str">
        <f>IF(COUNTIF('Record Inputs'!$J$2:$J$100,AN39)&gt;0,"TE", IF(COUNTIF('Record Inputs'!$K$2:$K$100,AN39)&gt;0,"H2O",""))</f>
        <v/>
      </c>
      <c r="I39" s="245" t="str">
        <f>IF(COUNTIF('Record Inputs'!$L$2:$L$100,AN39)&gt;0,"P", IF(COUNTIF('Record Inputs'!$M$2:$M$100,AN39)&gt;0,"N",IF(COUNTIF('Record Inputs'!$P$2:$P$100,AN39)&gt;0,"C","")))</f>
        <v/>
      </c>
      <c r="J39" s="245" t="str">
        <f>IF(COUNTIF('Record Inputs'!$N$2:$N$100,AN39)&gt;0,"S", IF(COUNTIF('Record Inputs'!$O$2:$O$100,AN39)&gt;0,"S&amp;D",""))</f>
        <v/>
      </c>
      <c r="K39" s="436"/>
      <c r="M39" s="16">
        <f t="shared" si="4"/>
        <v>0</v>
      </c>
      <c r="N39" s="16">
        <f t="shared" si="5"/>
        <v>0</v>
      </c>
      <c r="O39" s="16">
        <f t="shared" si="6"/>
        <v>0</v>
      </c>
      <c r="P39" s="16">
        <f t="shared" si="13"/>
        <v>0</v>
      </c>
      <c r="Q39" s="16">
        <f t="shared" si="8"/>
        <v>0</v>
      </c>
      <c r="Y39" s="41">
        <f t="shared" si="9"/>
        <v>0</v>
      </c>
      <c r="Z39" s="41">
        <f t="shared" si="1"/>
        <v>0</v>
      </c>
      <c r="AA39" s="47">
        <f t="shared" si="2"/>
        <v>0</v>
      </c>
      <c r="AB39" s="41">
        <f t="shared" si="10"/>
        <v>0</v>
      </c>
      <c r="AC39" s="41">
        <f t="shared" si="11"/>
        <v>0</v>
      </c>
      <c r="AE39" s="86"/>
      <c r="AF39" s="86"/>
      <c r="AG39" s="86"/>
      <c r="AH39" s="86"/>
      <c r="AN39" s="185" t="str">
        <f t="shared" si="12"/>
        <v/>
      </c>
      <c r="AO39" s="17" t="s">
        <v>836</v>
      </c>
      <c r="AP39" s="17">
        <v>15</v>
      </c>
      <c r="AQ39" s="17" t="s">
        <v>830</v>
      </c>
      <c r="AR39" s="17">
        <v>15</v>
      </c>
    </row>
    <row r="40" spans="1:44" s="17" customFormat="1" ht="16.5" thickTop="1" thickBot="1">
      <c r="A40" s="7">
        <v>36</v>
      </c>
      <c r="B40" s="241"/>
      <c r="C40" s="242"/>
      <c r="D40" s="357"/>
      <c r="E40" s="360">
        <f t="shared" si="0"/>
        <v>0</v>
      </c>
      <c r="F40" s="244" t="s">
        <v>873</v>
      </c>
      <c r="G40" s="495" t="str">
        <f t="shared" si="3"/>
        <v/>
      </c>
      <c r="H40" s="245" t="str">
        <f>IF(COUNTIF('Record Inputs'!$J$2:$J$100,AN40)&gt;0,"TE", IF(COUNTIF('Record Inputs'!$K$2:$K$100,AN40)&gt;0,"H2O",""))</f>
        <v/>
      </c>
      <c r="I40" s="245" t="str">
        <f>IF(COUNTIF('Record Inputs'!$L$2:$L$100,AN40)&gt;0,"P", IF(COUNTIF('Record Inputs'!$M$2:$M$100,AN40)&gt;0,"N",IF(COUNTIF('Record Inputs'!$P$2:$P$100,AN40)&gt;0,"C","")))</f>
        <v/>
      </c>
      <c r="J40" s="245" t="str">
        <f>IF(COUNTIF('Record Inputs'!$N$2:$N$100,AN40)&gt;0,"S", IF(COUNTIF('Record Inputs'!$O$2:$O$100,AN40)&gt;0,"S&amp;D",""))</f>
        <v/>
      </c>
      <c r="K40" s="436"/>
      <c r="M40" s="16">
        <f t="shared" si="4"/>
        <v>0</v>
      </c>
      <c r="N40" s="16">
        <f t="shared" si="5"/>
        <v>0</v>
      </c>
      <c r="O40" s="16">
        <f t="shared" si="6"/>
        <v>0</v>
      </c>
      <c r="P40" s="16">
        <f t="shared" si="13"/>
        <v>0</v>
      </c>
      <c r="Q40" s="16">
        <f t="shared" si="8"/>
        <v>0</v>
      </c>
      <c r="Y40" s="41">
        <f t="shared" si="9"/>
        <v>0</v>
      </c>
      <c r="Z40" s="41">
        <f t="shared" si="1"/>
        <v>0</v>
      </c>
      <c r="AA40" s="47">
        <f t="shared" si="2"/>
        <v>0</v>
      </c>
      <c r="AB40" s="41">
        <f t="shared" si="10"/>
        <v>0</v>
      </c>
      <c r="AC40" s="41">
        <f t="shared" si="11"/>
        <v>0</v>
      </c>
      <c r="AE40" s="86"/>
      <c r="AF40" s="86"/>
      <c r="AG40" s="86"/>
      <c r="AH40" s="86"/>
      <c r="AN40" s="185" t="str">
        <f t="shared" si="12"/>
        <v/>
      </c>
      <c r="AO40" s="17" t="s">
        <v>837</v>
      </c>
      <c r="AP40" s="17">
        <v>15</v>
      </c>
      <c r="AQ40" s="17" t="s">
        <v>830</v>
      </c>
      <c r="AR40" s="17">
        <v>19</v>
      </c>
    </row>
    <row r="41" spans="1:44" s="17" customFormat="1" ht="16.5" thickTop="1" thickBot="1">
      <c r="A41" s="7">
        <v>37</v>
      </c>
      <c r="B41" s="241"/>
      <c r="C41" s="242"/>
      <c r="D41" s="357"/>
      <c r="E41" s="360">
        <f t="shared" si="0"/>
        <v>0</v>
      </c>
      <c r="F41" s="244" t="s">
        <v>873</v>
      </c>
      <c r="G41" s="495" t="str">
        <f t="shared" si="3"/>
        <v/>
      </c>
      <c r="H41" s="245" t="str">
        <f>IF(COUNTIF('Record Inputs'!$J$2:$J$100,AN41)&gt;0,"TE", IF(COUNTIF('Record Inputs'!$K$2:$K$100,AN41)&gt;0,"H2O",""))</f>
        <v/>
      </c>
      <c r="I41" s="245" t="str">
        <f>IF(COUNTIF('Record Inputs'!$L$2:$L$100,AN41)&gt;0,"P", IF(COUNTIF('Record Inputs'!$M$2:$M$100,AN41)&gt;0,"N",IF(COUNTIF('Record Inputs'!$P$2:$P$100,AN41)&gt;0,"C","")))</f>
        <v/>
      </c>
      <c r="J41" s="245" t="str">
        <f>IF(COUNTIF('Record Inputs'!$N$2:$N$100,AN41)&gt;0,"S", IF(COUNTIF('Record Inputs'!$O$2:$O$100,AN41)&gt;0,"S&amp;D",""))</f>
        <v/>
      </c>
      <c r="K41" s="436"/>
      <c r="M41" s="16">
        <f t="shared" si="4"/>
        <v>0</v>
      </c>
      <c r="N41" s="16">
        <f t="shared" si="5"/>
        <v>0</v>
      </c>
      <c r="O41" s="16">
        <f t="shared" si="6"/>
        <v>0</v>
      </c>
      <c r="P41" s="16">
        <f t="shared" si="13"/>
        <v>0</v>
      </c>
      <c r="Q41" s="16">
        <f t="shared" si="8"/>
        <v>0</v>
      </c>
      <c r="Y41" s="41">
        <f t="shared" si="9"/>
        <v>0</v>
      </c>
      <c r="Z41" s="41">
        <f t="shared" si="1"/>
        <v>0</v>
      </c>
      <c r="AA41" s="47">
        <f t="shared" si="2"/>
        <v>0</v>
      </c>
      <c r="AB41" s="41">
        <f t="shared" si="10"/>
        <v>0</v>
      </c>
      <c r="AC41" s="41">
        <f t="shared" si="11"/>
        <v>0</v>
      </c>
      <c r="AE41" s="86"/>
      <c r="AF41" s="86"/>
      <c r="AG41" s="86"/>
      <c r="AH41" s="86"/>
      <c r="AN41" s="185" t="str">
        <f t="shared" si="12"/>
        <v/>
      </c>
      <c r="AO41" s="17" t="s">
        <v>5</v>
      </c>
      <c r="AP41" s="17">
        <v>19</v>
      </c>
      <c r="AQ41" s="17" t="s">
        <v>830</v>
      </c>
      <c r="AR41" s="17">
        <v>23</v>
      </c>
    </row>
    <row r="42" spans="1:44" s="17" customFormat="1" ht="16.5" thickTop="1" thickBot="1">
      <c r="A42" s="7">
        <v>38</v>
      </c>
      <c r="B42" s="241"/>
      <c r="C42" s="242"/>
      <c r="D42" s="357"/>
      <c r="E42" s="360">
        <f t="shared" si="0"/>
        <v>0</v>
      </c>
      <c r="F42" s="244" t="s">
        <v>873</v>
      </c>
      <c r="G42" s="495" t="str">
        <f t="shared" si="3"/>
        <v/>
      </c>
      <c r="H42" s="245" t="str">
        <f>IF(COUNTIF('Record Inputs'!$J$2:$J$100,AN42)&gt;0,"TE", IF(COUNTIF('Record Inputs'!$K$2:$K$100,AN42)&gt;0,"H2O",""))</f>
        <v/>
      </c>
      <c r="I42" s="245" t="str">
        <f>IF(COUNTIF('Record Inputs'!$L$2:$L$100,AN42)&gt;0,"P", IF(COUNTIF('Record Inputs'!$M$2:$M$100,AN42)&gt;0,"N",IF(COUNTIF('Record Inputs'!$P$2:$P$100,AN42)&gt;0,"C","")))</f>
        <v/>
      </c>
      <c r="J42" s="245" t="str">
        <f>IF(COUNTIF('Record Inputs'!$N$2:$N$100,AN42)&gt;0,"S", IF(COUNTIF('Record Inputs'!$O$2:$O$100,AN42)&gt;0,"S&amp;D",""))</f>
        <v/>
      </c>
      <c r="K42" s="436"/>
      <c r="M42" s="16">
        <f t="shared" si="4"/>
        <v>0</v>
      </c>
      <c r="N42" s="16">
        <f t="shared" si="5"/>
        <v>0</v>
      </c>
      <c r="O42" s="16">
        <f t="shared" si="6"/>
        <v>0</v>
      </c>
      <c r="P42" s="16">
        <f t="shared" si="13"/>
        <v>0</v>
      </c>
      <c r="Q42" s="16">
        <f t="shared" si="8"/>
        <v>0</v>
      </c>
      <c r="Y42" s="41">
        <f t="shared" si="9"/>
        <v>0</v>
      </c>
      <c r="Z42" s="41">
        <f t="shared" si="1"/>
        <v>0</v>
      </c>
      <c r="AA42" s="47">
        <f t="shared" si="2"/>
        <v>0</v>
      </c>
      <c r="AB42" s="41">
        <f t="shared" si="10"/>
        <v>0</v>
      </c>
      <c r="AC42" s="41">
        <f t="shared" si="11"/>
        <v>0</v>
      </c>
      <c r="AE42" s="86"/>
      <c r="AF42" s="86"/>
      <c r="AG42" s="86"/>
      <c r="AH42" s="86"/>
      <c r="AN42" s="185" t="str">
        <f t="shared" si="12"/>
        <v/>
      </c>
      <c r="AO42" s="17" t="s">
        <v>9</v>
      </c>
      <c r="AP42" s="17">
        <v>19</v>
      </c>
      <c r="AQ42" s="17" t="s">
        <v>830</v>
      </c>
      <c r="AR42" s="17">
        <v>27</v>
      </c>
    </row>
    <row r="43" spans="1:44" s="17" customFormat="1" ht="16.5" thickTop="1" thickBot="1">
      <c r="A43" s="7">
        <v>39</v>
      </c>
      <c r="B43" s="241"/>
      <c r="C43" s="242"/>
      <c r="D43" s="357"/>
      <c r="E43" s="360">
        <f t="shared" si="0"/>
        <v>0</v>
      </c>
      <c r="F43" s="244" t="s">
        <v>873</v>
      </c>
      <c r="G43" s="495" t="str">
        <f t="shared" si="3"/>
        <v/>
      </c>
      <c r="H43" s="245" t="str">
        <f>IF(COUNTIF('Record Inputs'!$J$2:$J$100,AN43)&gt;0,"TE", IF(COUNTIF('Record Inputs'!$K$2:$K$100,AN43)&gt;0,"H2O",""))</f>
        <v/>
      </c>
      <c r="I43" s="245" t="str">
        <f>IF(COUNTIF('Record Inputs'!$L$2:$L$100,AN43)&gt;0,"P", IF(COUNTIF('Record Inputs'!$M$2:$M$100,AN43)&gt;0,"N",IF(COUNTIF('Record Inputs'!$P$2:$P$100,AN43)&gt;0,"C","")))</f>
        <v/>
      </c>
      <c r="J43" s="245" t="str">
        <f>IF(COUNTIF('Record Inputs'!$N$2:$N$100,AN43)&gt;0,"S", IF(COUNTIF('Record Inputs'!$O$2:$O$100,AN43)&gt;0,"S&amp;D",""))</f>
        <v/>
      </c>
      <c r="K43" s="436"/>
      <c r="M43" s="16">
        <f t="shared" si="4"/>
        <v>0</v>
      </c>
      <c r="N43" s="16">
        <f t="shared" si="5"/>
        <v>0</v>
      </c>
      <c r="O43" s="16">
        <f t="shared" si="6"/>
        <v>0</v>
      </c>
      <c r="P43" s="16">
        <f t="shared" si="13"/>
        <v>0</v>
      </c>
      <c r="Q43" s="16">
        <f t="shared" si="8"/>
        <v>0</v>
      </c>
      <c r="Y43" s="41">
        <f t="shared" si="9"/>
        <v>0</v>
      </c>
      <c r="Z43" s="41">
        <f t="shared" si="1"/>
        <v>0</v>
      </c>
      <c r="AA43" s="47">
        <f t="shared" si="2"/>
        <v>0</v>
      </c>
      <c r="AB43" s="41">
        <f t="shared" si="10"/>
        <v>0</v>
      </c>
      <c r="AC43" s="41">
        <f t="shared" si="11"/>
        <v>0</v>
      </c>
      <c r="AE43" s="86"/>
      <c r="AF43" s="86"/>
      <c r="AG43" s="86"/>
      <c r="AH43" s="86"/>
      <c r="AN43" s="185" t="str">
        <f t="shared" si="12"/>
        <v/>
      </c>
      <c r="AO43" s="17" t="s">
        <v>828</v>
      </c>
      <c r="AP43" s="17">
        <v>19</v>
      </c>
      <c r="AQ43" s="17" t="s">
        <v>830</v>
      </c>
      <c r="AR43" s="17">
        <v>31</v>
      </c>
    </row>
    <row r="44" spans="1:44" s="17" customFormat="1" ht="16.5" thickTop="1" thickBot="1">
      <c r="A44" s="55">
        <v>40</v>
      </c>
      <c r="B44" s="241"/>
      <c r="C44" s="242"/>
      <c r="D44" s="357"/>
      <c r="E44" s="360">
        <f t="shared" si="0"/>
        <v>0</v>
      </c>
      <c r="F44" s="244" t="s">
        <v>873</v>
      </c>
      <c r="G44" s="495" t="str">
        <f t="shared" si="3"/>
        <v/>
      </c>
      <c r="H44" s="245" t="str">
        <f>IF(COUNTIF('Record Inputs'!$J$2:$J$100,AN44)&gt;0,"TE", IF(COUNTIF('Record Inputs'!$K$2:$K$100,AN44)&gt;0,"H2O",""))</f>
        <v/>
      </c>
      <c r="I44" s="245" t="str">
        <f>IF(COUNTIF('Record Inputs'!$L$2:$L$100,AN44)&gt;0,"P", IF(COUNTIF('Record Inputs'!$M$2:$M$100,AN44)&gt;0,"N",IF(COUNTIF('Record Inputs'!$P$2:$P$100,AN44)&gt;0,"C","")))</f>
        <v/>
      </c>
      <c r="J44" s="245" t="str">
        <f>IF(COUNTIF('Record Inputs'!$N$2:$N$100,AN44)&gt;0,"S", IF(COUNTIF('Record Inputs'!$O$2:$O$100,AN44)&gt;0,"S&amp;D",""))</f>
        <v/>
      </c>
      <c r="K44" s="436"/>
      <c r="M44" s="16">
        <f t="shared" si="4"/>
        <v>0</v>
      </c>
      <c r="N44" s="16">
        <f t="shared" si="5"/>
        <v>0</v>
      </c>
      <c r="O44" s="16">
        <f t="shared" si="6"/>
        <v>0</v>
      </c>
      <c r="P44" s="16">
        <f t="shared" si="13"/>
        <v>0</v>
      </c>
      <c r="Q44" s="16">
        <f t="shared" si="8"/>
        <v>0</v>
      </c>
      <c r="Y44" s="41">
        <f t="shared" si="9"/>
        <v>0</v>
      </c>
      <c r="Z44" s="41">
        <f t="shared" si="1"/>
        <v>0</v>
      </c>
      <c r="AA44" s="47">
        <f t="shared" si="2"/>
        <v>0</v>
      </c>
      <c r="AB44" s="41">
        <f t="shared" si="10"/>
        <v>0</v>
      </c>
      <c r="AC44" s="41">
        <f t="shared" si="11"/>
        <v>0</v>
      </c>
      <c r="AE44" s="86"/>
      <c r="AF44" s="86"/>
      <c r="AG44" s="86"/>
      <c r="AH44" s="86"/>
      <c r="AN44" s="185" t="str">
        <f t="shared" si="12"/>
        <v/>
      </c>
      <c r="AO44" s="17" t="s">
        <v>829</v>
      </c>
      <c r="AP44" s="17">
        <v>19</v>
      </c>
      <c r="AQ44" s="17" t="s">
        <v>830</v>
      </c>
      <c r="AR44" s="17">
        <v>35</v>
      </c>
    </row>
    <row r="45" spans="1:44" s="17" customFormat="1" ht="16.5" thickTop="1" thickBot="1">
      <c r="A45" s="56">
        <v>41</v>
      </c>
      <c r="B45" s="241"/>
      <c r="C45" s="242"/>
      <c r="D45" s="357"/>
      <c r="E45" s="360">
        <f t="shared" si="0"/>
        <v>0</v>
      </c>
      <c r="F45" s="244" t="s">
        <v>873</v>
      </c>
      <c r="G45" s="495" t="str">
        <f t="shared" si="3"/>
        <v/>
      </c>
      <c r="H45" s="245" t="str">
        <f>IF(COUNTIF('Record Inputs'!$J$2:$J$100,AN45)&gt;0,"TE", IF(COUNTIF('Record Inputs'!$K$2:$K$100,AN45)&gt;0,"H2O",""))</f>
        <v/>
      </c>
      <c r="I45" s="245" t="str">
        <f>IF(COUNTIF('Record Inputs'!$L$2:$L$100,AN45)&gt;0,"P", IF(COUNTIF('Record Inputs'!$M$2:$M$100,AN45)&gt;0,"N",IF(COUNTIF('Record Inputs'!$P$2:$P$100,AN45)&gt;0,"C","")))</f>
        <v/>
      </c>
      <c r="J45" s="245" t="str">
        <f>IF(COUNTIF('Record Inputs'!$N$2:$N$100,AN45)&gt;0,"S", IF(COUNTIF('Record Inputs'!$O$2:$O$100,AN45)&gt;0,"S&amp;D",""))</f>
        <v/>
      </c>
      <c r="K45" s="436"/>
      <c r="M45" s="16">
        <f t="shared" si="4"/>
        <v>0</v>
      </c>
      <c r="N45" s="16">
        <f t="shared" si="5"/>
        <v>0</v>
      </c>
      <c r="O45" s="16">
        <f t="shared" si="6"/>
        <v>0</v>
      </c>
      <c r="P45" s="16">
        <f t="shared" si="13"/>
        <v>0</v>
      </c>
      <c r="Q45" s="16">
        <f t="shared" si="8"/>
        <v>0</v>
      </c>
      <c r="Y45" s="41">
        <f t="shared" si="9"/>
        <v>0</v>
      </c>
      <c r="Z45" s="41">
        <f t="shared" si="1"/>
        <v>0</v>
      </c>
      <c r="AA45" s="47">
        <f t="shared" si="2"/>
        <v>0</v>
      </c>
      <c r="AB45" s="41">
        <f t="shared" si="10"/>
        <v>0</v>
      </c>
      <c r="AC45" s="41">
        <f t="shared" si="11"/>
        <v>0</v>
      </c>
      <c r="AE45" s="86"/>
      <c r="AF45" s="86"/>
      <c r="AG45" s="86"/>
      <c r="AH45" s="86"/>
      <c r="AN45" s="185" t="str">
        <f t="shared" si="12"/>
        <v/>
      </c>
      <c r="AO45" s="17" t="s">
        <v>830</v>
      </c>
      <c r="AP45" s="17">
        <v>19</v>
      </c>
      <c r="AQ45" s="17" t="s">
        <v>831</v>
      </c>
      <c r="AR45" s="17">
        <v>7</v>
      </c>
    </row>
    <row r="46" spans="1:44" s="17" customFormat="1" ht="16.5" thickTop="1" thickBot="1">
      <c r="A46" s="7">
        <v>42</v>
      </c>
      <c r="B46" s="241"/>
      <c r="C46" s="242"/>
      <c r="D46" s="357"/>
      <c r="E46" s="360">
        <f t="shared" si="0"/>
        <v>0</v>
      </c>
      <c r="F46" s="244" t="s">
        <v>873</v>
      </c>
      <c r="G46" s="495" t="str">
        <f t="shared" si="3"/>
        <v/>
      </c>
      <c r="H46" s="245" t="str">
        <f>IF(COUNTIF('Record Inputs'!$J$2:$J$100,AN46)&gt;0,"TE", IF(COUNTIF('Record Inputs'!$K$2:$K$100,AN46)&gt;0,"H2O",""))</f>
        <v/>
      </c>
      <c r="I46" s="245" t="str">
        <f>IF(COUNTIF('Record Inputs'!$L$2:$L$100,AN46)&gt;0,"P", IF(COUNTIF('Record Inputs'!$M$2:$M$100,AN46)&gt;0,"N",IF(COUNTIF('Record Inputs'!$P$2:$P$100,AN46)&gt;0,"C","")))</f>
        <v/>
      </c>
      <c r="J46" s="245" t="str">
        <f>IF(COUNTIF('Record Inputs'!$N$2:$N$100,AN46)&gt;0,"S", IF(COUNTIF('Record Inputs'!$O$2:$O$100,AN46)&gt;0,"S&amp;D",""))</f>
        <v/>
      </c>
      <c r="K46" s="436"/>
      <c r="M46" s="16">
        <f t="shared" si="4"/>
        <v>0</v>
      </c>
      <c r="N46" s="16">
        <f t="shared" si="5"/>
        <v>0</v>
      </c>
      <c r="O46" s="16">
        <f t="shared" si="6"/>
        <v>0</v>
      </c>
      <c r="P46" s="16">
        <f t="shared" si="13"/>
        <v>0</v>
      </c>
      <c r="Q46" s="16">
        <f t="shared" si="8"/>
        <v>0</v>
      </c>
      <c r="Y46" s="41">
        <f t="shared" si="9"/>
        <v>0</v>
      </c>
      <c r="Z46" s="41">
        <f t="shared" si="1"/>
        <v>0</v>
      </c>
      <c r="AA46" s="47">
        <f t="shared" si="2"/>
        <v>0</v>
      </c>
      <c r="AB46" s="41">
        <f t="shared" si="10"/>
        <v>0</v>
      </c>
      <c r="AC46" s="41">
        <f t="shared" si="11"/>
        <v>0</v>
      </c>
      <c r="AE46" s="86"/>
      <c r="AF46" s="86"/>
      <c r="AG46" s="86"/>
      <c r="AH46" s="86"/>
      <c r="AN46" s="185" t="str">
        <f t="shared" si="12"/>
        <v/>
      </c>
      <c r="AO46" s="17" t="s">
        <v>831</v>
      </c>
      <c r="AP46" s="17">
        <v>19</v>
      </c>
      <c r="AQ46" s="17" t="s">
        <v>831</v>
      </c>
      <c r="AR46" s="17">
        <v>11</v>
      </c>
    </row>
    <row r="47" spans="1:44" s="17" customFormat="1" ht="16.5" thickTop="1" thickBot="1">
      <c r="A47" s="7">
        <v>43</v>
      </c>
      <c r="B47" s="241"/>
      <c r="C47" s="242"/>
      <c r="D47" s="357"/>
      <c r="E47" s="360">
        <f t="shared" si="0"/>
        <v>0</v>
      </c>
      <c r="F47" s="244" t="s">
        <v>873</v>
      </c>
      <c r="G47" s="495" t="str">
        <f t="shared" si="3"/>
        <v/>
      </c>
      <c r="H47" s="245" t="str">
        <f>IF(COUNTIF('Record Inputs'!$J$2:$J$100,AN47)&gt;0,"TE", IF(COUNTIF('Record Inputs'!$K$2:$K$100,AN47)&gt;0,"H2O",""))</f>
        <v/>
      </c>
      <c r="I47" s="245" t="str">
        <f>IF(COUNTIF('Record Inputs'!$L$2:$L$100,AN47)&gt;0,"P", IF(COUNTIF('Record Inputs'!$M$2:$M$100,AN47)&gt;0,"N",IF(COUNTIF('Record Inputs'!$P$2:$P$100,AN47)&gt;0,"C","")))</f>
        <v/>
      </c>
      <c r="J47" s="245" t="str">
        <f>IF(COUNTIF('Record Inputs'!$N$2:$N$100,AN47)&gt;0,"S", IF(COUNTIF('Record Inputs'!$O$2:$O$100,AN47)&gt;0,"S&amp;D",""))</f>
        <v/>
      </c>
      <c r="K47" s="436"/>
      <c r="M47" s="16">
        <f t="shared" si="4"/>
        <v>0</v>
      </c>
      <c r="N47" s="16">
        <f t="shared" si="5"/>
        <v>0</v>
      </c>
      <c r="O47" s="16">
        <f t="shared" si="6"/>
        <v>0</v>
      </c>
      <c r="P47" s="16">
        <f t="shared" si="13"/>
        <v>0</v>
      </c>
      <c r="Q47" s="16">
        <f t="shared" si="8"/>
        <v>0</v>
      </c>
      <c r="Y47" s="41">
        <f t="shared" si="9"/>
        <v>0</v>
      </c>
      <c r="Z47" s="41">
        <f t="shared" si="1"/>
        <v>0</v>
      </c>
      <c r="AA47" s="47">
        <f t="shared" si="2"/>
        <v>0</v>
      </c>
      <c r="AB47" s="41">
        <f t="shared" si="10"/>
        <v>0</v>
      </c>
      <c r="AC47" s="41">
        <f t="shared" si="11"/>
        <v>0</v>
      </c>
      <c r="AE47" s="86"/>
      <c r="AF47" s="86"/>
      <c r="AG47" s="86"/>
      <c r="AH47" s="86"/>
      <c r="AN47" s="185" t="str">
        <f t="shared" si="12"/>
        <v/>
      </c>
      <c r="AO47" s="17" t="s">
        <v>832</v>
      </c>
      <c r="AP47" s="17">
        <v>19</v>
      </c>
      <c r="AQ47" s="17" t="s">
        <v>831</v>
      </c>
      <c r="AR47" s="17">
        <v>15</v>
      </c>
    </row>
    <row r="48" spans="1:44" s="17" customFormat="1" ht="16.5" thickTop="1" thickBot="1">
      <c r="A48" s="7">
        <v>44</v>
      </c>
      <c r="B48" s="241"/>
      <c r="C48" s="242"/>
      <c r="D48" s="357"/>
      <c r="E48" s="360">
        <f t="shared" si="0"/>
        <v>0</v>
      </c>
      <c r="F48" s="244" t="s">
        <v>873</v>
      </c>
      <c r="G48" s="495" t="str">
        <f t="shared" si="3"/>
        <v/>
      </c>
      <c r="H48" s="245" t="str">
        <f>IF(COUNTIF('Record Inputs'!$J$2:$J$100,AN48)&gt;0,"TE", IF(COUNTIF('Record Inputs'!$K$2:$K$100,AN48)&gt;0,"H2O",""))</f>
        <v/>
      </c>
      <c r="I48" s="245" t="str">
        <f>IF(COUNTIF('Record Inputs'!$L$2:$L$100,AN48)&gt;0,"P", IF(COUNTIF('Record Inputs'!$M$2:$M$100,AN48)&gt;0,"N",IF(COUNTIF('Record Inputs'!$P$2:$P$100,AN48)&gt;0,"C","")))</f>
        <v/>
      </c>
      <c r="J48" s="245" t="str">
        <f>IF(COUNTIF('Record Inputs'!$N$2:$N$100,AN48)&gt;0,"S", IF(COUNTIF('Record Inputs'!$O$2:$O$100,AN48)&gt;0,"S&amp;D",""))</f>
        <v/>
      </c>
      <c r="K48" s="436"/>
      <c r="M48" s="16">
        <f t="shared" si="4"/>
        <v>0</v>
      </c>
      <c r="N48" s="16">
        <f t="shared" si="5"/>
        <v>0</v>
      </c>
      <c r="O48" s="16">
        <f t="shared" si="6"/>
        <v>0</v>
      </c>
      <c r="P48" s="16">
        <f t="shared" si="13"/>
        <v>0</v>
      </c>
      <c r="Q48" s="16">
        <f t="shared" si="8"/>
        <v>0</v>
      </c>
      <c r="Y48" s="41">
        <f t="shared" si="9"/>
        <v>0</v>
      </c>
      <c r="Z48" s="41">
        <f t="shared" si="1"/>
        <v>0</v>
      </c>
      <c r="AA48" s="47">
        <f t="shared" si="2"/>
        <v>0</v>
      </c>
      <c r="AB48" s="41">
        <f t="shared" si="10"/>
        <v>0</v>
      </c>
      <c r="AC48" s="41">
        <f t="shared" si="11"/>
        <v>0</v>
      </c>
      <c r="AE48" s="86"/>
      <c r="AF48" s="86"/>
      <c r="AG48" s="86"/>
      <c r="AH48" s="86"/>
      <c r="AN48" s="185" t="str">
        <f t="shared" si="12"/>
        <v/>
      </c>
      <c r="AO48" s="17" t="s">
        <v>833</v>
      </c>
      <c r="AP48" s="17">
        <v>19</v>
      </c>
      <c r="AQ48" s="17" t="s">
        <v>831</v>
      </c>
      <c r="AR48" s="17">
        <v>19</v>
      </c>
    </row>
    <row r="49" spans="1:44" s="17" customFormat="1" ht="16.5" thickTop="1" thickBot="1">
      <c r="A49" s="7">
        <v>45</v>
      </c>
      <c r="B49" s="241"/>
      <c r="C49" s="242"/>
      <c r="D49" s="357"/>
      <c r="E49" s="360">
        <f t="shared" si="0"/>
        <v>0</v>
      </c>
      <c r="F49" s="244" t="s">
        <v>873</v>
      </c>
      <c r="G49" s="495" t="str">
        <f t="shared" si="3"/>
        <v/>
      </c>
      <c r="H49" s="245" t="str">
        <f>IF(COUNTIF('Record Inputs'!$J$2:$J$100,AN49)&gt;0,"TE", IF(COUNTIF('Record Inputs'!$K$2:$K$100,AN49)&gt;0,"H2O",""))</f>
        <v/>
      </c>
      <c r="I49" s="245" t="str">
        <f>IF(COUNTIF('Record Inputs'!$L$2:$L$100,AN49)&gt;0,"P", IF(COUNTIF('Record Inputs'!$M$2:$M$100,AN49)&gt;0,"N",IF(COUNTIF('Record Inputs'!$P$2:$P$100,AN49)&gt;0,"C","")))</f>
        <v/>
      </c>
      <c r="J49" s="245" t="str">
        <f>IF(COUNTIF('Record Inputs'!$N$2:$N$100,AN49)&gt;0,"S", IF(COUNTIF('Record Inputs'!$O$2:$O$100,AN49)&gt;0,"S&amp;D",""))</f>
        <v/>
      </c>
      <c r="K49" s="436"/>
      <c r="M49" s="16">
        <f t="shared" si="4"/>
        <v>0</v>
      </c>
      <c r="N49" s="16">
        <f t="shared" si="5"/>
        <v>0</v>
      </c>
      <c r="O49" s="16">
        <f t="shared" si="6"/>
        <v>0</v>
      </c>
      <c r="P49" s="16">
        <f t="shared" si="13"/>
        <v>0</v>
      </c>
      <c r="Q49" s="16">
        <f t="shared" si="8"/>
        <v>0</v>
      </c>
      <c r="Y49" s="41">
        <f t="shared" si="9"/>
        <v>0</v>
      </c>
      <c r="Z49" s="41">
        <f t="shared" si="1"/>
        <v>0</v>
      </c>
      <c r="AA49" s="47">
        <f t="shared" si="2"/>
        <v>0</v>
      </c>
      <c r="AB49" s="41">
        <f t="shared" si="10"/>
        <v>0</v>
      </c>
      <c r="AC49" s="41">
        <f t="shared" si="11"/>
        <v>0</v>
      </c>
      <c r="AE49" s="86"/>
      <c r="AF49" s="86"/>
      <c r="AG49" s="86"/>
      <c r="AH49" s="86"/>
      <c r="AN49" s="185" t="str">
        <f t="shared" si="12"/>
        <v/>
      </c>
      <c r="AO49" s="17" t="s">
        <v>834</v>
      </c>
      <c r="AP49" s="17">
        <v>19</v>
      </c>
      <c r="AQ49" s="17" t="s">
        <v>831</v>
      </c>
      <c r="AR49" s="17">
        <v>23</v>
      </c>
    </row>
    <row r="50" spans="1:44" s="17" customFormat="1" ht="16.5" thickTop="1" thickBot="1">
      <c r="A50" s="7">
        <v>46</v>
      </c>
      <c r="B50" s="241"/>
      <c r="C50" s="242"/>
      <c r="D50" s="357"/>
      <c r="E50" s="360">
        <f t="shared" si="0"/>
        <v>0</v>
      </c>
      <c r="F50" s="244" t="s">
        <v>873</v>
      </c>
      <c r="G50" s="495" t="str">
        <f t="shared" si="3"/>
        <v/>
      </c>
      <c r="H50" s="245" t="str">
        <f>IF(COUNTIF('Record Inputs'!$J$2:$J$100,AN50)&gt;0,"TE", IF(COUNTIF('Record Inputs'!$K$2:$K$100,AN50)&gt;0,"H2O",""))</f>
        <v/>
      </c>
      <c r="I50" s="245" t="str">
        <f>IF(COUNTIF('Record Inputs'!$L$2:$L$100,AN50)&gt;0,"P", IF(COUNTIF('Record Inputs'!$M$2:$M$100,AN50)&gt;0,"N",IF(COUNTIF('Record Inputs'!$P$2:$P$100,AN50)&gt;0,"C","")))</f>
        <v/>
      </c>
      <c r="J50" s="245" t="str">
        <f>IF(COUNTIF('Record Inputs'!$N$2:$N$100,AN50)&gt;0,"S", IF(COUNTIF('Record Inputs'!$O$2:$O$100,AN50)&gt;0,"S&amp;D",""))</f>
        <v/>
      </c>
      <c r="K50" s="436"/>
      <c r="M50" s="16">
        <f t="shared" si="4"/>
        <v>0</v>
      </c>
      <c r="N50" s="16">
        <f t="shared" si="5"/>
        <v>0</v>
      </c>
      <c r="O50" s="16">
        <f t="shared" si="6"/>
        <v>0</v>
      </c>
      <c r="P50" s="16">
        <f t="shared" si="13"/>
        <v>0</v>
      </c>
      <c r="Q50" s="16">
        <f t="shared" si="8"/>
        <v>0</v>
      </c>
      <c r="Y50" s="41">
        <f t="shared" si="9"/>
        <v>0</v>
      </c>
      <c r="Z50" s="41">
        <f t="shared" si="1"/>
        <v>0</v>
      </c>
      <c r="AA50" s="47">
        <f t="shared" si="2"/>
        <v>0</v>
      </c>
      <c r="AB50" s="41">
        <f t="shared" si="10"/>
        <v>0</v>
      </c>
      <c r="AC50" s="41">
        <f t="shared" si="11"/>
        <v>0</v>
      </c>
      <c r="AE50" s="86"/>
      <c r="AF50" s="86"/>
      <c r="AG50" s="86"/>
      <c r="AH50" s="86"/>
      <c r="AN50" s="185" t="str">
        <f t="shared" si="12"/>
        <v/>
      </c>
      <c r="AO50" s="17" t="s">
        <v>835</v>
      </c>
      <c r="AP50" s="17">
        <v>19</v>
      </c>
      <c r="AQ50" s="17" t="s">
        <v>831</v>
      </c>
      <c r="AR50" s="17">
        <v>27</v>
      </c>
    </row>
    <row r="51" spans="1:44" s="17" customFormat="1" ht="16.5" thickTop="1" thickBot="1">
      <c r="A51" s="7">
        <v>47</v>
      </c>
      <c r="B51" s="241"/>
      <c r="C51" s="242"/>
      <c r="D51" s="357"/>
      <c r="E51" s="360">
        <f t="shared" si="0"/>
        <v>0</v>
      </c>
      <c r="F51" s="244" t="s">
        <v>873</v>
      </c>
      <c r="G51" s="495" t="str">
        <f t="shared" si="3"/>
        <v/>
      </c>
      <c r="H51" s="245" t="str">
        <f>IF(COUNTIF('Record Inputs'!$J$2:$J$100,AN51)&gt;0,"TE", IF(COUNTIF('Record Inputs'!$K$2:$K$100,AN51)&gt;0,"H2O",""))</f>
        <v/>
      </c>
      <c r="I51" s="245" t="str">
        <f>IF(COUNTIF('Record Inputs'!$L$2:$L$100,AN51)&gt;0,"P", IF(COUNTIF('Record Inputs'!$M$2:$M$100,AN51)&gt;0,"N",IF(COUNTIF('Record Inputs'!$P$2:$P$100,AN51)&gt;0,"C","")))</f>
        <v/>
      </c>
      <c r="J51" s="245" t="str">
        <f>IF(COUNTIF('Record Inputs'!$N$2:$N$100,AN51)&gt;0,"S", IF(COUNTIF('Record Inputs'!$O$2:$O$100,AN51)&gt;0,"S&amp;D",""))</f>
        <v/>
      </c>
      <c r="K51" s="436"/>
      <c r="M51" s="16">
        <f t="shared" si="4"/>
        <v>0</v>
      </c>
      <c r="N51" s="16">
        <f t="shared" si="5"/>
        <v>0</v>
      </c>
      <c r="O51" s="16">
        <f t="shared" si="6"/>
        <v>0</v>
      </c>
      <c r="P51" s="16">
        <f t="shared" si="13"/>
        <v>0</v>
      </c>
      <c r="Q51" s="16">
        <f t="shared" si="8"/>
        <v>0</v>
      </c>
      <c r="Y51" s="41">
        <f t="shared" si="9"/>
        <v>0</v>
      </c>
      <c r="Z51" s="41">
        <f t="shared" si="1"/>
        <v>0</v>
      </c>
      <c r="AA51" s="47">
        <f t="shared" si="2"/>
        <v>0</v>
      </c>
      <c r="AB51" s="41">
        <f t="shared" si="10"/>
        <v>0</v>
      </c>
      <c r="AC51" s="41">
        <f t="shared" si="11"/>
        <v>0</v>
      </c>
      <c r="AE51" s="86"/>
      <c r="AF51" s="86"/>
      <c r="AG51" s="86"/>
      <c r="AH51" s="86"/>
      <c r="AN51" s="185" t="str">
        <f t="shared" si="12"/>
        <v/>
      </c>
      <c r="AO51" s="17" t="s">
        <v>836</v>
      </c>
      <c r="AP51" s="17">
        <v>19</v>
      </c>
      <c r="AQ51" s="17" t="s">
        <v>831</v>
      </c>
      <c r="AR51" s="17">
        <v>31</v>
      </c>
    </row>
    <row r="52" spans="1:44" s="17" customFormat="1" ht="16.5" thickTop="1" thickBot="1">
      <c r="A52" s="55">
        <v>48</v>
      </c>
      <c r="B52" s="241"/>
      <c r="C52" s="242"/>
      <c r="D52" s="357"/>
      <c r="E52" s="360">
        <f t="shared" si="0"/>
        <v>0</v>
      </c>
      <c r="F52" s="244" t="s">
        <v>873</v>
      </c>
      <c r="G52" s="495" t="str">
        <f t="shared" si="3"/>
        <v/>
      </c>
      <c r="H52" s="245" t="str">
        <f>IF(COUNTIF('Record Inputs'!$J$2:$J$100,AN52)&gt;0,"TE", IF(COUNTIF('Record Inputs'!$K$2:$K$100,AN52)&gt;0,"H2O",""))</f>
        <v/>
      </c>
      <c r="I52" s="245" t="str">
        <f>IF(COUNTIF('Record Inputs'!$L$2:$L$100,AN52)&gt;0,"P", IF(COUNTIF('Record Inputs'!$M$2:$M$100,AN52)&gt;0,"N",IF(COUNTIF('Record Inputs'!$P$2:$P$100,AN52)&gt;0,"C","")))</f>
        <v/>
      </c>
      <c r="J52" s="245" t="str">
        <f>IF(COUNTIF('Record Inputs'!$N$2:$N$100,AN52)&gt;0,"S", IF(COUNTIF('Record Inputs'!$O$2:$O$100,AN52)&gt;0,"S&amp;D",""))</f>
        <v/>
      </c>
      <c r="K52" s="436"/>
      <c r="M52" s="16">
        <f t="shared" si="4"/>
        <v>0</v>
      </c>
      <c r="N52" s="16">
        <f t="shared" si="5"/>
        <v>0</v>
      </c>
      <c r="O52" s="16">
        <f t="shared" si="6"/>
        <v>0</v>
      </c>
      <c r="P52" s="16">
        <f t="shared" si="13"/>
        <v>0</v>
      </c>
      <c r="Q52" s="16">
        <f t="shared" si="8"/>
        <v>0</v>
      </c>
      <c r="Y52" s="41">
        <f t="shared" si="9"/>
        <v>0</v>
      </c>
      <c r="Z52" s="41">
        <f t="shared" si="1"/>
        <v>0</v>
      </c>
      <c r="AA52" s="47">
        <f t="shared" si="2"/>
        <v>0</v>
      </c>
      <c r="AB52" s="41">
        <f t="shared" si="10"/>
        <v>0</v>
      </c>
      <c r="AC52" s="41">
        <f t="shared" si="11"/>
        <v>0</v>
      </c>
      <c r="AE52" s="86"/>
      <c r="AF52" s="86"/>
      <c r="AG52" s="86"/>
      <c r="AH52" s="86"/>
      <c r="AN52" s="185" t="str">
        <f t="shared" si="12"/>
        <v/>
      </c>
      <c r="AO52" s="17" t="s">
        <v>837</v>
      </c>
      <c r="AP52" s="17">
        <v>19</v>
      </c>
      <c r="AQ52" s="17" t="s">
        <v>831</v>
      </c>
      <c r="AR52" s="17">
        <v>35</v>
      </c>
    </row>
    <row r="53" spans="1:44" s="17" customFormat="1" ht="16.5" thickTop="1" thickBot="1">
      <c r="A53" s="56">
        <v>49</v>
      </c>
      <c r="B53" s="241"/>
      <c r="C53" s="242"/>
      <c r="D53" s="357"/>
      <c r="E53" s="360">
        <f t="shared" si="0"/>
        <v>0</v>
      </c>
      <c r="F53" s="244" t="s">
        <v>873</v>
      </c>
      <c r="G53" s="495" t="str">
        <f t="shared" si="3"/>
        <v/>
      </c>
      <c r="H53" s="245" t="str">
        <f>IF(COUNTIF('Record Inputs'!$J$2:$J$100,AN53)&gt;0,"TE", IF(COUNTIF('Record Inputs'!$K$2:$K$100,AN53)&gt;0,"H2O",""))</f>
        <v/>
      </c>
      <c r="I53" s="245" t="str">
        <f>IF(COUNTIF('Record Inputs'!$L$2:$L$100,AN53)&gt;0,"P", IF(COUNTIF('Record Inputs'!$M$2:$M$100,AN53)&gt;0,"N",IF(COUNTIF('Record Inputs'!$P$2:$P$100,AN53)&gt;0,"C","")))</f>
        <v/>
      </c>
      <c r="J53" s="245" t="str">
        <f>IF(COUNTIF('Record Inputs'!$N$2:$N$100,AN53)&gt;0,"S", IF(COUNTIF('Record Inputs'!$O$2:$O$100,AN53)&gt;0,"S&amp;D",""))</f>
        <v/>
      </c>
      <c r="K53" s="436"/>
      <c r="M53" s="16">
        <f t="shared" si="4"/>
        <v>0</v>
      </c>
      <c r="N53" s="16">
        <f t="shared" si="5"/>
        <v>0</v>
      </c>
      <c r="O53" s="16">
        <f t="shared" si="6"/>
        <v>0</v>
      </c>
      <c r="P53" s="16">
        <f t="shared" si="13"/>
        <v>0</v>
      </c>
      <c r="Q53" s="16">
        <f t="shared" si="8"/>
        <v>0</v>
      </c>
      <c r="Y53" s="41">
        <f t="shared" si="9"/>
        <v>0</v>
      </c>
      <c r="Z53" s="41">
        <f t="shared" si="1"/>
        <v>0</v>
      </c>
      <c r="AA53" s="47">
        <f t="shared" si="2"/>
        <v>0</v>
      </c>
      <c r="AB53" s="41">
        <f t="shared" si="10"/>
        <v>0</v>
      </c>
      <c r="AC53" s="41">
        <f t="shared" si="11"/>
        <v>0</v>
      </c>
      <c r="AE53" s="86"/>
      <c r="AF53" s="86"/>
      <c r="AG53" s="86"/>
      <c r="AH53" s="86"/>
      <c r="AN53" s="185" t="str">
        <f t="shared" si="12"/>
        <v/>
      </c>
      <c r="AO53" s="17" t="s">
        <v>5</v>
      </c>
      <c r="AP53" s="17">
        <v>23</v>
      </c>
      <c r="AQ53" s="17" t="s">
        <v>832</v>
      </c>
      <c r="AR53" s="17">
        <v>7</v>
      </c>
    </row>
    <row r="54" spans="1:44" s="17" customFormat="1" ht="16.5" thickTop="1" thickBot="1">
      <c r="A54" s="7">
        <v>50</v>
      </c>
      <c r="B54" s="241"/>
      <c r="C54" s="242"/>
      <c r="D54" s="357"/>
      <c r="E54" s="360">
        <f t="shared" si="0"/>
        <v>0</v>
      </c>
      <c r="F54" s="244" t="s">
        <v>873</v>
      </c>
      <c r="G54" s="495" t="str">
        <f t="shared" si="3"/>
        <v/>
      </c>
      <c r="H54" s="245" t="str">
        <f>IF(COUNTIF('Record Inputs'!$J$2:$J$100,AN54)&gt;0,"TE", IF(COUNTIF('Record Inputs'!$K$2:$K$100,AN54)&gt;0,"H2O",""))</f>
        <v/>
      </c>
      <c r="I54" s="245" t="str">
        <f>IF(COUNTIF('Record Inputs'!$L$2:$L$100,AN54)&gt;0,"P", IF(COUNTIF('Record Inputs'!$M$2:$M$100,AN54)&gt;0,"N",IF(COUNTIF('Record Inputs'!$P$2:$P$100,AN54)&gt;0,"C","")))</f>
        <v/>
      </c>
      <c r="J54" s="245" t="str">
        <f>IF(COUNTIF('Record Inputs'!$N$2:$N$100,AN54)&gt;0,"S", IF(COUNTIF('Record Inputs'!$O$2:$O$100,AN54)&gt;0,"S&amp;D",""))</f>
        <v/>
      </c>
      <c r="K54" s="436"/>
      <c r="M54" s="16">
        <f t="shared" si="4"/>
        <v>0</v>
      </c>
      <c r="N54" s="16">
        <f t="shared" si="5"/>
        <v>0</v>
      </c>
      <c r="O54" s="16">
        <f t="shared" si="6"/>
        <v>0</v>
      </c>
      <c r="P54" s="16">
        <f t="shared" si="13"/>
        <v>0</v>
      </c>
      <c r="Q54" s="16">
        <f t="shared" si="8"/>
        <v>0</v>
      </c>
      <c r="Y54" s="41">
        <f t="shared" si="9"/>
        <v>0</v>
      </c>
      <c r="Z54" s="41">
        <f t="shared" si="1"/>
        <v>0</v>
      </c>
      <c r="AA54" s="47">
        <f t="shared" si="2"/>
        <v>0</v>
      </c>
      <c r="AB54" s="41">
        <f t="shared" si="10"/>
        <v>0</v>
      </c>
      <c r="AC54" s="41">
        <f t="shared" si="11"/>
        <v>0</v>
      </c>
      <c r="AE54" s="86"/>
      <c r="AF54" s="86"/>
      <c r="AG54" s="86"/>
      <c r="AH54" s="86"/>
      <c r="AN54" s="185" t="str">
        <f t="shared" si="12"/>
        <v/>
      </c>
      <c r="AO54" s="17" t="s">
        <v>9</v>
      </c>
      <c r="AP54" s="17">
        <v>23</v>
      </c>
      <c r="AQ54" s="17" t="s">
        <v>832</v>
      </c>
      <c r="AR54" s="17">
        <v>11</v>
      </c>
    </row>
    <row r="55" spans="1:44" s="17" customFormat="1" ht="16.5" thickTop="1" thickBot="1">
      <c r="A55" s="7">
        <v>51</v>
      </c>
      <c r="B55" s="241"/>
      <c r="C55" s="242"/>
      <c r="D55" s="357"/>
      <c r="E55" s="360">
        <f t="shared" si="0"/>
        <v>0</v>
      </c>
      <c r="F55" s="244" t="s">
        <v>873</v>
      </c>
      <c r="G55" s="495" t="str">
        <f t="shared" si="3"/>
        <v/>
      </c>
      <c r="H55" s="245" t="str">
        <f>IF(COUNTIF('Record Inputs'!$J$2:$J$100,AN55)&gt;0,"TE", IF(COUNTIF('Record Inputs'!$K$2:$K$100,AN55)&gt;0,"H2O",""))</f>
        <v/>
      </c>
      <c r="I55" s="245" t="str">
        <f>IF(COUNTIF('Record Inputs'!$L$2:$L$100,AN55)&gt;0,"P", IF(COUNTIF('Record Inputs'!$M$2:$M$100,AN55)&gt;0,"N",IF(COUNTIF('Record Inputs'!$P$2:$P$100,AN55)&gt;0,"C","")))</f>
        <v/>
      </c>
      <c r="J55" s="245" t="str">
        <f>IF(COUNTIF('Record Inputs'!$N$2:$N$100,AN55)&gt;0,"S", IF(COUNTIF('Record Inputs'!$O$2:$O$100,AN55)&gt;0,"S&amp;D",""))</f>
        <v/>
      </c>
      <c r="K55" s="436"/>
      <c r="M55" s="16">
        <f t="shared" si="4"/>
        <v>0</v>
      </c>
      <c r="N55" s="16">
        <f t="shared" si="5"/>
        <v>0</v>
      </c>
      <c r="O55" s="16">
        <f t="shared" si="6"/>
        <v>0</v>
      </c>
      <c r="P55" s="16">
        <f t="shared" si="13"/>
        <v>0</v>
      </c>
      <c r="Q55" s="16">
        <f t="shared" si="8"/>
        <v>0</v>
      </c>
      <c r="Y55" s="41">
        <f t="shared" si="9"/>
        <v>0</v>
      </c>
      <c r="Z55" s="41">
        <f t="shared" si="1"/>
        <v>0</v>
      </c>
      <c r="AA55" s="47">
        <f t="shared" si="2"/>
        <v>0</v>
      </c>
      <c r="AB55" s="41">
        <f t="shared" si="10"/>
        <v>0</v>
      </c>
      <c r="AC55" s="41">
        <f t="shared" si="11"/>
        <v>0</v>
      </c>
      <c r="AE55" s="86"/>
      <c r="AF55" s="86"/>
      <c r="AG55" s="86"/>
      <c r="AH55" s="86"/>
      <c r="AN55" s="185" t="str">
        <f t="shared" si="12"/>
        <v/>
      </c>
      <c r="AO55" s="17" t="s">
        <v>828</v>
      </c>
      <c r="AP55" s="17">
        <v>23</v>
      </c>
      <c r="AQ55" s="17" t="s">
        <v>832</v>
      </c>
      <c r="AR55" s="17">
        <v>15</v>
      </c>
    </row>
    <row r="56" spans="1:44" s="17" customFormat="1" ht="16.5" thickTop="1" thickBot="1">
      <c r="A56" s="7">
        <v>52</v>
      </c>
      <c r="B56" s="241"/>
      <c r="C56" s="242"/>
      <c r="D56" s="357"/>
      <c r="E56" s="360">
        <f t="shared" si="0"/>
        <v>0</v>
      </c>
      <c r="F56" s="244" t="s">
        <v>873</v>
      </c>
      <c r="G56" s="495" t="str">
        <f t="shared" si="3"/>
        <v/>
      </c>
      <c r="H56" s="245" t="str">
        <f>IF(COUNTIF('Record Inputs'!$J$2:$J$100,AN56)&gt;0,"TE", IF(COUNTIF('Record Inputs'!$K$2:$K$100,AN56)&gt;0,"H2O",""))</f>
        <v/>
      </c>
      <c r="I56" s="245" t="str">
        <f>IF(COUNTIF('Record Inputs'!$L$2:$L$100,AN56)&gt;0,"P", IF(COUNTIF('Record Inputs'!$M$2:$M$100,AN56)&gt;0,"N",IF(COUNTIF('Record Inputs'!$P$2:$P$100,AN56)&gt;0,"C","")))</f>
        <v/>
      </c>
      <c r="J56" s="245" t="str">
        <f>IF(COUNTIF('Record Inputs'!$N$2:$N$100,AN56)&gt;0,"S", IF(COUNTIF('Record Inputs'!$O$2:$O$100,AN56)&gt;0,"S&amp;D",""))</f>
        <v/>
      </c>
      <c r="K56" s="436"/>
      <c r="M56" s="16">
        <f t="shared" si="4"/>
        <v>0</v>
      </c>
      <c r="N56" s="16">
        <f t="shared" si="5"/>
        <v>0</v>
      </c>
      <c r="O56" s="16">
        <f t="shared" si="6"/>
        <v>0</v>
      </c>
      <c r="P56" s="16">
        <f t="shared" si="13"/>
        <v>0</v>
      </c>
      <c r="Q56" s="16">
        <f t="shared" si="8"/>
        <v>0</v>
      </c>
      <c r="Y56" s="41">
        <f t="shared" si="9"/>
        <v>0</v>
      </c>
      <c r="Z56" s="41">
        <f t="shared" si="1"/>
        <v>0</v>
      </c>
      <c r="AA56" s="47">
        <f t="shared" si="2"/>
        <v>0</v>
      </c>
      <c r="AB56" s="41">
        <f t="shared" si="10"/>
        <v>0</v>
      </c>
      <c r="AC56" s="41">
        <f t="shared" si="11"/>
        <v>0</v>
      </c>
      <c r="AE56" s="86"/>
      <c r="AF56" s="86"/>
      <c r="AG56" s="86"/>
      <c r="AH56" s="86"/>
      <c r="AN56" s="185" t="str">
        <f t="shared" si="12"/>
        <v/>
      </c>
      <c r="AO56" s="17" t="s">
        <v>829</v>
      </c>
      <c r="AP56" s="17">
        <v>23</v>
      </c>
      <c r="AQ56" s="17" t="s">
        <v>832</v>
      </c>
      <c r="AR56" s="17">
        <v>19</v>
      </c>
    </row>
    <row r="57" spans="1:44" s="17" customFormat="1" ht="16.5" thickTop="1" thickBot="1">
      <c r="A57" s="7">
        <v>53</v>
      </c>
      <c r="B57" s="241"/>
      <c r="C57" s="242"/>
      <c r="D57" s="357"/>
      <c r="E57" s="360">
        <f t="shared" si="0"/>
        <v>0</v>
      </c>
      <c r="F57" s="244" t="s">
        <v>873</v>
      </c>
      <c r="G57" s="495" t="str">
        <f t="shared" si="3"/>
        <v/>
      </c>
      <c r="H57" s="245" t="str">
        <f>IF(COUNTIF('Record Inputs'!$J$2:$J$100,AN57)&gt;0,"TE", IF(COUNTIF('Record Inputs'!$K$2:$K$100,AN57)&gt;0,"H2O",""))</f>
        <v/>
      </c>
      <c r="I57" s="245" t="str">
        <f>IF(COUNTIF('Record Inputs'!$L$2:$L$100,AN57)&gt;0,"P", IF(COUNTIF('Record Inputs'!$M$2:$M$100,AN57)&gt;0,"N",IF(COUNTIF('Record Inputs'!$P$2:$P$100,AN57)&gt;0,"C","")))</f>
        <v/>
      </c>
      <c r="J57" s="245" t="str">
        <f>IF(COUNTIF('Record Inputs'!$N$2:$N$100,AN57)&gt;0,"S", IF(COUNTIF('Record Inputs'!$O$2:$O$100,AN57)&gt;0,"S&amp;D",""))</f>
        <v/>
      </c>
      <c r="K57" s="436"/>
      <c r="M57" s="16">
        <f t="shared" si="4"/>
        <v>0</v>
      </c>
      <c r="N57" s="16">
        <f t="shared" si="5"/>
        <v>0</v>
      </c>
      <c r="O57" s="16">
        <f t="shared" si="6"/>
        <v>0</v>
      </c>
      <c r="P57" s="16">
        <f t="shared" si="13"/>
        <v>0</v>
      </c>
      <c r="Q57" s="16">
        <f t="shared" si="8"/>
        <v>0</v>
      </c>
      <c r="Y57" s="41">
        <f t="shared" si="9"/>
        <v>0</v>
      </c>
      <c r="Z57" s="41">
        <f t="shared" si="1"/>
        <v>0</v>
      </c>
      <c r="AA57" s="47">
        <f t="shared" si="2"/>
        <v>0</v>
      </c>
      <c r="AB57" s="41">
        <f t="shared" si="10"/>
        <v>0</v>
      </c>
      <c r="AC57" s="41">
        <f t="shared" si="11"/>
        <v>0</v>
      </c>
      <c r="AE57" s="86"/>
      <c r="AF57" s="86"/>
      <c r="AG57" s="86"/>
      <c r="AH57" s="86"/>
      <c r="AN57" s="185" t="str">
        <f t="shared" si="12"/>
        <v/>
      </c>
      <c r="AO57" s="17" t="s">
        <v>830</v>
      </c>
      <c r="AP57" s="17">
        <v>23</v>
      </c>
      <c r="AQ57" s="17" t="s">
        <v>832</v>
      </c>
      <c r="AR57" s="17">
        <v>23</v>
      </c>
    </row>
    <row r="58" spans="1:44" s="17" customFormat="1" ht="16.5" thickTop="1" thickBot="1">
      <c r="A58" s="7">
        <v>54</v>
      </c>
      <c r="B58" s="241"/>
      <c r="C58" s="242"/>
      <c r="D58" s="357"/>
      <c r="E58" s="360">
        <f t="shared" si="0"/>
        <v>0</v>
      </c>
      <c r="F58" s="244" t="s">
        <v>873</v>
      </c>
      <c r="G58" s="495" t="str">
        <f t="shared" si="3"/>
        <v/>
      </c>
      <c r="H58" s="245" t="str">
        <f>IF(COUNTIF('Record Inputs'!$J$2:$J$100,AN58)&gt;0,"TE", IF(COUNTIF('Record Inputs'!$K$2:$K$100,AN58)&gt;0,"H2O",""))</f>
        <v/>
      </c>
      <c r="I58" s="245" t="str">
        <f>IF(COUNTIF('Record Inputs'!$L$2:$L$100,AN58)&gt;0,"P", IF(COUNTIF('Record Inputs'!$M$2:$M$100,AN58)&gt;0,"N",IF(COUNTIF('Record Inputs'!$P$2:$P$100,AN58)&gt;0,"C","")))</f>
        <v/>
      </c>
      <c r="J58" s="245" t="str">
        <f>IF(COUNTIF('Record Inputs'!$N$2:$N$100,AN58)&gt;0,"S", IF(COUNTIF('Record Inputs'!$O$2:$O$100,AN58)&gt;0,"S&amp;D",""))</f>
        <v/>
      </c>
      <c r="K58" s="436"/>
      <c r="M58" s="16">
        <f t="shared" si="4"/>
        <v>0</v>
      </c>
      <c r="N58" s="16">
        <f t="shared" si="5"/>
        <v>0</v>
      </c>
      <c r="O58" s="16">
        <f t="shared" si="6"/>
        <v>0</v>
      </c>
      <c r="P58" s="16">
        <f t="shared" si="13"/>
        <v>0</v>
      </c>
      <c r="Q58" s="16">
        <f t="shared" si="8"/>
        <v>0</v>
      </c>
      <c r="Y58" s="41">
        <f t="shared" si="9"/>
        <v>0</v>
      </c>
      <c r="Z58" s="41">
        <f t="shared" si="1"/>
        <v>0</v>
      </c>
      <c r="AA58" s="47">
        <f t="shared" si="2"/>
        <v>0</v>
      </c>
      <c r="AB58" s="41">
        <f t="shared" si="10"/>
        <v>0</v>
      </c>
      <c r="AC58" s="41">
        <f t="shared" si="11"/>
        <v>0</v>
      </c>
      <c r="AE58" s="86"/>
      <c r="AF58" s="86"/>
      <c r="AG58" s="86"/>
      <c r="AH58" s="86"/>
      <c r="AN58" s="185" t="str">
        <f t="shared" si="12"/>
        <v/>
      </c>
      <c r="AO58" s="17" t="s">
        <v>831</v>
      </c>
      <c r="AP58" s="17">
        <v>23</v>
      </c>
      <c r="AQ58" s="17" t="s">
        <v>832</v>
      </c>
      <c r="AR58" s="17">
        <v>27</v>
      </c>
    </row>
    <row r="59" spans="1:44" s="17" customFormat="1" ht="16.5" thickTop="1" thickBot="1">
      <c r="A59" s="7">
        <v>55</v>
      </c>
      <c r="B59" s="241"/>
      <c r="C59" s="242"/>
      <c r="D59" s="357"/>
      <c r="E59" s="360">
        <f t="shared" si="0"/>
        <v>0</v>
      </c>
      <c r="F59" s="244" t="s">
        <v>873</v>
      </c>
      <c r="G59" s="495" t="str">
        <f t="shared" si="3"/>
        <v/>
      </c>
      <c r="H59" s="245" t="str">
        <f>IF(COUNTIF('Record Inputs'!$J$2:$J$100,AN59)&gt;0,"TE", IF(COUNTIF('Record Inputs'!$K$2:$K$100,AN59)&gt;0,"H2O",""))</f>
        <v/>
      </c>
      <c r="I59" s="245" t="str">
        <f>IF(COUNTIF('Record Inputs'!$L$2:$L$100,AN59)&gt;0,"P", IF(COUNTIF('Record Inputs'!$M$2:$M$100,AN59)&gt;0,"N",IF(COUNTIF('Record Inputs'!$P$2:$P$100,AN59)&gt;0,"C","")))</f>
        <v/>
      </c>
      <c r="J59" s="245" t="str">
        <f>IF(COUNTIF('Record Inputs'!$N$2:$N$100,AN59)&gt;0,"S", IF(COUNTIF('Record Inputs'!$O$2:$O$100,AN59)&gt;0,"S&amp;D",""))</f>
        <v/>
      </c>
      <c r="K59" s="436"/>
      <c r="M59" s="16">
        <f t="shared" si="4"/>
        <v>0</v>
      </c>
      <c r="N59" s="16">
        <f t="shared" si="5"/>
        <v>0</v>
      </c>
      <c r="O59" s="16">
        <f t="shared" si="6"/>
        <v>0</v>
      </c>
      <c r="P59" s="16">
        <f t="shared" si="13"/>
        <v>0</v>
      </c>
      <c r="Q59" s="16">
        <f t="shared" si="8"/>
        <v>0</v>
      </c>
      <c r="Y59" s="41">
        <f t="shared" si="9"/>
        <v>0</v>
      </c>
      <c r="Z59" s="41">
        <f t="shared" si="1"/>
        <v>0</v>
      </c>
      <c r="AA59" s="47">
        <f t="shared" si="2"/>
        <v>0</v>
      </c>
      <c r="AB59" s="41">
        <f t="shared" si="10"/>
        <v>0</v>
      </c>
      <c r="AC59" s="41">
        <f t="shared" si="11"/>
        <v>0</v>
      </c>
      <c r="AE59" s="86"/>
      <c r="AF59" s="86"/>
      <c r="AG59" s="86"/>
      <c r="AH59" s="86"/>
      <c r="AN59" s="185" t="str">
        <f t="shared" si="12"/>
        <v/>
      </c>
      <c r="AO59" s="17" t="s">
        <v>832</v>
      </c>
      <c r="AP59" s="17">
        <v>23</v>
      </c>
      <c r="AQ59" s="17" t="s">
        <v>832</v>
      </c>
      <c r="AR59" s="17">
        <v>31</v>
      </c>
    </row>
    <row r="60" spans="1:44" s="17" customFormat="1" ht="16.5" thickTop="1" thickBot="1">
      <c r="A60" s="55">
        <v>56</v>
      </c>
      <c r="B60" s="241"/>
      <c r="C60" s="242"/>
      <c r="D60" s="357"/>
      <c r="E60" s="360">
        <f t="shared" si="0"/>
        <v>0</v>
      </c>
      <c r="F60" s="244" t="s">
        <v>873</v>
      </c>
      <c r="G60" s="495" t="str">
        <f t="shared" si="3"/>
        <v/>
      </c>
      <c r="H60" s="245" t="str">
        <f>IF(COUNTIF('Record Inputs'!$J$2:$J$100,AN60)&gt;0,"TE", IF(COUNTIF('Record Inputs'!$K$2:$K$100,AN60)&gt;0,"H2O",""))</f>
        <v/>
      </c>
      <c r="I60" s="245" t="str">
        <f>IF(COUNTIF('Record Inputs'!$L$2:$L$100,AN60)&gt;0,"P", IF(COUNTIF('Record Inputs'!$M$2:$M$100,AN60)&gt;0,"N",IF(COUNTIF('Record Inputs'!$P$2:$P$100,AN60)&gt;0,"C","")))</f>
        <v/>
      </c>
      <c r="J60" s="245" t="str">
        <f>IF(COUNTIF('Record Inputs'!$N$2:$N$100,AN60)&gt;0,"S", IF(COUNTIF('Record Inputs'!$O$2:$O$100,AN60)&gt;0,"S&amp;D",""))</f>
        <v/>
      </c>
      <c r="K60" s="436"/>
      <c r="M60" s="16">
        <f t="shared" si="4"/>
        <v>0</v>
      </c>
      <c r="N60" s="16">
        <f t="shared" si="5"/>
        <v>0</v>
      </c>
      <c r="O60" s="16">
        <f t="shared" si="6"/>
        <v>0</v>
      </c>
      <c r="P60" s="16">
        <f t="shared" si="13"/>
        <v>0</v>
      </c>
      <c r="Q60" s="16">
        <f t="shared" si="8"/>
        <v>0</v>
      </c>
      <c r="Y60" s="41">
        <f t="shared" si="9"/>
        <v>0</v>
      </c>
      <c r="Z60" s="41">
        <f t="shared" si="1"/>
        <v>0</v>
      </c>
      <c r="AA60" s="47">
        <f t="shared" si="2"/>
        <v>0</v>
      </c>
      <c r="AB60" s="41">
        <f t="shared" si="10"/>
        <v>0</v>
      </c>
      <c r="AC60" s="41">
        <f t="shared" si="11"/>
        <v>0</v>
      </c>
      <c r="AE60" s="86"/>
      <c r="AF60" s="86"/>
      <c r="AG60" s="86"/>
      <c r="AH60" s="86"/>
      <c r="AN60" s="185" t="str">
        <f t="shared" si="12"/>
        <v/>
      </c>
      <c r="AO60" s="17" t="s">
        <v>833</v>
      </c>
      <c r="AP60" s="17">
        <v>23</v>
      </c>
      <c r="AQ60" s="17" t="s">
        <v>832</v>
      </c>
      <c r="AR60" s="17">
        <v>35</v>
      </c>
    </row>
    <row r="61" spans="1:44" s="17" customFormat="1" ht="16.5" thickTop="1" thickBot="1">
      <c r="A61" s="56">
        <v>57</v>
      </c>
      <c r="B61" s="241"/>
      <c r="C61" s="242"/>
      <c r="D61" s="357"/>
      <c r="E61" s="360">
        <f t="shared" si="0"/>
        <v>0</v>
      </c>
      <c r="F61" s="244" t="s">
        <v>873</v>
      </c>
      <c r="G61" s="495" t="str">
        <f t="shared" si="3"/>
        <v/>
      </c>
      <c r="H61" s="245" t="str">
        <f>IF(COUNTIF('Record Inputs'!$J$2:$J$100,AN61)&gt;0,"TE", IF(COUNTIF('Record Inputs'!$K$2:$K$100,AN61)&gt;0,"H2O",""))</f>
        <v/>
      </c>
      <c r="I61" s="245" t="str">
        <f>IF(COUNTIF('Record Inputs'!$L$2:$L$100,AN61)&gt;0,"P", IF(COUNTIF('Record Inputs'!$M$2:$M$100,AN61)&gt;0,"N",IF(COUNTIF('Record Inputs'!$P$2:$P$100,AN61)&gt;0,"C","")))</f>
        <v/>
      </c>
      <c r="J61" s="245" t="str">
        <f>IF(COUNTIF('Record Inputs'!$N$2:$N$100,AN61)&gt;0,"S", IF(COUNTIF('Record Inputs'!$O$2:$O$100,AN61)&gt;0,"S&amp;D",""))</f>
        <v/>
      </c>
      <c r="K61" s="436"/>
      <c r="M61" s="16">
        <f t="shared" si="4"/>
        <v>0</v>
      </c>
      <c r="N61" s="16">
        <f t="shared" si="5"/>
        <v>0</v>
      </c>
      <c r="O61" s="16">
        <f t="shared" si="6"/>
        <v>0</v>
      </c>
      <c r="P61" s="16">
        <f t="shared" si="13"/>
        <v>0</v>
      </c>
      <c r="Q61" s="16">
        <f t="shared" si="8"/>
        <v>0</v>
      </c>
      <c r="Y61" s="41">
        <f t="shared" si="9"/>
        <v>0</v>
      </c>
      <c r="Z61" s="41">
        <f t="shared" si="1"/>
        <v>0</v>
      </c>
      <c r="AA61" s="47">
        <f t="shared" si="2"/>
        <v>0</v>
      </c>
      <c r="AB61" s="41">
        <f t="shared" si="10"/>
        <v>0</v>
      </c>
      <c r="AC61" s="41">
        <f t="shared" si="11"/>
        <v>0</v>
      </c>
      <c r="AE61" s="86"/>
      <c r="AF61" s="86"/>
      <c r="AG61" s="86"/>
      <c r="AH61" s="86"/>
      <c r="AN61" s="185" t="str">
        <f t="shared" si="12"/>
        <v/>
      </c>
      <c r="AO61" s="17" t="s">
        <v>834</v>
      </c>
      <c r="AP61" s="17">
        <v>23</v>
      </c>
      <c r="AQ61" s="17" t="s">
        <v>833</v>
      </c>
      <c r="AR61" s="17">
        <v>7</v>
      </c>
    </row>
    <row r="62" spans="1:44" s="17" customFormat="1" ht="16.5" thickTop="1" thickBot="1">
      <c r="A62" s="7">
        <v>58</v>
      </c>
      <c r="B62" s="241"/>
      <c r="C62" s="242"/>
      <c r="D62" s="357"/>
      <c r="E62" s="360">
        <f t="shared" si="0"/>
        <v>0</v>
      </c>
      <c r="F62" s="244" t="s">
        <v>873</v>
      </c>
      <c r="G62" s="495" t="str">
        <f t="shared" si="3"/>
        <v/>
      </c>
      <c r="H62" s="245" t="str">
        <f>IF(COUNTIF('Record Inputs'!$J$2:$J$100,AN62)&gt;0,"TE", IF(COUNTIF('Record Inputs'!$K$2:$K$100,AN62)&gt;0,"H2O",""))</f>
        <v/>
      </c>
      <c r="I62" s="245" t="str">
        <f>IF(COUNTIF('Record Inputs'!$L$2:$L$100,AN62)&gt;0,"P", IF(COUNTIF('Record Inputs'!$M$2:$M$100,AN62)&gt;0,"N",IF(COUNTIF('Record Inputs'!$P$2:$P$100,AN62)&gt;0,"C","")))</f>
        <v/>
      </c>
      <c r="J62" s="245" t="str">
        <f>IF(COUNTIF('Record Inputs'!$N$2:$N$100,AN62)&gt;0,"S", IF(COUNTIF('Record Inputs'!$O$2:$O$100,AN62)&gt;0,"S&amp;D",""))</f>
        <v/>
      </c>
      <c r="K62" s="436"/>
      <c r="M62" s="16">
        <f t="shared" si="4"/>
        <v>0</v>
      </c>
      <c r="N62" s="16">
        <f t="shared" si="5"/>
        <v>0</v>
      </c>
      <c r="O62" s="16">
        <f t="shared" si="6"/>
        <v>0</v>
      </c>
      <c r="P62" s="16">
        <f t="shared" si="13"/>
        <v>0</v>
      </c>
      <c r="Q62" s="16">
        <f t="shared" si="8"/>
        <v>0</v>
      </c>
      <c r="Y62" s="41">
        <f t="shared" si="9"/>
        <v>0</v>
      </c>
      <c r="Z62" s="41">
        <f t="shared" si="1"/>
        <v>0</v>
      </c>
      <c r="AA62" s="47">
        <f t="shared" si="2"/>
        <v>0</v>
      </c>
      <c r="AB62" s="41">
        <f t="shared" si="10"/>
        <v>0</v>
      </c>
      <c r="AC62" s="41">
        <f t="shared" si="11"/>
        <v>0</v>
      </c>
      <c r="AE62" s="86"/>
      <c r="AF62" s="86"/>
      <c r="AG62" s="86"/>
      <c r="AH62" s="86"/>
      <c r="AN62" s="185" t="str">
        <f t="shared" si="12"/>
        <v/>
      </c>
      <c r="AO62" s="17" t="s">
        <v>835</v>
      </c>
      <c r="AP62" s="17">
        <v>23</v>
      </c>
      <c r="AQ62" s="17" t="s">
        <v>833</v>
      </c>
      <c r="AR62" s="17">
        <v>11</v>
      </c>
    </row>
    <row r="63" spans="1:44" s="17" customFormat="1" ht="16.5" thickTop="1" thickBot="1">
      <c r="A63" s="7">
        <v>59</v>
      </c>
      <c r="B63" s="241"/>
      <c r="C63" s="242"/>
      <c r="D63" s="357"/>
      <c r="E63" s="360">
        <f t="shared" si="0"/>
        <v>0</v>
      </c>
      <c r="F63" s="244" t="s">
        <v>873</v>
      </c>
      <c r="G63" s="495" t="str">
        <f t="shared" si="3"/>
        <v/>
      </c>
      <c r="H63" s="245" t="str">
        <f>IF(COUNTIF('Record Inputs'!$J$2:$J$100,AN63)&gt;0,"TE", IF(COUNTIF('Record Inputs'!$K$2:$K$100,AN63)&gt;0,"H2O",""))</f>
        <v/>
      </c>
      <c r="I63" s="245" t="str">
        <f>IF(COUNTIF('Record Inputs'!$L$2:$L$100,AN63)&gt;0,"P", IF(COUNTIF('Record Inputs'!$M$2:$M$100,AN63)&gt;0,"N",IF(COUNTIF('Record Inputs'!$P$2:$P$100,AN63)&gt;0,"C","")))</f>
        <v/>
      </c>
      <c r="J63" s="245" t="str">
        <f>IF(COUNTIF('Record Inputs'!$N$2:$N$100,AN63)&gt;0,"S", IF(COUNTIF('Record Inputs'!$O$2:$O$100,AN63)&gt;0,"S&amp;D",""))</f>
        <v/>
      </c>
      <c r="K63" s="436"/>
      <c r="M63" s="16">
        <f t="shared" si="4"/>
        <v>0</v>
      </c>
      <c r="N63" s="16">
        <f t="shared" si="5"/>
        <v>0</v>
      </c>
      <c r="O63" s="16">
        <f t="shared" si="6"/>
        <v>0</v>
      </c>
      <c r="P63" s="16">
        <f t="shared" si="13"/>
        <v>0</v>
      </c>
      <c r="Q63" s="16">
        <f t="shared" si="8"/>
        <v>0</v>
      </c>
      <c r="Y63" s="41">
        <f t="shared" si="9"/>
        <v>0</v>
      </c>
      <c r="Z63" s="41">
        <f t="shared" si="1"/>
        <v>0</v>
      </c>
      <c r="AA63" s="47">
        <f t="shared" si="2"/>
        <v>0</v>
      </c>
      <c r="AB63" s="41">
        <f t="shared" si="10"/>
        <v>0</v>
      </c>
      <c r="AC63" s="41">
        <f t="shared" si="11"/>
        <v>0</v>
      </c>
      <c r="AE63" s="86"/>
      <c r="AF63" s="86"/>
      <c r="AG63" s="86"/>
      <c r="AH63" s="86"/>
      <c r="AN63" s="185" t="str">
        <f t="shared" si="12"/>
        <v/>
      </c>
      <c r="AO63" s="17" t="s">
        <v>836</v>
      </c>
      <c r="AP63" s="17">
        <v>23</v>
      </c>
      <c r="AQ63" s="17" t="s">
        <v>833</v>
      </c>
      <c r="AR63" s="17">
        <v>15</v>
      </c>
    </row>
    <row r="64" spans="1:44" s="17" customFormat="1" ht="16.5" thickTop="1" thickBot="1">
      <c r="A64" s="7">
        <v>60</v>
      </c>
      <c r="B64" s="241"/>
      <c r="C64" s="242"/>
      <c r="D64" s="357"/>
      <c r="E64" s="360">
        <f t="shared" si="0"/>
        <v>0</v>
      </c>
      <c r="F64" s="244" t="s">
        <v>873</v>
      </c>
      <c r="G64" s="495" t="str">
        <f t="shared" si="3"/>
        <v/>
      </c>
      <c r="H64" s="245" t="str">
        <f>IF(COUNTIF('Record Inputs'!$J$2:$J$100,AN64)&gt;0,"TE", IF(COUNTIF('Record Inputs'!$K$2:$K$100,AN64)&gt;0,"H2O",""))</f>
        <v/>
      </c>
      <c r="I64" s="245" t="str">
        <f>IF(COUNTIF('Record Inputs'!$L$2:$L$100,AN64)&gt;0,"P", IF(COUNTIF('Record Inputs'!$M$2:$M$100,AN64)&gt;0,"N",IF(COUNTIF('Record Inputs'!$P$2:$P$100,AN64)&gt;0,"C","")))</f>
        <v/>
      </c>
      <c r="J64" s="245" t="str">
        <f>IF(COUNTIF('Record Inputs'!$N$2:$N$100,AN64)&gt;0,"S", IF(COUNTIF('Record Inputs'!$O$2:$O$100,AN64)&gt;0,"S&amp;D",""))</f>
        <v/>
      </c>
      <c r="K64" s="436"/>
      <c r="M64" s="16">
        <f t="shared" si="4"/>
        <v>0</v>
      </c>
      <c r="N64" s="16">
        <f t="shared" si="5"/>
        <v>0</v>
      </c>
      <c r="O64" s="16">
        <f t="shared" si="6"/>
        <v>0</v>
      </c>
      <c r="P64" s="16">
        <f t="shared" si="13"/>
        <v>0</v>
      </c>
      <c r="Q64" s="16">
        <f t="shared" si="8"/>
        <v>0</v>
      </c>
      <c r="Y64" s="41">
        <f t="shared" si="9"/>
        <v>0</v>
      </c>
      <c r="Z64" s="41">
        <f t="shared" si="1"/>
        <v>0</v>
      </c>
      <c r="AA64" s="47">
        <f t="shared" si="2"/>
        <v>0</v>
      </c>
      <c r="AB64" s="41">
        <f t="shared" si="10"/>
        <v>0</v>
      </c>
      <c r="AC64" s="41">
        <f t="shared" si="11"/>
        <v>0</v>
      </c>
      <c r="AE64" s="86"/>
      <c r="AF64" s="86"/>
      <c r="AG64" s="86"/>
      <c r="AH64" s="86"/>
      <c r="AN64" s="185" t="str">
        <f t="shared" si="12"/>
        <v/>
      </c>
      <c r="AO64" s="17" t="s">
        <v>837</v>
      </c>
      <c r="AP64" s="17">
        <v>23</v>
      </c>
      <c r="AQ64" s="17" t="s">
        <v>833</v>
      </c>
      <c r="AR64" s="17">
        <v>19</v>
      </c>
    </row>
    <row r="65" spans="1:45" s="17" customFormat="1" ht="16.5" thickTop="1" thickBot="1">
      <c r="A65" s="7">
        <v>61</v>
      </c>
      <c r="B65" s="241"/>
      <c r="C65" s="242"/>
      <c r="D65" s="357"/>
      <c r="E65" s="360">
        <f t="shared" si="0"/>
        <v>0</v>
      </c>
      <c r="F65" s="244" t="s">
        <v>873</v>
      </c>
      <c r="G65" s="495" t="str">
        <f t="shared" si="3"/>
        <v/>
      </c>
      <c r="H65" s="245" t="str">
        <f>IF(COUNTIF('Record Inputs'!$J$2:$J$100,AN65)&gt;0,"TE", IF(COUNTIF('Record Inputs'!$K$2:$K$100,AN65)&gt;0,"H2O",""))</f>
        <v/>
      </c>
      <c r="I65" s="245" t="str">
        <f>IF(COUNTIF('Record Inputs'!$L$2:$L$100,AN65)&gt;0,"P", IF(COUNTIF('Record Inputs'!$M$2:$M$100,AN65)&gt;0,"N",IF(COUNTIF('Record Inputs'!$P$2:$P$100,AN65)&gt;0,"C","")))</f>
        <v/>
      </c>
      <c r="J65" s="245" t="str">
        <f>IF(COUNTIF('Record Inputs'!$N$2:$N$100,AN65)&gt;0,"S", IF(COUNTIF('Record Inputs'!$O$2:$O$100,AN65)&gt;0,"S&amp;D",""))</f>
        <v/>
      </c>
      <c r="K65" s="436"/>
      <c r="M65" s="16">
        <f t="shared" si="4"/>
        <v>0</v>
      </c>
      <c r="N65" s="16">
        <f t="shared" si="5"/>
        <v>0</v>
      </c>
      <c r="O65" s="16">
        <f t="shared" si="6"/>
        <v>0</v>
      </c>
      <c r="P65" s="16">
        <f t="shared" si="13"/>
        <v>0</v>
      </c>
      <c r="Q65" s="16">
        <f t="shared" si="8"/>
        <v>0</v>
      </c>
      <c r="Y65" s="41">
        <f t="shared" si="9"/>
        <v>0</v>
      </c>
      <c r="Z65" s="41">
        <f t="shared" si="1"/>
        <v>0</v>
      </c>
      <c r="AA65" s="47">
        <f t="shared" si="2"/>
        <v>0</v>
      </c>
      <c r="AB65" s="41">
        <f t="shared" si="10"/>
        <v>0</v>
      </c>
      <c r="AC65" s="41">
        <f t="shared" si="11"/>
        <v>0</v>
      </c>
      <c r="AE65" s="86"/>
      <c r="AF65" s="86"/>
      <c r="AG65" s="86"/>
      <c r="AH65" s="86"/>
      <c r="AN65" s="185" t="str">
        <f t="shared" si="12"/>
        <v/>
      </c>
      <c r="AO65" s="17" t="s">
        <v>5</v>
      </c>
      <c r="AP65" s="17">
        <v>27</v>
      </c>
      <c r="AQ65" s="17" t="s">
        <v>833</v>
      </c>
      <c r="AR65" s="17">
        <v>23</v>
      </c>
    </row>
    <row r="66" spans="1:45" s="17" customFormat="1" ht="16.5" thickTop="1" thickBot="1">
      <c r="A66" s="7">
        <v>62</v>
      </c>
      <c r="B66" s="241"/>
      <c r="C66" s="242"/>
      <c r="D66" s="357"/>
      <c r="E66" s="360">
        <f t="shared" si="0"/>
        <v>0</v>
      </c>
      <c r="F66" s="244" t="s">
        <v>873</v>
      </c>
      <c r="G66" s="495" t="str">
        <f t="shared" si="3"/>
        <v/>
      </c>
      <c r="H66" s="245" t="str">
        <f>IF(COUNTIF('Record Inputs'!$J$2:$J$100,AN66)&gt;0,"TE", IF(COUNTIF('Record Inputs'!$K$2:$K$100,AN66)&gt;0,"H2O",""))</f>
        <v/>
      </c>
      <c r="I66" s="245" t="str">
        <f>IF(COUNTIF('Record Inputs'!$L$2:$L$100,AN66)&gt;0,"P", IF(COUNTIF('Record Inputs'!$M$2:$M$100,AN66)&gt;0,"N",IF(COUNTIF('Record Inputs'!$P$2:$P$100,AN66)&gt;0,"C","")))</f>
        <v/>
      </c>
      <c r="J66" s="245" t="str">
        <f>IF(COUNTIF('Record Inputs'!$N$2:$N$100,AN66)&gt;0,"S", IF(COUNTIF('Record Inputs'!$O$2:$O$100,AN66)&gt;0,"S&amp;D",""))</f>
        <v/>
      </c>
      <c r="K66" s="436"/>
      <c r="M66" s="16">
        <f t="shared" si="4"/>
        <v>0</v>
      </c>
      <c r="N66" s="16">
        <f t="shared" si="5"/>
        <v>0</v>
      </c>
      <c r="O66" s="16">
        <f t="shared" si="6"/>
        <v>0</v>
      </c>
      <c r="P66" s="16">
        <f t="shared" si="13"/>
        <v>0</v>
      </c>
      <c r="Q66" s="16">
        <f t="shared" si="8"/>
        <v>0</v>
      </c>
      <c r="Y66" s="41">
        <f t="shared" si="9"/>
        <v>0</v>
      </c>
      <c r="Z66" s="41">
        <f t="shared" si="1"/>
        <v>0</v>
      </c>
      <c r="AA66" s="47">
        <f t="shared" si="2"/>
        <v>0</v>
      </c>
      <c r="AB66" s="41">
        <f t="shared" si="10"/>
        <v>0</v>
      </c>
      <c r="AC66" s="41">
        <f t="shared" si="11"/>
        <v>0</v>
      </c>
      <c r="AE66" s="86"/>
      <c r="AF66" s="86"/>
      <c r="AG66" s="86"/>
      <c r="AH66" s="86"/>
      <c r="AN66" s="185" t="str">
        <f t="shared" si="12"/>
        <v/>
      </c>
      <c r="AO66" s="17" t="s">
        <v>9</v>
      </c>
      <c r="AP66" s="17">
        <v>27</v>
      </c>
      <c r="AQ66" s="17" t="s">
        <v>833</v>
      </c>
      <c r="AR66" s="17">
        <v>27</v>
      </c>
    </row>
    <row r="67" spans="1:45" s="17" customFormat="1" ht="16.5" thickTop="1" thickBot="1">
      <c r="A67" s="7">
        <v>63</v>
      </c>
      <c r="B67" s="241"/>
      <c r="C67" s="242"/>
      <c r="D67" s="357"/>
      <c r="E67" s="360">
        <f t="shared" si="0"/>
        <v>0</v>
      </c>
      <c r="F67" s="244" t="s">
        <v>873</v>
      </c>
      <c r="G67" s="495" t="str">
        <f t="shared" si="3"/>
        <v/>
      </c>
      <c r="H67" s="245" t="str">
        <f>IF(COUNTIF('Record Inputs'!$J$2:$J$100,AN67)&gt;0,"TE", IF(COUNTIF('Record Inputs'!$K$2:$K$100,AN67)&gt;0,"H2O",""))</f>
        <v/>
      </c>
      <c r="I67" s="245" t="str">
        <f>IF(COUNTIF('Record Inputs'!$L$2:$L$100,AN67)&gt;0,"P", IF(COUNTIF('Record Inputs'!$M$2:$M$100,AN67)&gt;0,"N",IF(COUNTIF('Record Inputs'!$P$2:$P$100,AN67)&gt;0,"C","")))</f>
        <v/>
      </c>
      <c r="J67" s="245" t="str">
        <f>IF(COUNTIF('Record Inputs'!$N$2:$N$100,AN67)&gt;0,"S", IF(COUNTIF('Record Inputs'!$O$2:$O$100,AN67)&gt;0,"S&amp;D",""))</f>
        <v/>
      </c>
      <c r="K67" s="436"/>
      <c r="M67" s="16">
        <f t="shared" si="4"/>
        <v>0</v>
      </c>
      <c r="N67" s="16">
        <f t="shared" si="5"/>
        <v>0</v>
      </c>
      <c r="O67" s="16">
        <f t="shared" si="6"/>
        <v>0</v>
      </c>
      <c r="P67" s="16">
        <f t="shared" si="13"/>
        <v>0</v>
      </c>
      <c r="Q67" s="16">
        <f t="shared" si="8"/>
        <v>0</v>
      </c>
      <c r="Y67" s="41">
        <f t="shared" si="9"/>
        <v>0</v>
      </c>
      <c r="Z67" s="41">
        <f t="shared" si="1"/>
        <v>0</v>
      </c>
      <c r="AA67" s="47">
        <f t="shared" si="2"/>
        <v>0</v>
      </c>
      <c r="AB67" s="41">
        <f t="shared" si="10"/>
        <v>0</v>
      </c>
      <c r="AC67" s="41">
        <f t="shared" si="11"/>
        <v>0</v>
      </c>
      <c r="AE67" s="86"/>
      <c r="AF67" s="86"/>
      <c r="AG67" s="86"/>
      <c r="AH67" s="86"/>
      <c r="AN67" s="185" t="str">
        <f t="shared" si="12"/>
        <v/>
      </c>
      <c r="AO67" s="17" t="s">
        <v>828</v>
      </c>
      <c r="AP67" s="17">
        <v>27</v>
      </c>
      <c r="AQ67" s="17" t="s">
        <v>833</v>
      </c>
      <c r="AR67" s="17">
        <v>31</v>
      </c>
    </row>
    <row r="68" spans="1:45" ht="16.5" thickTop="1" thickBot="1">
      <c r="A68" s="55">
        <v>64</v>
      </c>
      <c r="B68" s="241"/>
      <c r="C68" s="242"/>
      <c r="D68" s="357"/>
      <c r="E68" s="360">
        <f t="shared" si="0"/>
        <v>0</v>
      </c>
      <c r="F68" s="244" t="s">
        <v>873</v>
      </c>
      <c r="G68" s="495" t="str">
        <f t="shared" si="3"/>
        <v/>
      </c>
      <c r="H68" s="245" t="str">
        <f>IF(COUNTIF('Record Inputs'!$J$2:$J$100,AN68)&gt;0,"TE", IF(COUNTIF('Record Inputs'!$K$2:$K$100,AN68)&gt;0,"H2O",""))</f>
        <v/>
      </c>
      <c r="I68" s="245" t="str">
        <f>IF(COUNTIF('Record Inputs'!$L$2:$L$100,AN68)&gt;0,"P", IF(COUNTIF('Record Inputs'!$M$2:$M$100,AN68)&gt;0,"N",IF(COUNTIF('Record Inputs'!$P$2:$P$100,AN68)&gt;0,"C","")))</f>
        <v/>
      </c>
      <c r="J68" s="245" t="str">
        <f>IF(COUNTIF('Record Inputs'!$N$2:$N$100,AN68)&gt;0,"S", IF(COUNTIF('Record Inputs'!$O$2:$O$100,AN68)&gt;0,"S&amp;D",""))</f>
        <v/>
      </c>
      <c r="K68" s="436"/>
      <c r="M68" s="16">
        <f t="shared" si="4"/>
        <v>0</v>
      </c>
      <c r="N68" s="16">
        <f t="shared" si="5"/>
        <v>0</v>
      </c>
      <c r="O68" s="16">
        <f t="shared" si="6"/>
        <v>0</v>
      </c>
      <c r="P68" s="16">
        <f t="shared" si="13"/>
        <v>0</v>
      </c>
      <c r="Q68" s="16">
        <f t="shared" si="8"/>
        <v>0</v>
      </c>
      <c r="Y68" s="41">
        <f t="shared" si="9"/>
        <v>0</v>
      </c>
      <c r="Z68" s="41">
        <f t="shared" si="1"/>
        <v>0</v>
      </c>
      <c r="AA68" s="47">
        <f t="shared" si="2"/>
        <v>0</v>
      </c>
      <c r="AB68" s="41">
        <f t="shared" si="10"/>
        <v>0</v>
      </c>
      <c r="AC68" s="41">
        <f t="shared" si="11"/>
        <v>0</v>
      </c>
      <c r="AE68" s="86"/>
      <c r="AF68" s="86"/>
      <c r="AG68" s="86"/>
      <c r="AH68" s="86"/>
      <c r="AI68" s="17"/>
      <c r="AJ68" s="17"/>
      <c r="AK68" s="17"/>
      <c r="AL68" s="17"/>
      <c r="AM68" s="17"/>
      <c r="AN68" s="185" t="str">
        <f t="shared" si="12"/>
        <v/>
      </c>
      <c r="AO68" s="17" t="s">
        <v>829</v>
      </c>
      <c r="AP68" s="17">
        <v>27</v>
      </c>
      <c r="AQ68" s="17" t="s">
        <v>833</v>
      </c>
      <c r="AR68" s="17">
        <v>35</v>
      </c>
      <c r="AS68" s="17"/>
    </row>
    <row r="69" spans="1:45" ht="16.5" thickTop="1" thickBot="1">
      <c r="A69" s="56">
        <v>65</v>
      </c>
      <c r="B69" s="241"/>
      <c r="C69" s="242"/>
      <c r="D69" s="357"/>
      <c r="E69" s="360">
        <f t="shared" ref="E69:E132" si="14">LEN(D69)</f>
        <v>0</v>
      </c>
      <c r="F69" s="244" t="s">
        <v>873</v>
      </c>
      <c r="G69" s="495" t="str">
        <f t="shared" si="3"/>
        <v/>
      </c>
      <c r="H69" s="245" t="str">
        <f>IF(COUNTIF('Record Inputs'!$J$2:$J$100,AN69)&gt;0,"TE", IF(COUNTIF('Record Inputs'!$K$2:$K$100,AN69)&gt;0,"H2O",""))</f>
        <v/>
      </c>
      <c r="I69" s="245" t="str">
        <f>IF(COUNTIF('Record Inputs'!$L$2:$L$100,AN69)&gt;0,"P", IF(COUNTIF('Record Inputs'!$M$2:$M$100,AN69)&gt;0,"N",IF(COUNTIF('Record Inputs'!$P$2:$P$100,AN69)&gt;0,"C","")))</f>
        <v/>
      </c>
      <c r="J69" s="245" t="str">
        <f>IF(COUNTIF('Record Inputs'!$N$2:$N$100,AN69)&gt;0,"S", IF(COUNTIF('Record Inputs'!$O$2:$O$100,AN69)&gt;0,"S&amp;D",""))</f>
        <v/>
      </c>
      <c r="K69" s="436"/>
      <c r="M69" s="16">
        <f t="shared" si="4"/>
        <v>0</v>
      </c>
      <c r="N69" s="16">
        <f t="shared" si="5"/>
        <v>0</v>
      </c>
      <c r="O69" s="16">
        <f t="shared" si="6"/>
        <v>0</v>
      </c>
      <c r="P69" s="16">
        <f t="shared" si="13"/>
        <v>0</v>
      </c>
      <c r="Q69" s="16">
        <f t="shared" si="8"/>
        <v>0</v>
      </c>
      <c r="Y69" s="41">
        <f t="shared" si="9"/>
        <v>0</v>
      </c>
      <c r="Z69" s="41">
        <f t="shared" ref="Z69:Z132" si="15">(IF(F69=2,K69,0))</f>
        <v>0</v>
      </c>
      <c r="AA69" s="47">
        <f t="shared" ref="AA69:AA132" si="16">(IF(F69=3,K69,0))</f>
        <v>0</v>
      </c>
      <c r="AB69" s="41">
        <f t="shared" si="10"/>
        <v>0</v>
      </c>
      <c r="AC69" s="41">
        <f t="shared" si="11"/>
        <v>0</v>
      </c>
      <c r="AE69" s="86"/>
      <c r="AF69" s="86"/>
      <c r="AG69" s="86"/>
      <c r="AH69" s="86"/>
      <c r="AI69" s="17"/>
      <c r="AJ69" s="17"/>
      <c r="AK69" s="17"/>
      <c r="AL69" s="17"/>
      <c r="AM69" s="17"/>
      <c r="AN69" s="185" t="str">
        <f t="shared" si="12"/>
        <v/>
      </c>
      <c r="AO69" s="17" t="s">
        <v>830</v>
      </c>
      <c r="AP69" s="17">
        <v>27</v>
      </c>
      <c r="AQ69" s="17" t="s">
        <v>834</v>
      </c>
      <c r="AR69" s="17">
        <v>7</v>
      </c>
      <c r="AS69" s="17"/>
    </row>
    <row r="70" spans="1:45" ht="16.5" thickTop="1" thickBot="1">
      <c r="A70" s="7">
        <v>66</v>
      </c>
      <c r="B70" s="241"/>
      <c r="C70" s="242"/>
      <c r="D70" s="357"/>
      <c r="E70" s="360">
        <f t="shared" si="14"/>
        <v>0</v>
      </c>
      <c r="F70" s="244" t="s">
        <v>873</v>
      </c>
      <c r="G70" s="495" t="str">
        <f t="shared" ref="G70:G99" si="17">IF(B70&lt;&gt;"","50nmol_v1.2","")</f>
        <v/>
      </c>
      <c r="H70" s="245" t="str">
        <f>IF(COUNTIF('Record Inputs'!$J$2:$J$100,AN70)&gt;0,"TE", IF(COUNTIF('Record Inputs'!$K$2:$K$100,AN70)&gt;0,"H2O",""))</f>
        <v/>
      </c>
      <c r="I70" s="245" t="str">
        <f>IF(COUNTIF('Record Inputs'!$L$2:$L$100,AN70)&gt;0,"P", IF(COUNTIF('Record Inputs'!$M$2:$M$100,AN70)&gt;0,"N",IF(COUNTIF('Record Inputs'!$P$2:$P$100,AN70)&gt;0,"C","")))</f>
        <v/>
      </c>
      <c r="J70" s="245" t="str">
        <f>IF(COUNTIF('Record Inputs'!$N$2:$N$100,AN70)&gt;0,"S", IF(COUNTIF('Record Inputs'!$O$2:$O$100,AN70)&gt;0,"S&amp;D",""))</f>
        <v/>
      </c>
      <c r="K70" s="436"/>
      <c r="M70" s="16">
        <f t="shared" ref="M70:M133" si="18">(IF(F70=1,E70,0))</f>
        <v>0</v>
      </c>
      <c r="N70" s="16">
        <f t="shared" ref="N70:N133" si="19">(IF(F70=2,E70,0))</f>
        <v>0</v>
      </c>
      <c r="O70" s="16">
        <f t="shared" ref="O70:O133" si="20">(IF(F70=3,E70,0))</f>
        <v>0</v>
      </c>
      <c r="P70" s="16">
        <f t="shared" si="13"/>
        <v>0</v>
      </c>
      <c r="Q70" s="16">
        <f t="shared" ref="Q70:Q133" si="21">(IF(F70=5,E70,0))</f>
        <v>0</v>
      </c>
      <c r="Y70" s="41">
        <f t="shared" ref="Y70:Y133" si="22">(IF(F70=1,K70,0))</f>
        <v>0</v>
      </c>
      <c r="Z70" s="41">
        <f t="shared" si="15"/>
        <v>0</v>
      </c>
      <c r="AA70" s="47">
        <f t="shared" si="16"/>
        <v>0</v>
      </c>
      <c r="AB70" s="41">
        <f t="shared" ref="AB70:AB133" si="23">(IF(F70=4,K70,0))</f>
        <v>0</v>
      </c>
      <c r="AC70" s="41">
        <f t="shared" ref="AC70:AC133" si="24">(IF(F70=5,K70,0))</f>
        <v>0</v>
      </c>
      <c r="AE70" s="86"/>
      <c r="AF70" s="86"/>
      <c r="AG70" s="86"/>
      <c r="AH70" s="86"/>
      <c r="AI70" s="17"/>
      <c r="AJ70" s="17"/>
      <c r="AK70" s="17"/>
      <c r="AL70" s="17"/>
      <c r="AM70" s="17"/>
      <c r="AN70" s="185" t="str">
        <f t="shared" ref="AN70:AN133" si="25">MID(B70,3,7)</f>
        <v/>
      </c>
      <c r="AO70" s="17" t="s">
        <v>831</v>
      </c>
      <c r="AP70" s="17">
        <v>27</v>
      </c>
      <c r="AQ70" s="17" t="s">
        <v>834</v>
      </c>
      <c r="AR70" s="17">
        <v>11</v>
      </c>
      <c r="AS70" s="17"/>
    </row>
    <row r="71" spans="1:45" ht="16.5" thickTop="1" thickBot="1">
      <c r="A71" s="7">
        <v>67</v>
      </c>
      <c r="B71" s="241"/>
      <c r="C71" s="242"/>
      <c r="D71" s="357"/>
      <c r="E71" s="360">
        <f t="shared" si="14"/>
        <v>0</v>
      </c>
      <c r="F71" s="244" t="s">
        <v>873</v>
      </c>
      <c r="G71" s="495" t="str">
        <f t="shared" si="17"/>
        <v/>
      </c>
      <c r="H71" s="245" t="str">
        <f>IF(COUNTIF('Record Inputs'!$J$2:$J$100,AN71)&gt;0,"TE", IF(COUNTIF('Record Inputs'!$K$2:$K$100,AN71)&gt;0,"H2O",""))</f>
        <v/>
      </c>
      <c r="I71" s="245" t="str">
        <f>IF(COUNTIF('Record Inputs'!$L$2:$L$100,AN71)&gt;0,"P", IF(COUNTIF('Record Inputs'!$M$2:$M$100,AN71)&gt;0,"N",IF(COUNTIF('Record Inputs'!$P$2:$P$100,AN71)&gt;0,"C","")))</f>
        <v/>
      </c>
      <c r="J71" s="245" t="str">
        <f>IF(COUNTIF('Record Inputs'!$N$2:$N$100,AN71)&gt;0,"S", IF(COUNTIF('Record Inputs'!$O$2:$O$100,AN71)&gt;0,"S&amp;D",""))</f>
        <v/>
      </c>
      <c r="K71" s="436"/>
      <c r="M71" s="16">
        <f t="shared" si="18"/>
        <v>0</v>
      </c>
      <c r="N71" s="16">
        <f t="shared" si="19"/>
        <v>0</v>
      </c>
      <c r="O71" s="16">
        <f t="shared" si="20"/>
        <v>0</v>
      </c>
      <c r="P71" s="16">
        <f t="shared" si="13"/>
        <v>0</v>
      </c>
      <c r="Q71" s="16">
        <f t="shared" si="21"/>
        <v>0</v>
      </c>
      <c r="Y71" s="41">
        <f t="shared" si="22"/>
        <v>0</v>
      </c>
      <c r="Z71" s="41">
        <f t="shared" si="15"/>
        <v>0</v>
      </c>
      <c r="AA71" s="47">
        <f t="shared" si="16"/>
        <v>0</v>
      </c>
      <c r="AB71" s="41">
        <f t="shared" si="23"/>
        <v>0</v>
      </c>
      <c r="AC71" s="41">
        <f t="shared" si="24"/>
        <v>0</v>
      </c>
      <c r="AE71" s="86"/>
      <c r="AF71" s="86"/>
      <c r="AG71" s="86"/>
      <c r="AH71" s="86"/>
      <c r="AI71" s="17"/>
      <c r="AJ71" s="17"/>
      <c r="AK71" s="17"/>
      <c r="AL71" s="17"/>
      <c r="AM71" s="17"/>
      <c r="AN71" s="185" t="str">
        <f t="shared" si="25"/>
        <v/>
      </c>
      <c r="AO71" s="17" t="s">
        <v>832</v>
      </c>
      <c r="AP71" s="17">
        <v>27</v>
      </c>
      <c r="AQ71" s="17" t="s">
        <v>834</v>
      </c>
      <c r="AR71" s="17">
        <v>15</v>
      </c>
      <c r="AS71" s="17"/>
    </row>
    <row r="72" spans="1:45" ht="16.5" thickTop="1" thickBot="1">
      <c r="A72" s="7">
        <v>68</v>
      </c>
      <c r="B72" s="241"/>
      <c r="C72" s="242"/>
      <c r="D72" s="357"/>
      <c r="E72" s="360">
        <f t="shared" si="14"/>
        <v>0</v>
      </c>
      <c r="F72" s="244" t="s">
        <v>873</v>
      </c>
      <c r="G72" s="495" t="str">
        <f t="shared" si="17"/>
        <v/>
      </c>
      <c r="H72" s="245" t="str">
        <f>IF(COUNTIF('Record Inputs'!$J$2:$J$100,AN72)&gt;0,"TE", IF(COUNTIF('Record Inputs'!$K$2:$K$100,AN72)&gt;0,"H2O",""))</f>
        <v/>
      </c>
      <c r="I72" s="245" t="str">
        <f>IF(COUNTIF('Record Inputs'!$L$2:$L$100,AN72)&gt;0,"P", IF(COUNTIF('Record Inputs'!$M$2:$M$100,AN72)&gt;0,"N",IF(COUNTIF('Record Inputs'!$P$2:$P$100,AN72)&gt;0,"C","")))</f>
        <v/>
      </c>
      <c r="J72" s="245" t="str">
        <f>IF(COUNTIF('Record Inputs'!$N$2:$N$100,AN72)&gt;0,"S", IF(COUNTIF('Record Inputs'!$O$2:$O$100,AN72)&gt;0,"S&amp;D",""))</f>
        <v/>
      </c>
      <c r="K72" s="436"/>
      <c r="M72" s="16">
        <f t="shared" si="18"/>
        <v>0</v>
      </c>
      <c r="N72" s="16">
        <f t="shared" si="19"/>
        <v>0</v>
      </c>
      <c r="O72" s="16">
        <f t="shared" si="20"/>
        <v>0</v>
      </c>
      <c r="P72" s="16">
        <f t="shared" si="13"/>
        <v>0</v>
      </c>
      <c r="Q72" s="16">
        <f t="shared" si="21"/>
        <v>0</v>
      </c>
      <c r="Y72" s="41">
        <f t="shared" si="22"/>
        <v>0</v>
      </c>
      <c r="Z72" s="41">
        <f t="shared" si="15"/>
        <v>0</v>
      </c>
      <c r="AA72" s="47">
        <f t="shared" si="16"/>
        <v>0</v>
      </c>
      <c r="AB72" s="41">
        <f t="shared" si="23"/>
        <v>0</v>
      </c>
      <c r="AC72" s="41">
        <f t="shared" si="24"/>
        <v>0</v>
      </c>
      <c r="AE72" s="86"/>
      <c r="AF72" s="86"/>
      <c r="AG72" s="86"/>
      <c r="AH72" s="86"/>
      <c r="AI72" s="17"/>
      <c r="AJ72" s="17"/>
      <c r="AK72" s="17"/>
      <c r="AL72" s="17"/>
      <c r="AM72" s="17"/>
      <c r="AN72" s="185" t="str">
        <f t="shared" si="25"/>
        <v/>
      </c>
      <c r="AO72" s="17" t="s">
        <v>833</v>
      </c>
      <c r="AP72" s="17">
        <v>27</v>
      </c>
      <c r="AQ72" s="17" t="s">
        <v>834</v>
      </c>
      <c r="AR72" s="17">
        <v>19</v>
      </c>
      <c r="AS72" s="17"/>
    </row>
    <row r="73" spans="1:45" ht="16.5" thickTop="1" thickBot="1">
      <c r="A73" s="7">
        <v>69</v>
      </c>
      <c r="B73" s="241"/>
      <c r="C73" s="242"/>
      <c r="D73" s="357"/>
      <c r="E73" s="360">
        <f t="shared" si="14"/>
        <v>0</v>
      </c>
      <c r="F73" s="244" t="s">
        <v>873</v>
      </c>
      <c r="G73" s="495" t="str">
        <f t="shared" si="17"/>
        <v/>
      </c>
      <c r="H73" s="245" t="str">
        <f>IF(COUNTIF('Record Inputs'!$J$2:$J$100,AN73)&gt;0,"TE", IF(COUNTIF('Record Inputs'!$K$2:$K$100,AN73)&gt;0,"H2O",""))</f>
        <v/>
      </c>
      <c r="I73" s="245" t="str">
        <f>IF(COUNTIF('Record Inputs'!$L$2:$L$100,AN73)&gt;0,"P", IF(COUNTIF('Record Inputs'!$M$2:$M$100,AN73)&gt;0,"N",IF(COUNTIF('Record Inputs'!$P$2:$P$100,AN73)&gt;0,"C","")))</f>
        <v/>
      </c>
      <c r="J73" s="245" t="str">
        <f>IF(COUNTIF('Record Inputs'!$N$2:$N$100,AN73)&gt;0,"S", IF(COUNTIF('Record Inputs'!$O$2:$O$100,AN73)&gt;0,"S&amp;D",""))</f>
        <v/>
      </c>
      <c r="K73" s="436"/>
      <c r="M73" s="16">
        <f t="shared" si="18"/>
        <v>0</v>
      </c>
      <c r="N73" s="16">
        <f t="shared" si="19"/>
        <v>0</v>
      </c>
      <c r="O73" s="16">
        <f t="shared" si="20"/>
        <v>0</v>
      </c>
      <c r="P73" s="16">
        <f t="shared" si="13"/>
        <v>0</v>
      </c>
      <c r="Q73" s="16">
        <f t="shared" si="21"/>
        <v>0</v>
      </c>
      <c r="Y73" s="41">
        <f t="shared" si="22"/>
        <v>0</v>
      </c>
      <c r="Z73" s="41">
        <f t="shared" si="15"/>
        <v>0</v>
      </c>
      <c r="AA73" s="47">
        <f t="shared" si="16"/>
        <v>0</v>
      </c>
      <c r="AB73" s="41">
        <f t="shared" si="23"/>
        <v>0</v>
      </c>
      <c r="AC73" s="41">
        <f t="shared" si="24"/>
        <v>0</v>
      </c>
      <c r="AE73" s="86"/>
      <c r="AF73" s="86"/>
      <c r="AG73" s="86"/>
      <c r="AH73" s="86"/>
      <c r="AI73" s="17"/>
      <c r="AJ73" s="17"/>
      <c r="AK73" s="17"/>
      <c r="AL73" s="17"/>
      <c r="AM73" s="17"/>
      <c r="AN73" s="185" t="str">
        <f t="shared" si="25"/>
        <v/>
      </c>
      <c r="AO73" s="17" t="s">
        <v>834</v>
      </c>
      <c r="AP73" s="17">
        <v>27</v>
      </c>
      <c r="AQ73" s="17" t="s">
        <v>834</v>
      </c>
      <c r="AR73" s="17">
        <v>23</v>
      </c>
      <c r="AS73" s="17"/>
    </row>
    <row r="74" spans="1:45" ht="16.5" thickTop="1" thickBot="1">
      <c r="A74" s="7">
        <v>70</v>
      </c>
      <c r="B74" s="241"/>
      <c r="C74" s="242"/>
      <c r="D74" s="357"/>
      <c r="E74" s="360">
        <f t="shared" si="14"/>
        <v>0</v>
      </c>
      <c r="F74" s="244" t="s">
        <v>873</v>
      </c>
      <c r="G74" s="495" t="str">
        <f t="shared" si="17"/>
        <v/>
      </c>
      <c r="H74" s="245" t="str">
        <f>IF(COUNTIF('Record Inputs'!$J$2:$J$100,AN74)&gt;0,"TE", IF(COUNTIF('Record Inputs'!$K$2:$K$100,AN74)&gt;0,"H2O",""))</f>
        <v/>
      </c>
      <c r="I74" s="245" t="str">
        <f>IF(COUNTIF('Record Inputs'!$L$2:$L$100,AN74)&gt;0,"P", IF(COUNTIF('Record Inputs'!$M$2:$M$100,AN74)&gt;0,"N",IF(COUNTIF('Record Inputs'!$P$2:$P$100,AN74)&gt;0,"C","")))</f>
        <v/>
      </c>
      <c r="J74" s="245" t="str">
        <f>IF(COUNTIF('Record Inputs'!$N$2:$N$100,AN74)&gt;0,"S", IF(COUNTIF('Record Inputs'!$O$2:$O$100,AN74)&gt;0,"S&amp;D",""))</f>
        <v/>
      </c>
      <c r="K74" s="436"/>
      <c r="M74" s="16">
        <f t="shared" si="18"/>
        <v>0</v>
      </c>
      <c r="N74" s="16">
        <f t="shared" si="19"/>
        <v>0</v>
      </c>
      <c r="O74" s="16">
        <f t="shared" si="20"/>
        <v>0</v>
      </c>
      <c r="P74" s="16">
        <f t="shared" si="13"/>
        <v>0</v>
      </c>
      <c r="Q74" s="16">
        <f t="shared" si="21"/>
        <v>0</v>
      </c>
      <c r="Y74" s="41">
        <f t="shared" si="22"/>
        <v>0</v>
      </c>
      <c r="Z74" s="41">
        <f t="shared" si="15"/>
        <v>0</v>
      </c>
      <c r="AA74" s="47">
        <f t="shared" si="16"/>
        <v>0</v>
      </c>
      <c r="AB74" s="41">
        <f t="shared" si="23"/>
        <v>0</v>
      </c>
      <c r="AC74" s="41">
        <f t="shared" si="24"/>
        <v>0</v>
      </c>
      <c r="AE74" s="86"/>
      <c r="AF74" s="86"/>
      <c r="AG74" s="86"/>
      <c r="AH74" s="86"/>
      <c r="AI74" s="17"/>
      <c r="AJ74" s="17"/>
      <c r="AK74" s="17"/>
      <c r="AL74" s="17"/>
      <c r="AM74" s="17"/>
      <c r="AN74" s="185" t="str">
        <f t="shared" si="25"/>
        <v/>
      </c>
      <c r="AO74" s="17" t="s">
        <v>835</v>
      </c>
      <c r="AP74" s="17">
        <v>27</v>
      </c>
      <c r="AQ74" s="17" t="s">
        <v>834</v>
      </c>
      <c r="AR74" s="17">
        <v>27</v>
      </c>
      <c r="AS74" s="17"/>
    </row>
    <row r="75" spans="1:45" ht="16.5" thickTop="1" thickBot="1">
      <c r="A75" s="7">
        <v>71</v>
      </c>
      <c r="B75" s="241"/>
      <c r="C75" s="242"/>
      <c r="D75" s="357"/>
      <c r="E75" s="360">
        <f t="shared" si="14"/>
        <v>0</v>
      </c>
      <c r="F75" s="244" t="s">
        <v>873</v>
      </c>
      <c r="G75" s="495" t="str">
        <f t="shared" si="17"/>
        <v/>
      </c>
      <c r="H75" s="245" t="str">
        <f>IF(COUNTIF('Record Inputs'!$J$2:$J$100,AN75)&gt;0,"TE", IF(COUNTIF('Record Inputs'!$K$2:$K$100,AN75)&gt;0,"H2O",""))</f>
        <v/>
      </c>
      <c r="I75" s="245" t="str">
        <f>IF(COUNTIF('Record Inputs'!$L$2:$L$100,AN75)&gt;0,"P", IF(COUNTIF('Record Inputs'!$M$2:$M$100,AN75)&gt;0,"N",IF(COUNTIF('Record Inputs'!$P$2:$P$100,AN75)&gt;0,"C","")))</f>
        <v/>
      </c>
      <c r="J75" s="245" t="str">
        <f>IF(COUNTIF('Record Inputs'!$N$2:$N$100,AN75)&gt;0,"S", IF(COUNTIF('Record Inputs'!$O$2:$O$100,AN75)&gt;0,"S&amp;D",""))</f>
        <v/>
      </c>
      <c r="K75" s="436"/>
      <c r="M75" s="16">
        <f t="shared" si="18"/>
        <v>0</v>
      </c>
      <c r="N75" s="16">
        <f t="shared" si="19"/>
        <v>0</v>
      </c>
      <c r="O75" s="16">
        <f t="shared" si="20"/>
        <v>0</v>
      </c>
      <c r="P75" s="16">
        <f t="shared" si="13"/>
        <v>0</v>
      </c>
      <c r="Q75" s="16">
        <f t="shared" si="21"/>
        <v>0</v>
      </c>
      <c r="Y75" s="41">
        <f t="shared" si="22"/>
        <v>0</v>
      </c>
      <c r="Z75" s="41">
        <f t="shared" si="15"/>
        <v>0</v>
      </c>
      <c r="AA75" s="47">
        <f t="shared" si="16"/>
        <v>0</v>
      </c>
      <c r="AB75" s="41">
        <f t="shared" si="23"/>
        <v>0</v>
      </c>
      <c r="AC75" s="41">
        <f t="shared" si="24"/>
        <v>0</v>
      </c>
      <c r="AE75" s="86"/>
      <c r="AF75" s="86"/>
      <c r="AG75" s="86"/>
      <c r="AH75" s="86"/>
      <c r="AI75" s="17"/>
      <c r="AJ75" s="17"/>
      <c r="AK75" s="17"/>
      <c r="AL75" s="17"/>
      <c r="AM75" s="17"/>
      <c r="AN75" s="185" t="str">
        <f t="shared" si="25"/>
        <v/>
      </c>
      <c r="AO75" s="17" t="s">
        <v>836</v>
      </c>
      <c r="AP75" s="17">
        <v>27</v>
      </c>
      <c r="AQ75" s="17" t="s">
        <v>834</v>
      </c>
      <c r="AR75" s="17">
        <v>31</v>
      </c>
      <c r="AS75" s="17"/>
    </row>
    <row r="76" spans="1:45" ht="16.5" thickTop="1" thickBot="1">
      <c r="A76" s="55">
        <v>72</v>
      </c>
      <c r="B76" s="241"/>
      <c r="C76" s="242"/>
      <c r="D76" s="357"/>
      <c r="E76" s="360">
        <f t="shared" si="14"/>
        <v>0</v>
      </c>
      <c r="F76" s="244" t="s">
        <v>873</v>
      </c>
      <c r="G76" s="495" t="str">
        <f t="shared" si="17"/>
        <v/>
      </c>
      <c r="H76" s="245" t="str">
        <f>IF(COUNTIF('Record Inputs'!$J$2:$J$100,AN76)&gt;0,"TE", IF(COUNTIF('Record Inputs'!$K$2:$K$100,AN76)&gt;0,"H2O",""))</f>
        <v/>
      </c>
      <c r="I76" s="245" t="str">
        <f>IF(COUNTIF('Record Inputs'!$L$2:$L$100,AN76)&gt;0,"P", IF(COUNTIF('Record Inputs'!$M$2:$M$100,AN76)&gt;0,"N",IF(COUNTIF('Record Inputs'!$P$2:$P$100,AN76)&gt;0,"C","")))</f>
        <v/>
      </c>
      <c r="J76" s="245" t="str">
        <f>IF(COUNTIF('Record Inputs'!$N$2:$N$100,AN76)&gt;0,"S", IF(COUNTIF('Record Inputs'!$O$2:$O$100,AN76)&gt;0,"S&amp;D",""))</f>
        <v/>
      </c>
      <c r="K76" s="436"/>
      <c r="M76" s="16">
        <f t="shared" si="18"/>
        <v>0</v>
      </c>
      <c r="N76" s="16">
        <f t="shared" si="19"/>
        <v>0</v>
      </c>
      <c r="O76" s="16">
        <f t="shared" si="20"/>
        <v>0</v>
      </c>
      <c r="P76" s="16">
        <f t="shared" si="13"/>
        <v>0</v>
      </c>
      <c r="Q76" s="16">
        <f t="shared" si="21"/>
        <v>0</v>
      </c>
      <c r="Y76" s="41">
        <f t="shared" si="22"/>
        <v>0</v>
      </c>
      <c r="Z76" s="41">
        <f t="shared" si="15"/>
        <v>0</v>
      </c>
      <c r="AA76" s="47">
        <f t="shared" si="16"/>
        <v>0</v>
      </c>
      <c r="AB76" s="41">
        <f t="shared" si="23"/>
        <v>0</v>
      </c>
      <c r="AC76" s="41">
        <f t="shared" si="24"/>
        <v>0</v>
      </c>
      <c r="AE76" s="86"/>
      <c r="AF76" s="86"/>
      <c r="AG76" s="86"/>
      <c r="AH76" s="86"/>
      <c r="AI76" s="17"/>
      <c r="AJ76" s="17"/>
      <c r="AK76" s="17"/>
      <c r="AL76" s="17"/>
      <c r="AM76" s="17"/>
      <c r="AN76" s="185" t="str">
        <f t="shared" si="25"/>
        <v/>
      </c>
      <c r="AO76" s="17" t="s">
        <v>837</v>
      </c>
      <c r="AP76" s="17">
        <v>27</v>
      </c>
      <c r="AQ76" s="17" t="s">
        <v>834</v>
      </c>
      <c r="AR76" s="17">
        <v>35</v>
      </c>
      <c r="AS76" s="17"/>
    </row>
    <row r="77" spans="1:45" ht="16.5" thickTop="1" thickBot="1">
      <c r="A77" s="56">
        <v>73</v>
      </c>
      <c r="B77" s="241"/>
      <c r="C77" s="242"/>
      <c r="D77" s="357"/>
      <c r="E77" s="360">
        <f t="shared" si="14"/>
        <v>0</v>
      </c>
      <c r="F77" s="244" t="s">
        <v>873</v>
      </c>
      <c r="G77" s="495" t="str">
        <f t="shared" si="17"/>
        <v/>
      </c>
      <c r="H77" s="245" t="str">
        <f>IF(COUNTIF('Record Inputs'!$J$2:$J$100,AN77)&gt;0,"TE", IF(COUNTIF('Record Inputs'!$K$2:$K$100,AN77)&gt;0,"H2O",""))</f>
        <v/>
      </c>
      <c r="I77" s="245" t="str">
        <f>IF(COUNTIF('Record Inputs'!$L$2:$L$100,AN77)&gt;0,"P", IF(COUNTIF('Record Inputs'!$M$2:$M$100,AN77)&gt;0,"N",IF(COUNTIF('Record Inputs'!$P$2:$P$100,AN77)&gt;0,"C","")))</f>
        <v/>
      </c>
      <c r="J77" s="245" t="str">
        <f>IF(COUNTIF('Record Inputs'!$N$2:$N$100,AN77)&gt;0,"S", IF(COUNTIF('Record Inputs'!$O$2:$O$100,AN77)&gt;0,"S&amp;D",""))</f>
        <v/>
      </c>
      <c r="K77" s="436"/>
      <c r="M77" s="16">
        <f t="shared" si="18"/>
        <v>0</v>
      </c>
      <c r="N77" s="16">
        <f t="shared" si="19"/>
        <v>0</v>
      </c>
      <c r="O77" s="16">
        <f t="shared" si="20"/>
        <v>0</v>
      </c>
      <c r="P77" s="16">
        <f t="shared" si="13"/>
        <v>0</v>
      </c>
      <c r="Q77" s="16">
        <f t="shared" si="21"/>
        <v>0</v>
      </c>
      <c r="Y77" s="41">
        <f t="shared" si="22"/>
        <v>0</v>
      </c>
      <c r="Z77" s="41">
        <f t="shared" si="15"/>
        <v>0</v>
      </c>
      <c r="AA77" s="47">
        <f t="shared" si="16"/>
        <v>0</v>
      </c>
      <c r="AB77" s="41">
        <f t="shared" si="23"/>
        <v>0</v>
      </c>
      <c r="AC77" s="41">
        <f t="shared" si="24"/>
        <v>0</v>
      </c>
      <c r="AE77" s="86"/>
      <c r="AF77" s="86"/>
      <c r="AG77" s="86"/>
      <c r="AH77" s="86"/>
      <c r="AI77" s="17"/>
      <c r="AJ77" s="17"/>
      <c r="AK77" s="17"/>
      <c r="AL77" s="17"/>
      <c r="AM77" s="17"/>
      <c r="AN77" s="185" t="str">
        <f t="shared" si="25"/>
        <v/>
      </c>
      <c r="AO77" s="17" t="s">
        <v>5</v>
      </c>
      <c r="AP77" s="17">
        <v>31</v>
      </c>
      <c r="AQ77" s="17" t="s">
        <v>835</v>
      </c>
      <c r="AR77" s="17">
        <v>7</v>
      </c>
      <c r="AS77" s="17"/>
    </row>
    <row r="78" spans="1:45" ht="16.5" thickTop="1" thickBot="1">
      <c r="A78" s="7">
        <v>74</v>
      </c>
      <c r="B78" s="241"/>
      <c r="C78" s="242"/>
      <c r="D78" s="357"/>
      <c r="E78" s="360">
        <f t="shared" si="14"/>
        <v>0</v>
      </c>
      <c r="F78" s="244" t="s">
        <v>873</v>
      </c>
      <c r="G78" s="495" t="str">
        <f t="shared" si="17"/>
        <v/>
      </c>
      <c r="H78" s="245" t="str">
        <f>IF(COUNTIF('Record Inputs'!$J$2:$J$100,AN78)&gt;0,"TE", IF(COUNTIF('Record Inputs'!$K$2:$K$100,AN78)&gt;0,"H2O",""))</f>
        <v/>
      </c>
      <c r="I78" s="245" t="str">
        <f>IF(COUNTIF('Record Inputs'!$L$2:$L$100,AN78)&gt;0,"P", IF(COUNTIF('Record Inputs'!$M$2:$M$100,AN78)&gt;0,"N",IF(COUNTIF('Record Inputs'!$P$2:$P$100,AN78)&gt;0,"C","")))</f>
        <v/>
      </c>
      <c r="J78" s="245" t="str">
        <f>IF(COUNTIF('Record Inputs'!$N$2:$N$100,AN78)&gt;0,"S", IF(COUNTIF('Record Inputs'!$O$2:$O$100,AN78)&gt;0,"S&amp;D",""))</f>
        <v/>
      </c>
      <c r="K78" s="436"/>
      <c r="M78" s="16">
        <f t="shared" si="18"/>
        <v>0</v>
      </c>
      <c r="N78" s="16">
        <f t="shared" si="19"/>
        <v>0</v>
      </c>
      <c r="O78" s="16">
        <f t="shared" si="20"/>
        <v>0</v>
      </c>
      <c r="P78" s="16">
        <f t="shared" si="13"/>
        <v>0</v>
      </c>
      <c r="Q78" s="16">
        <f t="shared" si="21"/>
        <v>0</v>
      </c>
      <c r="Y78" s="41">
        <f t="shared" si="22"/>
        <v>0</v>
      </c>
      <c r="Z78" s="41">
        <f t="shared" si="15"/>
        <v>0</v>
      </c>
      <c r="AA78" s="47">
        <f t="shared" si="16"/>
        <v>0</v>
      </c>
      <c r="AB78" s="41">
        <f t="shared" si="23"/>
        <v>0</v>
      </c>
      <c r="AC78" s="41">
        <f t="shared" si="24"/>
        <v>0</v>
      </c>
      <c r="AE78" s="86"/>
      <c r="AF78" s="86"/>
      <c r="AG78" s="86"/>
      <c r="AH78" s="86"/>
      <c r="AI78" s="17"/>
      <c r="AJ78" s="17"/>
      <c r="AK78" s="17"/>
      <c r="AL78" s="17"/>
      <c r="AM78" s="17"/>
      <c r="AN78" s="185" t="str">
        <f t="shared" si="25"/>
        <v/>
      </c>
      <c r="AO78" s="17" t="s">
        <v>9</v>
      </c>
      <c r="AP78" s="17">
        <v>31</v>
      </c>
      <c r="AQ78" s="17" t="s">
        <v>835</v>
      </c>
      <c r="AR78" s="17">
        <v>11</v>
      </c>
      <c r="AS78" s="17"/>
    </row>
    <row r="79" spans="1:45" ht="16.5" thickTop="1" thickBot="1">
      <c r="A79" s="7">
        <v>75</v>
      </c>
      <c r="B79" s="241"/>
      <c r="C79" s="242"/>
      <c r="D79" s="357"/>
      <c r="E79" s="360">
        <f t="shared" si="14"/>
        <v>0</v>
      </c>
      <c r="F79" s="244" t="s">
        <v>873</v>
      </c>
      <c r="G79" s="495" t="str">
        <f t="shared" si="17"/>
        <v/>
      </c>
      <c r="H79" s="245" t="str">
        <f>IF(COUNTIF('Record Inputs'!$J$2:$J$100,AN79)&gt;0,"TE", IF(COUNTIF('Record Inputs'!$K$2:$K$100,AN79)&gt;0,"H2O",""))</f>
        <v/>
      </c>
      <c r="I79" s="245" t="str">
        <f>IF(COUNTIF('Record Inputs'!$L$2:$L$100,AN79)&gt;0,"P", IF(COUNTIF('Record Inputs'!$M$2:$M$100,AN79)&gt;0,"N",IF(COUNTIF('Record Inputs'!$P$2:$P$100,AN79)&gt;0,"C","")))</f>
        <v/>
      </c>
      <c r="J79" s="245" t="str">
        <f>IF(COUNTIF('Record Inputs'!$N$2:$N$100,AN79)&gt;0,"S", IF(COUNTIF('Record Inputs'!$O$2:$O$100,AN79)&gt;0,"S&amp;D",""))</f>
        <v/>
      </c>
      <c r="K79" s="436"/>
      <c r="M79" s="16">
        <f t="shared" si="18"/>
        <v>0</v>
      </c>
      <c r="N79" s="16">
        <f t="shared" si="19"/>
        <v>0</v>
      </c>
      <c r="O79" s="16">
        <f t="shared" si="20"/>
        <v>0</v>
      </c>
      <c r="P79" s="16">
        <f t="shared" si="13"/>
        <v>0</v>
      </c>
      <c r="Q79" s="16">
        <f t="shared" si="21"/>
        <v>0</v>
      </c>
      <c r="Y79" s="41">
        <f t="shared" si="22"/>
        <v>0</v>
      </c>
      <c r="Z79" s="41">
        <f t="shared" si="15"/>
        <v>0</v>
      </c>
      <c r="AA79" s="47">
        <f t="shared" si="16"/>
        <v>0</v>
      </c>
      <c r="AB79" s="41">
        <f t="shared" si="23"/>
        <v>0</v>
      </c>
      <c r="AC79" s="41">
        <f t="shared" si="24"/>
        <v>0</v>
      </c>
      <c r="AE79" s="86"/>
      <c r="AF79" s="86"/>
      <c r="AG79" s="86"/>
      <c r="AH79" s="86"/>
      <c r="AI79" s="17"/>
      <c r="AJ79" s="17"/>
      <c r="AK79" s="17"/>
      <c r="AL79" s="17"/>
      <c r="AM79" s="17"/>
      <c r="AN79" s="185" t="str">
        <f t="shared" si="25"/>
        <v/>
      </c>
      <c r="AO79" s="17" t="s">
        <v>828</v>
      </c>
      <c r="AP79" s="17">
        <v>31</v>
      </c>
      <c r="AQ79" s="17" t="s">
        <v>835</v>
      </c>
      <c r="AR79" s="17">
        <v>15</v>
      </c>
      <c r="AS79" s="17"/>
    </row>
    <row r="80" spans="1:45" ht="16.5" thickTop="1" thickBot="1">
      <c r="A80" s="7">
        <v>76</v>
      </c>
      <c r="B80" s="241"/>
      <c r="C80" s="242"/>
      <c r="D80" s="357"/>
      <c r="E80" s="360">
        <f t="shared" si="14"/>
        <v>0</v>
      </c>
      <c r="F80" s="244" t="s">
        <v>873</v>
      </c>
      <c r="G80" s="495" t="str">
        <f t="shared" si="17"/>
        <v/>
      </c>
      <c r="H80" s="245" t="str">
        <f>IF(COUNTIF('Record Inputs'!$J$2:$J$100,AN80)&gt;0,"TE", IF(COUNTIF('Record Inputs'!$K$2:$K$100,AN80)&gt;0,"H2O",""))</f>
        <v/>
      </c>
      <c r="I80" s="245" t="str">
        <f>IF(COUNTIF('Record Inputs'!$L$2:$L$100,AN80)&gt;0,"P", IF(COUNTIF('Record Inputs'!$M$2:$M$100,AN80)&gt;0,"N",IF(COUNTIF('Record Inputs'!$P$2:$P$100,AN80)&gt;0,"C","")))</f>
        <v/>
      </c>
      <c r="J80" s="245" t="str">
        <f>IF(COUNTIF('Record Inputs'!$N$2:$N$100,AN80)&gt;0,"S", IF(COUNTIF('Record Inputs'!$O$2:$O$100,AN80)&gt;0,"S&amp;D",""))</f>
        <v/>
      </c>
      <c r="K80" s="436"/>
      <c r="M80" s="16">
        <f t="shared" si="18"/>
        <v>0</v>
      </c>
      <c r="N80" s="16">
        <f t="shared" si="19"/>
        <v>0</v>
      </c>
      <c r="O80" s="16">
        <f t="shared" si="20"/>
        <v>0</v>
      </c>
      <c r="P80" s="16">
        <f t="shared" si="13"/>
        <v>0</v>
      </c>
      <c r="Q80" s="16">
        <f t="shared" si="21"/>
        <v>0</v>
      </c>
      <c r="Y80" s="41">
        <f t="shared" si="22"/>
        <v>0</v>
      </c>
      <c r="Z80" s="41">
        <f t="shared" si="15"/>
        <v>0</v>
      </c>
      <c r="AA80" s="47">
        <f t="shared" si="16"/>
        <v>0</v>
      </c>
      <c r="AB80" s="41">
        <f t="shared" si="23"/>
        <v>0</v>
      </c>
      <c r="AC80" s="41">
        <f t="shared" si="24"/>
        <v>0</v>
      </c>
      <c r="AE80" s="86"/>
      <c r="AF80" s="86"/>
      <c r="AG80" s="86"/>
      <c r="AH80" s="86"/>
      <c r="AI80" s="17"/>
      <c r="AJ80" s="17"/>
      <c r="AK80" s="17"/>
      <c r="AL80" s="17"/>
      <c r="AM80" s="17"/>
      <c r="AN80" s="185" t="str">
        <f t="shared" si="25"/>
        <v/>
      </c>
      <c r="AO80" s="17" t="s">
        <v>829</v>
      </c>
      <c r="AP80" s="17">
        <v>31</v>
      </c>
      <c r="AQ80" s="17" t="s">
        <v>835</v>
      </c>
      <c r="AR80" s="17">
        <v>19</v>
      </c>
      <c r="AS80" s="17"/>
    </row>
    <row r="81" spans="1:45" ht="16.5" thickTop="1" thickBot="1">
      <c r="A81" s="7">
        <v>77</v>
      </c>
      <c r="B81" s="241"/>
      <c r="C81" s="242"/>
      <c r="D81" s="357"/>
      <c r="E81" s="360">
        <f t="shared" si="14"/>
        <v>0</v>
      </c>
      <c r="F81" s="244" t="s">
        <v>873</v>
      </c>
      <c r="G81" s="495" t="str">
        <f t="shared" si="17"/>
        <v/>
      </c>
      <c r="H81" s="245" t="str">
        <f>IF(COUNTIF('Record Inputs'!$J$2:$J$100,AN81)&gt;0,"TE", IF(COUNTIF('Record Inputs'!$K$2:$K$100,AN81)&gt;0,"H2O",""))</f>
        <v/>
      </c>
      <c r="I81" s="245" t="str">
        <f>IF(COUNTIF('Record Inputs'!$L$2:$L$100,AN81)&gt;0,"P", IF(COUNTIF('Record Inputs'!$M$2:$M$100,AN81)&gt;0,"N",IF(COUNTIF('Record Inputs'!$P$2:$P$100,AN81)&gt;0,"C","")))</f>
        <v/>
      </c>
      <c r="J81" s="245" t="str">
        <f>IF(COUNTIF('Record Inputs'!$N$2:$N$100,AN81)&gt;0,"S", IF(COUNTIF('Record Inputs'!$O$2:$O$100,AN81)&gt;0,"S&amp;D",""))</f>
        <v/>
      </c>
      <c r="K81" s="436"/>
      <c r="M81" s="16">
        <f t="shared" si="18"/>
        <v>0</v>
      </c>
      <c r="N81" s="16">
        <f t="shared" si="19"/>
        <v>0</v>
      </c>
      <c r="O81" s="16">
        <f t="shared" si="20"/>
        <v>0</v>
      </c>
      <c r="P81" s="16">
        <f t="shared" si="13"/>
        <v>0</v>
      </c>
      <c r="Q81" s="16">
        <f t="shared" si="21"/>
        <v>0</v>
      </c>
      <c r="Y81" s="41">
        <f t="shared" si="22"/>
        <v>0</v>
      </c>
      <c r="Z81" s="41">
        <f t="shared" si="15"/>
        <v>0</v>
      </c>
      <c r="AA81" s="47">
        <f t="shared" si="16"/>
        <v>0</v>
      </c>
      <c r="AB81" s="41">
        <f t="shared" si="23"/>
        <v>0</v>
      </c>
      <c r="AC81" s="41">
        <f t="shared" si="24"/>
        <v>0</v>
      </c>
      <c r="AE81" s="86"/>
      <c r="AF81" s="86"/>
      <c r="AG81" s="86"/>
      <c r="AH81" s="86"/>
      <c r="AI81" s="17"/>
      <c r="AJ81" s="17"/>
      <c r="AK81" s="17"/>
      <c r="AL81" s="17"/>
      <c r="AM81" s="17"/>
      <c r="AN81" s="185" t="str">
        <f t="shared" si="25"/>
        <v/>
      </c>
      <c r="AO81" s="17" t="s">
        <v>830</v>
      </c>
      <c r="AP81" s="17">
        <v>31</v>
      </c>
      <c r="AQ81" s="17" t="s">
        <v>835</v>
      </c>
      <c r="AR81" s="17">
        <v>23</v>
      </c>
      <c r="AS81" s="17"/>
    </row>
    <row r="82" spans="1:45" ht="16.5" thickTop="1" thickBot="1">
      <c r="A82" s="7">
        <v>78</v>
      </c>
      <c r="B82" s="241"/>
      <c r="C82" s="242"/>
      <c r="D82" s="357"/>
      <c r="E82" s="360">
        <f t="shared" si="14"/>
        <v>0</v>
      </c>
      <c r="F82" s="244" t="s">
        <v>873</v>
      </c>
      <c r="G82" s="495" t="str">
        <f t="shared" si="17"/>
        <v/>
      </c>
      <c r="H82" s="245" t="str">
        <f>IF(COUNTIF('Record Inputs'!$J$2:$J$100,AN82)&gt;0,"TE", IF(COUNTIF('Record Inputs'!$K$2:$K$100,AN82)&gt;0,"H2O",""))</f>
        <v/>
      </c>
      <c r="I82" s="245" t="str">
        <f>IF(COUNTIF('Record Inputs'!$L$2:$L$100,AN82)&gt;0,"P", IF(COUNTIF('Record Inputs'!$M$2:$M$100,AN82)&gt;0,"N",IF(COUNTIF('Record Inputs'!$P$2:$P$100,AN82)&gt;0,"C","")))</f>
        <v/>
      </c>
      <c r="J82" s="245" t="str">
        <f>IF(COUNTIF('Record Inputs'!$N$2:$N$100,AN82)&gt;0,"S", IF(COUNTIF('Record Inputs'!$O$2:$O$100,AN82)&gt;0,"S&amp;D",""))</f>
        <v/>
      </c>
      <c r="K82" s="436"/>
      <c r="M82" s="16">
        <f t="shared" si="18"/>
        <v>0</v>
      </c>
      <c r="N82" s="16">
        <f t="shared" si="19"/>
        <v>0</v>
      </c>
      <c r="O82" s="16">
        <f t="shared" si="20"/>
        <v>0</v>
      </c>
      <c r="P82" s="16">
        <f t="shared" si="13"/>
        <v>0</v>
      </c>
      <c r="Q82" s="16">
        <f t="shared" si="21"/>
        <v>0</v>
      </c>
      <c r="Y82" s="41">
        <f t="shared" si="22"/>
        <v>0</v>
      </c>
      <c r="Z82" s="41">
        <f t="shared" si="15"/>
        <v>0</v>
      </c>
      <c r="AA82" s="47">
        <f t="shared" si="16"/>
        <v>0</v>
      </c>
      <c r="AB82" s="41">
        <f t="shared" si="23"/>
        <v>0</v>
      </c>
      <c r="AC82" s="41">
        <f t="shared" si="24"/>
        <v>0</v>
      </c>
      <c r="AE82" s="86"/>
      <c r="AF82" s="86"/>
      <c r="AG82" s="86"/>
      <c r="AH82" s="86"/>
      <c r="AI82" s="17"/>
      <c r="AJ82" s="17"/>
      <c r="AK82" s="17"/>
      <c r="AL82" s="17"/>
      <c r="AM82" s="17"/>
      <c r="AN82" s="185" t="str">
        <f t="shared" si="25"/>
        <v/>
      </c>
      <c r="AO82" s="17" t="s">
        <v>831</v>
      </c>
      <c r="AP82" s="17">
        <v>31</v>
      </c>
      <c r="AQ82" s="17" t="s">
        <v>835</v>
      </c>
      <c r="AR82" s="17">
        <v>27</v>
      </c>
      <c r="AS82" s="17"/>
    </row>
    <row r="83" spans="1:45" ht="16.5" thickTop="1" thickBot="1">
      <c r="A83" s="7">
        <v>79</v>
      </c>
      <c r="B83" s="241"/>
      <c r="C83" s="242"/>
      <c r="D83" s="357"/>
      <c r="E83" s="360">
        <f t="shared" si="14"/>
        <v>0</v>
      </c>
      <c r="F83" s="244" t="s">
        <v>873</v>
      </c>
      <c r="G83" s="495" t="str">
        <f t="shared" si="17"/>
        <v/>
      </c>
      <c r="H83" s="245" t="str">
        <f>IF(COUNTIF('Record Inputs'!$J$2:$J$100,AN83)&gt;0,"TE", IF(COUNTIF('Record Inputs'!$K$2:$K$100,AN83)&gt;0,"H2O",""))</f>
        <v/>
      </c>
      <c r="I83" s="245" t="str">
        <f>IF(COUNTIF('Record Inputs'!$L$2:$L$100,AN83)&gt;0,"P", IF(COUNTIF('Record Inputs'!$M$2:$M$100,AN83)&gt;0,"N",IF(COUNTIF('Record Inputs'!$P$2:$P$100,AN83)&gt;0,"C","")))</f>
        <v/>
      </c>
      <c r="J83" s="245" t="str">
        <f>IF(COUNTIF('Record Inputs'!$N$2:$N$100,AN83)&gt;0,"S", IF(COUNTIF('Record Inputs'!$O$2:$O$100,AN83)&gt;0,"S&amp;D",""))</f>
        <v/>
      </c>
      <c r="K83" s="436"/>
      <c r="M83" s="16">
        <f t="shared" si="18"/>
        <v>0</v>
      </c>
      <c r="N83" s="16">
        <f t="shared" si="19"/>
        <v>0</v>
      </c>
      <c r="O83" s="16">
        <f t="shared" si="20"/>
        <v>0</v>
      </c>
      <c r="P83" s="16">
        <f t="shared" si="13"/>
        <v>0</v>
      </c>
      <c r="Q83" s="16">
        <f t="shared" si="21"/>
        <v>0</v>
      </c>
      <c r="Y83" s="41">
        <f t="shared" si="22"/>
        <v>0</v>
      </c>
      <c r="Z83" s="41">
        <f t="shared" si="15"/>
        <v>0</v>
      </c>
      <c r="AA83" s="47">
        <f t="shared" si="16"/>
        <v>0</v>
      </c>
      <c r="AB83" s="41">
        <f t="shared" si="23"/>
        <v>0</v>
      </c>
      <c r="AC83" s="41">
        <f t="shared" si="24"/>
        <v>0</v>
      </c>
      <c r="AE83" s="86"/>
      <c r="AF83" s="86"/>
      <c r="AG83" s="86"/>
      <c r="AH83" s="86"/>
      <c r="AI83" s="17"/>
      <c r="AJ83" s="17"/>
      <c r="AK83" s="17"/>
      <c r="AL83" s="17"/>
      <c r="AM83" s="17"/>
      <c r="AN83" s="185" t="str">
        <f t="shared" si="25"/>
        <v/>
      </c>
      <c r="AO83" s="17" t="s">
        <v>832</v>
      </c>
      <c r="AP83" s="17">
        <v>31</v>
      </c>
      <c r="AQ83" s="17" t="s">
        <v>835</v>
      </c>
      <c r="AR83" s="17">
        <v>31</v>
      </c>
      <c r="AS83" s="17"/>
    </row>
    <row r="84" spans="1:45" ht="16.5" thickTop="1" thickBot="1">
      <c r="A84" s="55">
        <v>80</v>
      </c>
      <c r="B84" s="241"/>
      <c r="C84" s="242"/>
      <c r="D84" s="357"/>
      <c r="E84" s="360">
        <f t="shared" si="14"/>
        <v>0</v>
      </c>
      <c r="F84" s="244" t="s">
        <v>873</v>
      </c>
      <c r="G84" s="495" t="str">
        <f t="shared" si="17"/>
        <v/>
      </c>
      <c r="H84" s="245" t="str">
        <f>IF(COUNTIF('Record Inputs'!$J$2:$J$100,AN84)&gt;0,"TE", IF(COUNTIF('Record Inputs'!$K$2:$K$100,AN84)&gt;0,"H2O",""))</f>
        <v/>
      </c>
      <c r="I84" s="245" t="str">
        <f>IF(COUNTIF('Record Inputs'!$L$2:$L$100,AN84)&gt;0,"P", IF(COUNTIF('Record Inputs'!$M$2:$M$100,AN84)&gt;0,"N",IF(COUNTIF('Record Inputs'!$P$2:$P$100,AN84)&gt;0,"C","")))</f>
        <v/>
      </c>
      <c r="J84" s="245" t="str">
        <f>IF(COUNTIF('Record Inputs'!$N$2:$N$100,AN84)&gt;0,"S", IF(COUNTIF('Record Inputs'!$O$2:$O$100,AN84)&gt;0,"S&amp;D",""))</f>
        <v/>
      </c>
      <c r="K84" s="436"/>
      <c r="M84" s="16">
        <f t="shared" si="18"/>
        <v>0</v>
      </c>
      <c r="N84" s="16">
        <f t="shared" si="19"/>
        <v>0</v>
      </c>
      <c r="O84" s="16">
        <f t="shared" si="20"/>
        <v>0</v>
      </c>
      <c r="P84" s="16">
        <f t="shared" si="13"/>
        <v>0</v>
      </c>
      <c r="Q84" s="16">
        <f t="shared" si="21"/>
        <v>0</v>
      </c>
      <c r="Y84" s="41">
        <f t="shared" si="22"/>
        <v>0</v>
      </c>
      <c r="Z84" s="41">
        <f t="shared" si="15"/>
        <v>0</v>
      </c>
      <c r="AA84" s="47">
        <f t="shared" si="16"/>
        <v>0</v>
      </c>
      <c r="AB84" s="41">
        <f t="shared" si="23"/>
        <v>0</v>
      </c>
      <c r="AC84" s="41">
        <f t="shared" si="24"/>
        <v>0</v>
      </c>
      <c r="AE84" s="86"/>
      <c r="AF84" s="86"/>
      <c r="AG84" s="86"/>
      <c r="AH84" s="86"/>
      <c r="AI84" s="17"/>
      <c r="AJ84" s="17"/>
      <c r="AK84" s="17"/>
      <c r="AL84" s="17"/>
      <c r="AM84" s="17"/>
      <c r="AN84" s="185" t="str">
        <f t="shared" si="25"/>
        <v/>
      </c>
      <c r="AO84" s="17" t="s">
        <v>833</v>
      </c>
      <c r="AP84" s="17">
        <v>31</v>
      </c>
      <c r="AQ84" s="17" t="s">
        <v>835</v>
      </c>
      <c r="AR84" s="17">
        <v>35</v>
      </c>
      <c r="AS84" s="17"/>
    </row>
    <row r="85" spans="1:45" ht="16.5" thickTop="1" thickBot="1">
      <c r="A85" s="56">
        <v>81</v>
      </c>
      <c r="B85" s="241"/>
      <c r="C85" s="242"/>
      <c r="D85" s="357"/>
      <c r="E85" s="360">
        <f t="shared" si="14"/>
        <v>0</v>
      </c>
      <c r="F85" s="244" t="s">
        <v>873</v>
      </c>
      <c r="G85" s="495" t="str">
        <f t="shared" si="17"/>
        <v/>
      </c>
      <c r="H85" s="245" t="str">
        <f>IF(COUNTIF('Record Inputs'!$J$2:$J$100,AN85)&gt;0,"TE", IF(COUNTIF('Record Inputs'!$K$2:$K$100,AN85)&gt;0,"H2O",""))</f>
        <v/>
      </c>
      <c r="I85" s="245" t="str">
        <f>IF(COUNTIF('Record Inputs'!$L$2:$L$100,AN85)&gt;0,"P", IF(COUNTIF('Record Inputs'!$M$2:$M$100,AN85)&gt;0,"N",IF(COUNTIF('Record Inputs'!$P$2:$P$100,AN85)&gt;0,"C","")))</f>
        <v/>
      </c>
      <c r="J85" s="245" t="str">
        <f>IF(COUNTIF('Record Inputs'!$N$2:$N$100,AN85)&gt;0,"S", IF(COUNTIF('Record Inputs'!$O$2:$O$100,AN85)&gt;0,"S&amp;D",""))</f>
        <v/>
      </c>
      <c r="K85" s="436"/>
      <c r="M85" s="16">
        <f t="shared" si="18"/>
        <v>0</v>
      </c>
      <c r="N85" s="16">
        <f t="shared" si="19"/>
        <v>0</v>
      </c>
      <c r="O85" s="16">
        <f t="shared" si="20"/>
        <v>0</v>
      </c>
      <c r="P85" s="16">
        <f t="shared" si="13"/>
        <v>0</v>
      </c>
      <c r="Q85" s="16">
        <f t="shared" si="21"/>
        <v>0</v>
      </c>
      <c r="Y85" s="41">
        <f t="shared" si="22"/>
        <v>0</v>
      </c>
      <c r="Z85" s="41">
        <f t="shared" si="15"/>
        <v>0</v>
      </c>
      <c r="AA85" s="47">
        <f t="shared" si="16"/>
        <v>0</v>
      </c>
      <c r="AB85" s="41">
        <f t="shared" si="23"/>
        <v>0</v>
      </c>
      <c r="AC85" s="41">
        <f t="shared" si="24"/>
        <v>0</v>
      </c>
      <c r="AE85" s="86"/>
      <c r="AF85" s="86"/>
      <c r="AG85" s="86"/>
      <c r="AH85" s="86"/>
      <c r="AI85" s="17"/>
      <c r="AJ85" s="17"/>
      <c r="AK85" s="17"/>
      <c r="AL85" s="17"/>
      <c r="AM85" s="17"/>
      <c r="AN85" s="185" t="str">
        <f t="shared" si="25"/>
        <v/>
      </c>
      <c r="AO85" s="17" t="s">
        <v>834</v>
      </c>
      <c r="AP85" s="17">
        <v>31</v>
      </c>
      <c r="AQ85" s="17" t="s">
        <v>836</v>
      </c>
      <c r="AR85" s="17">
        <v>7</v>
      </c>
      <c r="AS85" s="17"/>
    </row>
    <row r="86" spans="1:45" ht="16.5" thickTop="1" thickBot="1">
      <c r="A86" s="7">
        <v>82</v>
      </c>
      <c r="B86" s="241"/>
      <c r="C86" s="242"/>
      <c r="D86" s="357"/>
      <c r="E86" s="360">
        <f t="shared" si="14"/>
        <v>0</v>
      </c>
      <c r="F86" s="244" t="s">
        <v>873</v>
      </c>
      <c r="G86" s="495" t="str">
        <f t="shared" si="17"/>
        <v/>
      </c>
      <c r="H86" s="245" t="str">
        <f>IF(COUNTIF('Record Inputs'!$J$2:$J$100,AN86)&gt;0,"TE", IF(COUNTIF('Record Inputs'!$K$2:$K$100,AN86)&gt;0,"H2O",""))</f>
        <v/>
      </c>
      <c r="I86" s="245" t="str">
        <f>IF(COUNTIF('Record Inputs'!$L$2:$L$100,AN86)&gt;0,"P", IF(COUNTIF('Record Inputs'!$M$2:$M$100,AN86)&gt;0,"N",IF(COUNTIF('Record Inputs'!$P$2:$P$100,AN86)&gt;0,"C","")))</f>
        <v/>
      </c>
      <c r="J86" s="245" t="str">
        <f>IF(COUNTIF('Record Inputs'!$N$2:$N$100,AN86)&gt;0,"S", IF(COUNTIF('Record Inputs'!$O$2:$O$100,AN86)&gt;0,"S&amp;D",""))</f>
        <v/>
      </c>
      <c r="K86" s="436"/>
      <c r="M86" s="16">
        <f t="shared" si="18"/>
        <v>0</v>
      </c>
      <c r="N86" s="16">
        <f t="shared" si="19"/>
        <v>0</v>
      </c>
      <c r="O86" s="16">
        <f t="shared" si="20"/>
        <v>0</v>
      </c>
      <c r="P86" s="16">
        <f t="shared" si="13"/>
        <v>0</v>
      </c>
      <c r="Q86" s="16">
        <f t="shared" si="21"/>
        <v>0</v>
      </c>
      <c r="Y86" s="41">
        <f t="shared" si="22"/>
        <v>0</v>
      </c>
      <c r="Z86" s="41">
        <f t="shared" si="15"/>
        <v>0</v>
      </c>
      <c r="AA86" s="47">
        <f t="shared" si="16"/>
        <v>0</v>
      </c>
      <c r="AB86" s="41">
        <f t="shared" si="23"/>
        <v>0</v>
      </c>
      <c r="AC86" s="41">
        <f t="shared" si="24"/>
        <v>0</v>
      </c>
      <c r="AE86" s="86"/>
      <c r="AF86" s="86"/>
      <c r="AG86" s="86"/>
      <c r="AH86" s="86"/>
      <c r="AI86" s="17"/>
      <c r="AJ86" s="17"/>
      <c r="AK86" s="17"/>
      <c r="AL86" s="17"/>
      <c r="AM86" s="17"/>
      <c r="AN86" s="185" t="str">
        <f t="shared" si="25"/>
        <v/>
      </c>
      <c r="AO86" s="17" t="s">
        <v>835</v>
      </c>
      <c r="AP86" s="17">
        <v>31</v>
      </c>
      <c r="AQ86" s="17" t="s">
        <v>836</v>
      </c>
      <c r="AR86" s="17">
        <v>11</v>
      </c>
      <c r="AS86" s="17"/>
    </row>
    <row r="87" spans="1:45" ht="16.5" thickTop="1" thickBot="1">
      <c r="A87" s="7">
        <v>83</v>
      </c>
      <c r="B87" s="241"/>
      <c r="C87" s="242"/>
      <c r="D87" s="357"/>
      <c r="E87" s="360">
        <f t="shared" si="14"/>
        <v>0</v>
      </c>
      <c r="F87" s="244" t="s">
        <v>873</v>
      </c>
      <c r="G87" s="495" t="str">
        <f t="shared" si="17"/>
        <v/>
      </c>
      <c r="H87" s="245" t="str">
        <f>IF(COUNTIF('Record Inputs'!$J$2:$J$100,AN87)&gt;0,"TE", IF(COUNTIF('Record Inputs'!$K$2:$K$100,AN87)&gt;0,"H2O",""))</f>
        <v/>
      </c>
      <c r="I87" s="245" t="str">
        <f>IF(COUNTIF('Record Inputs'!$L$2:$L$100,AN87)&gt;0,"P", IF(COUNTIF('Record Inputs'!$M$2:$M$100,AN87)&gt;0,"N",IF(COUNTIF('Record Inputs'!$P$2:$P$100,AN87)&gt;0,"C","")))</f>
        <v/>
      </c>
      <c r="J87" s="245" t="str">
        <f>IF(COUNTIF('Record Inputs'!$N$2:$N$100,AN87)&gt;0,"S", IF(COUNTIF('Record Inputs'!$O$2:$O$100,AN87)&gt;0,"S&amp;D",""))</f>
        <v/>
      </c>
      <c r="K87" s="436"/>
      <c r="M87" s="16">
        <f t="shared" si="18"/>
        <v>0</v>
      </c>
      <c r="N87" s="16">
        <f t="shared" si="19"/>
        <v>0</v>
      </c>
      <c r="O87" s="16">
        <f t="shared" si="20"/>
        <v>0</v>
      </c>
      <c r="P87" s="16">
        <f t="shared" si="13"/>
        <v>0</v>
      </c>
      <c r="Q87" s="16">
        <f t="shared" si="21"/>
        <v>0</v>
      </c>
      <c r="Y87" s="41">
        <f t="shared" si="22"/>
        <v>0</v>
      </c>
      <c r="Z87" s="41">
        <f t="shared" si="15"/>
        <v>0</v>
      </c>
      <c r="AA87" s="47">
        <f t="shared" si="16"/>
        <v>0</v>
      </c>
      <c r="AB87" s="41">
        <f t="shared" si="23"/>
        <v>0</v>
      </c>
      <c r="AC87" s="41">
        <f t="shared" si="24"/>
        <v>0</v>
      </c>
      <c r="AE87" s="86"/>
      <c r="AF87" s="86"/>
      <c r="AG87" s="86"/>
      <c r="AH87" s="86"/>
      <c r="AI87" s="17"/>
      <c r="AJ87" s="17"/>
      <c r="AK87" s="17"/>
      <c r="AL87" s="17"/>
      <c r="AM87" s="17"/>
      <c r="AN87" s="185" t="str">
        <f t="shared" si="25"/>
        <v/>
      </c>
      <c r="AO87" s="17" t="s">
        <v>836</v>
      </c>
      <c r="AP87" s="17">
        <v>31</v>
      </c>
      <c r="AQ87" s="17" t="s">
        <v>836</v>
      </c>
      <c r="AR87" s="17">
        <v>15</v>
      </c>
      <c r="AS87" s="17"/>
    </row>
    <row r="88" spans="1:45" ht="16.5" thickTop="1" thickBot="1">
      <c r="A88" s="7">
        <v>84</v>
      </c>
      <c r="B88" s="241"/>
      <c r="C88" s="242"/>
      <c r="D88" s="357"/>
      <c r="E88" s="360">
        <f t="shared" si="14"/>
        <v>0</v>
      </c>
      <c r="F88" s="244" t="s">
        <v>873</v>
      </c>
      <c r="G88" s="495" t="str">
        <f t="shared" si="17"/>
        <v/>
      </c>
      <c r="H88" s="245" t="str">
        <f>IF(COUNTIF('Record Inputs'!$J$2:$J$100,AN88)&gt;0,"TE", IF(COUNTIF('Record Inputs'!$K$2:$K$100,AN88)&gt;0,"H2O",""))</f>
        <v/>
      </c>
      <c r="I88" s="245" t="str">
        <f>IF(COUNTIF('Record Inputs'!$L$2:$L$100,AN88)&gt;0,"P", IF(COUNTIF('Record Inputs'!$M$2:$M$100,AN88)&gt;0,"N",IF(COUNTIF('Record Inputs'!$P$2:$P$100,AN88)&gt;0,"C","")))</f>
        <v/>
      </c>
      <c r="J88" s="245" t="str">
        <f>IF(COUNTIF('Record Inputs'!$N$2:$N$100,AN88)&gt;0,"S", IF(COUNTIF('Record Inputs'!$O$2:$O$100,AN88)&gt;0,"S&amp;D",""))</f>
        <v/>
      </c>
      <c r="K88" s="436"/>
      <c r="M88" s="16">
        <f t="shared" si="18"/>
        <v>0</v>
      </c>
      <c r="N88" s="16">
        <f t="shared" si="19"/>
        <v>0</v>
      </c>
      <c r="O88" s="16">
        <f t="shared" si="20"/>
        <v>0</v>
      </c>
      <c r="P88" s="16">
        <f t="shared" si="13"/>
        <v>0</v>
      </c>
      <c r="Q88" s="16">
        <f t="shared" si="21"/>
        <v>0</v>
      </c>
      <c r="Y88" s="41">
        <f t="shared" si="22"/>
        <v>0</v>
      </c>
      <c r="Z88" s="41">
        <f t="shared" si="15"/>
        <v>0</v>
      </c>
      <c r="AA88" s="47">
        <f t="shared" si="16"/>
        <v>0</v>
      </c>
      <c r="AB88" s="41">
        <f t="shared" si="23"/>
        <v>0</v>
      </c>
      <c r="AC88" s="41">
        <f t="shared" si="24"/>
        <v>0</v>
      </c>
      <c r="AE88" s="86"/>
      <c r="AF88" s="86"/>
      <c r="AG88" s="86"/>
      <c r="AH88" s="86"/>
      <c r="AI88" s="17"/>
      <c r="AJ88" s="17"/>
      <c r="AK88" s="17"/>
      <c r="AL88" s="17"/>
      <c r="AM88" s="17"/>
      <c r="AN88" s="185" t="str">
        <f t="shared" si="25"/>
        <v/>
      </c>
      <c r="AO88" s="17" t="s">
        <v>837</v>
      </c>
      <c r="AP88" s="17">
        <v>31</v>
      </c>
      <c r="AQ88" s="17" t="s">
        <v>836</v>
      </c>
      <c r="AR88" s="17">
        <v>19</v>
      </c>
      <c r="AS88" s="17"/>
    </row>
    <row r="89" spans="1:45" ht="16.5" thickTop="1" thickBot="1">
      <c r="A89" s="7">
        <v>85</v>
      </c>
      <c r="B89" s="241"/>
      <c r="C89" s="242"/>
      <c r="D89" s="357"/>
      <c r="E89" s="360">
        <f t="shared" si="14"/>
        <v>0</v>
      </c>
      <c r="F89" s="244" t="s">
        <v>873</v>
      </c>
      <c r="G89" s="495" t="str">
        <f t="shared" si="17"/>
        <v/>
      </c>
      <c r="H89" s="245" t="str">
        <f>IF(COUNTIF('Record Inputs'!$J$2:$J$100,AN89)&gt;0,"TE", IF(COUNTIF('Record Inputs'!$K$2:$K$100,AN89)&gt;0,"H2O",""))</f>
        <v/>
      </c>
      <c r="I89" s="245" t="str">
        <f>IF(COUNTIF('Record Inputs'!$L$2:$L$100,AN89)&gt;0,"P", IF(COUNTIF('Record Inputs'!$M$2:$M$100,AN89)&gt;0,"N",IF(COUNTIF('Record Inputs'!$P$2:$P$100,AN89)&gt;0,"C","")))</f>
        <v/>
      </c>
      <c r="J89" s="245" t="str">
        <f>IF(COUNTIF('Record Inputs'!$N$2:$N$100,AN89)&gt;0,"S", IF(COUNTIF('Record Inputs'!$O$2:$O$100,AN89)&gt;0,"S&amp;D",""))</f>
        <v/>
      </c>
      <c r="K89" s="436"/>
      <c r="M89" s="16">
        <f t="shared" si="18"/>
        <v>0</v>
      </c>
      <c r="N89" s="16">
        <f t="shared" si="19"/>
        <v>0</v>
      </c>
      <c r="O89" s="16">
        <f t="shared" si="20"/>
        <v>0</v>
      </c>
      <c r="P89" s="16">
        <f t="shared" si="13"/>
        <v>0</v>
      </c>
      <c r="Q89" s="16">
        <f t="shared" si="21"/>
        <v>0</v>
      </c>
      <c r="Y89" s="41">
        <f t="shared" si="22"/>
        <v>0</v>
      </c>
      <c r="Z89" s="41">
        <f t="shared" si="15"/>
        <v>0</v>
      </c>
      <c r="AA89" s="47">
        <f t="shared" si="16"/>
        <v>0</v>
      </c>
      <c r="AB89" s="41">
        <f t="shared" si="23"/>
        <v>0</v>
      </c>
      <c r="AC89" s="41">
        <f t="shared" si="24"/>
        <v>0</v>
      </c>
      <c r="AE89" s="86"/>
      <c r="AF89" s="86"/>
      <c r="AG89" s="86"/>
      <c r="AH89" s="86"/>
      <c r="AI89" s="17"/>
      <c r="AJ89" s="17"/>
      <c r="AK89" s="17"/>
      <c r="AL89" s="17"/>
      <c r="AM89" s="17"/>
      <c r="AN89" s="185" t="str">
        <f t="shared" si="25"/>
        <v/>
      </c>
      <c r="AO89" s="17" t="s">
        <v>5</v>
      </c>
      <c r="AP89" s="17">
        <v>35</v>
      </c>
      <c r="AQ89" s="17" t="s">
        <v>836</v>
      </c>
      <c r="AR89" s="17">
        <v>23</v>
      </c>
      <c r="AS89" s="17"/>
    </row>
    <row r="90" spans="1:45" ht="16.5" thickTop="1" thickBot="1">
      <c r="A90" s="7">
        <v>86</v>
      </c>
      <c r="B90" s="241"/>
      <c r="C90" s="242"/>
      <c r="D90" s="357"/>
      <c r="E90" s="360">
        <f t="shared" si="14"/>
        <v>0</v>
      </c>
      <c r="F90" s="244" t="s">
        <v>873</v>
      </c>
      <c r="G90" s="495" t="str">
        <f t="shared" si="17"/>
        <v/>
      </c>
      <c r="H90" s="245" t="str">
        <f>IF(COUNTIF('Record Inputs'!$J$2:$J$100,AN90)&gt;0,"TE", IF(COUNTIF('Record Inputs'!$K$2:$K$100,AN90)&gt;0,"H2O",""))</f>
        <v/>
      </c>
      <c r="I90" s="245" t="str">
        <f>IF(COUNTIF('Record Inputs'!$L$2:$L$100,AN90)&gt;0,"P", IF(COUNTIF('Record Inputs'!$M$2:$M$100,AN90)&gt;0,"N",IF(COUNTIF('Record Inputs'!$P$2:$P$100,AN90)&gt;0,"C","")))</f>
        <v/>
      </c>
      <c r="J90" s="245" t="str">
        <f>IF(COUNTIF('Record Inputs'!$N$2:$N$100,AN90)&gt;0,"S", IF(COUNTIF('Record Inputs'!$O$2:$O$100,AN90)&gt;0,"S&amp;D",""))</f>
        <v/>
      </c>
      <c r="K90" s="436"/>
      <c r="M90" s="16">
        <f t="shared" si="18"/>
        <v>0</v>
      </c>
      <c r="N90" s="16">
        <f t="shared" si="19"/>
        <v>0</v>
      </c>
      <c r="O90" s="16">
        <f t="shared" si="20"/>
        <v>0</v>
      </c>
      <c r="P90" s="16">
        <f t="shared" si="13"/>
        <v>0</v>
      </c>
      <c r="Q90" s="16">
        <f t="shared" si="21"/>
        <v>0</v>
      </c>
      <c r="Y90" s="41">
        <f t="shared" si="22"/>
        <v>0</v>
      </c>
      <c r="Z90" s="41">
        <f t="shared" si="15"/>
        <v>0</v>
      </c>
      <c r="AA90" s="47">
        <f t="shared" si="16"/>
        <v>0</v>
      </c>
      <c r="AB90" s="41">
        <f t="shared" si="23"/>
        <v>0</v>
      </c>
      <c r="AC90" s="41">
        <f t="shared" si="24"/>
        <v>0</v>
      </c>
      <c r="AE90" s="86"/>
      <c r="AF90" s="86"/>
      <c r="AG90" s="86"/>
      <c r="AH90" s="86"/>
      <c r="AI90" s="17"/>
      <c r="AJ90" s="17"/>
      <c r="AK90" s="17"/>
      <c r="AL90" s="17"/>
      <c r="AM90" s="17"/>
      <c r="AN90" s="185" t="str">
        <f t="shared" si="25"/>
        <v/>
      </c>
      <c r="AO90" s="17" t="s">
        <v>9</v>
      </c>
      <c r="AP90" s="17">
        <v>35</v>
      </c>
      <c r="AQ90" s="17" t="s">
        <v>836</v>
      </c>
      <c r="AR90" s="17">
        <v>27</v>
      </c>
      <c r="AS90" s="17"/>
    </row>
    <row r="91" spans="1:45" ht="16.5" thickTop="1" thickBot="1">
      <c r="A91" s="7">
        <v>87</v>
      </c>
      <c r="B91" s="241"/>
      <c r="C91" s="242"/>
      <c r="D91" s="357"/>
      <c r="E91" s="360">
        <f t="shared" si="14"/>
        <v>0</v>
      </c>
      <c r="F91" s="244" t="s">
        <v>873</v>
      </c>
      <c r="G91" s="495" t="str">
        <f t="shared" si="17"/>
        <v/>
      </c>
      <c r="H91" s="245" t="str">
        <f>IF(COUNTIF('Record Inputs'!$J$2:$J$100,AN91)&gt;0,"TE", IF(COUNTIF('Record Inputs'!$K$2:$K$100,AN91)&gt;0,"H2O",""))</f>
        <v/>
      </c>
      <c r="I91" s="245" t="str">
        <f>IF(COUNTIF('Record Inputs'!$L$2:$L$100,AN91)&gt;0,"P", IF(COUNTIF('Record Inputs'!$M$2:$M$100,AN91)&gt;0,"N",IF(COUNTIF('Record Inputs'!$P$2:$P$100,AN91)&gt;0,"C","")))</f>
        <v/>
      </c>
      <c r="J91" s="245" t="str">
        <f>IF(COUNTIF('Record Inputs'!$N$2:$N$100,AN91)&gt;0,"S", IF(COUNTIF('Record Inputs'!$O$2:$O$100,AN91)&gt;0,"S&amp;D",""))</f>
        <v/>
      </c>
      <c r="K91" s="436"/>
      <c r="M91" s="16">
        <f t="shared" si="18"/>
        <v>0</v>
      </c>
      <c r="N91" s="16">
        <f t="shared" si="19"/>
        <v>0</v>
      </c>
      <c r="O91" s="16">
        <f t="shared" si="20"/>
        <v>0</v>
      </c>
      <c r="P91" s="16">
        <f t="shared" si="13"/>
        <v>0</v>
      </c>
      <c r="Q91" s="16">
        <f t="shared" si="21"/>
        <v>0</v>
      </c>
      <c r="Y91" s="41">
        <f t="shared" si="22"/>
        <v>0</v>
      </c>
      <c r="Z91" s="41">
        <f t="shared" si="15"/>
        <v>0</v>
      </c>
      <c r="AA91" s="47">
        <f t="shared" si="16"/>
        <v>0</v>
      </c>
      <c r="AB91" s="41">
        <f t="shared" si="23"/>
        <v>0</v>
      </c>
      <c r="AC91" s="41">
        <f t="shared" si="24"/>
        <v>0</v>
      </c>
      <c r="AE91" s="86"/>
      <c r="AF91" s="86"/>
      <c r="AG91" s="86"/>
      <c r="AH91" s="86"/>
      <c r="AI91" s="17"/>
      <c r="AJ91" s="17"/>
      <c r="AK91" s="17"/>
      <c r="AL91" s="17"/>
      <c r="AM91" s="17"/>
      <c r="AN91" s="185" t="str">
        <f t="shared" si="25"/>
        <v/>
      </c>
      <c r="AO91" s="17" t="s">
        <v>828</v>
      </c>
      <c r="AP91" s="17">
        <v>35</v>
      </c>
      <c r="AQ91" s="17" t="s">
        <v>836</v>
      </c>
      <c r="AR91" s="17">
        <v>31</v>
      </c>
      <c r="AS91" s="17"/>
    </row>
    <row r="92" spans="1:45" ht="16.5" thickTop="1" thickBot="1">
      <c r="A92" s="55">
        <v>88</v>
      </c>
      <c r="B92" s="241"/>
      <c r="C92" s="242"/>
      <c r="D92" s="357"/>
      <c r="E92" s="360">
        <f t="shared" si="14"/>
        <v>0</v>
      </c>
      <c r="F92" s="244" t="s">
        <v>873</v>
      </c>
      <c r="G92" s="495" t="str">
        <f t="shared" si="17"/>
        <v/>
      </c>
      <c r="H92" s="245" t="str">
        <f>IF(COUNTIF('Record Inputs'!$J$2:$J$100,AN92)&gt;0,"TE", IF(COUNTIF('Record Inputs'!$K$2:$K$100,AN92)&gt;0,"H2O",""))</f>
        <v/>
      </c>
      <c r="I92" s="245" t="str">
        <f>IF(COUNTIF('Record Inputs'!$L$2:$L$100,AN92)&gt;0,"P", IF(COUNTIF('Record Inputs'!$M$2:$M$100,AN92)&gt;0,"N",IF(COUNTIF('Record Inputs'!$P$2:$P$100,AN92)&gt;0,"C","")))</f>
        <v/>
      </c>
      <c r="J92" s="245" t="str">
        <f>IF(COUNTIF('Record Inputs'!$N$2:$N$100,AN92)&gt;0,"S", IF(COUNTIF('Record Inputs'!$O$2:$O$100,AN92)&gt;0,"S&amp;D",""))</f>
        <v/>
      </c>
      <c r="K92" s="436"/>
      <c r="M92" s="16">
        <f t="shared" si="18"/>
        <v>0</v>
      </c>
      <c r="N92" s="16">
        <f t="shared" si="19"/>
        <v>0</v>
      </c>
      <c r="O92" s="16">
        <f t="shared" si="20"/>
        <v>0</v>
      </c>
      <c r="P92" s="16">
        <f t="shared" si="13"/>
        <v>0</v>
      </c>
      <c r="Q92" s="16">
        <f t="shared" si="21"/>
        <v>0</v>
      </c>
      <c r="Y92" s="41">
        <f t="shared" si="22"/>
        <v>0</v>
      </c>
      <c r="Z92" s="41">
        <f t="shared" si="15"/>
        <v>0</v>
      </c>
      <c r="AA92" s="47">
        <f t="shared" si="16"/>
        <v>0</v>
      </c>
      <c r="AB92" s="41">
        <f t="shared" si="23"/>
        <v>0</v>
      </c>
      <c r="AC92" s="41">
        <f t="shared" si="24"/>
        <v>0</v>
      </c>
      <c r="AE92" s="86"/>
      <c r="AF92" s="86"/>
      <c r="AG92" s="86"/>
      <c r="AH92" s="86"/>
      <c r="AI92" s="17"/>
      <c r="AJ92" s="17"/>
      <c r="AK92" s="17"/>
      <c r="AL92" s="17"/>
      <c r="AM92" s="17"/>
      <c r="AN92" s="185" t="str">
        <f t="shared" si="25"/>
        <v/>
      </c>
      <c r="AO92" s="17" t="s">
        <v>829</v>
      </c>
      <c r="AP92" s="17">
        <v>35</v>
      </c>
      <c r="AQ92" s="17" t="s">
        <v>836</v>
      </c>
      <c r="AR92" s="17">
        <v>35</v>
      </c>
      <c r="AS92" s="17"/>
    </row>
    <row r="93" spans="1:45" ht="16.5" thickTop="1" thickBot="1">
      <c r="A93" s="56">
        <v>89</v>
      </c>
      <c r="B93" s="241"/>
      <c r="C93" s="242"/>
      <c r="D93" s="357"/>
      <c r="E93" s="360">
        <f t="shared" si="14"/>
        <v>0</v>
      </c>
      <c r="F93" s="244" t="s">
        <v>873</v>
      </c>
      <c r="G93" s="495" t="str">
        <f t="shared" si="17"/>
        <v/>
      </c>
      <c r="H93" s="245" t="str">
        <f>IF(COUNTIF('Record Inputs'!$J$2:$J$100,AN93)&gt;0,"TE", IF(COUNTIF('Record Inputs'!$K$2:$K$100,AN93)&gt;0,"H2O",""))</f>
        <v/>
      </c>
      <c r="I93" s="245" t="str">
        <f>IF(COUNTIF('Record Inputs'!$L$2:$L$100,AN93)&gt;0,"P", IF(COUNTIF('Record Inputs'!$M$2:$M$100,AN93)&gt;0,"N",IF(COUNTIF('Record Inputs'!$P$2:$P$100,AN93)&gt;0,"C","")))</f>
        <v/>
      </c>
      <c r="J93" s="245" t="str">
        <f>IF(COUNTIF('Record Inputs'!$N$2:$N$100,AN93)&gt;0,"S", IF(COUNTIF('Record Inputs'!$O$2:$O$100,AN93)&gt;0,"S&amp;D",""))</f>
        <v/>
      </c>
      <c r="K93" s="436"/>
      <c r="M93" s="16">
        <f t="shared" si="18"/>
        <v>0</v>
      </c>
      <c r="N93" s="16">
        <f t="shared" si="19"/>
        <v>0</v>
      </c>
      <c r="O93" s="16">
        <f t="shared" si="20"/>
        <v>0</v>
      </c>
      <c r="P93" s="16">
        <f t="shared" si="13"/>
        <v>0</v>
      </c>
      <c r="Q93" s="16">
        <f t="shared" si="21"/>
        <v>0</v>
      </c>
      <c r="Y93" s="41">
        <f t="shared" si="22"/>
        <v>0</v>
      </c>
      <c r="Z93" s="41">
        <f t="shared" si="15"/>
        <v>0</v>
      </c>
      <c r="AA93" s="47">
        <f t="shared" si="16"/>
        <v>0</v>
      </c>
      <c r="AB93" s="41">
        <f t="shared" si="23"/>
        <v>0</v>
      </c>
      <c r="AC93" s="41">
        <f t="shared" si="24"/>
        <v>0</v>
      </c>
      <c r="AE93" s="86"/>
      <c r="AF93" s="86"/>
      <c r="AG93" s="86"/>
      <c r="AH93" s="86"/>
      <c r="AI93" s="17"/>
      <c r="AJ93" s="17"/>
      <c r="AK93" s="17"/>
      <c r="AL93" s="17"/>
      <c r="AM93" s="17"/>
      <c r="AN93" s="185" t="str">
        <f t="shared" si="25"/>
        <v/>
      </c>
      <c r="AO93" s="17" t="s">
        <v>830</v>
      </c>
      <c r="AP93" s="17">
        <v>35</v>
      </c>
      <c r="AQ93" s="17" t="s">
        <v>837</v>
      </c>
      <c r="AR93" s="17">
        <v>7</v>
      </c>
      <c r="AS93" s="17"/>
    </row>
    <row r="94" spans="1:45" ht="16.5" thickTop="1" thickBot="1">
      <c r="A94" s="7">
        <v>90</v>
      </c>
      <c r="B94" s="241"/>
      <c r="C94" s="242"/>
      <c r="D94" s="357"/>
      <c r="E94" s="360">
        <f t="shared" si="14"/>
        <v>0</v>
      </c>
      <c r="F94" s="244" t="s">
        <v>873</v>
      </c>
      <c r="G94" s="495" t="str">
        <f t="shared" si="17"/>
        <v/>
      </c>
      <c r="H94" s="245" t="str">
        <f>IF(COUNTIF('Record Inputs'!$J$2:$J$100,AN94)&gt;0,"TE", IF(COUNTIF('Record Inputs'!$K$2:$K$100,AN94)&gt;0,"H2O",""))</f>
        <v/>
      </c>
      <c r="I94" s="245" t="str">
        <f>IF(COUNTIF('Record Inputs'!$L$2:$L$100,AN94)&gt;0,"P", IF(COUNTIF('Record Inputs'!$M$2:$M$100,AN94)&gt;0,"N",IF(COUNTIF('Record Inputs'!$P$2:$P$100,AN94)&gt;0,"C","")))</f>
        <v/>
      </c>
      <c r="J94" s="245" t="str">
        <f>IF(COUNTIF('Record Inputs'!$N$2:$N$100,AN94)&gt;0,"S", IF(COUNTIF('Record Inputs'!$O$2:$O$100,AN94)&gt;0,"S&amp;D",""))</f>
        <v/>
      </c>
      <c r="K94" s="436"/>
      <c r="M94" s="16">
        <f t="shared" si="18"/>
        <v>0</v>
      </c>
      <c r="N94" s="16">
        <f t="shared" si="19"/>
        <v>0</v>
      </c>
      <c r="O94" s="16">
        <f t="shared" si="20"/>
        <v>0</v>
      </c>
      <c r="P94" s="16">
        <f t="shared" si="13"/>
        <v>0</v>
      </c>
      <c r="Q94" s="16">
        <f t="shared" si="21"/>
        <v>0</v>
      </c>
      <c r="Y94" s="41">
        <f t="shared" si="22"/>
        <v>0</v>
      </c>
      <c r="Z94" s="41">
        <f t="shared" si="15"/>
        <v>0</v>
      </c>
      <c r="AA94" s="47">
        <f t="shared" si="16"/>
        <v>0</v>
      </c>
      <c r="AB94" s="41">
        <f t="shared" si="23"/>
        <v>0</v>
      </c>
      <c r="AC94" s="41">
        <f t="shared" si="24"/>
        <v>0</v>
      </c>
      <c r="AE94" s="86"/>
      <c r="AF94" s="86"/>
      <c r="AG94" s="86"/>
      <c r="AH94" s="86"/>
      <c r="AI94" s="17"/>
      <c r="AJ94" s="17"/>
      <c r="AK94" s="17"/>
      <c r="AL94" s="17"/>
      <c r="AM94" s="17"/>
      <c r="AN94" s="185" t="str">
        <f t="shared" si="25"/>
        <v/>
      </c>
      <c r="AO94" s="17" t="s">
        <v>831</v>
      </c>
      <c r="AP94" s="17">
        <v>35</v>
      </c>
      <c r="AQ94" s="17" t="s">
        <v>837</v>
      </c>
      <c r="AR94" s="17">
        <v>11</v>
      </c>
      <c r="AS94" s="17"/>
    </row>
    <row r="95" spans="1:45" ht="16.5" thickTop="1" thickBot="1">
      <c r="A95" s="7">
        <v>91</v>
      </c>
      <c r="B95" s="241"/>
      <c r="C95" s="242"/>
      <c r="D95" s="357"/>
      <c r="E95" s="360">
        <f t="shared" si="14"/>
        <v>0</v>
      </c>
      <c r="F95" s="244" t="s">
        <v>873</v>
      </c>
      <c r="G95" s="495" t="str">
        <f t="shared" si="17"/>
        <v/>
      </c>
      <c r="H95" s="245" t="str">
        <f>IF(COUNTIF('Record Inputs'!$J$2:$J$100,AN95)&gt;0,"TE", IF(COUNTIF('Record Inputs'!$K$2:$K$100,AN95)&gt;0,"H2O",""))</f>
        <v/>
      </c>
      <c r="I95" s="245" t="str">
        <f>IF(COUNTIF('Record Inputs'!$L$2:$L$100,AN95)&gt;0,"P", IF(COUNTIF('Record Inputs'!$M$2:$M$100,AN95)&gt;0,"N",IF(COUNTIF('Record Inputs'!$P$2:$P$100,AN95)&gt;0,"C","")))</f>
        <v/>
      </c>
      <c r="J95" s="245" t="str">
        <f>IF(COUNTIF('Record Inputs'!$N$2:$N$100,AN95)&gt;0,"S", IF(COUNTIF('Record Inputs'!$O$2:$O$100,AN95)&gt;0,"S&amp;D",""))</f>
        <v/>
      </c>
      <c r="K95" s="436"/>
      <c r="M95" s="16">
        <f t="shared" si="18"/>
        <v>0</v>
      </c>
      <c r="N95" s="16">
        <f t="shared" si="19"/>
        <v>0</v>
      </c>
      <c r="O95" s="16">
        <f t="shared" si="20"/>
        <v>0</v>
      </c>
      <c r="P95" s="16">
        <f t="shared" si="13"/>
        <v>0</v>
      </c>
      <c r="Q95" s="16">
        <f t="shared" si="21"/>
        <v>0</v>
      </c>
      <c r="Y95" s="41">
        <f t="shared" si="22"/>
        <v>0</v>
      </c>
      <c r="Z95" s="41">
        <f t="shared" si="15"/>
        <v>0</v>
      </c>
      <c r="AA95" s="47">
        <f t="shared" si="16"/>
        <v>0</v>
      </c>
      <c r="AB95" s="41">
        <f t="shared" si="23"/>
        <v>0</v>
      </c>
      <c r="AC95" s="41">
        <f t="shared" si="24"/>
        <v>0</v>
      </c>
      <c r="AE95" s="86"/>
      <c r="AF95" s="86"/>
      <c r="AG95" s="86"/>
      <c r="AH95" s="86"/>
      <c r="AI95" s="17"/>
      <c r="AJ95" s="17"/>
      <c r="AK95" s="17"/>
      <c r="AL95" s="17"/>
      <c r="AM95" s="17"/>
      <c r="AN95" s="185" t="str">
        <f t="shared" si="25"/>
        <v/>
      </c>
      <c r="AO95" s="17" t="s">
        <v>832</v>
      </c>
      <c r="AP95" s="17">
        <v>35</v>
      </c>
      <c r="AQ95" s="17" t="s">
        <v>837</v>
      </c>
      <c r="AR95" s="17">
        <v>15</v>
      </c>
      <c r="AS95" s="17"/>
    </row>
    <row r="96" spans="1:45" ht="16.5" thickTop="1" thickBot="1">
      <c r="A96" s="7">
        <v>92</v>
      </c>
      <c r="B96" s="241"/>
      <c r="C96" s="242"/>
      <c r="D96" s="357"/>
      <c r="E96" s="360">
        <f t="shared" si="14"/>
        <v>0</v>
      </c>
      <c r="F96" s="244" t="s">
        <v>873</v>
      </c>
      <c r="G96" s="495" t="str">
        <f t="shared" si="17"/>
        <v/>
      </c>
      <c r="H96" s="245" t="str">
        <f>IF(COUNTIF('Record Inputs'!$J$2:$J$100,AN96)&gt;0,"TE", IF(COUNTIF('Record Inputs'!$K$2:$K$100,AN96)&gt;0,"H2O",""))</f>
        <v/>
      </c>
      <c r="I96" s="245" t="str">
        <f>IF(COUNTIF('Record Inputs'!$L$2:$L$100,AN96)&gt;0,"P", IF(COUNTIF('Record Inputs'!$M$2:$M$100,AN96)&gt;0,"N",IF(COUNTIF('Record Inputs'!$P$2:$P$100,AN96)&gt;0,"C","")))</f>
        <v/>
      </c>
      <c r="J96" s="245" t="str">
        <f>IF(COUNTIF('Record Inputs'!$N$2:$N$100,AN96)&gt;0,"S", IF(COUNTIF('Record Inputs'!$O$2:$O$100,AN96)&gt;0,"S&amp;D",""))</f>
        <v/>
      </c>
      <c r="K96" s="436"/>
      <c r="M96" s="16">
        <f t="shared" si="18"/>
        <v>0</v>
      </c>
      <c r="N96" s="16">
        <f t="shared" si="19"/>
        <v>0</v>
      </c>
      <c r="O96" s="16">
        <f t="shared" si="20"/>
        <v>0</v>
      </c>
      <c r="P96" s="16">
        <f t="shared" si="13"/>
        <v>0</v>
      </c>
      <c r="Q96" s="16">
        <f t="shared" si="21"/>
        <v>0</v>
      </c>
      <c r="Y96" s="41">
        <f t="shared" si="22"/>
        <v>0</v>
      </c>
      <c r="Z96" s="41">
        <f t="shared" si="15"/>
        <v>0</v>
      </c>
      <c r="AA96" s="47">
        <f t="shared" si="16"/>
        <v>0</v>
      </c>
      <c r="AB96" s="41">
        <f t="shared" si="23"/>
        <v>0</v>
      </c>
      <c r="AC96" s="41">
        <f t="shared" si="24"/>
        <v>0</v>
      </c>
      <c r="AE96" s="86"/>
      <c r="AF96" s="86"/>
      <c r="AG96" s="86"/>
      <c r="AH96" s="86"/>
      <c r="AI96" s="17"/>
      <c r="AJ96" s="17"/>
      <c r="AK96" s="17"/>
      <c r="AL96" s="17"/>
      <c r="AM96" s="17"/>
      <c r="AN96" s="185" t="str">
        <f t="shared" si="25"/>
        <v/>
      </c>
      <c r="AO96" s="17" t="s">
        <v>833</v>
      </c>
      <c r="AP96" s="17">
        <v>35</v>
      </c>
      <c r="AQ96" s="17" t="s">
        <v>837</v>
      </c>
      <c r="AR96" s="17">
        <v>19</v>
      </c>
      <c r="AS96" s="17"/>
    </row>
    <row r="97" spans="1:45" ht="16.5" thickTop="1" thickBot="1">
      <c r="A97" s="7">
        <v>93</v>
      </c>
      <c r="B97" s="241"/>
      <c r="C97" s="242"/>
      <c r="D97" s="357"/>
      <c r="E97" s="360">
        <f t="shared" si="14"/>
        <v>0</v>
      </c>
      <c r="F97" s="244" t="s">
        <v>873</v>
      </c>
      <c r="G97" s="495" t="str">
        <f t="shared" si="17"/>
        <v/>
      </c>
      <c r="H97" s="245" t="str">
        <f>IF(COUNTIF('Record Inputs'!$J$2:$J$100,AN97)&gt;0,"TE", IF(COUNTIF('Record Inputs'!$K$2:$K$100,AN97)&gt;0,"H2O",""))</f>
        <v/>
      </c>
      <c r="I97" s="245" t="str">
        <f>IF(COUNTIF('Record Inputs'!$L$2:$L$100,AN97)&gt;0,"P", IF(COUNTIF('Record Inputs'!$M$2:$M$100,AN97)&gt;0,"N",IF(COUNTIF('Record Inputs'!$P$2:$P$100,AN97)&gt;0,"C","")))</f>
        <v/>
      </c>
      <c r="J97" s="245" t="str">
        <f>IF(COUNTIF('Record Inputs'!$N$2:$N$100,AN97)&gt;0,"S", IF(COUNTIF('Record Inputs'!$O$2:$O$100,AN97)&gt;0,"S&amp;D",""))</f>
        <v/>
      </c>
      <c r="K97" s="436"/>
      <c r="M97" s="16">
        <f t="shared" si="18"/>
        <v>0</v>
      </c>
      <c r="N97" s="16">
        <f t="shared" si="19"/>
        <v>0</v>
      </c>
      <c r="O97" s="16">
        <f t="shared" si="20"/>
        <v>0</v>
      </c>
      <c r="P97" s="16">
        <f t="shared" si="13"/>
        <v>0</v>
      </c>
      <c r="Q97" s="16">
        <f t="shared" si="21"/>
        <v>0</v>
      </c>
      <c r="Y97" s="41">
        <f t="shared" si="22"/>
        <v>0</v>
      </c>
      <c r="Z97" s="41">
        <f t="shared" si="15"/>
        <v>0</v>
      </c>
      <c r="AA97" s="47">
        <f t="shared" si="16"/>
        <v>0</v>
      </c>
      <c r="AB97" s="41">
        <f t="shared" si="23"/>
        <v>0</v>
      </c>
      <c r="AC97" s="41">
        <f t="shared" si="24"/>
        <v>0</v>
      </c>
      <c r="AE97" s="86"/>
      <c r="AF97" s="86"/>
      <c r="AG97" s="86"/>
      <c r="AH97" s="86"/>
      <c r="AI97" s="17"/>
      <c r="AJ97" s="17"/>
      <c r="AK97" s="17"/>
      <c r="AL97" s="17"/>
      <c r="AM97" s="17"/>
      <c r="AN97" s="185" t="str">
        <f t="shared" si="25"/>
        <v/>
      </c>
      <c r="AO97" s="17" t="s">
        <v>834</v>
      </c>
      <c r="AP97" s="17">
        <v>35</v>
      </c>
      <c r="AQ97" s="17" t="s">
        <v>837</v>
      </c>
      <c r="AR97" s="17">
        <v>23</v>
      </c>
      <c r="AS97" s="17"/>
    </row>
    <row r="98" spans="1:45" ht="17.25" thickTop="1" thickBot="1">
      <c r="A98" s="7">
        <v>94</v>
      </c>
      <c r="B98" s="241"/>
      <c r="C98" s="242"/>
      <c r="D98" s="357"/>
      <c r="E98" s="360">
        <f t="shared" si="14"/>
        <v>0</v>
      </c>
      <c r="F98" s="244" t="s">
        <v>873</v>
      </c>
      <c r="G98" s="495" t="str">
        <f t="shared" si="17"/>
        <v/>
      </c>
      <c r="H98" s="245" t="str">
        <f>IF(COUNTIF('Record Inputs'!$J$2:$J$100,AN98)&gt;0,"TE", IF(COUNTIF('Record Inputs'!$K$2:$K$100,AN98)&gt;0,"H2O",""))</f>
        <v/>
      </c>
      <c r="I98" s="245" t="str">
        <f>IF(COUNTIF('Record Inputs'!$L$2:$L$100,AN98)&gt;0,"P", IF(COUNTIF('Record Inputs'!$M$2:$M$100,AN98)&gt;0,"N",IF(COUNTIF('Record Inputs'!$P$2:$P$100,AN98)&gt;0,"C","")))</f>
        <v/>
      </c>
      <c r="J98" s="245" t="str">
        <f>IF(COUNTIF('Record Inputs'!$N$2:$N$100,AN98)&gt;0,"S", IF(COUNTIF('Record Inputs'!$O$2:$O$100,AN98)&gt;0,"S&amp;D",""))</f>
        <v/>
      </c>
      <c r="K98" s="436"/>
      <c r="M98" s="16">
        <f t="shared" si="18"/>
        <v>0</v>
      </c>
      <c r="N98" s="16">
        <f t="shared" si="19"/>
        <v>0</v>
      </c>
      <c r="O98" s="16">
        <f t="shared" si="20"/>
        <v>0</v>
      </c>
      <c r="P98" s="16">
        <f t="shared" ref="P98:P161" si="26">(IF(F98=4,E98,0))</f>
        <v>0</v>
      </c>
      <c r="Q98" s="16">
        <f t="shared" si="21"/>
        <v>0</v>
      </c>
      <c r="S98" s="64"/>
      <c r="T98" s="64"/>
      <c r="U98" s="64"/>
      <c r="V98" s="64"/>
      <c r="W98" s="64"/>
      <c r="Y98" s="41">
        <f t="shared" si="22"/>
        <v>0</v>
      </c>
      <c r="Z98" s="41">
        <f t="shared" si="15"/>
        <v>0</v>
      </c>
      <c r="AA98" s="47">
        <f t="shared" si="16"/>
        <v>0</v>
      </c>
      <c r="AB98" s="41">
        <f t="shared" si="23"/>
        <v>0</v>
      </c>
      <c r="AC98" s="41">
        <f t="shared" si="24"/>
        <v>0</v>
      </c>
      <c r="AE98" s="86"/>
      <c r="AF98" s="86"/>
      <c r="AG98" s="86"/>
      <c r="AH98" s="86"/>
      <c r="AI98" s="17"/>
      <c r="AJ98" s="17"/>
      <c r="AK98" s="17"/>
      <c r="AL98" s="17"/>
      <c r="AM98" s="17"/>
      <c r="AN98" s="185" t="str">
        <f t="shared" si="25"/>
        <v/>
      </c>
      <c r="AO98" s="17" t="s">
        <v>835</v>
      </c>
      <c r="AP98" s="17">
        <v>35</v>
      </c>
      <c r="AQ98" s="17" t="s">
        <v>837</v>
      </c>
      <c r="AR98" s="17">
        <v>27</v>
      </c>
      <c r="AS98" s="17"/>
    </row>
    <row r="99" spans="1:45" ht="17.25" thickTop="1" thickBot="1">
      <c r="A99" s="7">
        <v>95</v>
      </c>
      <c r="B99" s="241"/>
      <c r="C99" s="242"/>
      <c r="D99" s="357"/>
      <c r="E99" s="360">
        <f t="shared" si="14"/>
        <v>0</v>
      </c>
      <c r="F99" s="244" t="s">
        <v>873</v>
      </c>
      <c r="G99" s="495" t="str">
        <f t="shared" si="17"/>
        <v/>
      </c>
      <c r="H99" s="245" t="str">
        <f>IF(COUNTIF('Record Inputs'!$J$2:$J$100,AN99)&gt;0,"TE", IF(COUNTIF('Record Inputs'!$K$2:$K$100,AN99)&gt;0,"H2O",""))</f>
        <v/>
      </c>
      <c r="I99" s="245" t="str">
        <f>IF(COUNTIF('Record Inputs'!$L$2:$L$100,AN99)&gt;0,"P", IF(COUNTIF('Record Inputs'!$M$2:$M$100,AN99)&gt;0,"N",IF(COUNTIF('Record Inputs'!$P$2:$P$100,AN99)&gt;0,"C","")))</f>
        <v/>
      </c>
      <c r="J99" s="245" t="str">
        <f>IF(COUNTIF('Record Inputs'!$N$2:$N$100,AN99)&gt;0,"S", IF(COUNTIF('Record Inputs'!$O$2:$O$100,AN99)&gt;0,"S&amp;D",""))</f>
        <v/>
      </c>
      <c r="K99" s="436"/>
      <c r="M99" s="16">
        <f t="shared" si="18"/>
        <v>0</v>
      </c>
      <c r="N99" s="16">
        <f t="shared" si="19"/>
        <v>0</v>
      </c>
      <c r="O99" s="16">
        <f t="shared" si="20"/>
        <v>0</v>
      </c>
      <c r="P99" s="16">
        <f t="shared" si="26"/>
        <v>0</v>
      </c>
      <c r="Q99" s="16">
        <f t="shared" si="21"/>
        <v>0</v>
      </c>
      <c r="S99" s="62"/>
      <c r="T99" s="62"/>
      <c r="U99" s="62"/>
      <c r="V99" s="62"/>
      <c r="W99" s="62"/>
      <c r="Y99" s="41">
        <f t="shared" si="22"/>
        <v>0</v>
      </c>
      <c r="Z99" s="41">
        <f t="shared" si="15"/>
        <v>0</v>
      </c>
      <c r="AA99" s="47">
        <f t="shared" si="16"/>
        <v>0</v>
      </c>
      <c r="AB99" s="41">
        <f t="shared" si="23"/>
        <v>0</v>
      </c>
      <c r="AC99" s="41">
        <f t="shared" si="24"/>
        <v>0</v>
      </c>
      <c r="AE99" s="86"/>
      <c r="AF99" s="86"/>
      <c r="AG99" s="86"/>
      <c r="AH99" s="86"/>
      <c r="AI99" s="17"/>
      <c r="AJ99" s="17"/>
      <c r="AK99" s="17"/>
      <c r="AL99" s="17"/>
      <c r="AM99" s="17"/>
      <c r="AN99" s="185" t="str">
        <f t="shared" si="25"/>
        <v/>
      </c>
      <c r="AO99" s="17" t="s">
        <v>836</v>
      </c>
      <c r="AP99" s="17">
        <v>35</v>
      </c>
      <c r="AQ99" s="17" t="s">
        <v>837</v>
      </c>
      <c r="AR99" s="17">
        <v>31</v>
      </c>
      <c r="AS99" s="17"/>
    </row>
    <row r="100" spans="1:45" ht="17.25" thickTop="1" thickBot="1">
      <c r="A100" s="55">
        <v>96</v>
      </c>
      <c r="B100" s="503"/>
      <c r="C100" s="504"/>
      <c r="D100" s="505"/>
      <c r="E100" s="501">
        <f t="shared" si="14"/>
        <v>0</v>
      </c>
      <c r="F100" s="244" t="s">
        <v>873</v>
      </c>
      <c r="G100" s="495" t="str">
        <f>IF(B100&lt;&gt;"","50nmol_v1.2","")</f>
        <v/>
      </c>
      <c r="H100" s="506" t="str">
        <f>IF(COUNTIF('Record Inputs'!$J$2:$J$100,AN100)&gt;0,"TE", IF(COUNTIF('Record Inputs'!$K$2:$K$100,AN100)&gt;0,"H2O",""))</f>
        <v/>
      </c>
      <c r="I100" s="506" t="str">
        <f>IF(COUNTIF('Record Inputs'!$L$2:$L$100,AN100)&gt;0,"P", IF(COUNTIF('Record Inputs'!$M$2:$M$100,AN100)&gt;0,"N",IF(COUNTIF('Record Inputs'!$P$2:$P$100,AN100)&gt;0,"C","")))</f>
        <v/>
      </c>
      <c r="J100" s="506" t="str">
        <f>IF(COUNTIF('Record Inputs'!$N$2:$N$100,AN100)&gt;0,"S", IF(COUNTIF('Record Inputs'!$O$2:$O$100,AN100)&gt;0,"S&amp;D",""))</f>
        <v/>
      </c>
      <c r="K100" s="502"/>
      <c r="M100" s="16">
        <f t="shared" si="18"/>
        <v>0</v>
      </c>
      <c r="N100" s="16">
        <f t="shared" si="19"/>
        <v>0</v>
      </c>
      <c r="O100" s="16">
        <f t="shared" si="20"/>
        <v>0</v>
      </c>
      <c r="P100" s="16">
        <f t="shared" si="26"/>
        <v>0</v>
      </c>
      <c r="Q100" s="16">
        <f t="shared" si="21"/>
        <v>0</v>
      </c>
      <c r="S100" s="62"/>
      <c r="T100" s="62"/>
      <c r="U100" s="62"/>
      <c r="V100" s="62"/>
      <c r="W100" s="62"/>
      <c r="Y100" s="41">
        <f t="shared" si="22"/>
        <v>0</v>
      </c>
      <c r="Z100" s="41">
        <f t="shared" si="15"/>
        <v>0</v>
      </c>
      <c r="AA100" s="47">
        <f t="shared" si="16"/>
        <v>0</v>
      </c>
      <c r="AB100" s="41">
        <f t="shared" si="23"/>
        <v>0</v>
      </c>
      <c r="AC100" s="41">
        <f t="shared" si="24"/>
        <v>0</v>
      </c>
      <c r="AE100" s="86"/>
      <c r="AF100" s="86"/>
      <c r="AG100" s="86"/>
      <c r="AH100" s="86"/>
      <c r="AI100" s="17"/>
      <c r="AJ100" s="17"/>
      <c r="AK100" s="17"/>
      <c r="AL100" s="17"/>
      <c r="AM100" s="17"/>
      <c r="AN100" s="185" t="str">
        <f t="shared" si="25"/>
        <v/>
      </c>
      <c r="AO100" s="17" t="s">
        <v>837</v>
      </c>
      <c r="AP100" s="17">
        <v>35</v>
      </c>
      <c r="AQ100" s="17" t="s">
        <v>837</v>
      </c>
      <c r="AR100" s="17">
        <v>35</v>
      </c>
      <c r="AS100" s="17"/>
    </row>
    <row r="101" spans="1:45" ht="16.5" thickTop="1" thickBot="1">
      <c r="A101" s="54">
        <v>1</v>
      </c>
      <c r="B101" s="363"/>
      <c r="C101" s="364"/>
      <c r="D101" s="365"/>
      <c r="E101" s="366">
        <f t="shared" si="14"/>
        <v>0</v>
      </c>
      <c r="F101" s="367" t="s">
        <v>873</v>
      </c>
      <c r="G101" s="368" t="str">
        <f>IF(B101&lt;&gt;"","50nmol_v1.2","")</f>
        <v/>
      </c>
      <c r="H101" s="368" t="str">
        <f>IF(COUNTIF('Record Inputs'!$J$2:$J$100,AN101)&gt;0,"TE", IF(COUNTIF('Record Inputs'!$K$2:$K$100,AN101)&gt;0,"H2O",""))</f>
        <v/>
      </c>
      <c r="I101" s="368" t="str">
        <f>IF(COUNTIF('Record Inputs'!$L$2:$L$100,AN101)&gt;0,"P", IF(COUNTIF('Record Inputs'!$M$2:$M$100,AN101)&gt;0,"N",IF(COUNTIF('Record Inputs'!$P$2:$P$100,AN101)&gt;0,"C","")))</f>
        <v/>
      </c>
      <c r="J101" s="368" t="str">
        <f>IF(COUNTIF('Record Inputs'!$N$2:$N$100,AN101)&gt;0,"S", IF(COUNTIF('Record Inputs'!$O$2:$O$100,AN101)&gt;0,"S&amp;D",""))</f>
        <v/>
      </c>
      <c r="K101" s="437"/>
      <c r="M101" s="16">
        <f t="shared" si="18"/>
        <v>0</v>
      </c>
      <c r="N101" s="16">
        <f t="shared" si="19"/>
        <v>0</v>
      </c>
      <c r="O101" s="16">
        <f t="shared" si="20"/>
        <v>0</v>
      </c>
      <c r="P101" s="16">
        <f t="shared" si="26"/>
        <v>0</v>
      </c>
      <c r="Q101" s="16">
        <f t="shared" si="21"/>
        <v>0</v>
      </c>
      <c r="S101" s="63"/>
      <c r="T101" s="63"/>
      <c r="U101" s="63"/>
      <c r="V101" s="63"/>
      <c r="W101" s="63"/>
      <c r="Y101" s="41">
        <f t="shared" si="22"/>
        <v>0</v>
      </c>
      <c r="Z101" s="41">
        <f t="shared" si="15"/>
        <v>0</v>
      </c>
      <c r="AA101" s="47">
        <f t="shared" si="16"/>
        <v>0</v>
      </c>
      <c r="AB101" s="41">
        <f t="shared" si="23"/>
        <v>0</v>
      </c>
      <c r="AC101" s="41">
        <f t="shared" si="24"/>
        <v>0</v>
      </c>
      <c r="AE101" s="86"/>
      <c r="AF101" s="86"/>
      <c r="AG101" s="86"/>
      <c r="AH101" s="86"/>
      <c r="AI101" s="17"/>
      <c r="AJ101" s="17"/>
      <c r="AK101" s="17"/>
      <c r="AL101" s="17"/>
      <c r="AM101" s="17"/>
      <c r="AN101" s="185" t="str">
        <f t="shared" si="25"/>
        <v/>
      </c>
      <c r="AO101" s="17" t="s">
        <v>5</v>
      </c>
      <c r="AP101" s="17">
        <v>7</v>
      </c>
      <c r="AQ101" s="17" t="s">
        <v>5</v>
      </c>
      <c r="AR101" s="17">
        <v>7</v>
      </c>
      <c r="AS101" s="17"/>
    </row>
    <row r="102" spans="1:45" ht="17.25" thickTop="1" thickBot="1">
      <c r="A102" s="6">
        <v>2</v>
      </c>
      <c r="B102" s="247"/>
      <c r="C102" s="248"/>
      <c r="D102" s="359"/>
      <c r="E102" s="360">
        <f t="shared" si="14"/>
        <v>0</v>
      </c>
      <c r="F102" s="249" t="s">
        <v>873</v>
      </c>
      <c r="G102" s="250" t="str">
        <f>IF(B102&lt;&gt;"","50nmol_v1.2","")</f>
        <v/>
      </c>
      <c r="H102" s="250" t="str">
        <f>IF(COUNTIF('Record Inputs'!$J$2:$J$100,AN102)&gt;0,"TE", IF(COUNTIF('Record Inputs'!$K$2:$K$100,AN102)&gt;0,"H2O",""))</f>
        <v/>
      </c>
      <c r="I102" s="250" t="str">
        <f>IF(COUNTIF('Record Inputs'!$L$2:$L$100,AN102)&gt;0,"P", IF(COUNTIF('Record Inputs'!$M$2:$M$100,AN102)&gt;0,"N",IF(COUNTIF('Record Inputs'!$P$2:$P$100,AN102)&gt;0,"C","")))</f>
        <v/>
      </c>
      <c r="J102" s="250" t="str">
        <f>IF(COUNTIF('Record Inputs'!$N$2:$N$100,AN102)&gt;0,"S", IF(COUNTIF('Record Inputs'!$O$2:$O$100,AN102)&gt;0,"S&amp;D",""))</f>
        <v/>
      </c>
      <c r="K102" s="436"/>
      <c r="M102" s="16">
        <f t="shared" si="18"/>
        <v>0</v>
      </c>
      <c r="N102" s="16">
        <f t="shared" si="19"/>
        <v>0</v>
      </c>
      <c r="O102" s="16">
        <f t="shared" si="20"/>
        <v>0</v>
      </c>
      <c r="P102" s="16">
        <f t="shared" si="26"/>
        <v>0</v>
      </c>
      <c r="Q102" s="16">
        <f t="shared" si="21"/>
        <v>0</v>
      </c>
      <c r="S102" s="64"/>
      <c r="T102" s="64"/>
      <c r="U102" s="64"/>
      <c r="V102" s="64"/>
      <c r="W102" s="64"/>
      <c r="Y102" s="41">
        <f t="shared" si="22"/>
        <v>0</v>
      </c>
      <c r="Z102" s="41">
        <f t="shared" si="15"/>
        <v>0</v>
      </c>
      <c r="AA102" s="47">
        <f t="shared" si="16"/>
        <v>0</v>
      </c>
      <c r="AB102" s="41">
        <f t="shared" si="23"/>
        <v>0</v>
      </c>
      <c r="AC102" s="41">
        <f t="shared" si="24"/>
        <v>0</v>
      </c>
      <c r="AE102" s="86"/>
      <c r="AF102" s="86"/>
      <c r="AG102" s="86"/>
      <c r="AH102" s="86"/>
      <c r="AI102" s="17"/>
      <c r="AJ102" s="17"/>
      <c r="AK102" s="17"/>
      <c r="AL102" s="17"/>
      <c r="AM102" s="17"/>
      <c r="AN102" s="185" t="str">
        <f t="shared" si="25"/>
        <v/>
      </c>
      <c r="AO102" s="17" t="s">
        <v>9</v>
      </c>
      <c r="AP102" s="17">
        <v>7</v>
      </c>
      <c r="AQ102" s="17" t="s">
        <v>5</v>
      </c>
      <c r="AR102" s="17">
        <v>11</v>
      </c>
      <c r="AS102" s="17"/>
    </row>
    <row r="103" spans="1:45" ht="17.25" thickTop="1" thickBot="1">
      <c r="A103" s="6">
        <v>3</v>
      </c>
      <c r="B103" s="247"/>
      <c r="C103" s="248"/>
      <c r="D103" s="359"/>
      <c r="E103" s="360">
        <f t="shared" si="14"/>
        <v>0</v>
      </c>
      <c r="F103" s="249" t="s">
        <v>873</v>
      </c>
      <c r="G103" s="250" t="str">
        <f t="shared" ref="G103:G166" si="27">IF(B103&lt;&gt;"","50nmol_v1.2","")</f>
        <v/>
      </c>
      <c r="H103" s="250" t="str">
        <f>IF(COUNTIF('Record Inputs'!$J$2:$J$100,AN103)&gt;0,"TE", IF(COUNTIF('Record Inputs'!$K$2:$K$100,AN103)&gt;0,"H2O",""))</f>
        <v/>
      </c>
      <c r="I103" s="250" t="str">
        <f>IF(COUNTIF('Record Inputs'!$L$2:$L$100,AN103)&gt;0,"P", IF(COUNTIF('Record Inputs'!$M$2:$M$100,AN103)&gt;0,"N",IF(COUNTIF('Record Inputs'!$P$2:$P$100,AN103)&gt;0,"C","")))</f>
        <v/>
      </c>
      <c r="J103" s="250" t="str">
        <f>IF(COUNTIF('Record Inputs'!$N$2:$N$100,AN103)&gt;0,"S", IF(COUNTIF('Record Inputs'!$O$2:$O$100,AN103)&gt;0,"S&amp;D",""))</f>
        <v/>
      </c>
      <c r="K103" s="436"/>
      <c r="M103" s="16">
        <f t="shared" si="18"/>
        <v>0</v>
      </c>
      <c r="N103" s="16">
        <f t="shared" si="19"/>
        <v>0</v>
      </c>
      <c r="O103" s="16">
        <f t="shared" si="20"/>
        <v>0</v>
      </c>
      <c r="P103" s="16">
        <f t="shared" si="26"/>
        <v>0</v>
      </c>
      <c r="Q103" s="16">
        <f t="shared" si="21"/>
        <v>0</v>
      </c>
      <c r="S103" s="62"/>
      <c r="T103" s="62"/>
      <c r="U103" s="62"/>
      <c r="V103" s="62"/>
      <c r="W103" s="62"/>
      <c r="Y103" s="41">
        <f t="shared" si="22"/>
        <v>0</v>
      </c>
      <c r="Z103" s="41">
        <f t="shared" si="15"/>
        <v>0</v>
      </c>
      <c r="AA103" s="47">
        <f t="shared" si="16"/>
        <v>0</v>
      </c>
      <c r="AB103" s="41">
        <f t="shared" si="23"/>
        <v>0</v>
      </c>
      <c r="AC103" s="41">
        <f t="shared" si="24"/>
        <v>0</v>
      </c>
      <c r="AE103" s="86"/>
      <c r="AF103" s="86"/>
      <c r="AG103" s="86"/>
      <c r="AH103" s="86"/>
      <c r="AI103" s="17"/>
      <c r="AJ103" s="17"/>
      <c r="AK103" s="17"/>
      <c r="AL103" s="17"/>
      <c r="AM103" s="17"/>
      <c r="AN103" s="185" t="str">
        <f t="shared" si="25"/>
        <v/>
      </c>
      <c r="AO103" s="17" t="s">
        <v>828</v>
      </c>
      <c r="AP103" s="17">
        <v>7</v>
      </c>
      <c r="AQ103" s="17" t="s">
        <v>5</v>
      </c>
      <c r="AR103" s="17">
        <v>15</v>
      </c>
      <c r="AS103" s="17"/>
    </row>
    <row r="104" spans="1:45" ht="17.25" thickTop="1" thickBot="1">
      <c r="A104" s="6">
        <v>4</v>
      </c>
      <c r="B104" s="247"/>
      <c r="C104" s="248"/>
      <c r="D104" s="359"/>
      <c r="E104" s="360">
        <f t="shared" si="14"/>
        <v>0</v>
      </c>
      <c r="F104" s="249" t="s">
        <v>873</v>
      </c>
      <c r="G104" s="250" t="str">
        <f t="shared" si="27"/>
        <v/>
      </c>
      <c r="H104" s="250" t="str">
        <f>IF(COUNTIF('Record Inputs'!$J$2:$J$100,AN104)&gt;0,"TE", IF(COUNTIF('Record Inputs'!$K$2:$K$100,AN104)&gt;0,"H2O",""))</f>
        <v/>
      </c>
      <c r="I104" s="250" t="str">
        <f>IF(COUNTIF('Record Inputs'!$L$2:$L$100,AN104)&gt;0,"P", IF(COUNTIF('Record Inputs'!$M$2:$M$100,AN104)&gt;0,"N",IF(COUNTIF('Record Inputs'!$P$2:$P$100,AN104)&gt;0,"C","")))</f>
        <v/>
      </c>
      <c r="J104" s="250" t="str">
        <f>IF(COUNTIF('Record Inputs'!$N$2:$N$100,AN104)&gt;0,"S", IF(COUNTIF('Record Inputs'!$O$2:$O$100,AN104)&gt;0,"S&amp;D",""))</f>
        <v/>
      </c>
      <c r="K104" s="436"/>
      <c r="M104" s="16">
        <f t="shared" si="18"/>
        <v>0</v>
      </c>
      <c r="N104" s="16">
        <f t="shared" si="19"/>
        <v>0</v>
      </c>
      <c r="O104" s="16">
        <f t="shared" si="20"/>
        <v>0</v>
      </c>
      <c r="P104" s="16">
        <f t="shared" si="26"/>
        <v>0</v>
      </c>
      <c r="Q104" s="16">
        <f t="shared" si="21"/>
        <v>0</v>
      </c>
      <c r="S104" s="64"/>
      <c r="T104" s="64"/>
      <c r="U104" s="64"/>
      <c r="V104" s="64"/>
      <c r="W104" s="64"/>
      <c r="Y104" s="41">
        <f t="shared" si="22"/>
        <v>0</v>
      </c>
      <c r="Z104" s="41">
        <f t="shared" si="15"/>
        <v>0</v>
      </c>
      <c r="AA104" s="47">
        <f t="shared" si="16"/>
        <v>0</v>
      </c>
      <c r="AB104" s="41">
        <f t="shared" si="23"/>
        <v>0</v>
      </c>
      <c r="AC104" s="41">
        <f t="shared" si="24"/>
        <v>0</v>
      </c>
      <c r="AE104" s="86"/>
      <c r="AF104" s="86"/>
      <c r="AG104" s="86"/>
      <c r="AH104" s="86"/>
      <c r="AI104" s="17"/>
      <c r="AJ104" s="17"/>
      <c r="AK104" s="17"/>
      <c r="AL104" s="17"/>
      <c r="AM104" s="17"/>
      <c r="AN104" s="185" t="str">
        <f t="shared" si="25"/>
        <v/>
      </c>
      <c r="AO104" s="17" t="s">
        <v>829</v>
      </c>
      <c r="AP104" s="17">
        <v>7</v>
      </c>
      <c r="AQ104" s="17" t="s">
        <v>5</v>
      </c>
      <c r="AR104" s="17">
        <v>19</v>
      </c>
      <c r="AS104" s="17"/>
    </row>
    <row r="105" spans="1:45" ht="17.25" thickTop="1" thickBot="1">
      <c r="A105" s="6">
        <v>5</v>
      </c>
      <c r="B105" s="247"/>
      <c r="C105" s="248"/>
      <c r="D105" s="359"/>
      <c r="E105" s="360">
        <f t="shared" si="14"/>
        <v>0</v>
      </c>
      <c r="F105" s="249" t="s">
        <v>873</v>
      </c>
      <c r="G105" s="250" t="str">
        <f t="shared" si="27"/>
        <v/>
      </c>
      <c r="H105" s="250" t="str">
        <f>IF(COUNTIF('Record Inputs'!$J$2:$J$100,AN105)&gt;0,"TE", IF(COUNTIF('Record Inputs'!$K$2:$K$100,AN105)&gt;0,"H2O",""))</f>
        <v/>
      </c>
      <c r="I105" s="250" t="str">
        <f>IF(COUNTIF('Record Inputs'!$L$2:$L$100,AN105)&gt;0,"P", IF(COUNTIF('Record Inputs'!$M$2:$M$100,AN105)&gt;0,"N",IF(COUNTIF('Record Inputs'!$P$2:$P$100,AN105)&gt;0,"C","")))</f>
        <v/>
      </c>
      <c r="J105" s="250" t="str">
        <f>IF(COUNTIF('Record Inputs'!$N$2:$N$100,AN105)&gt;0,"S", IF(COUNTIF('Record Inputs'!$O$2:$O$100,AN105)&gt;0,"S&amp;D",""))</f>
        <v/>
      </c>
      <c r="K105" s="436"/>
      <c r="M105" s="16">
        <f t="shared" si="18"/>
        <v>0</v>
      </c>
      <c r="N105" s="16">
        <f t="shared" si="19"/>
        <v>0</v>
      </c>
      <c r="O105" s="16">
        <f t="shared" si="20"/>
        <v>0</v>
      </c>
      <c r="P105" s="16">
        <f t="shared" si="26"/>
        <v>0</v>
      </c>
      <c r="Q105" s="16">
        <f t="shared" si="21"/>
        <v>0</v>
      </c>
      <c r="S105" s="62"/>
      <c r="T105" s="62"/>
      <c r="U105" s="62"/>
      <c r="V105" s="62"/>
      <c r="W105" s="62"/>
      <c r="Y105" s="41">
        <f t="shared" si="22"/>
        <v>0</v>
      </c>
      <c r="Z105" s="41">
        <f t="shared" si="15"/>
        <v>0</v>
      </c>
      <c r="AA105" s="47">
        <f t="shared" si="16"/>
        <v>0</v>
      </c>
      <c r="AB105" s="41">
        <f t="shared" si="23"/>
        <v>0</v>
      </c>
      <c r="AC105" s="41">
        <f t="shared" si="24"/>
        <v>0</v>
      </c>
      <c r="AE105" s="86"/>
      <c r="AF105" s="86"/>
      <c r="AG105" s="86"/>
      <c r="AH105" s="86"/>
      <c r="AI105" s="17"/>
      <c r="AJ105" s="17"/>
      <c r="AK105" s="17"/>
      <c r="AL105" s="17"/>
      <c r="AM105" s="17"/>
      <c r="AN105" s="185" t="str">
        <f t="shared" si="25"/>
        <v/>
      </c>
      <c r="AO105" s="17" t="s">
        <v>830</v>
      </c>
      <c r="AP105" s="17">
        <v>7</v>
      </c>
      <c r="AQ105" s="17" t="s">
        <v>5</v>
      </c>
      <c r="AR105" s="17">
        <v>23</v>
      </c>
      <c r="AS105" s="17"/>
    </row>
    <row r="106" spans="1:45" ht="17.25" thickTop="1" thickBot="1">
      <c r="A106" s="6">
        <v>6</v>
      </c>
      <c r="B106" s="247"/>
      <c r="C106" s="248"/>
      <c r="D106" s="359"/>
      <c r="E106" s="360">
        <f t="shared" si="14"/>
        <v>0</v>
      </c>
      <c r="F106" s="249" t="s">
        <v>873</v>
      </c>
      <c r="G106" s="250" t="str">
        <f t="shared" si="27"/>
        <v/>
      </c>
      <c r="H106" s="250" t="str">
        <f>IF(COUNTIF('Record Inputs'!$J$2:$J$100,AN106)&gt;0,"TE", IF(COUNTIF('Record Inputs'!$K$2:$K$100,AN106)&gt;0,"H2O",""))</f>
        <v/>
      </c>
      <c r="I106" s="250" t="str">
        <f>IF(COUNTIF('Record Inputs'!$L$2:$L$100,AN106)&gt;0,"P", IF(COUNTIF('Record Inputs'!$M$2:$M$100,AN106)&gt;0,"N",IF(COUNTIF('Record Inputs'!$P$2:$P$100,AN106)&gt;0,"C","")))</f>
        <v/>
      </c>
      <c r="J106" s="250" t="str">
        <f>IF(COUNTIF('Record Inputs'!$N$2:$N$100,AN106)&gt;0,"S", IF(COUNTIF('Record Inputs'!$O$2:$O$100,AN106)&gt;0,"S&amp;D",""))</f>
        <v/>
      </c>
      <c r="K106" s="436"/>
      <c r="M106" s="16">
        <f t="shared" si="18"/>
        <v>0</v>
      </c>
      <c r="N106" s="16">
        <f t="shared" si="19"/>
        <v>0</v>
      </c>
      <c r="O106" s="16">
        <f t="shared" si="20"/>
        <v>0</v>
      </c>
      <c r="P106" s="16">
        <f t="shared" si="26"/>
        <v>0</v>
      </c>
      <c r="Q106" s="16">
        <f t="shared" si="21"/>
        <v>0</v>
      </c>
      <c r="S106" s="65"/>
      <c r="T106" s="65"/>
      <c r="U106" s="65"/>
      <c r="V106" s="65"/>
      <c r="W106" s="65"/>
      <c r="Y106" s="41">
        <f t="shared" si="22"/>
        <v>0</v>
      </c>
      <c r="Z106" s="41">
        <f t="shared" si="15"/>
        <v>0</v>
      </c>
      <c r="AA106" s="47">
        <f t="shared" si="16"/>
        <v>0</v>
      </c>
      <c r="AB106" s="41">
        <f t="shared" si="23"/>
        <v>0</v>
      </c>
      <c r="AC106" s="41">
        <f t="shared" si="24"/>
        <v>0</v>
      </c>
      <c r="AE106" s="86"/>
      <c r="AF106" s="86"/>
      <c r="AG106" s="86"/>
      <c r="AH106" s="86"/>
      <c r="AI106" s="17"/>
      <c r="AJ106" s="17"/>
      <c r="AK106" s="17"/>
      <c r="AL106" s="17"/>
      <c r="AM106" s="17"/>
      <c r="AN106" s="185" t="str">
        <f t="shared" si="25"/>
        <v/>
      </c>
      <c r="AO106" s="17" t="s">
        <v>831</v>
      </c>
      <c r="AP106" s="17">
        <v>7</v>
      </c>
      <c r="AQ106" s="17" t="s">
        <v>5</v>
      </c>
      <c r="AR106" s="17">
        <v>27</v>
      </c>
      <c r="AS106" s="17"/>
    </row>
    <row r="107" spans="1:45" ht="16.5" thickTop="1" thickBot="1">
      <c r="A107" s="6">
        <v>7</v>
      </c>
      <c r="B107" s="247"/>
      <c r="C107" s="248"/>
      <c r="D107" s="359"/>
      <c r="E107" s="360">
        <f t="shared" si="14"/>
        <v>0</v>
      </c>
      <c r="F107" s="249" t="s">
        <v>873</v>
      </c>
      <c r="G107" s="250" t="str">
        <f t="shared" si="27"/>
        <v/>
      </c>
      <c r="H107" s="250" t="str">
        <f>IF(COUNTIF('Record Inputs'!$J$2:$J$100,AN107)&gt;0,"TE", IF(COUNTIF('Record Inputs'!$K$2:$K$100,AN107)&gt;0,"H2O",""))</f>
        <v/>
      </c>
      <c r="I107" s="250" t="str">
        <f>IF(COUNTIF('Record Inputs'!$L$2:$L$100,AN107)&gt;0,"P", IF(COUNTIF('Record Inputs'!$M$2:$M$100,AN107)&gt;0,"N",IF(COUNTIF('Record Inputs'!$P$2:$P$100,AN107)&gt;0,"C","")))</f>
        <v/>
      </c>
      <c r="J107" s="250" t="str">
        <f>IF(COUNTIF('Record Inputs'!$N$2:$N$100,AN107)&gt;0,"S", IF(COUNTIF('Record Inputs'!$O$2:$O$100,AN107)&gt;0,"S&amp;D",""))</f>
        <v/>
      </c>
      <c r="K107" s="436"/>
      <c r="M107" s="16">
        <f t="shared" si="18"/>
        <v>0</v>
      </c>
      <c r="N107" s="16">
        <f t="shared" si="19"/>
        <v>0</v>
      </c>
      <c r="O107" s="16">
        <f t="shared" si="20"/>
        <v>0</v>
      </c>
      <c r="P107" s="16">
        <f t="shared" si="26"/>
        <v>0</v>
      </c>
      <c r="Q107" s="16">
        <f t="shared" si="21"/>
        <v>0</v>
      </c>
      <c r="S107" s="63"/>
      <c r="T107" s="63"/>
      <c r="U107" s="63"/>
      <c r="V107" s="63"/>
      <c r="W107" s="63"/>
      <c r="Y107" s="41">
        <f t="shared" si="22"/>
        <v>0</v>
      </c>
      <c r="Z107" s="41">
        <f t="shared" si="15"/>
        <v>0</v>
      </c>
      <c r="AA107" s="47">
        <f t="shared" si="16"/>
        <v>0</v>
      </c>
      <c r="AB107" s="41">
        <f t="shared" si="23"/>
        <v>0</v>
      </c>
      <c r="AC107" s="41">
        <f t="shared" si="24"/>
        <v>0</v>
      </c>
      <c r="AE107" s="86"/>
      <c r="AF107" s="86"/>
      <c r="AG107" s="86"/>
      <c r="AH107" s="86"/>
      <c r="AI107" s="17"/>
      <c r="AJ107" s="17"/>
      <c r="AK107" s="17"/>
      <c r="AL107" s="17"/>
      <c r="AM107" s="17"/>
      <c r="AN107" s="185" t="str">
        <f t="shared" si="25"/>
        <v/>
      </c>
      <c r="AO107" s="17" t="s">
        <v>832</v>
      </c>
      <c r="AP107" s="17">
        <v>7</v>
      </c>
      <c r="AQ107" s="17" t="s">
        <v>5</v>
      </c>
      <c r="AR107" s="17">
        <v>31</v>
      </c>
      <c r="AS107" s="17"/>
    </row>
    <row r="108" spans="1:45" ht="17.25" thickTop="1" thickBot="1">
      <c r="A108" s="53">
        <v>8</v>
      </c>
      <c r="B108" s="247"/>
      <c r="C108" s="248"/>
      <c r="D108" s="359"/>
      <c r="E108" s="360">
        <f t="shared" si="14"/>
        <v>0</v>
      </c>
      <c r="F108" s="249" t="s">
        <v>873</v>
      </c>
      <c r="G108" s="250" t="str">
        <f t="shared" si="27"/>
        <v/>
      </c>
      <c r="H108" s="250" t="str">
        <f>IF(COUNTIF('Record Inputs'!$J$2:$J$100,AN108)&gt;0,"TE", IF(COUNTIF('Record Inputs'!$K$2:$K$100,AN108)&gt;0,"H2O",""))</f>
        <v/>
      </c>
      <c r="I108" s="250" t="str">
        <f>IF(COUNTIF('Record Inputs'!$L$2:$L$100,AN108)&gt;0,"P", IF(COUNTIF('Record Inputs'!$M$2:$M$100,AN108)&gt;0,"N",IF(COUNTIF('Record Inputs'!$P$2:$P$100,AN108)&gt;0,"C","")))</f>
        <v/>
      </c>
      <c r="J108" s="250" t="str">
        <f>IF(COUNTIF('Record Inputs'!$N$2:$N$100,AN108)&gt;0,"S", IF(COUNTIF('Record Inputs'!$O$2:$O$100,AN108)&gt;0,"S&amp;D",""))</f>
        <v/>
      </c>
      <c r="K108" s="436"/>
      <c r="M108" s="16">
        <f t="shared" si="18"/>
        <v>0</v>
      </c>
      <c r="N108" s="16">
        <f t="shared" si="19"/>
        <v>0</v>
      </c>
      <c r="O108" s="16">
        <f t="shared" si="20"/>
        <v>0</v>
      </c>
      <c r="P108" s="16">
        <f t="shared" si="26"/>
        <v>0</v>
      </c>
      <c r="Q108" s="16">
        <f t="shared" si="21"/>
        <v>0</v>
      </c>
      <c r="S108" s="64"/>
      <c r="T108" s="64"/>
      <c r="U108" s="64"/>
      <c r="V108" s="64"/>
      <c r="W108" s="64"/>
      <c r="Y108" s="41">
        <f t="shared" si="22"/>
        <v>0</v>
      </c>
      <c r="Z108" s="41">
        <f t="shared" si="15"/>
        <v>0</v>
      </c>
      <c r="AA108" s="47">
        <f t="shared" si="16"/>
        <v>0</v>
      </c>
      <c r="AB108" s="41">
        <f t="shared" si="23"/>
        <v>0</v>
      </c>
      <c r="AC108" s="41">
        <f t="shared" si="24"/>
        <v>0</v>
      </c>
      <c r="AE108" s="86"/>
      <c r="AF108" s="86"/>
      <c r="AG108" s="86"/>
      <c r="AH108" s="86"/>
      <c r="AI108" s="17"/>
      <c r="AJ108" s="17"/>
      <c r="AK108" s="17"/>
      <c r="AL108" s="17"/>
      <c r="AM108" s="17"/>
      <c r="AN108" s="185" t="str">
        <f t="shared" si="25"/>
        <v/>
      </c>
      <c r="AO108" s="17" t="s">
        <v>833</v>
      </c>
      <c r="AP108" s="17">
        <v>7</v>
      </c>
      <c r="AQ108" s="17" t="s">
        <v>5</v>
      </c>
      <c r="AR108" s="17">
        <v>35</v>
      </c>
      <c r="AS108" s="17"/>
    </row>
    <row r="109" spans="1:45" ht="17.25" thickTop="1" thickBot="1">
      <c r="A109" s="54">
        <v>9</v>
      </c>
      <c r="B109" s="247"/>
      <c r="C109" s="248"/>
      <c r="D109" s="359"/>
      <c r="E109" s="360">
        <f t="shared" si="14"/>
        <v>0</v>
      </c>
      <c r="F109" s="249" t="s">
        <v>873</v>
      </c>
      <c r="G109" s="250" t="str">
        <f t="shared" si="27"/>
        <v/>
      </c>
      <c r="H109" s="250" t="str">
        <f>IF(COUNTIF('Record Inputs'!$J$2:$J$100,AN109)&gt;0,"TE", IF(COUNTIF('Record Inputs'!$K$2:$K$100,AN109)&gt;0,"H2O",""))</f>
        <v/>
      </c>
      <c r="I109" s="250" t="str">
        <f>IF(COUNTIF('Record Inputs'!$L$2:$L$100,AN109)&gt;0,"P", IF(COUNTIF('Record Inputs'!$M$2:$M$100,AN109)&gt;0,"N",IF(COUNTIF('Record Inputs'!$P$2:$P$100,AN109)&gt;0,"C","")))</f>
        <v/>
      </c>
      <c r="J109" s="250" t="str">
        <f>IF(COUNTIF('Record Inputs'!$N$2:$N$100,AN109)&gt;0,"S", IF(COUNTIF('Record Inputs'!$O$2:$O$100,AN109)&gt;0,"S&amp;D",""))</f>
        <v/>
      </c>
      <c r="K109" s="436"/>
      <c r="M109" s="16">
        <f t="shared" si="18"/>
        <v>0</v>
      </c>
      <c r="N109" s="16">
        <f t="shared" si="19"/>
        <v>0</v>
      </c>
      <c r="O109" s="16">
        <f t="shared" si="20"/>
        <v>0</v>
      </c>
      <c r="P109" s="16">
        <f t="shared" si="26"/>
        <v>0</v>
      </c>
      <c r="Q109" s="16">
        <f t="shared" si="21"/>
        <v>0</v>
      </c>
      <c r="S109" s="62"/>
      <c r="T109" s="62"/>
      <c r="U109" s="62"/>
      <c r="V109" s="62"/>
      <c r="W109" s="62"/>
      <c r="Y109" s="41">
        <f t="shared" si="22"/>
        <v>0</v>
      </c>
      <c r="Z109" s="41">
        <f t="shared" si="15"/>
        <v>0</v>
      </c>
      <c r="AA109" s="47">
        <f t="shared" si="16"/>
        <v>0</v>
      </c>
      <c r="AB109" s="41">
        <f t="shared" si="23"/>
        <v>0</v>
      </c>
      <c r="AC109" s="41">
        <f t="shared" si="24"/>
        <v>0</v>
      </c>
      <c r="AE109" s="86"/>
      <c r="AF109" s="86"/>
      <c r="AG109" s="86"/>
      <c r="AH109" s="86"/>
      <c r="AI109" s="17"/>
      <c r="AJ109" s="17"/>
      <c r="AK109" s="17"/>
      <c r="AL109" s="17"/>
      <c r="AM109" s="17"/>
      <c r="AN109" s="185" t="str">
        <f t="shared" si="25"/>
        <v/>
      </c>
      <c r="AO109" s="17" t="s">
        <v>834</v>
      </c>
      <c r="AP109" s="17">
        <v>7</v>
      </c>
      <c r="AQ109" s="17" t="s">
        <v>9</v>
      </c>
      <c r="AR109" s="17">
        <v>7</v>
      </c>
      <c r="AS109" s="17"/>
    </row>
    <row r="110" spans="1:45" ht="17.25" thickTop="1" thickBot="1">
      <c r="A110" s="6">
        <v>10</v>
      </c>
      <c r="B110" s="247"/>
      <c r="C110" s="248"/>
      <c r="D110" s="359"/>
      <c r="E110" s="360">
        <f t="shared" si="14"/>
        <v>0</v>
      </c>
      <c r="F110" s="249" t="s">
        <v>873</v>
      </c>
      <c r="G110" s="250" t="str">
        <f t="shared" si="27"/>
        <v/>
      </c>
      <c r="H110" s="250" t="str">
        <f>IF(COUNTIF('Record Inputs'!$J$2:$J$100,AN110)&gt;0,"TE", IF(COUNTIF('Record Inputs'!$K$2:$K$100,AN110)&gt;0,"H2O",""))</f>
        <v/>
      </c>
      <c r="I110" s="250" t="str">
        <f>IF(COUNTIF('Record Inputs'!$L$2:$L$100,AN110)&gt;0,"P", IF(COUNTIF('Record Inputs'!$M$2:$M$100,AN110)&gt;0,"N",IF(COUNTIF('Record Inputs'!$P$2:$P$100,AN110)&gt;0,"C","")))</f>
        <v/>
      </c>
      <c r="J110" s="250" t="str">
        <f>IF(COUNTIF('Record Inputs'!$N$2:$N$100,AN110)&gt;0,"S", IF(COUNTIF('Record Inputs'!$O$2:$O$100,AN110)&gt;0,"S&amp;D",""))</f>
        <v/>
      </c>
      <c r="K110" s="436"/>
      <c r="M110" s="16">
        <f t="shared" si="18"/>
        <v>0</v>
      </c>
      <c r="N110" s="16">
        <f t="shared" si="19"/>
        <v>0</v>
      </c>
      <c r="O110" s="16">
        <f t="shared" si="20"/>
        <v>0</v>
      </c>
      <c r="P110" s="16">
        <f t="shared" si="26"/>
        <v>0</v>
      </c>
      <c r="Q110" s="16">
        <f t="shared" si="21"/>
        <v>0</v>
      </c>
      <c r="S110" s="62"/>
      <c r="T110" s="62"/>
      <c r="U110" s="62"/>
      <c r="V110" s="62"/>
      <c r="W110" s="62"/>
      <c r="Y110" s="41">
        <f t="shared" si="22"/>
        <v>0</v>
      </c>
      <c r="Z110" s="41">
        <f t="shared" si="15"/>
        <v>0</v>
      </c>
      <c r="AA110" s="47">
        <f t="shared" si="16"/>
        <v>0</v>
      </c>
      <c r="AB110" s="41">
        <f t="shared" si="23"/>
        <v>0</v>
      </c>
      <c r="AC110" s="41">
        <f t="shared" si="24"/>
        <v>0</v>
      </c>
      <c r="AE110" s="86"/>
      <c r="AF110" s="86"/>
      <c r="AG110" s="86"/>
      <c r="AH110" s="86"/>
      <c r="AI110" s="17"/>
      <c r="AJ110" s="17"/>
      <c r="AK110" s="17"/>
      <c r="AL110" s="17"/>
      <c r="AM110" s="17"/>
      <c r="AN110" s="185" t="str">
        <f t="shared" si="25"/>
        <v/>
      </c>
      <c r="AO110" s="17" t="s">
        <v>835</v>
      </c>
      <c r="AP110" s="17">
        <v>7</v>
      </c>
      <c r="AQ110" s="17" t="s">
        <v>9</v>
      </c>
      <c r="AR110" s="17">
        <v>11</v>
      </c>
      <c r="AS110" s="17"/>
    </row>
    <row r="111" spans="1:45" ht="16.5" thickTop="1" thickBot="1">
      <c r="A111" s="6">
        <v>11</v>
      </c>
      <c r="B111" s="247"/>
      <c r="C111" s="248"/>
      <c r="D111" s="359"/>
      <c r="E111" s="360">
        <f t="shared" si="14"/>
        <v>0</v>
      </c>
      <c r="F111" s="249" t="s">
        <v>873</v>
      </c>
      <c r="G111" s="250" t="str">
        <f t="shared" si="27"/>
        <v/>
      </c>
      <c r="H111" s="250" t="str">
        <f>IF(COUNTIF('Record Inputs'!$J$2:$J$100,AN111)&gt;0,"TE", IF(COUNTIF('Record Inputs'!$K$2:$K$100,AN111)&gt;0,"H2O",""))</f>
        <v/>
      </c>
      <c r="I111" s="250" t="str">
        <f>IF(COUNTIF('Record Inputs'!$L$2:$L$100,AN111)&gt;0,"P", IF(COUNTIF('Record Inputs'!$M$2:$M$100,AN111)&gt;0,"N",IF(COUNTIF('Record Inputs'!$P$2:$P$100,AN111)&gt;0,"C","")))</f>
        <v/>
      </c>
      <c r="J111" s="250" t="str">
        <f>IF(COUNTIF('Record Inputs'!$N$2:$N$100,AN111)&gt;0,"S", IF(COUNTIF('Record Inputs'!$O$2:$O$100,AN111)&gt;0,"S&amp;D",""))</f>
        <v/>
      </c>
      <c r="K111" s="436"/>
      <c r="M111" s="16">
        <f t="shared" si="18"/>
        <v>0</v>
      </c>
      <c r="N111" s="16">
        <f t="shared" si="19"/>
        <v>0</v>
      </c>
      <c r="O111" s="16">
        <f t="shared" si="20"/>
        <v>0</v>
      </c>
      <c r="P111" s="16">
        <f t="shared" si="26"/>
        <v>0</v>
      </c>
      <c r="Q111" s="16">
        <f t="shared" si="21"/>
        <v>0</v>
      </c>
      <c r="S111" s="63"/>
      <c r="T111" s="63"/>
      <c r="U111" s="63"/>
      <c r="V111" s="63"/>
      <c r="W111" s="63"/>
      <c r="Y111" s="41">
        <f t="shared" si="22"/>
        <v>0</v>
      </c>
      <c r="Z111" s="41">
        <f t="shared" si="15"/>
        <v>0</v>
      </c>
      <c r="AA111" s="47">
        <f t="shared" si="16"/>
        <v>0</v>
      </c>
      <c r="AB111" s="41">
        <f t="shared" si="23"/>
        <v>0</v>
      </c>
      <c r="AC111" s="41">
        <f t="shared" si="24"/>
        <v>0</v>
      </c>
      <c r="AE111" s="86"/>
      <c r="AF111" s="86"/>
      <c r="AG111" s="86"/>
      <c r="AH111" s="86"/>
      <c r="AI111" s="17"/>
      <c r="AJ111" s="17"/>
      <c r="AK111" s="17"/>
      <c r="AL111" s="17"/>
      <c r="AM111" s="17"/>
      <c r="AN111" s="185" t="str">
        <f t="shared" si="25"/>
        <v/>
      </c>
      <c r="AO111" s="17" t="s">
        <v>836</v>
      </c>
      <c r="AP111" s="17">
        <v>7</v>
      </c>
      <c r="AQ111" s="17" t="s">
        <v>9</v>
      </c>
      <c r="AR111" s="17">
        <v>15</v>
      </c>
      <c r="AS111" s="17"/>
    </row>
    <row r="112" spans="1:45" ht="16.5" thickTop="1" thickBot="1">
      <c r="A112" s="6">
        <v>12</v>
      </c>
      <c r="B112" s="247"/>
      <c r="C112" s="248"/>
      <c r="D112" s="359"/>
      <c r="E112" s="360">
        <f t="shared" si="14"/>
        <v>0</v>
      </c>
      <c r="F112" s="249" t="s">
        <v>873</v>
      </c>
      <c r="G112" s="250" t="str">
        <f t="shared" si="27"/>
        <v/>
      </c>
      <c r="H112" s="250" t="str">
        <f>IF(COUNTIF('Record Inputs'!$J$2:$J$100,AN112)&gt;0,"TE", IF(COUNTIF('Record Inputs'!$K$2:$K$100,AN112)&gt;0,"H2O",""))</f>
        <v/>
      </c>
      <c r="I112" s="250" t="str">
        <f>IF(COUNTIF('Record Inputs'!$L$2:$L$100,AN112)&gt;0,"P", IF(COUNTIF('Record Inputs'!$M$2:$M$100,AN112)&gt;0,"N",IF(COUNTIF('Record Inputs'!$P$2:$P$100,AN112)&gt;0,"C","")))</f>
        <v/>
      </c>
      <c r="J112" s="250" t="str">
        <f>IF(COUNTIF('Record Inputs'!$N$2:$N$100,AN112)&gt;0,"S", IF(COUNTIF('Record Inputs'!$O$2:$O$100,AN112)&gt;0,"S&amp;D",""))</f>
        <v/>
      </c>
      <c r="K112" s="436"/>
      <c r="M112" s="16">
        <f t="shared" si="18"/>
        <v>0</v>
      </c>
      <c r="N112" s="16">
        <f t="shared" si="19"/>
        <v>0</v>
      </c>
      <c r="O112" s="16">
        <f t="shared" si="20"/>
        <v>0</v>
      </c>
      <c r="P112" s="16">
        <f t="shared" si="26"/>
        <v>0</v>
      </c>
      <c r="Q112" s="16">
        <f t="shared" si="21"/>
        <v>0</v>
      </c>
      <c r="S112" s="63"/>
      <c r="T112" s="63"/>
      <c r="U112" s="63"/>
      <c r="V112" s="63"/>
      <c r="W112" s="63"/>
      <c r="Y112" s="41">
        <f t="shared" si="22"/>
        <v>0</v>
      </c>
      <c r="Z112" s="41">
        <f t="shared" si="15"/>
        <v>0</v>
      </c>
      <c r="AA112" s="47">
        <f t="shared" si="16"/>
        <v>0</v>
      </c>
      <c r="AB112" s="41">
        <f t="shared" si="23"/>
        <v>0</v>
      </c>
      <c r="AC112" s="41">
        <f t="shared" si="24"/>
        <v>0</v>
      </c>
      <c r="AE112" s="86"/>
      <c r="AF112" s="86"/>
      <c r="AG112" s="86"/>
      <c r="AH112" s="86"/>
      <c r="AI112" s="17"/>
      <c r="AJ112" s="17"/>
      <c r="AK112" s="17"/>
      <c r="AL112" s="17"/>
      <c r="AM112" s="17"/>
      <c r="AN112" s="185" t="str">
        <f t="shared" si="25"/>
        <v/>
      </c>
      <c r="AO112" s="17" t="s">
        <v>837</v>
      </c>
      <c r="AP112" s="17">
        <v>7</v>
      </c>
      <c r="AQ112" s="17" t="s">
        <v>9</v>
      </c>
      <c r="AR112" s="17">
        <v>19</v>
      </c>
      <c r="AS112" s="17"/>
    </row>
    <row r="113" spans="1:45" ht="16.5" thickTop="1" thickBot="1">
      <c r="A113" s="6">
        <v>13</v>
      </c>
      <c r="B113" s="247"/>
      <c r="C113" s="248"/>
      <c r="D113" s="359"/>
      <c r="E113" s="360">
        <f t="shared" si="14"/>
        <v>0</v>
      </c>
      <c r="F113" s="249" t="s">
        <v>873</v>
      </c>
      <c r="G113" s="250" t="str">
        <f t="shared" si="27"/>
        <v/>
      </c>
      <c r="H113" s="250" t="str">
        <f>IF(COUNTIF('Record Inputs'!$J$2:$J$100,AN113)&gt;0,"TE", IF(COUNTIF('Record Inputs'!$K$2:$K$100,AN113)&gt;0,"H2O",""))</f>
        <v/>
      </c>
      <c r="I113" s="250" t="str">
        <f>IF(COUNTIF('Record Inputs'!$L$2:$L$100,AN113)&gt;0,"P", IF(COUNTIF('Record Inputs'!$M$2:$M$100,AN113)&gt;0,"N",IF(COUNTIF('Record Inputs'!$P$2:$P$100,AN113)&gt;0,"C","")))</f>
        <v/>
      </c>
      <c r="J113" s="250" t="str">
        <f>IF(COUNTIF('Record Inputs'!$N$2:$N$100,AN113)&gt;0,"S", IF(COUNTIF('Record Inputs'!$O$2:$O$100,AN113)&gt;0,"S&amp;D",""))</f>
        <v/>
      </c>
      <c r="K113" s="436"/>
      <c r="M113" s="16">
        <f t="shared" si="18"/>
        <v>0</v>
      </c>
      <c r="N113" s="16">
        <f t="shared" si="19"/>
        <v>0</v>
      </c>
      <c r="O113" s="16">
        <f t="shared" si="20"/>
        <v>0</v>
      </c>
      <c r="P113" s="16">
        <f t="shared" si="26"/>
        <v>0</v>
      </c>
      <c r="Q113" s="16">
        <f t="shared" si="21"/>
        <v>0</v>
      </c>
      <c r="Y113" s="41">
        <f t="shared" si="22"/>
        <v>0</v>
      </c>
      <c r="Z113" s="41">
        <f t="shared" si="15"/>
        <v>0</v>
      </c>
      <c r="AA113" s="47">
        <f t="shared" si="16"/>
        <v>0</v>
      </c>
      <c r="AB113" s="41">
        <f t="shared" si="23"/>
        <v>0</v>
      </c>
      <c r="AC113" s="41">
        <f t="shared" si="24"/>
        <v>0</v>
      </c>
      <c r="AE113" s="86"/>
      <c r="AF113" s="86"/>
      <c r="AG113" s="86"/>
      <c r="AH113" s="86"/>
      <c r="AI113" s="17"/>
      <c r="AJ113" s="17"/>
      <c r="AK113" s="17"/>
      <c r="AL113" s="17"/>
      <c r="AM113" s="17"/>
      <c r="AN113" s="185" t="str">
        <f t="shared" si="25"/>
        <v/>
      </c>
      <c r="AO113" s="17" t="s">
        <v>5</v>
      </c>
      <c r="AP113" s="17">
        <v>11</v>
      </c>
      <c r="AQ113" s="17" t="s">
        <v>9</v>
      </c>
      <c r="AR113" s="17">
        <v>23</v>
      </c>
      <c r="AS113" s="17"/>
    </row>
    <row r="114" spans="1:45" ht="16.5" thickTop="1" thickBot="1">
      <c r="A114" s="6">
        <v>14</v>
      </c>
      <c r="B114" s="247"/>
      <c r="C114" s="248"/>
      <c r="D114" s="359"/>
      <c r="E114" s="360">
        <f t="shared" si="14"/>
        <v>0</v>
      </c>
      <c r="F114" s="249" t="s">
        <v>873</v>
      </c>
      <c r="G114" s="250" t="str">
        <f t="shared" si="27"/>
        <v/>
      </c>
      <c r="H114" s="250" t="str">
        <f>IF(COUNTIF('Record Inputs'!$J$2:$J$100,AN114)&gt;0,"TE", IF(COUNTIF('Record Inputs'!$K$2:$K$100,AN114)&gt;0,"H2O",""))</f>
        <v/>
      </c>
      <c r="I114" s="250" t="str">
        <f>IF(COUNTIF('Record Inputs'!$L$2:$L$100,AN114)&gt;0,"P", IF(COUNTIF('Record Inputs'!$M$2:$M$100,AN114)&gt;0,"N",IF(COUNTIF('Record Inputs'!$P$2:$P$100,AN114)&gt;0,"C","")))</f>
        <v/>
      </c>
      <c r="J114" s="250" t="str">
        <f>IF(COUNTIF('Record Inputs'!$N$2:$N$100,AN114)&gt;0,"S", IF(COUNTIF('Record Inputs'!$O$2:$O$100,AN114)&gt;0,"S&amp;D",""))</f>
        <v/>
      </c>
      <c r="K114" s="436"/>
      <c r="M114" s="16">
        <f t="shared" si="18"/>
        <v>0</v>
      </c>
      <c r="N114" s="16">
        <f t="shared" si="19"/>
        <v>0</v>
      </c>
      <c r="O114" s="16">
        <f t="shared" si="20"/>
        <v>0</v>
      </c>
      <c r="P114" s="16">
        <f t="shared" si="26"/>
        <v>0</v>
      </c>
      <c r="Q114" s="16">
        <f t="shared" si="21"/>
        <v>0</v>
      </c>
      <c r="Y114" s="41">
        <f t="shared" si="22"/>
        <v>0</v>
      </c>
      <c r="Z114" s="41">
        <f t="shared" si="15"/>
        <v>0</v>
      </c>
      <c r="AA114" s="47">
        <f t="shared" si="16"/>
        <v>0</v>
      </c>
      <c r="AB114" s="41">
        <f t="shared" si="23"/>
        <v>0</v>
      </c>
      <c r="AC114" s="41">
        <f t="shared" si="24"/>
        <v>0</v>
      </c>
      <c r="AE114" s="86"/>
      <c r="AF114" s="86"/>
      <c r="AG114" s="86"/>
      <c r="AH114" s="86"/>
      <c r="AI114" s="17"/>
      <c r="AJ114" s="17"/>
      <c r="AK114" s="17"/>
      <c r="AL114" s="17"/>
      <c r="AM114" s="17"/>
      <c r="AN114" s="185" t="str">
        <f t="shared" si="25"/>
        <v/>
      </c>
      <c r="AO114" s="17" t="s">
        <v>9</v>
      </c>
      <c r="AP114" s="17">
        <v>11</v>
      </c>
      <c r="AQ114" s="17" t="s">
        <v>9</v>
      </c>
      <c r="AR114" s="17">
        <v>27</v>
      </c>
      <c r="AS114" s="17"/>
    </row>
    <row r="115" spans="1:45" ht="16.5" thickTop="1" thickBot="1">
      <c r="A115" s="6">
        <v>15</v>
      </c>
      <c r="B115" s="247"/>
      <c r="C115" s="248"/>
      <c r="D115" s="359"/>
      <c r="E115" s="360">
        <f t="shared" si="14"/>
        <v>0</v>
      </c>
      <c r="F115" s="249" t="s">
        <v>873</v>
      </c>
      <c r="G115" s="250" t="str">
        <f t="shared" si="27"/>
        <v/>
      </c>
      <c r="H115" s="250" t="str">
        <f>IF(COUNTIF('Record Inputs'!$J$2:$J$100,AN115)&gt;0,"TE", IF(COUNTIF('Record Inputs'!$K$2:$K$100,AN115)&gt;0,"H2O",""))</f>
        <v/>
      </c>
      <c r="I115" s="250" t="str">
        <f>IF(COUNTIF('Record Inputs'!$L$2:$L$100,AN115)&gt;0,"P", IF(COUNTIF('Record Inputs'!$M$2:$M$100,AN115)&gt;0,"N",IF(COUNTIF('Record Inputs'!$P$2:$P$100,AN115)&gt;0,"C","")))</f>
        <v/>
      </c>
      <c r="J115" s="250" t="str">
        <f>IF(COUNTIF('Record Inputs'!$N$2:$N$100,AN115)&gt;0,"S", IF(COUNTIF('Record Inputs'!$O$2:$O$100,AN115)&gt;0,"S&amp;D",""))</f>
        <v/>
      </c>
      <c r="K115" s="436"/>
      <c r="M115" s="16">
        <f t="shared" si="18"/>
        <v>0</v>
      </c>
      <c r="N115" s="16">
        <f t="shared" si="19"/>
        <v>0</v>
      </c>
      <c r="O115" s="16">
        <f t="shared" si="20"/>
        <v>0</v>
      </c>
      <c r="P115" s="16">
        <f t="shared" si="26"/>
        <v>0</v>
      </c>
      <c r="Q115" s="16">
        <f t="shared" si="21"/>
        <v>0</v>
      </c>
      <c r="Y115" s="41">
        <f t="shared" si="22"/>
        <v>0</v>
      </c>
      <c r="Z115" s="41">
        <f t="shared" si="15"/>
        <v>0</v>
      </c>
      <c r="AA115" s="47">
        <f t="shared" si="16"/>
        <v>0</v>
      </c>
      <c r="AB115" s="41">
        <f t="shared" si="23"/>
        <v>0</v>
      </c>
      <c r="AC115" s="41">
        <f t="shared" si="24"/>
        <v>0</v>
      </c>
      <c r="AE115" s="86"/>
      <c r="AF115" s="86"/>
      <c r="AG115" s="86"/>
      <c r="AH115" s="86"/>
      <c r="AI115" s="17"/>
      <c r="AJ115" s="17"/>
      <c r="AK115" s="17"/>
      <c r="AL115" s="17"/>
      <c r="AM115" s="17"/>
      <c r="AN115" s="185" t="str">
        <f t="shared" si="25"/>
        <v/>
      </c>
      <c r="AO115" s="17" t="s">
        <v>828</v>
      </c>
      <c r="AP115" s="17">
        <v>11</v>
      </c>
      <c r="AQ115" s="17" t="s">
        <v>9</v>
      </c>
      <c r="AR115" s="17">
        <v>31</v>
      </c>
      <c r="AS115" s="17"/>
    </row>
    <row r="116" spans="1:45" ht="16.5" thickTop="1" thickBot="1">
      <c r="A116" s="53">
        <v>16</v>
      </c>
      <c r="B116" s="247"/>
      <c r="C116" s="248"/>
      <c r="D116" s="359"/>
      <c r="E116" s="360">
        <f t="shared" si="14"/>
        <v>0</v>
      </c>
      <c r="F116" s="249" t="s">
        <v>873</v>
      </c>
      <c r="G116" s="250" t="str">
        <f t="shared" si="27"/>
        <v/>
      </c>
      <c r="H116" s="250" t="str">
        <f>IF(COUNTIF('Record Inputs'!$J$2:$J$100,AN116)&gt;0,"TE", IF(COUNTIF('Record Inputs'!$K$2:$K$100,AN116)&gt;0,"H2O",""))</f>
        <v/>
      </c>
      <c r="I116" s="250" t="str">
        <f>IF(COUNTIF('Record Inputs'!$L$2:$L$100,AN116)&gt;0,"P", IF(COUNTIF('Record Inputs'!$M$2:$M$100,AN116)&gt;0,"N",IF(COUNTIF('Record Inputs'!$P$2:$P$100,AN116)&gt;0,"C","")))</f>
        <v/>
      </c>
      <c r="J116" s="250" t="str">
        <f>IF(COUNTIF('Record Inputs'!$N$2:$N$100,AN116)&gt;0,"S", IF(COUNTIF('Record Inputs'!$O$2:$O$100,AN116)&gt;0,"S&amp;D",""))</f>
        <v/>
      </c>
      <c r="K116" s="436"/>
      <c r="M116" s="16">
        <f t="shared" si="18"/>
        <v>0</v>
      </c>
      <c r="N116" s="16">
        <f t="shared" si="19"/>
        <v>0</v>
      </c>
      <c r="O116" s="16">
        <f t="shared" si="20"/>
        <v>0</v>
      </c>
      <c r="P116" s="16">
        <f t="shared" si="26"/>
        <v>0</v>
      </c>
      <c r="Q116" s="16">
        <f t="shared" si="21"/>
        <v>0</v>
      </c>
      <c r="Y116" s="41">
        <f t="shared" si="22"/>
        <v>0</v>
      </c>
      <c r="Z116" s="41">
        <f t="shared" si="15"/>
        <v>0</v>
      </c>
      <c r="AA116" s="47">
        <f t="shared" si="16"/>
        <v>0</v>
      </c>
      <c r="AB116" s="41">
        <f t="shared" si="23"/>
        <v>0</v>
      </c>
      <c r="AC116" s="41">
        <f t="shared" si="24"/>
        <v>0</v>
      </c>
      <c r="AE116" s="86"/>
      <c r="AF116" s="86"/>
      <c r="AG116" s="86"/>
      <c r="AH116" s="86"/>
      <c r="AI116" s="17"/>
      <c r="AJ116" s="17"/>
      <c r="AK116" s="17"/>
      <c r="AL116" s="17"/>
      <c r="AM116" s="17"/>
      <c r="AN116" s="185" t="str">
        <f t="shared" si="25"/>
        <v/>
      </c>
      <c r="AO116" s="17" t="s">
        <v>829</v>
      </c>
      <c r="AP116" s="17">
        <v>11</v>
      </c>
      <c r="AQ116" s="17" t="s">
        <v>9</v>
      </c>
      <c r="AR116" s="17">
        <v>35</v>
      </c>
      <c r="AS116" s="17"/>
    </row>
    <row r="117" spans="1:45" ht="16.5" thickTop="1" thickBot="1">
      <c r="A117" s="54">
        <v>17</v>
      </c>
      <c r="B117" s="247"/>
      <c r="C117" s="248"/>
      <c r="D117" s="359"/>
      <c r="E117" s="360">
        <f t="shared" si="14"/>
        <v>0</v>
      </c>
      <c r="F117" s="249" t="s">
        <v>873</v>
      </c>
      <c r="G117" s="250" t="str">
        <f t="shared" si="27"/>
        <v/>
      </c>
      <c r="H117" s="250" t="str">
        <f>IF(COUNTIF('Record Inputs'!$J$2:$J$100,AN117)&gt;0,"TE", IF(COUNTIF('Record Inputs'!$K$2:$K$100,AN117)&gt;0,"H2O",""))</f>
        <v/>
      </c>
      <c r="I117" s="250" t="str">
        <f>IF(COUNTIF('Record Inputs'!$L$2:$L$100,AN117)&gt;0,"P", IF(COUNTIF('Record Inputs'!$M$2:$M$100,AN117)&gt;0,"N",IF(COUNTIF('Record Inputs'!$P$2:$P$100,AN117)&gt;0,"C","")))</f>
        <v/>
      </c>
      <c r="J117" s="250" t="str">
        <f>IF(COUNTIF('Record Inputs'!$N$2:$N$100,AN117)&gt;0,"S", IF(COUNTIF('Record Inputs'!$O$2:$O$100,AN117)&gt;0,"S&amp;D",""))</f>
        <v/>
      </c>
      <c r="K117" s="436"/>
      <c r="M117" s="16">
        <f t="shared" si="18"/>
        <v>0</v>
      </c>
      <c r="N117" s="16">
        <f t="shared" si="19"/>
        <v>0</v>
      </c>
      <c r="O117" s="16">
        <f t="shared" si="20"/>
        <v>0</v>
      </c>
      <c r="P117" s="16">
        <f t="shared" si="26"/>
        <v>0</v>
      </c>
      <c r="Q117" s="16">
        <f t="shared" si="21"/>
        <v>0</v>
      </c>
      <c r="Y117" s="41">
        <f t="shared" si="22"/>
        <v>0</v>
      </c>
      <c r="Z117" s="41">
        <f t="shared" si="15"/>
        <v>0</v>
      </c>
      <c r="AA117" s="47">
        <f t="shared" si="16"/>
        <v>0</v>
      </c>
      <c r="AB117" s="41">
        <f t="shared" si="23"/>
        <v>0</v>
      </c>
      <c r="AC117" s="41">
        <f t="shared" si="24"/>
        <v>0</v>
      </c>
      <c r="AE117" s="86"/>
      <c r="AF117" s="86"/>
      <c r="AG117" s="86"/>
      <c r="AH117" s="86"/>
      <c r="AI117" s="17"/>
      <c r="AJ117" s="17"/>
      <c r="AK117" s="17"/>
      <c r="AL117" s="17"/>
      <c r="AM117" s="17"/>
      <c r="AN117" s="185" t="str">
        <f t="shared" si="25"/>
        <v/>
      </c>
      <c r="AO117" s="17" t="s">
        <v>830</v>
      </c>
      <c r="AP117" s="17">
        <v>11</v>
      </c>
      <c r="AQ117" s="17" t="s">
        <v>828</v>
      </c>
      <c r="AR117" s="17">
        <v>7</v>
      </c>
      <c r="AS117" s="17"/>
    </row>
    <row r="118" spans="1:45" ht="16.5" thickTop="1" thickBot="1">
      <c r="A118" s="6">
        <v>18</v>
      </c>
      <c r="B118" s="247"/>
      <c r="C118" s="248"/>
      <c r="D118" s="359"/>
      <c r="E118" s="360">
        <f t="shared" si="14"/>
        <v>0</v>
      </c>
      <c r="F118" s="249" t="s">
        <v>873</v>
      </c>
      <c r="G118" s="250" t="str">
        <f t="shared" si="27"/>
        <v/>
      </c>
      <c r="H118" s="250" t="str">
        <f>IF(COUNTIF('Record Inputs'!$J$2:$J$100,AN118)&gt;0,"TE", IF(COUNTIF('Record Inputs'!$K$2:$K$100,AN118)&gt;0,"H2O",""))</f>
        <v/>
      </c>
      <c r="I118" s="250" t="str">
        <f>IF(COUNTIF('Record Inputs'!$L$2:$L$100,AN118)&gt;0,"P", IF(COUNTIF('Record Inputs'!$M$2:$M$100,AN118)&gt;0,"N",IF(COUNTIF('Record Inputs'!$P$2:$P$100,AN118)&gt;0,"C","")))</f>
        <v/>
      </c>
      <c r="J118" s="250" t="str">
        <f>IF(COUNTIF('Record Inputs'!$N$2:$N$100,AN118)&gt;0,"S", IF(COUNTIF('Record Inputs'!$O$2:$O$100,AN118)&gt;0,"S&amp;D",""))</f>
        <v/>
      </c>
      <c r="K118" s="436"/>
      <c r="M118" s="16">
        <f t="shared" si="18"/>
        <v>0</v>
      </c>
      <c r="N118" s="16">
        <f t="shared" si="19"/>
        <v>0</v>
      </c>
      <c r="O118" s="16">
        <f t="shared" si="20"/>
        <v>0</v>
      </c>
      <c r="P118" s="16">
        <f t="shared" si="26"/>
        <v>0</v>
      </c>
      <c r="Q118" s="16">
        <f t="shared" si="21"/>
        <v>0</v>
      </c>
      <c r="Y118" s="41">
        <f t="shared" si="22"/>
        <v>0</v>
      </c>
      <c r="Z118" s="41">
        <f t="shared" si="15"/>
        <v>0</v>
      </c>
      <c r="AA118" s="47">
        <f t="shared" si="16"/>
        <v>0</v>
      </c>
      <c r="AB118" s="41">
        <f t="shared" si="23"/>
        <v>0</v>
      </c>
      <c r="AC118" s="41">
        <f t="shared" si="24"/>
        <v>0</v>
      </c>
      <c r="AE118" s="86"/>
      <c r="AF118" s="86"/>
      <c r="AG118" s="86"/>
      <c r="AH118" s="86"/>
      <c r="AI118" s="17"/>
      <c r="AJ118" s="17"/>
      <c r="AK118" s="17"/>
      <c r="AL118" s="17"/>
      <c r="AM118" s="17"/>
      <c r="AN118" s="185" t="str">
        <f t="shared" si="25"/>
        <v/>
      </c>
      <c r="AO118" s="17" t="s">
        <v>831</v>
      </c>
      <c r="AP118" s="17">
        <v>11</v>
      </c>
      <c r="AQ118" s="17" t="s">
        <v>828</v>
      </c>
      <c r="AR118" s="17">
        <v>11</v>
      </c>
      <c r="AS118" s="17"/>
    </row>
    <row r="119" spans="1:45" ht="16.5" thickTop="1" thickBot="1">
      <c r="A119" s="6">
        <v>19</v>
      </c>
      <c r="B119" s="247"/>
      <c r="C119" s="248"/>
      <c r="D119" s="359"/>
      <c r="E119" s="360">
        <f t="shared" si="14"/>
        <v>0</v>
      </c>
      <c r="F119" s="249" t="s">
        <v>873</v>
      </c>
      <c r="G119" s="250" t="str">
        <f t="shared" si="27"/>
        <v/>
      </c>
      <c r="H119" s="250" t="str">
        <f>IF(COUNTIF('Record Inputs'!$J$2:$J$100,AN119)&gt;0,"TE", IF(COUNTIF('Record Inputs'!$K$2:$K$100,AN119)&gt;0,"H2O",""))</f>
        <v/>
      </c>
      <c r="I119" s="250" t="str">
        <f>IF(COUNTIF('Record Inputs'!$L$2:$L$100,AN119)&gt;0,"P", IF(COUNTIF('Record Inputs'!$M$2:$M$100,AN119)&gt;0,"N",IF(COUNTIF('Record Inputs'!$P$2:$P$100,AN119)&gt;0,"C","")))</f>
        <v/>
      </c>
      <c r="J119" s="250" t="str">
        <f>IF(COUNTIF('Record Inputs'!$N$2:$N$100,AN119)&gt;0,"S", IF(COUNTIF('Record Inputs'!$O$2:$O$100,AN119)&gt;0,"S&amp;D",""))</f>
        <v/>
      </c>
      <c r="K119" s="436"/>
      <c r="M119" s="16">
        <f t="shared" si="18"/>
        <v>0</v>
      </c>
      <c r="N119" s="16">
        <f t="shared" si="19"/>
        <v>0</v>
      </c>
      <c r="O119" s="16">
        <f t="shared" si="20"/>
        <v>0</v>
      </c>
      <c r="P119" s="16">
        <f t="shared" si="26"/>
        <v>0</v>
      </c>
      <c r="Q119" s="16">
        <f t="shared" si="21"/>
        <v>0</v>
      </c>
      <c r="Y119" s="41">
        <f t="shared" si="22"/>
        <v>0</v>
      </c>
      <c r="Z119" s="41">
        <f t="shared" si="15"/>
        <v>0</v>
      </c>
      <c r="AA119" s="47">
        <f t="shared" si="16"/>
        <v>0</v>
      </c>
      <c r="AB119" s="41">
        <f t="shared" si="23"/>
        <v>0</v>
      </c>
      <c r="AC119" s="41">
        <f t="shared" si="24"/>
        <v>0</v>
      </c>
      <c r="AE119" s="86"/>
      <c r="AF119" s="86"/>
      <c r="AG119" s="86"/>
      <c r="AH119" s="86"/>
      <c r="AI119" s="17"/>
      <c r="AJ119" s="17"/>
      <c r="AK119" s="17"/>
      <c r="AL119" s="17"/>
      <c r="AM119" s="17"/>
      <c r="AN119" s="185" t="str">
        <f t="shared" si="25"/>
        <v/>
      </c>
      <c r="AO119" s="17" t="s">
        <v>832</v>
      </c>
      <c r="AP119" s="17">
        <v>11</v>
      </c>
      <c r="AQ119" s="17" t="s">
        <v>828</v>
      </c>
      <c r="AR119" s="17">
        <v>15</v>
      </c>
      <c r="AS119" s="17"/>
    </row>
    <row r="120" spans="1:45" ht="16.5" thickTop="1" thickBot="1">
      <c r="A120" s="6">
        <v>20</v>
      </c>
      <c r="B120" s="247"/>
      <c r="C120" s="248"/>
      <c r="D120" s="359"/>
      <c r="E120" s="360">
        <f t="shared" si="14"/>
        <v>0</v>
      </c>
      <c r="F120" s="249" t="s">
        <v>873</v>
      </c>
      <c r="G120" s="250" t="str">
        <f t="shared" si="27"/>
        <v/>
      </c>
      <c r="H120" s="250" t="str">
        <f>IF(COUNTIF('Record Inputs'!$J$2:$J$100,AN120)&gt;0,"TE", IF(COUNTIF('Record Inputs'!$K$2:$K$100,AN120)&gt;0,"H2O",""))</f>
        <v/>
      </c>
      <c r="I120" s="250" t="str">
        <f>IF(COUNTIF('Record Inputs'!$L$2:$L$100,AN120)&gt;0,"P", IF(COUNTIF('Record Inputs'!$M$2:$M$100,AN120)&gt;0,"N",IF(COUNTIF('Record Inputs'!$P$2:$P$100,AN120)&gt;0,"C","")))</f>
        <v/>
      </c>
      <c r="J120" s="250" t="str">
        <f>IF(COUNTIF('Record Inputs'!$N$2:$N$100,AN120)&gt;0,"S", IF(COUNTIF('Record Inputs'!$O$2:$O$100,AN120)&gt;0,"S&amp;D",""))</f>
        <v/>
      </c>
      <c r="K120" s="436"/>
      <c r="M120" s="16">
        <f t="shared" si="18"/>
        <v>0</v>
      </c>
      <c r="N120" s="16">
        <f t="shared" si="19"/>
        <v>0</v>
      </c>
      <c r="O120" s="16">
        <f t="shared" si="20"/>
        <v>0</v>
      </c>
      <c r="P120" s="16">
        <f t="shared" si="26"/>
        <v>0</v>
      </c>
      <c r="Q120" s="16">
        <f t="shared" si="21"/>
        <v>0</v>
      </c>
      <c r="Y120" s="41">
        <f t="shared" si="22"/>
        <v>0</v>
      </c>
      <c r="Z120" s="41">
        <f t="shared" si="15"/>
        <v>0</v>
      </c>
      <c r="AA120" s="47">
        <f t="shared" si="16"/>
        <v>0</v>
      </c>
      <c r="AB120" s="41">
        <f t="shared" si="23"/>
        <v>0</v>
      </c>
      <c r="AC120" s="41">
        <f t="shared" si="24"/>
        <v>0</v>
      </c>
      <c r="AE120" s="86"/>
      <c r="AF120" s="86"/>
      <c r="AG120" s="86"/>
      <c r="AH120" s="86"/>
      <c r="AI120" s="17"/>
      <c r="AJ120" s="17"/>
      <c r="AK120" s="17"/>
      <c r="AL120" s="17"/>
      <c r="AM120" s="17"/>
      <c r="AN120" s="185" t="str">
        <f t="shared" si="25"/>
        <v/>
      </c>
      <c r="AO120" s="17" t="s">
        <v>833</v>
      </c>
      <c r="AP120" s="17">
        <v>11</v>
      </c>
      <c r="AQ120" s="17" t="s">
        <v>828</v>
      </c>
      <c r="AR120" s="17">
        <v>19</v>
      </c>
      <c r="AS120" s="17"/>
    </row>
    <row r="121" spans="1:45" ht="16.5" thickTop="1" thickBot="1">
      <c r="A121" s="6">
        <v>21</v>
      </c>
      <c r="B121" s="247"/>
      <c r="C121" s="248"/>
      <c r="D121" s="359"/>
      <c r="E121" s="360">
        <f t="shared" si="14"/>
        <v>0</v>
      </c>
      <c r="F121" s="249" t="s">
        <v>873</v>
      </c>
      <c r="G121" s="250" t="str">
        <f t="shared" si="27"/>
        <v/>
      </c>
      <c r="H121" s="250" t="str">
        <f>IF(COUNTIF('Record Inputs'!$J$2:$J$100,AN121)&gt;0,"TE", IF(COUNTIF('Record Inputs'!$K$2:$K$100,AN121)&gt;0,"H2O",""))</f>
        <v/>
      </c>
      <c r="I121" s="250" t="str">
        <f>IF(COUNTIF('Record Inputs'!$L$2:$L$100,AN121)&gt;0,"P", IF(COUNTIF('Record Inputs'!$M$2:$M$100,AN121)&gt;0,"N",IF(COUNTIF('Record Inputs'!$P$2:$P$100,AN121)&gt;0,"C","")))</f>
        <v/>
      </c>
      <c r="J121" s="250" t="str">
        <f>IF(COUNTIF('Record Inputs'!$N$2:$N$100,AN121)&gt;0,"S", IF(COUNTIF('Record Inputs'!$O$2:$O$100,AN121)&gt;0,"S&amp;D",""))</f>
        <v/>
      </c>
      <c r="K121" s="436"/>
      <c r="M121" s="16">
        <f t="shared" si="18"/>
        <v>0</v>
      </c>
      <c r="N121" s="16">
        <f t="shared" si="19"/>
        <v>0</v>
      </c>
      <c r="O121" s="16">
        <f t="shared" si="20"/>
        <v>0</v>
      </c>
      <c r="P121" s="16">
        <f t="shared" si="26"/>
        <v>0</v>
      </c>
      <c r="Q121" s="16">
        <f t="shared" si="21"/>
        <v>0</v>
      </c>
      <c r="Y121" s="41">
        <f t="shared" si="22"/>
        <v>0</v>
      </c>
      <c r="Z121" s="41">
        <f t="shared" si="15"/>
        <v>0</v>
      </c>
      <c r="AA121" s="47">
        <f t="shared" si="16"/>
        <v>0</v>
      </c>
      <c r="AB121" s="41">
        <f t="shared" si="23"/>
        <v>0</v>
      </c>
      <c r="AC121" s="41">
        <f t="shared" si="24"/>
        <v>0</v>
      </c>
      <c r="AE121" s="86"/>
      <c r="AF121" s="86"/>
      <c r="AG121" s="86"/>
      <c r="AH121" s="86"/>
      <c r="AI121" s="17"/>
      <c r="AJ121" s="17"/>
      <c r="AK121" s="17"/>
      <c r="AL121" s="17"/>
      <c r="AM121" s="17"/>
      <c r="AN121" s="185" t="str">
        <f t="shared" si="25"/>
        <v/>
      </c>
      <c r="AO121" s="17" t="s">
        <v>834</v>
      </c>
      <c r="AP121" s="17">
        <v>11</v>
      </c>
      <c r="AQ121" s="17" t="s">
        <v>828</v>
      </c>
      <c r="AR121" s="17">
        <v>23</v>
      </c>
      <c r="AS121" s="17"/>
    </row>
    <row r="122" spans="1:45" ht="16.5" thickTop="1" thickBot="1">
      <c r="A122" s="6">
        <v>22</v>
      </c>
      <c r="B122" s="247"/>
      <c r="C122" s="248"/>
      <c r="D122" s="359"/>
      <c r="E122" s="360">
        <f t="shared" si="14"/>
        <v>0</v>
      </c>
      <c r="F122" s="249" t="s">
        <v>873</v>
      </c>
      <c r="G122" s="250" t="str">
        <f t="shared" si="27"/>
        <v/>
      </c>
      <c r="H122" s="250" t="str">
        <f>IF(COUNTIF('Record Inputs'!$J$2:$J$100,AN122)&gt;0,"TE", IF(COUNTIF('Record Inputs'!$K$2:$K$100,AN122)&gt;0,"H2O",""))</f>
        <v/>
      </c>
      <c r="I122" s="250" t="str">
        <f>IF(COUNTIF('Record Inputs'!$L$2:$L$100,AN122)&gt;0,"P", IF(COUNTIF('Record Inputs'!$M$2:$M$100,AN122)&gt;0,"N",IF(COUNTIF('Record Inputs'!$P$2:$P$100,AN122)&gt;0,"C","")))</f>
        <v/>
      </c>
      <c r="J122" s="250" t="str">
        <f>IF(COUNTIF('Record Inputs'!$N$2:$N$100,AN122)&gt;0,"S", IF(COUNTIF('Record Inputs'!$O$2:$O$100,AN122)&gt;0,"S&amp;D",""))</f>
        <v/>
      </c>
      <c r="K122" s="436"/>
      <c r="M122" s="16">
        <f t="shared" si="18"/>
        <v>0</v>
      </c>
      <c r="N122" s="16">
        <f t="shared" si="19"/>
        <v>0</v>
      </c>
      <c r="O122" s="16">
        <f t="shared" si="20"/>
        <v>0</v>
      </c>
      <c r="P122" s="16">
        <f t="shared" si="26"/>
        <v>0</v>
      </c>
      <c r="Q122" s="16">
        <f t="shared" si="21"/>
        <v>0</v>
      </c>
      <c r="Y122" s="41">
        <f t="shared" si="22"/>
        <v>0</v>
      </c>
      <c r="Z122" s="41">
        <f t="shared" si="15"/>
        <v>0</v>
      </c>
      <c r="AA122" s="47">
        <f t="shared" si="16"/>
        <v>0</v>
      </c>
      <c r="AB122" s="41">
        <f t="shared" si="23"/>
        <v>0</v>
      </c>
      <c r="AC122" s="41">
        <f t="shared" si="24"/>
        <v>0</v>
      </c>
      <c r="AE122" s="86"/>
      <c r="AF122" s="86"/>
      <c r="AG122" s="86"/>
      <c r="AH122" s="86"/>
      <c r="AI122" s="17"/>
      <c r="AJ122" s="17"/>
      <c r="AK122" s="17"/>
      <c r="AL122" s="17"/>
      <c r="AM122" s="17"/>
      <c r="AN122" s="185" t="str">
        <f t="shared" si="25"/>
        <v/>
      </c>
      <c r="AO122" s="17" t="s">
        <v>835</v>
      </c>
      <c r="AP122" s="17">
        <v>11</v>
      </c>
      <c r="AQ122" s="17" t="s">
        <v>828</v>
      </c>
      <c r="AR122" s="17">
        <v>27</v>
      </c>
      <c r="AS122" s="17"/>
    </row>
    <row r="123" spans="1:45" ht="16.5" thickTop="1" thickBot="1">
      <c r="A123" s="6">
        <v>23</v>
      </c>
      <c r="B123" s="247"/>
      <c r="C123" s="248"/>
      <c r="D123" s="359"/>
      <c r="E123" s="360">
        <f t="shared" si="14"/>
        <v>0</v>
      </c>
      <c r="F123" s="249" t="s">
        <v>873</v>
      </c>
      <c r="G123" s="250" t="str">
        <f t="shared" si="27"/>
        <v/>
      </c>
      <c r="H123" s="250" t="str">
        <f>IF(COUNTIF('Record Inputs'!$J$2:$J$100,AN123)&gt;0,"TE", IF(COUNTIF('Record Inputs'!$K$2:$K$100,AN123)&gt;0,"H2O",""))</f>
        <v/>
      </c>
      <c r="I123" s="250" t="str">
        <f>IF(COUNTIF('Record Inputs'!$L$2:$L$100,AN123)&gt;0,"P", IF(COUNTIF('Record Inputs'!$M$2:$M$100,AN123)&gt;0,"N",IF(COUNTIF('Record Inputs'!$P$2:$P$100,AN123)&gt;0,"C","")))</f>
        <v/>
      </c>
      <c r="J123" s="250" t="str">
        <f>IF(COUNTIF('Record Inputs'!$N$2:$N$100,AN123)&gt;0,"S", IF(COUNTIF('Record Inputs'!$O$2:$O$100,AN123)&gt;0,"S&amp;D",""))</f>
        <v/>
      </c>
      <c r="K123" s="436"/>
      <c r="M123" s="16">
        <f t="shared" si="18"/>
        <v>0</v>
      </c>
      <c r="N123" s="16">
        <f t="shared" si="19"/>
        <v>0</v>
      </c>
      <c r="O123" s="16">
        <f t="shared" si="20"/>
        <v>0</v>
      </c>
      <c r="P123" s="16">
        <f t="shared" si="26"/>
        <v>0</v>
      </c>
      <c r="Q123" s="16">
        <f t="shared" si="21"/>
        <v>0</v>
      </c>
      <c r="Y123" s="41">
        <f t="shared" si="22"/>
        <v>0</v>
      </c>
      <c r="Z123" s="41">
        <f t="shared" si="15"/>
        <v>0</v>
      </c>
      <c r="AA123" s="47">
        <f t="shared" si="16"/>
        <v>0</v>
      </c>
      <c r="AB123" s="41">
        <f t="shared" si="23"/>
        <v>0</v>
      </c>
      <c r="AC123" s="41">
        <f t="shared" si="24"/>
        <v>0</v>
      </c>
      <c r="AE123" s="86"/>
      <c r="AF123" s="86"/>
      <c r="AG123" s="86"/>
      <c r="AH123" s="86"/>
      <c r="AI123" s="17"/>
      <c r="AJ123" s="17"/>
      <c r="AK123" s="17"/>
      <c r="AL123" s="17"/>
      <c r="AM123" s="17"/>
      <c r="AN123" s="185" t="str">
        <f t="shared" si="25"/>
        <v/>
      </c>
      <c r="AO123" s="17" t="s">
        <v>836</v>
      </c>
      <c r="AP123" s="17">
        <v>11</v>
      </c>
      <c r="AQ123" s="17" t="s">
        <v>828</v>
      </c>
      <c r="AR123" s="17">
        <v>31</v>
      </c>
      <c r="AS123" s="17"/>
    </row>
    <row r="124" spans="1:45" ht="16.5" thickTop="1" thickBot="1">
      <c r="A124" s="53">
        <v>24</v>
      </c>
      <c r="B124" s="247"/>
      <c r="C124" s="248"/>
      <c r="D124" s="359"/>
      <c r="E124" s="360">
        <f t="shared" si="14"/>
        <v>0</v>
      </c>
      <c r="F124" s="249" t="s">
        <v>873</v>
      </c>
      <c r="G124" s="250" t="str">
        <f t="shared" si="27"/>
        <v/>
      </c>
      <c r="H124" s="250" t="str">
        <f>IF(COUNTIF('Record Inputs'!$J$2:$J$100,AN124)&gt;0,"TE", IF(COUNTIF('Record Inputs'!$K$2:$K$100,AN124)&gt;0,"H2O",""))</f>
        <v/>
      </c>
      <c r="I124" s="250" t="str">
        <f>IF(COUNTIF('Record Inputs'!$L$2:$L$100,AN124)&gt;0,"P", IF(COUNTIF('Record Inputs'!$M$2:$M$100,AN124)&gt;0,"N",IF(COUNTIF('Record Inputs'!$P$2:$P$100,AN124)&gt;0,"C","")))</f>
        <v/>
      </c>
      <c r="J124" s="250" t="str">
        <f>IF(COUNTIF('Record Inputs'!$N$2:$N$100,AN124)&gt;0,"S", IF(COUNTIF('Record Inputs'!$O$2:$O$100,AN124)&gt;0,"S&amp;D",""))</f>
        <v/>
      </c>
      <c r="K124" s="436"/>
      <c r="M124" s="16">
        <f t="shared" si="18"/>
        <v>0</v>
      </c>
      <c r="N124" s="16">
        <f t="shared" si="19"/>
        <v>0</v>
      </c>
      <c r="O124" s="16">
        <f t="shared" si="20"/>
        <v>0</v>
      </c>
      <c r="P124" s="16">
        <f t="shared" si="26"/>
        <v>0</v>
      </c>
      <c r="Q124" s="16">
        <f t="shared" si="21"/>
        <v>0</v>
      </c>
      <c r="Y124" s="41">
        <f t="shared" si="22"/>
        <v>0</v>
      </c>
      <c r="Z124" s="41">
        <f t="shared" si="15"/>
        <v>0</v>
      </c>
      <c r="AA124" s="47">
        <f t="shared" si="16"/>
        <v>0</v>
      </c>
      <c r="AB124" s="41">
        <f t="shared" si="23"/>
        <v>0</v>
      </c>
      <c r="AC124" s="41">
        <f t="shared" si="24"/>
        <v>0</v>
      </c>
      <c r="AE124" s="86"/>
      <c r="AF124" s="86"/>
      <c r="AG124" s="86"/>
      <c r="AH124" s="86"/>
      <c r="AI124" s="17"/>
      <c r="AJ124" s="17"/>
      <c r="AK124" s="17"/>
      <c r="AL124" s="17"/>
      <c r="AM124" s="17"/>
      <c r="AN124" s="185" t="str">
        <f t="shared" si="25"/>
        <v/>
      </c>
      <c r="AO124" s="17" t="s">
        <v>837</v>
      </c>
      <c r="AP124" s="17">
        <v>11</v>
      </c>
      <c r="AQ124" s="17" t="s">
        <v>828</v>
      </c>
      <c r="AR124" s="17">
        <v>35</v>
      </c>
      <c r="AS124" s="17"/>
    </row>
    <row r="125" spans="1:45" ht="16.5" thickTop="1" thickBot="1">
      <c r="A125" s="54">
        <v>25</v>
      </c>
      <c r="B125" s="247"/>
      <c r="C125" s="248"/>
      <c r="D125" s="359"/>
      <c r="E125" s="360">
        <f t="shared" si="14"/>
        <v>0</v>
      </c>
      <c r="F125" s="249" t="s">
        <v>873</v>
      </c>
      <c r="G125" s="250" t="str">
        <f t="shared" si="27"/>
        <v/>
      </c>
      <c r="H125" s="250" t="str">
        <f>IF(COUNTIF('Record Inputs'!$J$2:$J$100,AN125)&gt;0,"TE", IF(COUNTIF('Record Inputs'!$K$2:$K$100,AN125)&gt;0,"H2O",""))</f>
        <v/>
      </c>
      <c r="I125" s="250" t="str">
        <f>IF(COUNTIF('Record Inputs'!$L$2:$L$100,AN125)&gt;0,"P", IF(COUNTIF('Record Inputs'!$M$2:$M$100,AN125)&gt;0,"N",IF(COUNTIF('Record Inputs'!$P$2:$P$100,AN125)&gt;0,"C","")))</f>
        <v/>
      </c>
      <c r="J125" s="250" t="str">
        <f>IF(COUNTIF('Record Inputs'!$N$2:$N$100,AN125)&gt;0,"S", IF(COUNTIF('Record Inputs'!$O$2:$O$100,AN125)&gt;0,"S&amp;D",""))</f>
        <v/>
      </c>
      <c r="K125" s="436"/>
      <c r="M125" s="16">
        <f t="shared" si="18"/>
        <v>0</v>
      </c>
      <c r="N125" s="16">
        <f t="shared" si="19"/>
        <v>0</v>
      </c>
      <c r="O125" s="16">
        <f t="shared" si="20"/>
        <v>0</v>
      </c>
      <c r="P125" s="16">
        <f t="shared" si="26"/>
        <v>0</v>
      </c>
      <c r="Q125" s="16">
        <f t="shared" si="21"/>
        <v>0</v>
      </c>
      <c r="Y125" s="41">
        <f t="shared" si="22"/>
        <v>0</v>
      </c>
      <c r="Z125" s="41">
        <f t="shared" si="15"/>
        <v>0</v>
      </c>
      <c r="AA125" s="47">
        <f t="shared" si="16"/>
        <v>0</v>
      </c>
      <c r="AB125" s="41">
        <f t="shared" si="23"/>
        <v>0</v>
      </c>
      <c r="AC125" s="41">
        <f t="shared" si="24"/>
        <v>0</v>
      </c>
      <c r="AE125" s="86"/>
      <c r="AF125" s="86"/>
      <c r="AG125" s="86"/>
      <c r="AH125" s="86"/>
      <c r="AI125" s="17"/>
      <c r="AJ125" s="17"/>
      <c r="AK125" s="17"/>
      <c r="AL125" s="17"/>
      <c r="AM125" s="17"/>
      <c r="AN125" s="185" t="str">
        <f t="shared" si="25"/>
        <v/>
      </c>
      <c r="AO125" s="17" t="s">
        <v>5</v>
      </c>
      <c r="AP125" s="17">
        <v>15</v>
      </c>
      <c r="AQ125" s="17" t="s">
        <v>829</v>
      </c>
      <c r="AR125" s="17">
        <v>7</v>
      </c>
      <c r="AS125" s="17"/>
    </row>
    <row r="126" spans="1:45" ht="16.5" thickTop="1" thickBot="1">
      <c r="A126" s="6">
        <v>26</v>
      </c>
      <c r="B126" s="247"/>
      <c r="C126" s="248"/>
      <c r="D126" s="359"/>
      <c r="E126" s="360">
        <f t="shared" si="14"/>
        <v>0</v>
      </c>
      <c r="F126" s="249" t="s">
        <v>873</v>
      </c>
      <c r="G126" s="250" t="str">
        <f t="shared" si="27"/>
        <v/>
      </c>
      <c r="H126" s="250" t="str">
        <f>IF(COUNTIF('Record Inputs'!$J$2:$J$100,AN126)&gt;0,"TE", IF(COUNTIF('Record Inputs'!$K$2:$K$100,AN126)&gt;0,"H2O",""))</f>
        <v/>
      </c>
      <c r="I126" s="250" t="str">
        <f>IF(COUNTIF('Record Inputs'!$L$2:$L$100,AN126)&gt;0,"P", IF(COUNTIF('Record Inputs'!$M$2:$M$100,AN126)&gt;0,"N",IF(COUNTIF('Record Inputs'!$P$2:$P$100,AN126)&gt;0,"C","")))</f>
        <v/>
      </c>
      <c r="J126" s="250" t="str">
        <f>IF(COUNTIF('Record Inputs'!$N$2:$N$100,AN126)&gt;0,"S", IF(COUNTIF('Record Inputs'!$O$2:$O$100,AN126)&gt;0,"S&amp;D",""))</f>
        <v/>
      </c>
      <c r="K126" s="436"/>
      <c r="M126" s="16">
        <f t="shared" si="18"/>
        <v>0</v>
      </c>
      <c r="N126" s="16">
        <f t="shared" si="19"/>
        <v>0</v>
      </c>
      <c r="O126" s="16">
        <f t="shared" si="20"/>
        <v>0</v>
      </c>
      <c r="P126" s="16">
        <f t="shared" si="26"/>
        <v>0</v>
      </c>
      <c r="Q126" s="16">
        <f t="shared" si="21"/>
        <v>0</v>
      </c>
      <c r="Y126" s="41">
        <f t="shared" si="22"/>
        <v>0</v>
      </c>
      <c r="Z126" s="41">
        <f t="shared" si="15"/>
        <v>0</v>
      </c>
      <c r="AA126" s="47">
        <f t="shared" si="16"/>
        <v>0</v>
      </c>
      <c r="AB126" s="41">
        <f t="shared" si="23"/>
        <v>0</v>
      </c>
      <c r="AC126" s="41">
        <f t="shared" si="24"/>
        <v>0</v>
      </c>
      <c r="AE126" s="86"/>
      <c r="AF126" s="86"/>
      <c r="AG126" s="86"/>
      <c r="AH126" s="86"/>
      <c r="AI126" s="17"/>
      <c r="AJ126" s="17"/>
      <c r="AK126" s="17"/>
      <c r="AL126" s="17"/>
      <c r="AM126" s="17"/>
      <c r="AN126" s="185" t="str">
        <f t="shared" si="25"/>
        <v/>
      </c>
      <c r="AO126" s="17" t="s">
        <v>9</v>
      </c>
      <c r="AP126" s="17">
        <v>15</v>
      </c>
      <c r="AQ126" s="17" t="s">
        <v>829</v>
      </c>
      <c r="AR126" s="17">
        <v>11</v>
      </c>
      <c r="AS126" s="17"/>
    </row>
    <row r="127" spans="1:45" ht="16.5" thickTop="1" thickBot="1">
      <c r="A127" s="6">
        <v>27</v>
      </c>
      <c r="B127" s="247"/>
      <c r="C127" s="248"/>
      <c r="D127" s="359"/>
      <c r="E127" s="360">
        <f t="shared" si="14"/>
        <v>0</v>
      </c>
      <c r="F127" s="249" t="s">
        <v>873</v>
      </c>
      <c r="G127" s="250" t="str">
        <f t="shared" si="27"/>
        <v/>
      </c>
      <c r="H127" s="250" t="str">
        <f>IF(COUNTIF('Record Inputs'!$J$2:$J$100,AN127)&gt;0,"TE", IF(COUNTIF('Record Inputs'!$K$2:$K$100,AN127)&gt;0,"H2O",""))</f>
        <v/>
      </c>
      <c r="I127" s="250" t="str">
        <f>IF(COUNTIF('Record Inputs'!$L$2:$L$100,AN127)&gt;0,"P", IF(COUNTIF('Record Inputs'!$M$2:$M$100,AN127)&gt;0,"N",IF(COUNTIF('Record Inputs'!$P$2:$P$100,AN127)&gt;0,"C","")))</f>
        <v/>
      </c>
      <c r="J127" s="250" t="str">
        <f>IF(COUNTIF('Record Inputs'!$N$2:$N$100,AN127)&gt;0,"S", IF(COUNTIF('Record Inputs'!$O$2:$O$100,AN127)&gt;0,"S&amp;D",""))</f>
        <v/>
      </c>
      <c r="K127" s="436"/>
      <c r="M127" s="16">
        <f t="shared" si="18"/>
        <v>0</v>
      </c>
      <c r="N127" s="16">
        <f t="shared" si="19"/>
        <v>0</v>
      </c>
      <c r="O127" s="16">
        <f t="shared" si="20"/>
        <v>0</v>
      </c>
      <c r="P127" s="16">
        <f t="shared" si="26"/>
        <v>0</v>
      </c>
      <c r="Q127" s="16">
        <f t="shared" si="21"/>
        <v>0</v>
      </c>
      <c r="Y127" s="41">
        <f t="shared" si="22"/>
        <v>0</v>
      </c>
      <c r="Z127" s="41">
        <f t="shared" si="15"/>
        <v>0</v>
      </c>
      <c r="AA127" s="47">
        <f t="shared" si="16"/>
        <v>0</v>
      </c>
      <c r="AB127" s="41">
        <f t="shared" si="23"/>
        <v>0</v>
      </c>
      <c r="AC127" s="41">
        <f t="shared" si="24"/>
        <v>0</v>
      </c>
      <c r="AE127" s="86"/>
      <c r="AF127" s="86"/>
      <c r="AG127" s="86"/>
      <c r="AH127" s="86"/>
      <c r="AI127" s="17"/>
      <c r="AJ127" s="17"/>
      <c r="AK127" s="17"/>
      <c r="AL127" s="17"/>
      <c r="AM127" s="17"/>
      <c r="AN127" s="185" t="str">
        <f t="shared" si="25"/>
        <v/>
      </c>
      <c r="AO127" s="17" t="s">
        <v>828</v>
      </c>
      <c r="AP127" s="17">
        <v>15</v>
      </c>
      <c r="AQ127" s="17" t="s">
        <v>829</v>
      </c>
      <c r="AR127" s="17">
        <v>15</v>
      </c>
      <c r="AS127" s="17"/>
    </row>
    <row r="128" spans="1:45" ht="16.5" thickTop="1" thickBot="1">
      <c r="A128" s="6">
        <v>28</v>
      </c>
      <c r="B128" s="247"/>
      <c r="C128" s="248"/>
      <c r="D128" s="359"/>
      <c r="E128" s="360">
        <f t="shared" si="14"/>
        <v>0</v>
      </c>
      <c r="F128" s="249" t="s">
        <v>873</v>
      </c>
      <c r="G128" s="250" t="str">
        <f t="shared" si="27"/>
        <v/>
      </c>
      <c r="H128" s="250" t="str">
        <f>IF(COUNTIF('Record Inputs'!$J$2:$J$100,AN128)&gt;0,"TE", IF(COUNTIF('Record Inputs'!$K$2:$K$100,AN128)&gt;0,"H2O",""))</f>
        <v/>
      </c>
      <c r="I128" s="250" t="str">
        <f>IF(COUNTIF('Record Inputs'!$L$2:$L$100,AN128)&gt;0,"P", IF(COUNTIF('Record Inputs'!$M$2:$M$100,AN128)&gt;0,"N",IF(COUNTIF('Record Inputs'!$P$2:$P$100,AN128)&gt;0,"C","")))</f>
        <v/>
      </c>
      <c r="J128" s="250" t="str">
        <f>IF(COUNTIF('Record Inputs'!$N$2:$N$100,AN128)&gt;0,"S", IF(COUNTIF('Record Inputs'!$O$2:$O$100,AN128)&gt;0,"S&amp;D",""))</f>
        <v/>
      </c>
      <c r="K128" s="436"/>
      <c r="M128" s="16">
        <f t="shared" si="18"/>
        <v>0</v>
      </c>
      <c r="N128" s="16">
        <f t="shared" si="19"/>
        <v>0</v>
      </c>
      <c r="O128" s="16">
        <f t="shared" si="20"/>
        <v>0</v>
      </c>
      <c r="P128" s="16">
        <f t="shared" si="26"/>
        <v>0</v>
      </c>
      <c r="Q128" s="16">
        <f t="shared" si="21"/>
        <v>0</v>
      </c>
      <c r="Y128" s="41">
        <f t="shared" si="22"/>
        <v>0</v>
      </c>
      <c r="Z128" s="41">
        <f t="shared" si="15"/>
        <v>0</v>
      </c>
      <c r="AA128" s="47">
        <f t="shared" si="16"/>
        <v>0</v>
      </c>
      <c r="AB128" s="41">
        <f t="shared" si="23"/>
        <v>0</v>
      </c>
      <c r="AC128" s="41">
        <f t="shared" si="24"/>
        <v>0</v>
      </c>
      <c r="AE128" s="86"/>
      <c r="AF128" s="86"/>
      <c r="AG128" s="86"/>
      <c r="AH128" s="86"/>
      <c r="AI128" s="17"/>
      <c r="AJ128" s="17"/>
      <c r="AK128" s="17"/>
      <c r="AL128" s="17"/>
      <c r="AM128" s="17"/>
      <c r="AN128" s="185" t="str">
        <f t="shared" si="25"/>
        <v/>
      </c>
      <c r="AO128" s="17" t="s">
        <v>829</v>
      </c>
      <c r="AP128" s="17">
        <v>15</v>
      </c>
      <c r="AQ128" s="17" t="s">
        <v>829</v>
      </c>
      <c r="AR128" s="17">
        <v>19</v>
      </c>
      <c r="AS128" s="17"/>
    </row>
    <row r="129" spans="1:45" ht="16.5" thickTop="1" thickBot="1">
      <c r="A129" s="6">
        <v>29</v>
      </c>
      <c r="B129" s="247"/>
      <c r="C129" s="248"/>
      <c r="D129" s="359"/>
      <c r="E129" s="360">
        <f t="shared" si="14"/>
        <v>0</v>
      </c>
      <c r="F129" s="249" t="s">
        <v>873</v>
      </c>
      <c r="G129" s="250" t="str">
        <f t="shared" si="27"/>
        <v/>
      </c>
      <c r="H129" s="250" t="str">
        <f>IF(COUNTIF('Record Inputs'!$J$2:$J$100,AN129)&gt;0,"TE", IF(COUNTIF('Record Inputs'!$K$2:$K$100,AN129)&gt;0,"H2O",""))</f>
        <v/>
      </c>
      <c r="I129" s="250" t="str">
        <f>IF(COUNTIF('Record Inputs'!$L$2:$L$100,AN129)&gt;0,"P", IF(COUNTIF('Record Inputs'!$M$2:$M$100,AN129)&gt;0,"N",IF(COUNTIF('Record Inputs'!$P$2:$P$100,AN129)&gt;0,"C","")))</f>
        <v/>
      </c>
      <c r="J129" s="250" t="str">
        <f>IF(COUNTIF('Record Inputs'!$N$2:$N$100,AN129)&gt;0,"S", IF(COUNTIF('Record Inputs'!$O$2:$O$100,AN129)&gt;0,"S&amp;D",""))</f>
        <v/>
      </c>
      <c r="K129" s="436"/>
      <c r="M129" s="16">
        <f t="shared" si="18"/>
        <v>0</v>
      </c>
      <c r="N129" s="16">
        <f t="shared" si="19"/>
        <v>0</v>
      </c>
      <c r="O129" s="16">
        <f t="shared" si="20"/>
        <v>0</v>
      </c>
      <c r="P129" s="16">
        <f t="shared" si="26"/>
        <v>0</v>
      </c>
      <c r="Q129" s="16">
        <f t="shared" si="21"/>
        <v>0</v>
      </c>
      <c r="Y129" s="41">
        <f t="shared" si="22"/>
        <v>0</v>
      </c>
      <c r="Z129" s="41">
        <f t="shared" si="15"/>
        <v>0</v>
      </c>
      <c r="AA129" s="47">
        <f t="shared" si="16"/>
        <v>0</v>
      </c>
      <c r="AB129" s="41">
        <f t="shared" si="23"/>
        <v>0</v>
      </c>
      <c r="AC129" s="41">
        <f t="shared" si="24"/>
        <v>0</v>
      </c>
      <c r="AE129" s="86"/>
      <c r="AF129" s="86"/>
      <c r="AG129" s="86"/>
      <c r="AH129" s="86"/>
      <c r="AI129" s="17"/>
      <c r="AJ129" s="17"/>
      <c r="AK129" s="17"/>
      <c r="AL129" s="17"/>
      <c r="AM129" s="17"/>
      <c r="AN129" s="185" t="str">
        <f t="shared" si="25"/>
        <v/>
      </c>
      <c r="AO129" s="17" t="s">
        <v>830</v>
      </c>
      <c r="AP129" s="17">
        <v>15</v>
      </c>
      <c r="AQ129" s="17" t="s">
        <v>829</v>
      </c>
      <c r="AR129" s="17">
        <v>23</v>
      </c>
      <c r="AS129" s="17"/>
    </row>
    <row r="130" spans="1:45" ht="16.5" thickTop="1" thickBot="1">
      <c r="A130" s="7">
        <v>30</v>
      </c>
      <c r="B130" s="247"/>
      <c r="C130" s="248"/>
      <c r="D130" s="359"/>
      <c r="E130" s="360">
        <f t="shared" si="14"/>
        <v>0</v>
      </c>
      <c r="F130" s="249" t="s">
        <v>873</v>
      </c>
      <c r="G130" s="250" t="str">
        <f t="shared" si="27"/>
        <v/>
      </c>
      <c r="H130" s="250" t="str">
        <f>IF(COUNTIF('Record Inputs'!$J$2:$J$100,AN130)&gt;0,"TE", IF(COUNTIF('Record Inputs'!$K$2:$K$100,AN130)&gt;0,"H2O",""))</f>
        <v/>
      </c>
      <c r="I130" s="250" t="str">
        <f>IF(COUNTIF('Record Inputs'!$L$2:$L$100,AN130)&gt;0,"P", IF(COUNTIF('Record Inputs'!$M$2:$M$100,AN130)&gt;0,"N",IF(COUNTIF('Record Inputs'!$P$2:$P$100,AN130)&gt;0,"C","")))</f>
        <v/>
      </c>
      <c r="J130" s="250" t="str">
        <f>IF(COUNTIF('Record Inputs'!$N$2:$N$100,AN130)&gt;0,"S", IF(COUNTIF('Record Inputs'!$O$2:$O$100,AN130)&gt;0,"S&amp;D",""))</f>
        <v/>
      </c>
      <c r="K130" s="436"/>
      <c r="M130" s="16">
        <f t="shared" si="18"/>
        <v>0</v>
      </c>
      <c r="N130" s="16">
        <f t="shared" si="19"/>
        <v>0</v>
      </c>
      <c r="O130" s="16">
        <f t="shared" si="20"/>
        <v>0</v>
      </c>
      <c r="P130" s="16">
        <f t="shared" si="26"/>
        <v>0</v>
      </c>
      <c r="Q130" s="16">
        <f t="shared" si="21"/>
        <v>0</v>
      </c>
      <c r="Y130" s="41">
        <f t="shared" si="22"/>
        <v>0</v>
      </c>
      <c r="Z130" s="41">
        <f t="shared" si="15"/>
        <v>0</v>
      </c>
      <c r="AA130" s="47">
        <f t="shared" si="16"/>
        <v>0</v>
      </c>
      <c r="AB130" s="41">
        <f t="shared" si="23"/>
        <v>0</v>
      </c>
      <c r="AC130" s="41">
        <f t="shared" si="24"/>
        <v>0</v>
      </c>
      <c r="AE130" s="86"/>
      <c r="AF130" s="86"/>
      <c r="AG130" s="86"/>
      <c r="AH130" s="86"/>
      <c r="AI130" s="17"/>
      <c r="AJ130" s="17"/>
      <c r="AK130" s="17"/>
      <c r="AL130" s="17"/>
      <c r="AM130" s="17"/>
      <c r="AN130" s="185" t="str">
        <f t="shared" si="25"/>
        <v/>
      </c>
      <c r="AO130" s="17" t="s">
        <v>831</v>
      </c>
      <c r="AP130" s="17">
        <v>15</v>
      </c>
      <c r="AQ130" s="17" t="s">
        <v>829</v>
      </c>
      <c r="AR130" s="17">
        <v>27</v>
      </c>
      <c r="AS130" s="17"/>
    </row>
    <row r="131" spans="1:45" ht="16.5" thickTop="1" thickBot="1">
      <c r="A131" s="7">
        <v>31</v>
      </c>
      <c r="B131" s="247"/>
      <c r="C131" s="248"/>
      <c r="D131" s="359"/>
      <c r="E131" s="360">
        <f t="shared" si="14"/>
        <v>0</v>
      </c>
      <c r="F131" s="249" t="s">
        <v>873</v>
      </c>
      <c r="G131" s="250" t="str">
        <f t="shared" si="27"/>
        <v/>
      </c>
      <c r="H131" s="250" t="str">
        <f>IF(COUNTIF('Record Inputs'!$J$2:$J$100,AN131)&gt;0,"TE", IF(COUNTIF('Record Inputs'!$K$2:$K$100,AN131)&gt;0,"H2O",""))</f>
        <v/>
      </c>
      <c r="I131" s="250" t="str">
        <f>IF(COUNTIF('Record Inputs'!$L$2:$L$100,AN131)&gt;0,"P", IF(COUNTIF('Record Inputs'!$M$2:$M$100,AN131)&gt;0,"N",IF(COUNTIF('Record Inputs'!$P$2:$P$100,AN131)&gt;0,"C","")))</f>
        <v/>
      </c>
      <c r="J131" s="250" t="str">
        <f>IF(COUNTIF('Record Inputs'!$N$2:$N$100,AN131)&gt;0,"S", IF(COUNTIF('Record Inputs'!$O$2:$O$100,AN131)&gt;0,"S&amp;D",""))</f>
        <v/>
      </c>
      <c r="K131" s="436"/>
      <c r="M131" s="16">
        <f t="shared" si="18"/>
        <v>0</v>
      </c>
      <c r="N131" s="16">
        <f t="shared" si="19"/>
        <v>0</v>
      </c>
      <c r="O131" s="16">
        <f t="shared" si="20"/>
        <v>0</v>
      </c>
      <c r="P131" s="16">
        <f t="shared" si="26"/>
        <v>0</v>
      </c>
      <c r="Q131" s="16">
        <f t="shared" si="21"/>
        <v>0</v>
      </c>
      <c r="Y131" s="41">
        <f t="shared" si="22"/>
        <v>0</v>
      </c>
      <c r="Z131" s="41">
        <f t="shared" si="15"/>
        <v>0</v>
      </c>
      <c r="AA131" s="47">
        <f t="shared" si="16"/>
        <v>0</v>
      </c>
      <c r="AB131" s="41">
        <f t="shared" si="23"/>
        <v>0</v>
      </c>
      <c r="AC131" s="41">
        <f t="shared" si="24"/>
        <v>0</v>
      </c>
      <c r="AE131" s="86"/>
      <c r="AF131" s="86"/>
      <c r="AG131" s="86"/>
      <c r="AH131" s="86"/>
      <c r="AI131" s="17"/>
      <c r="AJ131" s="17"/>
      <c r="AK131" s="17"/>
      <c r="AL131" s="17"/>
      <c r="AM131" s="17"/>
      <c r="AN131" s="185" t="str">
        <f t="shared" si="25"/>
        <v/>
      </c>
      <c r="AO131" s="17" t="s">
        <v>832</v>
      </c>
      <c r="AP131" s="17">
        <v>15</v>
      </c>
      <c r="AQ131" s="17" t="s">
        <v>829</v>
      </c>
      <c r="AR131" s="17">
        <v>31</v>
      </c>
      <c r="AS131" s="17"/>
    </row>
    <row r="132" spans="1:45" ht="16.5" thickTop="1" thickBot="1">
      <c r="A132" s="55">
        <v>32</v>
      </c>
      <c r="B132" s="247"/>
      <c r="C132" s="248"/>
      <c r="D132" s="359"/>
      <c r="E132" s="360">
        <f t="shared" si="14"/>
        <v>0</v>
      </c>
      <c r="F132" s="249" t="s">
        <v>873</v>
      </c>
      <c r="G132" s="250" t="str">
        <f t="shared" si="27"/>
        <v/>
      </c>
      <c r="H132" s="250" t="str">
        <f>IF(COUNTIF('Record Inputs'!$J$2:$J$100,AN132)&gt;0,"TE", IF(COUNTIF('Record Inputs'!$K$2:$K$100,AN132)&gt;0,"H2O",""))</f>
        <v/>
      </c>
      <c r="I132" s="250" t="str">
        <f>IF(COUNTIF('Record Inputs'!$L$2:$L$100,AN132)&gt;0,"P", IF(COUNTIF('Record Inputs'!$M$2:$M$100,AN132)&gt;0,"N",IF(COUNTIF('Record Inputs'!$P$2:$P$100,AN132)&gt;0,"C","")))</f>
        <v/>
      </c>
      <c r="J132" s="250" t="str">
        <f>IF(COUNTIF('Record Inputs'!$N$2:$N$100,AN132)&gt;0,"S", IF(COUNTIF('Record Inputs'!$O$2:$O$100,AN132)&gt;0,"S&amp;D",""))</f>
        <v/>
      </c>
      <c r="K132" s="436"/>
      <c r="M132" s="16">
        <f t="shared" si="18"/>
        <v>0</v>
      </c>
      <c r="N132" s="16">
        <f t="shared" si="19"/>
        <v>0</v>
      </c>
      <c r="O132" s="16">
        <f t="shared" si="20"/>
        <v>0</v>
      </c>
      <c r="P132" s="16">
        <f t="shared" si="26"/>
        <v>0</v>
      </c>
      <c r="Q132" s="16">
        <f t="shared" si="21"/>
        <v>0</v>
      </c>
      <c r="Y132" s="41">
        <f t="shared" si="22"/>
        <v>0</v>
      </c>
      <c r="Z132" s="41">
        <f t="shared" si="15"/>
        <v>0</v>
      </c>
      <c r="AA132" s="47">
        <f t="shared" si="16"/>
        <v>0</v>
      </c>
      <c r="AB132" s="41">
        <f t="shared" si="23"/>
        <v>0</v>
      </c>
      <c r="AC132" s="41">
        <f t="shared" si="24"/>
        <v>0</v>
      </c>
      <c r="AE132" s="86"/>
      <c r="AF132" s="86"/>
      <c r="AG132" s="86"/>
      <c r="AH132" s="86"/>
      <c r="AI132" s="17"/>
      <c r="AJ132" s="17"/>
      <c r="AK132" s="17"/>
      <c r="AL132" s="17"/>
      <c r="AM132" s="17"/>
      <c r="AN132" s="185" t="str">
        <f t="shared" si="25"/>
        <v/>
      </c>
      <c r="AO132" s="17" t="s">
        <v>833</v>
      </c>
      <c r="AP132" s="17">
        <v>15</v>
      </c>
      <c r="AQ132" s="17" t="s">
        <v>829</v>
      </c>
      <c r="AR132" s="17">
        <v>35</v>
      </c>
      <c r="AS132" s="17"/>
    </row>
    <row r="133" spans="1:45" ht="16.5" thickTop="1" thickBot="1">
      <c r="A133" s="56">
        <v>33</v>
      </c>
      <c r="B133" s="247"/>
      <c r="C133" s="248"/>
      <c r="D133" s="359"/>
      <c r="E133" s="360">
        <f t="shared" ref="E133:E196" si="28">LEN(D133)</f>
        <v>0</v>
      </c>
      <c r="F133" s="249" t="s">
        <v>873</v>
      </c>
      <c r="G133" s="250" t="str">
        <f t="shared" si="27"/>
        <v/>
      </c>
      <c r="H133" s="250" t="str">
        <f>IF(COUNTIF('Record Inputs'!$J$2:$J$100,AN133)&gt;0,"TE", IF(COUNTIF('Record Inputs'!$K$2:$K$100,AN133)&gt;0,"H2O",""))</f>
        <v/>
      </c>
      <c r="I133" s="250" t="str">
        <f>IF(COUNTIF('Record Inputs'!$L$2:$L$100,AN133)&gt;0,"P", IF(COUNTIF('Record Inputs'!$M$2:$M$100,AN133)&gt;0,"N",IF(COUNTIF('Record Inputs'!$P$2:$P$100,AN133)&gt;0,"C","")))</f>
        <v/>
      </c>
      <c r="J133" s="250" t="str">
        <f>IF(COUNTIF('Record Inputs'!$N$2:$N$100,AN133)&gt;0,"S", IF(COUNTIF('Record Inputs'!$O$2:$O$100,AN133)&gt;0,"S&amp;D",""))</f>
        <v/>
      </c>
      <c r="K133" s="436"/>
      <c r="M133" s="16">
        <f t="shared" si="18"/>
        <v>0</v>
      </c>
      <c r="N133" s="16">
        <f t="shared" si="19"/>
        <v>0</v>
      </c>
      <c r="O133" s="16">
        <f t="shared" si="20"/>
        <v>0</v>
      </c>
      <c r="P133" s="16">
        <f t="shared" si="26"/>
        <v>0</v>
      </c>
      <c r="Q133" s="16">
        <f t="shared" si="21"/>
        <v>0</v>
      </c>
      <c r="Y133" s="41">
        <f t="shared" si="22"/>
        <v>0</v>
      </c>
      <c r="Z133" s="41">
        <f t="shared" ref="Z133:Z196" si="29">(IF(F133=2,K133,0))</f>
        <v>0</v>
      </c>
      <c r="AA133" s="47">
        <f t="shared" ref="AA133:AA196" si="30">(IF(F133=3,K133,0))</f>
        <v>0</v>
      </c>
      <c r="AB133" s="41">
        <f t="shared" si="23"/>
        <v>0</v>
      </c>
      <c r="AC133" s="41">
        <f t="shared" si="24"/>
        <v>0</v>
      </c>
      <c r="AE133" s="86"/>
      <c r="AF133" s="86"/>
      <c r="AG133" s="86"/>
      <c r="AH133" s="86"/>
      <c r="AI133" s="17"/>
      <c r="AJ133" s="17"/>
      <c r="AK133" s="17"/>
      <c r="AL133" s="17"/>
      <c r="AM133" s="17"/>
      <c r="AN133" s="185" t="str">
        <f t="shared" si="25"/>
        <v/>
      </c>
      <c r="AO133" s="17" t="s">
        <v>834</v>
      </c>
      <c r="AP133" s="17">
        <v>15</v>
      </c>
      <c r="AQ133" s="17" t="s">
        <v>830</v>
      </c>
      <c r="AR133" s="17">
        <v>7</v>
      </c>
      <c r="AS133" s="17"/>
    </row>
    <row r="134" spans="1:45" ht="16.5" thickTop="1" thickBot="1">
      <c r="A134" s="7">
        <v>34</v>
      </c>
      <c r="B134" s="247"/>
      <c r="C134" s="248"/>
      <c r="D134" s="359"/>
      <c r="E134" s="360">
        <f t="shared" si="28"/>
        <v>0</v>
      </c>
      <c r="F134" s="249" t="s">
        <v>873</v>
      </c>
      <c r="G134" s="250" t="str">
        <f t="shared" si="27"/>
        <v/>
      </c>
      <c r="H134" s="250" t="str">
        <f>IF(COUNTIF('Record Inputs'!$J$2:$J$100,AN134)&gt;0,"TE", IF(COUNTIF('Record Inputs'!$K$2:$K$100,AN134)&gt;0,"H2O",""))</f>
        <v/>
      </c>
      <c r="I134" s="250" t="str">
        <f>IF(COUNTIF('Record Inputs'!$L$2:$L$100,AN134)&gt;0,"P", IF(COUNTIF('Record Inputs'!$M$2:$M$100,AN134)&gt;0,"N",IF(COUNTIF('Record Inputs'!$P$2:$P$100,AN134)&gt;0,"C","")))</f>
        <v/>
      </c>
      <c r="J134" s="250" t="str">
        <f>IF(COUNTIF('Record Inputs'!$N$2:$N$100,AN134)&gt;0,"S", IF(COUNTIF('Record Inputs'!$O$2:$O$100,AN134)&gt;0,"S&amp;D",""))</f>
        <v/>
      </c>
      <c r="K134" s="436"/>
      <c r="M134" s="16">
        <f t="shared" ref="M134:M197" si="31">(IF(F134=1,E134,0))</f>
        <v>0</v>
      </c>
      <c r="N134" s="16">
        <f t="shared" ref="N134:N197" si="32">(IF(F134=2,E134,0))</f>
        <v>0</v>
      </c>
      <c r="O134" s="16">
        <f t="shared" ref="O134:O197" si="33">(IF(F134=3,E134,0))</f>
        <v>0</v>
      </c>
      <c r="P134" s="16">
        <f t="shared" si="26"/>
        <v>0</v>
      </c>
      <c r="Q134" s="16">
        <f t="shared" ref="Q134:Q197" si="34">(IF(F134=5,E134,0))</f>
        <v>0</v>
      </c>
      <c r="Y134" s="41">
        <f t="shared" ref="Y134:Y197" si="35">(IF(F134=1,K134,0))</f>
        <v>0</v>
      </c>
      <c r="Z134" s="41">
        <f t="shared" si="29"/>
        <v>0</v>
      </c>
      <c r="AA134" s="47">
        <f t="shared" si="30"/>
        <v>0</v>
      </c>
      <c r="AB134" s="41">
        <f t="shared" ref="AB134:AB197" si="36">(IF(F134=4,K134,0))</f>
        <v>0</v>
      </c>
      <c r="AC134" s="41">
        <f t="shared" ref="AC134:AC197" si="37">(IF(F134=5,K134,0))</f>
        <v>0</v>
      </c>
      <c r="AE134" s="86"/>
      <c r="AF134" s="86"/>
      <c r="AG134" s="86"/>
      <c r="AH134" s="86"/>
      <c r="AI134" s="17"/>
      <c r="AJ134" s="17"/>
      <c r="AK134" s="17"/>
      <c r="AL134" s="17"/>
      <c r="AM134" s="17"/>
      <c r="AN134" s="185" t="str">
        <f t="shared" ref="AN134:AN198" si="38">MID(B134,3,7)</f>
        <v/>
      </c>
      <c r="AO134" s="17" t="s">
        <v>835</v>
      </c>
      <c r="AP134" s="17">
        <v>15</v>
      </c>
      <c r="AQ134" s="17" t="s">
        <v>830</v>
      </c>
      <c r="AR134" s="17">
        <v>11</v>
      </c>
      <c r="AS134" s="17"/>
    </row>
    <row r="135" spans="1:45" ht="16.5" thickTop="1" thickBot="1">
      <c r="A135" s="7">
        <v>35</v>
      </c>
      <c r="B135" s="247"/>
      <c r="C135" s="248"/>
      <c r="D135" s="359"/>
      <c r="E135" s="360">
        <f t="shared" si="28"/>
        <v>0</v>
      </c>
      <c r="F135" s="249" t="s">
        <v>873</v>
      </c>
      <c r="G135" s="250" t="str">
        <f t="shared" si="27"/>
        <v/>
      </c>
      <c r="H135" s="250" t="str">
        <f>IF(COUNTIF('Record Inputs'!$J$2:$J$100,AN135)&gt;0,"TE", IF(COUNTIF('Record Inputs'!$K$2:$K$100,AN135)&gt;0,"H2O",""))</f>
        <v/>
      </c>
      <c r="I135" s="250" t="str">
        <f>IF(COUNTIF('Record Inputs'!$L$2:$L$100,AN135)&gt;0,"P", IF(COUNTIF('Record Inputs'!$M$2:$M$100,AN135)&gt;0,"N",IF(COUNTIF('Record Inputs'!$P$2:$P$100,AN135)&gt;0,"C","")))</f>
        <v/>
      </c>
      <c r="J135" s="250" t="str">
        <f>IF(COUNTIF('Record Inputs'!$N$2:$N$100,AN135)&gt;0,"S", IF(COUNTIF('Record Inputs'!$O$2:$O$100,AN135)&gt;0,"S&amp;D",""))</f>
        <v/>
      </c>
      <c r="K135" s="436"/>
      <c r="M135" s="16">
        <f t="shared" si="31"/>
        <v>0</v>
      </c>
      <c r="N135" s="16">
        <f t="shared" si="32"/>
        <v>0</v>
      </c>
      <c r="O135" s="16">
        <f t="shared" si="33"/>
        <v>0</v>
      </c>
      <c r="P135" s="16">
        <f t="shared" si="26"/>
        <v>0</v>
      </c>
      <c r="Q135" s="16">
        <f t="shared" si="34"/>
        <v>0</v>
      </c>
      <c r="Y135" s="41">
        <f t="shared" si="35"/>
        <v>0</v>
      </c>
      <c r="Z135" s="41">
        <f t="shared" si="29"/>
        <v>0</v>
      </c>
      <c r="AA135" s="47">
        <f t="shared" si="30"/>
        <v>0</v>
      </c>
      <c r="AB135" s="41">
        <f t="shared" si="36"/>
        <v>0</v>
      </c>
      <c r="AC135" s="41">
        <f t="shared" si="37"/>
        <v>0</v>
      </c>
      <c r="AE135" s="86"/>
      <c r="AF135" s="86"/>
      <c r="AG135" s="86"/>
      <c r="AH135" s="86"/>
      <c r="AI135" s="17"/>
      <c r="AJ135" s="17"/>
      <c r="AK135" s="17"/>
      <c r="AL135" s="17"/>
      <c r="AM135" s="17"/>
      <c r="AN135" s="185" t="str">
        <f t="shared" si="38"/>
        <v/>
      </c>
      <c r="AO135" s="17" t="s">
        <v>836</v>
      </c>
      <c r="AP135" s="17">
        <v>15</v>
      </c>
      <c r="AQ135" s="17" t="s">
        <v>830</v>
      </c>
      <c r="AR135" s="17">
        <v>15</v>
      </c>
      <c r="AS135" s="17"/>
    </row>
    <row r="136" spans="1:45" ht="16.5" thickTop="1" thickBot="1">
      <c r="A136" s="7">
        <v>36</v>
      </c>
      <c r="B136" s="247"/>
      <c r="C136" s="248"/>
      <c r="D136" s="359"/>
      <c r="E136" s="360">
        <f t="shared" si="28"/>
        <v>0</v>
      </c>
      <c r="F136" s="249" t="s">
        <v>873</v>
      </c>
      <c r="G136" s="250" t="str">
        <f t="shared" si="27"/>
        <v/>
      </c>
      <c r="H136" s="250" t="str">
        <f>IF(COUNTIF('Record Inputs'!$J$2:$J$100,AN136)&gt;0,"TE", IF(COUNTIF('Record Inputs'!$K$2:$K$100,AN136)&gt;0,"H2O",""))</f>
        <v/>
      </c>
      <c r="I136" s="250" t="str">
        <f>IF(COUNTIF('Record Inputs'!$L$2:$L$100,AN136)&gt;0,"P", IF(COUNTIF('Record Inputs'!$M$2:$M$100,AN136)&gt;0,"N",IF(COUNTIF('Record Inputs'!$P$2:$P$100,AN136)&gt;0,"C","")))</f>
        <v/>
      </c>
      <c r="J136" s="250" t="str">
        <f>IF(COUNTIF('Record Inputs'!$N$2:$N$100,AN136)&gt;0,"S", IF(COUNTIF('Record Inputs'!$O$2:$O$100,AN136)&gt;0,"S&amp;D",""))</f>
        <v/>
      </c>
      <c r="K136" s="436"/>
      <c r="M136" s="16">
        <f t="shared" si="31"/>
        <v>0</v>
      </c>
      <c r="N136" s="16">
        <f t="shared" si="32"/>
        <v>0</v>
      </c>
      <c r="O136" s="16">
        <f t="shared" si="33"/>
        <v>0</v>
      </c>
      <c r="P136" s="16">
        <f t="shared" si="26"/>
        <v>0</v>
      </c>
      <c r="Q136" s="16">
        <f t="shared" si="34"/>
        <v>0</v>
      </c>
      <c r="Y136" s="41">
        <f t="shared" si="35"/>
        <v>0</v>
      </c>
      <c r="Z136" s="41">
        <f t="shared" si="29"/>
        <v>0</v>
      </c>
      <c r="AA136" s="47">
        <f t="shared" si="30"/>
        <v>0</v>
      </c>
      <c r="AB136" s="41">
        <f t="shared" si="36"/>
        <v>0</v>
      </c>
      <c r="AC136" s="41">
        <f t="shared" si="37"/>
        <v>0</v>
      </c>
      <c r="AE136" s="86"/>
      <c r="AF136" s="86"/>
      <c r="AG136" s="86"/>
      <c r="AH136" s="86"/>
      <c r="AI136" s="17"/>
      <c r="AJ136" s="17"/>
      <c r="AK136" s="17"/>
      <c r="AL136" s="17"/>
      <c r="AM136" s="17"/>
      <c r="AN136" s="185" t="str">
        <f t="shared" si="38"/>
        <v/>
      </c>
      <c r="AO136" s="17" t="s">
        <v>837</v>
      </c>
      <c r="AP136" s="17">
        <v>15</v>
      </c>
      <c r="AQ136" s="17" t="s">
        <v>830</v>
      </c>
      <c r="AR136" s="17">
        <v>19</v>
      </c>
      <c r="AS136" s="17"/>
    </row>
    <row r="137" spans="1:45" ht="16.5" thickTop="1" thickBot="1">
      <c r="A137" s="7">
        <v>37</v>
      </c>
      <c r="B137" s="247"/>
      <c r="C137" s="248"/>
      <c r="D137" s="359"/>
      <c r="E137" s="360">
        <f t="shared" si="28"/>
        <v>0</v>
      </c>
      <c r="F137" s="249" t="s">
        <v>873</v>
      </c>
      <c r="G137" s="250" t="str">
        <f t="shared" si="27"/>
        <v/>
      </c>
      <c r="H137" s="250" t="str">
        <f>IF(COUNTIF('Record Inputs'!$J$2:$J$100,AN137)&gt;0,"TE", IF(COUNTIF('Record Inputs'!$K$2:$K$100,AN137)&gt;0,"H2O",""))</f>
        <v/>
      </c>
      <c r="I137" s="250" t="str">
        <f>IF(COUNTIF('Record Inputs'!$L$2:$L$100,AN137)&gt;0,"P", IF(COUNTIF('Record Inputs'!$M$2:$M$100,AN137)&gt;0,"N",IF(COUNTIF('Record Inputs'!$P$2:$P$100,AN137)&gt;0,"C","")))</f>
        <v/>
      </c>
      <c r="J137" s="250" t="str">
        <f>IF(COUNTIF('Record Inputs'!$N$2:$N$100,AN137)&gt;0,"S", IF(COUNTIF('Record Inputs'!$O$2:$O$100,AN137)&gt;0,"S&amp;D",""))</f>
        <v/>
      </c>
      <c r="K137" s="436"/>
      <c r="M137" s="16">
        <f t="shared" si="31"/>
        <v>0</v>
      </c>
      <c r="N137" s="16">
        <f t="shared" si="32"/>
        <v>0</v>
      </c>
      <c r="O137" s="16">
        <f t="shared" si="33"/>
        <v>0</v>
      </c>
      <c r="P137" s="16">
        <f t="shared" si="26"/>
        <v>0</v>
      </c>
      <c r="Q137" s="16">
        <f t="shared" si="34"/>
        <v>0</v>
      </c>
      <c r="Y137" s="41">
        <f t="shared" si="35"/>
        <v>0</v>
      </c>
      <c r="Z137" s="41">
        <f t="shared" si="29"/>
        <v>0</v>
      </c>
      <c r="AA137" s="47">
        <f t="shared" si="30"/>
        <v>0</v>
      </c>
      <c r="AB137" s="41">
        <f t="shared" si="36"/>
        <v>0</v>
      </c>
      <c r="AC137" s="41">
        <f t="shared" si="37"/>
        <v>0</v>
      </c>
      <c r="AE137" s="86"/>
      <c r="AF137" s="86"/>
      <c r="AG137" s="86"/>
      <c r="AH137" s="86"/>
      <c r="AI137" s="17"/>
      <c r="AJ137" s="17"/>
      <c r="AK137" s="17"/>
      <c r="AL137" s="17"/>
      <c r="AM137" s="17"/>
      <c r="AN137" s="185" t="str">
        <f t="shared" si="38"/>
        <v/>
      </c>
      <c r="AO137" s="17" t="s">
        <v>5</v>
      </c>
      <c r="AP137" s="17">
        <v>19</v>
      </c>
      <c r="AQ137" s="17" t="s">
        <v>830</v>
      </c>
      <c r="AR137" s="17">
        <v>23</v>
      </c>
      <c r="AS137" s="17"/>
    </row>
    <row r="138" spans="1:45" ht="16.5" thickTop="1" thickBot="1">
      <c r="A138" s="7">
        <v>38</v>
      </c>
      <c r="B138" s="247"/>
      <c r="C138" s="248"/>
      <c r="D138" s="359"/>
      <c r="E138" s="360">
        <f t="shared" si="28"/>
        <v>0</v>
      </c>
      <c r="F138" s="249" t="s">
        <v>873</v>
      </c>
      <c r="G138" s="250" t="str">
        <f t="shared" si="27"/>
        <v/>
      </c>
      <c r="H138" s="250" t="str">
        <f>IF(COUNTIF('Record Inputs'!$J$2:$J$100,AN138)&gt;0,"TE", IF(COUNTIF('Record Inputs'!$K$2:$K$100,AN138)&gt;0,"H2O",""))</f>
        <v/>
      </c>
      <c r="I138" s="250" t="str">
        <f>IF(COUNTIF('Record Inputs'!$L$2:$L$100,AN138)&gt;0,"P", IF(COUNTIF('Record Inputs'!$M$2:$M$100,AN138)&gt;0,"N",IF(COUNTIF('Record Inputs'!$P$2:$P$100,AN138)&gt;0,"C","")))</f>
        <v/>
      </c>
      <c r="J138" s="250" t="str">
        <f>IF(COUNTIF('Record Inputs'!$N$2:$N$100,AN138)&gt;0,"S", IF(COUNTIF('Record Inputs'!$O$2:$O$100,AN138)&gt;0,"S&amp;D",""))</f>
        <v/>
      </c>
      <c r="K138" s="436"/>
      <c r="M138" s="16">
        <f t="shared" si="31"/>
        <v>0</v>
      </c>
      <c r="N138" s="16">
        <f t="shared" si="32"/>
        <v>0</v>
      </c>
      <c r="O138" s="16">
        <f t="shared" si="33"/>
        <v>0</v>
      </c>
      <c r="P138" s="16">
        <f t="shared" si="26"/>
        <v>0</v>
      </c>
      <c r="Q138" s="16">
        <f t="shared" si="34"/>
        <v>0</v>
      </c>
      <c r="Y138" s="41">
        <f t="shared" si="35"/>
        <v>0</v>
      </c>
      <c r="Z138" s="41">
        <f t="shared" si="29"/>
        <v>0</v>
      </c>
      <c r="AA138" s="47">
        <f t="shared" si="30"/>
        <v>0</v>
      </c>
      <c r="AB138" s="41">
        <f t="shared" si="36"/>
        <v>0</v>
      </c>
      <c r="AC138" s="41">
        <f t="shared" si="37"/>
        <v>0</v>
      </c>
      <c r="AE138" s="86"/>
      <c r="AF138" s="86"/>
      <c r="AG138" s="86"/>
      <c r="AH138" s="86"/>
      <c r="AI138" s="17"/>
      <c r="AJ138" s="17"/>
      <c r="AK138" s="17"/>
      <c r="AL138" s="17"/>
      <c r="AM138" s="17"/>
      <c r="AN138" s="185" t="str">
        <f t="shared" si="38"/>
        <v/>
      </c>
      <c r="AO138" s="17" t="s">
        <v>9</v>
      </c>
      <c r="AP138" s="17">
        <v>19</v>
      </c>
      <c r="AQ138" s="17" t="s">
        <v>830</v>
      </c>
      <c r="AR138" s="17">
        <v>27</v>
      </c>
      <c r="AS138" s="17"/>
    </row>
    <row r="139" spans="1:45" ht="16.5" thickTop="1" thickBot="1">
      <c r="A139" s="7">
        <v>39</v>
      </c>
      <c r="B139" s="247"/>
      <c r="C139" s="248"/>
      <c r="D139" s="359"/>
      <c r="E139" s="360">
        <f t="shared" si="28"/>
        <v>0</v>
      </c>
      <c r="F139" s="249" t="s">
        <v>873</v>
      </c>
      <c r="G139" s="250" t="str">
        <f t="shared" si="27"/>
        <v/>
      </c>
      <c r="H139" s="250" t="str">
        <f>IF(COUNTIF('Record Inputs'!$J$2:$J$100,AN139)&gt;0,"TE", IF(COUNTIF('Record Inputs'!$K$2:$K$100,AN139)&gt;0,"H2O",""))</f>
        <v/>
      </c>
      <c r="I139" s="250" t="str">
        <f>IF(COUNTIF('Record Inputs'!$L$2:$L$100,AN139)&gt;0,"P", IF(COUNTIF('Record Inputs'!$M$2:$M$100,AN139)&gt;0,"N",IF(COUNTIF('Record Inputs'!$P$2:$P$100,AN139)&gt;0,"C","")))</f>
        <v/>
      </c>
      <c r="J139" s="250" t="str">
        <f>IF(COUNTIF('Record Inputs'!$N$2:$N$100,AN139)&gt;0,"S", IF(COUNTIF('Record Inputs'!$O$2:$O$100,AN139)&gt;0,"S&amp;D",""))</f>
        <v/>
      </c>
      <c r="K139" s="436"/>
      <c r="M139" s="16">
        <f t="shared" si="31"/>
        <v>0</v>
      </c>
      <c r="N139" s="16">
        <f t="shared" si="32"/>
        <v>0</v>
      </c>
      <c r="O139" s="16">
        <f t="shared" si="33"/>
        <v>0</v>
      </c>
      <c r="P139" s="16">
        <f t="shared" si="26"/>
        <v>0</v>
      </c>
      <c r="Q139" s="16">
        <f t="shared" si="34"/>
        <v>0</v>
      </c>
      <c r="Y139" s="41">
        <f t="shared" si="35"/>
        <v>0</v>
      </c>
      <c r="Z139" s="41">
        <f t="shared" si="29"/>
        <v>0</v>
      </c>
      <c r="AA139" s="47">
        <f t="shared" si="30"/>
        <v>0</v>
      </c>
      <c r="AB139" s="41">
        <f t="shared" si="36"/>
        <v>0</v>
      </c>
      <c r="AC139" s="41">
        <f t="shared" si="37"/>
        <v>0</v>
      </c>
      <c r="AE139" s="86"/>
      <c r="AF139" s="86"/>
      <c r="AG139" s="86"/>
      <c r="AH139" s="86"/>
      <c r="AI139" s="17"/>
      <c r="AJ139" s="17"/>
      <c r="AK139" s="17"/>
      <c r="AL139" s="17"/>
      <c r="AM139" s="17"/>
      <c r="AN139" s="185" t="str">
        <f t="shared" si="38"/>
        <v/>
      </c>
      <c r="AO139" s="17" t="s">
        <v>828</v>
      </c>
      <c r="AP139" s="17">
        <v>19</v>
      </c>
      <c r="AQ139" s="17" t="s">
        <v>830</v>
      </c>
      <c r="AR139" s="17">
        <v>31</v>
      </c>
      <c r="AS139" s="17"/>
    </row>
    <row r="140" spans="1:45" ht="16.5" thickTop="1" thickBot="1">
      <c r="A140" s="55">
        <v>40</v>
      </c>
      <c r="B140" s="247"/>
      <c r="C140" s="248"/>
      <c r="D140" s="359"/>
      <c r="E140" s="360">
        <f t="shared" si="28"/>
        <v>0</v>
      </c>
      <c r="F140" s="249" t="s">
        <v>873</v>
      </c>
      <c r="G140" s="250" t="str">
        <f t="shared" si="27"/>
        <v/>
      </c>
      <c r="H140" s="250" t="str">
        <f>IF(COUNTIF('Record Inputs'!$J$2:$J$100,AN140)&gt;0,"TE", IF(COUNTIF('Record Inputs'!$K$2:$K$100,AN140)&gt;0,"H2O",""))</f>
        <v/>
      </c>
      <c r="I140" s="250" t="str">
        <f>IF(COUNTIF('Record Inputs'!$L$2:$L$100,AN140)&gt;0,"P", IF(COUNTIF('Record Inputs'!$M$2:$M$100,AN140)&gt;0,"N",IF(COUNTIF('Record Inputs'!$P$2:$P$100,AN140)&gt;0,"C","")))</f>
        <v/>
      </c>
      <c r="J140" s="250" t="str">
        <f>IF(COUNTIF('Record Inputs'!$N$2:$N$100,AN140)&gt;0,"S", IF(COUNTIF('Record Inputs'!$O$2:$O$100,AN140)&gt;0,"S&amp;D",""))</f>
        <v/>
      </c>
      <c r="K140" s="436"/>
      <c r="M140" s="16">
        <f t="shared" si="31"/>
        <v>0</v>
      </c>
      <c r="N140" s="16">
        <f t="shared" si="32"/>
        <v>0</v>
      </c>
      <c r="O140" s="16">
        <f t="shared" si="33"/>
        <v>0</v>
      </c>
      <c r="P140" s="16">
        <f t="shared" si="26"/>
        <v>0</v>
      </c>
      <c r="Q140" s="16">
        <f t="shared" si="34"/>
        <v>0</v>
      </c>
      <c r="Y140" s="41">
        <f t="shared" si="35"/>
        <v>0</v>
      </c>
      <c r="Z140" s="41">
        <f t="shared" si="29"/>
        <v>0</v>
      </c>
      <c r="AA140" s="47">
        <f t="shared" si="30"/>
        <v>0</v>
      </c>
      <c r="AB140" s="41">
        <f t="shared" si="36"/>
        <v>0</v>
      </c>
      <c r="AC140" s="41">
        <f t="shared" si="37"/>
        <v>0</v>
      </c>
      <c r="AE140" s="86"/>
      <c r="AF140" s="86"/>
      <c r="AG140" s="86"/>
      <c r="AH140" s="86"/>
      <c r="AI140" s="17"/>
      <c r="AJ140" s="17"/>
      <c r="AK140" s="17"/>
      <c r="AL140" s="17"/>
      <c r="AM140" s="17"/>
      <c r="AN140" s="185" t="str">
        <f t="shared" si="38"/>
        <v/>
      </c>
      <c r="AO140" s="17" t="s">
        <v>829</v>
      </c>
      <c r="AP140" s="17">
        <v>19</v>
      </c>
      <c r="AQ140" s="17" t="s">
        <v>830</v>
      </c>
      <c r="AR140" s="17">
        <v>35</v>
      </c>
      <c r="AS140" s="17"/>
    </row>
    <row r="141" spans="1:45" ht="16.5" thickTop="1" thickBot="1">
      <c r="A141" s="56">
        <v>41</v>
      </c>
      <c r="B141" s="247"/>
      <c r="C141" s="248"/>
      <c r="D141" s="359"/>
      <c r="E141" s="360">
        <f t="shared" si="28"/>
        <v>0</v>
      </c>
      <c r="F141" s="249" t="s">
        <v>873</v>
      </c>
      <c r="G141" s="250" t="str">
        <f t="shared" si="27"/>
        <v/>
      </c>
      <c r="H141" s="250" t="str">
        <f>IF(COUNTIF('Record Inputs'!$J$2:$J$100,AN141)&gt;0,"TE", IF(COUNTIF('Record Inputs'!$K$2:$K$100,AN141)&gt;0,"H2O",""))</f>
        <v/>
      </c>
      <c r="I141" s="250" t="str">
        <f>IF(COUNTIF('Record Inputs'!$L$2:$L$100,AN141)&gt;0,"P", IF(COUNTIF('Record Inputs'!$M$2:$M$100,AN141)&gt;0,"N",IF(COUNTIF('Record Inputs'!$P$2:$P$100,AN141)&gt;0,"C","")))</f>
        <v/>
      </c>
      <c r="J141" s="250" t="str">
        <f>IF(COUNTIF('Record Inputs'!$N$2:$N$100,AN141)&gt;0,"S", IF(COUNTIF('Record Inputs'!$O$2:$O$100,AN141)&gt;0,"S&amp;D",""))</f>
        <v/>
      </c>
      <c r="K141" s="436"/>
      <c r="M141" s="16">
        <f t="shared" si="31"/>
        <v>0</v>
      </c>
      <c r="N141" s="16">
        <f t="shared" si="32"/>
        <v>0</v>
      </c>
      <c r="O141" s="16">
        <f t="shared" si="33"/>
        <v>0</v>
      </c>
      <c r="P141" s="16">
        <f t="shared" si="26"/>
        <v>0</v>
      </c>
      <c r="Q141" s="16">
        <f t="shared" si="34"/>
        <v>0</v>
      </c>
      <c r="Y141" s="41">
        <f t="shared" si="35"/>
        <v>0</v>
      </c>
      <c r="Z141" s="41">
        <f t="shared" si="29"/>
        <v>0</v>
      </c>
      <c r="AA141" s="47">
        <f t="shared" si="30"/>
        <v>0</v>
      </c>
      <c r="AB141" s="41">
        <f t="shared" si="36"/>
        <v>0</v>
      </c>
      <c r="AC141" s="41">
        <f t="shared" si="37"/>
        <v>0</v>
      </c>
      <c r="AE141" s="86"/>
      <c r="AF141" s="86"/>
      <c r="AG141" s="86"/>
      <c r="AH141" s="86"/>
      <c r="AI141" s="17"/>
      <c r="AJ141" s="17"/>
      <c r="AK141" s="17"/>
      <c r="AL141" s="17"/>
      <c r="AM141" s="17"/>
      <c r="AN141" s="185" t="str">
        <f t="shared" si="38"/>
        <v/>
      </c>
      <c r="AO141" s="17" t="s">
        <v>830</v>
      </c>
      <c r="AP141" s="17">
        <v>19</v>
      </c>
      <c r="AQ141" s="17" t="s">
        <v>831</v>
      </c>
      <c r="AR141" s="17">
        <v>7</v>
      </c>
      <c r="AS141" s="17"/>
    </row>
    <row r="142" spans="1:45" ht="16.5" thickTop="1" thickBot="1">
      <c r="A142" s="7">
        <v>42</v>
      </c>
      <c r="B142" s="247"/>
      <c r="C142" s="248"/>
      <c r="D142" s="359"/>
      <c r="E142" s="360">
        <f t="shared" si="28"/>
        <v>0</v>
      </c>
      <c r="F142" s="249" t="s">
        <v>873</v>
      </c>
      <c r="G142" s="250" t="str">
        <f t="shared" si="27"/>
        <v/>
      </c>
      <c r="H142" s="250" t="str">
        <f>IF(COUNTIF('Record Inputs'!$J$2:$J$100,AN142)&gt;0,"TE", IF(COUNTIF('Record Inputs'!$K$2:$K$100,AN142)&gt;0,"H2O",""))</f>
        <v/>
      </c>
      <c r="I142" s="250" t="str">
        <f>IF(COUNTIF('Record Inputs'!$L$2:$L$100,AN142)&gt;0,"P", IF(COUNTIF('Record Inputs'!$M$2:$M$100,AN142)&gt;0,"N",IF(COUNTIF('Record Inputs'!$P$2:$P$100,AN142)&gt;0,"C","")))</f>
        <v/>
      </c>
      <c r="J142" s="250" t="str">
        <f>IF(COUNTIF('Record Inputs'!$N$2:$N$100,AN142)&gt;0,"S", IF(COUNTIF('Record Inputs'!$O$2:$O$100,AN142)&gt;0,"S&amp;D",""))</f>
        <v/>
      </c>
      <c r="K142" s="436"/>
      <c r="M142" s="16">
        <f t="shared" si="31"/>
        <v>0</v>
      </c>
      <c r="N142" s="16">
        <f t="shared" si="32"/>
        <v>0</v>
      </c>
      <c r="O142" s="16">
        <f t="shared" si="33"/>
        <v>0</v>
      </c>
      <c r="P142" s="16">
        <f t="shared" si="26"/>
        <v>0</v>
      </c>
      <c r="Q142" s="16">
        <f t="shared" si="34"/>
        <v>0</v>
      </c>
      <c r="Y142" s="41">
        <f t="shared" si="35"/>
        <v>0</v>
      </c>
      <c r="Z142" s="41">
        <f t="shared" si="29"/>
        <v>0</v>
      </c>
      <c r="AA142" s="47">
        <f t="shared" si="30"/>
        <v>0</v>
      </c>
      <c r="AB142" s="41">
        <f t="shared" si="36"/>
        <v>0</v>
      </c>
      <c r="AC142" s="41">
        <f t="shared" si="37"/>
        <v>0</v>
      </c>
      <c r="AE142" s="86"/>
      <c r="AF142" s="86"/>
      <c r="AG142" s="86"/>
      <c r="AH142" s="86"/>
      <c r="AI142" s="17"/>
      <c r="AJ142" s="17"/>
      <c r="AK142" s="17"/>
      <c r="AL142" s="17"/>
      <c r="AM142" s="17"/>
      <c r="AN142" s="185" t="str">
        <f t="shared" si="38"/>
        <v/>
      </c>
      <c r="AO142" s="17" t="s">
        <v>831</v>
      </c>
      <c r="AP142" s="17">
        <v>19</v>
      </c>
      <c r="AQ142" s="17" t="s">
        <v>831</v>
      </c>
      <c r="AR142" s="17">
        <v>11</v>
      </c>
      <c r="AS142" s="17"/>
    </row>
    <row r="143" spans="1:45" ht="16.5" thickTop="1" thickBot="1">
      <c r="A143" s="7">
        <v>43</v>
      </c>
      <c r="B143" s="247"/>
      <c r="C143" s="248"/>
      <c r="D143" s="359"/>
      <c r="E143" s="360">
        <f t="shared" si="28"/>
        <v>0</v>
      </c>
      <c r="F143" s="249" t="s">
        <v>873</v>
      </c>
      <c r="G143" s="250" t="str">
        <f t="shared" si="27"/>
        <v/>
      </c>
      <c r="H143" s="250" t="str">
        <f>IF(COUNTIF('Record Inputs'!$J$2:$J$100,AN143)&gt;0,"TE", IF(COUNTIF('Record Inputs'!$K$2:$K$100,AN143)&gt;0,"H2O",""))</f>
        <v/>
      </c>
      <c r="I143" s="250" t="str">
        <f>IF(COUNTIF('Record Inputs'!$L$2:$L$100,AN143)&gt;0,"P", IF(COUNTIF('Record Inputs'!$M$2:$M$100,AN143)&gt;0,"N",IF(COUNTIF('Record Inputs'!$P$2:$P$100,AN143)&gt;0,"C","")))</f>
        <v/>
      </c>
      <c r="J143" s="250" t="str">
        <f>IF(COUNTIF('Record Inputs'!$N$2:$N$100,AN143)&gt;0,"S", IF(COUNTIF('Record Inputs'!$O$2:$O$100,AN143)&gt;0,"S&amp;D",""))</f>
        <v/>
      </c>
      <c r="K143" s="436"/>
      <c r="M143" s="16">
        <f t="shared" si="31"/>
        <v>0</v>
      </c>
      <c r="N143" s="16">
        <f t="shared" si="32"/>
        <v>0</v>
      </c>
      <c r="O143" s="16">
        <f t="shared" si="33"/>
        <v>0</v>
      </c>
      <c r="P143" s="16">
        <f t="shared" si="26"/>
        <v>0</v>
      </c>
      <c r="Q143" s="16">
        <f t="shared" si="34"/>
        <v>0</v>
      </c>
      <c r="Y143" s="41">
        <f t="shared" si="35"/>
        <v>0</v>
      </c>
      <c r="Z143" s="41">
        <f t="shared" si="29"/>
        <v>0</v>
      </c>
      <c r="AA143" s="47">
        <f t="shared" si="30"/>
        <v>0</v>
      </c>
      <c r="AB143" s="41">
        <f t="shared" si="36"/>
        <v>0</v>
      </c>
      <c r="AC143" s="41">
        <f t="shared" si="37"/>
        <v>0</v>
      </c>
      <c r="AE143" s="86"/>
      <c r="AF143" s="86"/>
      <c r="AG143" s="86"/>
      <c r="AH143" s="86"/>
      <c r="AI143" s="17"/>
      <c r="AJ143" s="17"/>
      <c r="AK143" s="17"/>
      <c r="AL143" s="17"/>
      <c r="AM143" s="17"/>
      <c r="AN143" s="185" t="str">
        <f t="shared" si="38"/>
        <v/>
      </c>
      <c r="AO143" s="17" t="s">
        <v>832</v>
      </c>
      <c r="AP143" s="17">
        <v>19</v>
      </c>
      <c r="AQ143" s="17" t="s">
        <v>831</v>
      </c>
      <c r="AR143" s="17">
        <v>15</v>
      </c>
      <c r="AS143" s="17"/>
    </row>
    <row r="144" spans="1:45" ht="16.5" thickTop="1" thickBot="1">
      <c r="A144" s="7">
        <v>44</v>
      </c>
      <c r="B144" s="247"/>
      <c r="C144" s="248"/>
      <c r="D144" s="359"/>
      <c r="E144" s="360">
        <f t="shared" si="28"/>
        <v>0</v>
      </c>
      <c r="F144" s="249" t="s">
        <v>873</v>
      </c>
      <c r="G144" s="250" t="str">
        <f t="shared" si="27"/>
        <v/>
      </c>
      <c r="H144" s="250" t="str">
        <f>IF(COUNTIF('Record Inputs'!$J$2:$J$100,AN144)&gt;0,"TE", IF(COUNTIF('Record Inputs'!$K$2:$K$100,AN144)&gt;0,"H2O",""))</f>
        <v/>
      </c>
      <c r="I144" s="250" t="str">
        <f>IF(COUNTIF('Record Inputs'!$L$2:$L$100,AN144)&gt;0,"P", IF(COUNTIF('Record Inputs'!$M$2:$M$100,AN144)&gt;0,"N",IF(COUNTIF('Record Inputs'!$P$2:$P$100,AN144)&gt;0,"C","")))</f>
        <v/>
      </c>
      <c r="J144" s="250" t="str">
        <f>IF(COUNTIF('Record Inputs'!$N$2:$N$100,AN144)&gt;0,"S", IF(COUNTIF('Record Inputs'!$O$2:$O$100,AN144)&gt;0,"S&amp;D",""))</f>
        <v/>
      </c>
      <c r="K144" s="436"/>
      <c r="M144" s="16">
        <f t="shared" si="31"/>
        <v>0</v>
      </c>
      <c r="N144" s="16">
        <f t="shared" si="32"/>
        <v>0</v>
      </c>
      <c r="O144" s="16">
        <f t="shared" si="33"/>
        <v>0</v>
      </c>
      <c r="P144" s="16">
        <f t="shared" si="26"/>
        <v>0</v>
      </c>
      <c r="Q144" s="16">
        <f t="shared" si="34"/>
        <v>0</v>
      </c>
      <c r="Y144" s="41">
        <f t="shared" si="35"/>
        <v>0</v>
      </c>
      <c r="Z144" s="41">
        <f t="shared" si="29"/>
        <v>0</v>
      </c>
      <c r="AA144" s="47">
        <f t="shared" si="30"/>
        <v>0</v>
      </c>
      <c r="AB144" s="41">
        <f t="shared" si="36"/>
        <v>0</v>
      </c>
      <c r="AC144" s="41">
        <f t="shared" si="37"/>
        <v>0</v>
      </c>
      <c r="AE144" s="86"/>
      <c r="AF144" s="86"/>
      <c r="AG144" s="86"/>
      <c r="AH144" s="86"/>
      <c r="AI144" s="17"/>
      <c r="AJ144" s="17"/>
      <c r="AK144" s="17"/>
      <c r="AL144" s="17"/>
      <c r="AM144" s="17"/>
      <c r="AN144" s="185" t="str">
        <f t="shared" si="38"/>
        <v/>
      </c>
      <c r="AO144" s="17" t="s">
        <v>833</v>
      </c>
      <c r="AP144" s="17">
        <v>19</v>
      </c>
      <c r="AQ144" s="17" t="s">
        <v>831</v>
      </c>
      <c r="AR144" s="17">
        <v>19</v>
      </c>
      <c r="AS144" s="17"/>
    </row>
    <row r="145" spans="1:45" ht="16.5" thickTop="1" thickBot="1">
      <c r="A145" s="7">
        <v>45</v>
      </c>
      <c r="B145" s="247"/>
      <c r="C145" s="248"/>
      <c r="D145" s="359"/>
      <c r="E145" s="360">
        <f t="shared" si="28"/>
        <v>0</v>
      </c>
      <c r="F145" s="249" t="s">
        <v>873</v>
      </c>
      <c r="G145" s="250" t="str">
        <f t="shared" si="27"/>
        <v/>
      </c>
      <c r="H145" s="250" t="str">
        <f>IF(COUNTIF('Record Inputs'!$J$2:$J$100,AN145)&gt;0,"TE", IF(COUNTIF('Record Inputs'!$K$2:$K$100,AN145)&gt;0,"H2O",""))</f>
        <v/>
      </c>
      <c r="I145" s="250" t="str">
        <f>IF(COUNTIF('Record Inputs'!$L$2:$L$100,AN145)&gt;0,"P", IF(COUNTIF('Record Inputs'!$M$2:$M$100,AN145)&gt;0,"N",IF(COUNTIF('Record Inputs'!$P$2:$P$100,AN145)&gt;0,"C","")))</f>
        <v/>
      </c>
      <c r="J145" s="250" t="str">
        <f>IF(COUNTIF('Record Inputs'!$N$2:$N$100,AN145)&gt;0,"S", IF(COUNTIF('Record Inputs'!$O$2:$O$100,AN145)&gt;0,"S&amp;D",""))</f>
        <v/>
      </c>
      <c r="K145" s="436"/>
      <c r="M145" s="16">
        <f t="shared" si="31"/>
        <v>0</v>
      </c>
      <c r="N145" s="16">
        <f t="shared" si="32"/>
        <v>0</v>
      </c>
      <c r="O145" s="16">
        <f t="shared" si="33"/>
        <v>0</v>
      </c>
      <c r="P145" s="16">
        <f t="shared" si="26"/>
        <v>0</v>
      </c>
      <c r="Q145" s="16">
        <f t="shared" si="34"/>
        <v>0</v>
      </c>
      <c r="Y145" s="41">
        <f t="shared" si="35"/>
        <v>0</v>
      </c>
      <c r="Z145" s="41">
        <f t="shared" si="29"/>
        <v>0</v>
      </c>
      <c r="AA145" s="47">
        <f t="shared" si="30"/>
        <v>0</v>
      </c>
      <c r="AB145" s="41">
        <f t="shared" si="36"/>
        <v>0</v>
      </c>
      <c r="AC145" s="41">
        <f t="shared" si="37"/>
        <v>0</v>
      </c>
      <c r="AE145" s="86"/>
      <c r="AF145" s="86"/>
      <c r="AG145" s="86"/>
      <c r="AH145" s="86"/>
      <c r="AI145" s="17"/>
      <c r="AJ145" s="17"/>
      <c r="AK145" s="17"/>
      <c r="AL145" s="17"/>
      <c r="AM145" s="17"/>
      <c r="AN145" s="185" t="str">
        <f t="shared" si="38"/>
        <v/>
      </c>
      <c r="AO145" s="17" t="s">
        <v>834</v>
      </c>
      <c r="AP145" s="17">
        <v>19</v>
      </c>
      <c r="AQ145" s="17" t="s">
        <v>831</v>
      </c>
      <c r="AR145" s="17">
        <v>23</v>
      </c>
      <c r="AS145" s="17"/>
    </row>
    <row r="146" spans="1:45" ht="16.5" thickTop="1" thickBot="1">
      <c r="A146" s="7">
        <v>46</v>
      </c>
      <c r="B146" s="247"/>
      <c r="C146" s="248"/>
      <c r="D146" s="359"/>
      <c r="E146" s="360">
        <f t="shared" si="28"/>
        <v>0</v>
      </c>
      <c r="F146" s="249" t="s">
        <v>873</v>
      </c>
      <c r="G146" s="250" t="str">
        <f t="shared" si="27"/>
        <v/>
      </c>
      <c r="H146" s="250" t="str">
        <f>IF(COUNTIF('Record Inputs'!$J$2:$J$100,AN146)&gt;0,"TE", IF(COUNTIF('Record Inputs'!$K$2:$K$100,AN146)&gt;0,"H2O",""))</f>
        <v/>
      </c>
      <c r="I146" s="250" t="str">
        <f>IF(COUNTIF('Record Inputs'!$L$2:$L$100,AN146)&gt;0,"P", IF(COUNTIF('Record Inputs'!$M$2:$M$100,AN146)&gt;0,"N",IF(COUNTIF('Record Inputs'!$P$2:$P$100,AN146)&gt;0,"C","")))</f>
        <v/>
      </c>
      <c r="J146" s="250" t="str">
        <f>IF(COUNTIF('Record Inputs'!$N$2:$N$100,AN146)&gt;0,"S", IF(COUNTIF('Record Inputs'!$O$2:$O$100,AN146)&gt;0,"S&amp;D",""))</f>
        <v/>
      </c>
      <c r="K146" s="436"/>
      <c r="M146" s="16">
        <f t="shared" si="31"/>
        <v>0</v>
      </c>
      <c r="N146" s="16">
        <f t="shared" si="32"/>
        <v>0</v>
      </c>
      <c r="O146" s="16">
        <f t="shared" si="33"/>
        <v>0</v>
      </c>
      <c r="P146" s="16">
        <f t="shared" si="26"/>
        <v>0</v>
      </c>
      <c r="Q146" s="16">
        <f t="shared" si="34"/>
        <v>0</v>
      </c>
      <c r="Y146" s="41">
        <f t="shared" si="35"/>
        <v>0</v>
      </c>
      <c r="Z146" s="41">
        <f t="shared" si="29"/>
        <v>0</v>
      </c>
      <c r="AA146" s="47">
        <f t="shared" si="30"/>
        <v>0</v>
      </c>
      <c r="AB146" s="41">
        <f t="shared" si="36"/>
        <v>0</v>
      </c>
      <c r="AC146" s="41">
        <f t="shared" si="37"/>
        <v>0</v>
      </c>
      <c r="AE146" s="86"/>
      <c r="AF146" s="86"/>
      <c r="AG146" s="86"/>
      <c r="AH146" s="86"/>
      <c r="AI146" s="17"/>
      <c r="AJ146" s="17"/>
      <c r="AK146" s="17"/>
      <c r="AL146" s="17"/>
      <c r="AM146" s="17"/>
      <c r="AN146" s="185" t="str">
        <f t="shared" si="38"/>
        <v/>
      </c>
      <c r="AO146" s="17" t="s">
        <v>835</v>
      </c>
      <c r="AP146" s="17">
        <v>19</v>
      </c>
      <c r="AQ146" s="17" t="s">
        <v>831</v>
      </c>
      <c r="AR146" s="17">
        <v>27</v>
      </c>
      <c r="AS146" s="17"/>
    </row>
    <row r="147" spans="1:45" ht="16.5" thickTop="1" thickBot="1">
      <c r="A147" s="7">
        <v>47</v>
      </c>
      <c r="B147" s="247"/>
      <c r="C147" s="248"/>
      <c r="D147" s="359"/>
      <c r="E147" s="360">
        <f t="shared" si="28"/>
        <v>0</v>
      </c>
      <c r="F147" s="249" t="s">
        <v>873</v>
      </c>
      <c r="G147" s="250" t="str">
        <f t="shared" si="27"/>
        <v/>
      </c>
      <c r="H147" s="250" t="str">
        <f>IF(COUNTIF('Record Inputs'!$J$2:$J$100,AN147)&gt;0,"TE", IF(COUNTIF('Record Inputs'!$K$2:$K$100,AN147)&gt;0,"H2O",""))</f>
        <v/>
      </c>
      <c r="I147" s="250" t="str">
        <f>IF(COUNTIF('Record Inputs'!$L$2:$L$100,AN147)&gt;0,"P", IF(COUNTIF('Record Inputs'!$M$2:$M$100,AN147)&gt;0,"N",IF(COUNTIF('Record Inputs'!$P$2:$P$100,AN147)&gt;0,"C","")))</f>
        <v/>
      </c>
      <c r="J147" s="250" t="str">
        <f>IF(COUNTIF('Record Inputs'!$N$2:$N$100,AN147)&gt;0,"S", IF(COUNTIF('Record Inputs'!$O$2:$O$100,AN147)&gt;0,"S&amp;D",""))</f>
        <v/>
      </c>
      <c r="K147" s="436"/>
      <c r="M147" s="16">
        <f t="shared" si="31"/>
        <v>0</v>
      </c>
      <c r="N147" s="16">
        <f t="shared" si="32"/>
        <v>0</v>
      </c>
      <c r="O147" s="16">
        <f t="shared" si="33"/>
        <v>0</v>
      </c>
      <c r="P147" s="16">
        <f t="shared" si="26"/>
        <v>0</v>
      </c>
      <c r="Q147" s="16">
        <f t="shared" si="34"/>
        <v>0</v>
      </c>
      <c r="Y147" s="41">
        <f t="shared" si="35"/>
        <v>0</v>
      </c>
      <c r="Z147" s="41">
        <f t="shared" si="29"/>
        <v>0</v>
      </c>
      <c r="AA147" s="47">
        <f t="shared" si="30"/>
        <v>0</v>
      </c>
      <c r="AB147" s="41">
        <f t="shared" si="36"/>
        <v>0</v>
      </c>
      <c r="AC147" s="41">
        <f t="shared" si="37"/>
        <v>0</v>
      </c>
      <c r="AE147" s="86"/>
      <c r="AF147" s="86"/>
      <c r="AG147" s="86"/>
      <c r="AH147" s="86"/>
      <c r="AI147" s="17"/>
      <c r="AJ147" s="17"/>
      <c r="AK147" s="17"/>
      <c r="AL147" s="17"/>
      <c r="AM147" s="17"/>
      <c r="AN147" s="185" t="str">
        <f t="shared" si="38"/>
        <v/>
      </c>
      <c r="AO147" s="17" t="s">
        <v>836</v>
      </c>
      <c r="AP147" s="17">
        <v>19</v>
      </c>
      <c r="AQ147" s="17" t="s">
        <v>831</v>
      </c>
      <c r="AR147" s="17">
        <v>31</v>
      </c>
      <c r="AS147" s="17"/>
    </row>
    <row r="148" spans="1:45" ht="16.5" thickTop="1" thickBot="1">
      <c r="A148" s="55">
        <v>48</v>
      </c>
      <c r="B148" s="247"/>
      <c r="C148" s="248"/>
      <c r="D148" s="359"/>
      <c r="E148" s="360">
        <f t="shared" si="28"/>
        <v>0</v>
      </c>
      <c r="F148" s="249" t="s">
        <v>873</v>
      </c>
      <c r="G148" s="250" t="str">
        <f t="shared" si="27"/>
        <v/>
      </c>
      <c r="H148" s="250" t="str">
        <f>IF(COUNTIF('Record Inputs'!$J$2:$J$100,AN148)&gt;0,"TE", IF(COUNTIF('Record Inputs'!$K$2:$K$100,AN148)&gt;0,"H2O",""))</f>
        <v/>
      </c>
      <c r="I148" s="250" t="str">
        <f>IF(COUNTIF('Record Inputs'!$L$2:$L$100,AN148)&gt;0,"P", IF(COUNTIF('Record Inputs'!$M$2:$M$100,AN148)&gt;0,"N",IF(COUNTIF('Record Inputs'!$P$2:$P$100,AN148)&gt;0,"C","")))</f>
        <v/>
      </c>
      <c r="J148" s="250" t="str">
        <f>IF(COUNTIF('Record Inputs'!$N$2:$N$100,AN148)&gt;0,"S", IF(COUNTIF('Record Inputs'!$O$2:$O$100,AN148)&gt;0,"S&amp;D",""))</f>
        <v/>
      </c>
      <c r="K148" s="436"/>
      <c r="M148" s="16">
        <f t="shared" si="31"/>
        <v>0</v>
      </c>
      <c r="N148" s="16">
        <f t="shared" si="32"/>
        <v>0</v>
      </c>
      <c r="O148" s="16">
        <f t="shared" si="33"/>
        <v>0</v>
      </c>
      <c r="P148" s="16">
        <f t="shared" si="26"/>
        <v>0</v>
      </c>
      <c r="Q148" s="16">
        <f t="shared" si="34"/>
        <v>0</v>
      </c>
      <c r="Y148" s="41">
        <f t="shared" si="35"/>
        <v>0</v>
      </c>
      <c r="Z148" s="41">
        <f t="shared" si="29"/>
        <v>0</v>
      </c>
      <c r="AA148" s="47">
        <f t="shared" si="30"/>
        <v>0</v>
      </c>
      <c r="AB148" s="41">
        <f t="shared" si="36"/>
        <v>0</v>
      </c>
      <c r="AC148" s="41">
        <f t="shared" si="37"/>
        <v>0</v>
      </c>
      <c r="AE148" s="86"/>
      <c r="AF148" s="86"/>
      <c r="AG148" s="86"/>
      <c r="AH148" s="86"/>
      <c r="AI148" s="17"/>
      <c r="AJ148" s="17"/>
      <c r="AK148" s="17"/>
      <c r="AL148" s="17"/>
      <c r="AM148" s="17"/>
      <c r="AN148" s="185" t="str">
        <f t="shared" si="38"/>
        <v/>
      </c>
      <c r="AO148" s="17" t="s">
        <v>837</v>
      </c>
      <c r="AP148" s="17">
        <v>19</v>
      </c>
      <c r="AQ148" s="17" t="s">
        <v>831</v>
      </c>
      <c r="AR148" s="17">
        <v>35</v>
      </c>
      <c r="AS148" s="17"/>
    </row>
    <row r="149" spans="1:45" ht="16.5" thickTop="1" thickBot="1">
      <c r="A149" s="56">
        <v>49</v>
      </c>
      <c r="B149" s="247"/>
      <c r="C149" s="248"/>
      <c r="D149" s="359"/>
      <c r="E149" s="360">
        <f t="shared" si="28"/>
        <v>0</v>
      </c>
      <c r="F149" s="249" t="s">
        <v>873</v>
      </c>
      <c r="G149" s="250" t="str">
        <f t="shared" si="27"/>
        <v/>
      </c>
      <c r="H149" s="250" t="str">
        <f>IF(COUNTIF('Record Inputs'!$J$2:$J$100,AN149)&gt;0,"TE", IF(COUNTIF('Record Inputs'!$K$2:$K$100,AN149)&gt;0,"H2O",""))</f>
        <v/>
      </c>
      <c r="I149" s="250" t="str">
        <f>IF(COUNTIF('Record Inputs'!$L$2:$L$100,AN149)&gt;0,"P", IF(COUNTIF('Record Inputs'!$M$2:$M$100,AN149)&gt;0,"N",IF(COUNTIF('Record Inputs'!$P$2:$P$100,AN149)&gt;0,"C","")))</f>
        <v/>
      </c>
      <c r="J149" s="250" t="str">
        <f>IF(COUNTIF('Record Inputs'!$N$2:$N$100,AN149)&gt;0,"S", IF(COUNTIF('Record Inputs'!$O$2:$O$100,AN149)&gt;0,"S&amp;D",""))</f>
        <v/>
      </c>
      <c r="K149" s="436"/>
      <c r="M149" s="16">
        <f t="shared" si="31"/>
        <v>0</v>
      </c>
      <c r="N149" s="16">
        <f t="shared" si="32"/>
        <v>0</v>
      </c>
      <c r="O149" s="16">
        <f t="shared" si="33"/>
        <v>0</v>
      </c>
      <c r="P149" s="16">
        <f t="shared" si="26"/>
        <v>0</v>
      </c>
      <c r="Q149" s="16">
        <f t="shared" si="34"/>
        <v>0</v>
      </c>
      <c r="Y149" s="41">
        <f t="shared" si="35"/>
        <v>0</v>
      </c>
      <c r="Z149" s="41">
        <f t="shared" si="29"/>
        <v>0</v>
      </c>
      <c r="AA149" s="47">
        <f t="shared" si="30"/>
        <v>0</v>
      </c>
      <c r="AB149" s="41">
        <f t="shared" si="36"/>
        <v>0</v>
      </c>
      <c r="AC149" s="41">
        <f t="shared" si="37"/>
        <v>0</v>
      </c>
      <c r="AE149" s="86"/>
      <c r="AF149" s="86"/>
      <c r="AG149" s="86"/>
      <c r="AH149" s="86"/>
      <c r="AI149" s="17"/>
      <c r="AJ149" s="17"/>
      <c r="AK149" s="17"/>
      <c r="AL149" s="17"/>
      <c r="AM149" s="17"/>
      <c r="AN149" s="185" t="str">
        <f t="shared" si="38"/>
        <v/>
      </c>
      <c r="AO149" s="17" t="s">
        <v>5</v>
      </c>
      <c r="AP149" s="17">
        <v>23</v>
      </c>
      <c r="AQ149" s="17" t="s">
        <v>832</v>
      </c>
      <c r="AR149" s="17">
        <v>7</v>
      </c>
      <c r="AS149" s="17"/>
    </row>
    <row r="150" spans="1:45" ht="16.5" thickTop="1" thickBot="1">
      <c r="A150" s="7">
        <v>50</v>
      </c>
      <c r="B150" s="247"/>
      <c r="C150" s="248"/>
      <c r="D150" s="359"/>
      <c r="E150" s="360">
        <f t="shared" si="28"/>
        <v>0</v>
      </c>
      <c r="F150" s="249" t="s">
        <v>873</v>
      </c>
      <c r="G150" s="250" t="str">
        <f t="shared" si="27"/>
        <v/>
      </c>
      <c r="H150" s="250" t="str">
        <f>IF(COUNTIF('Record Inputs'!$J$2:$J$100,AN150)&gt;0,"TE", IF(COUNTIF('Record Inputs'!$K$2:$K$100,AN150)&gt;0,"H2O",""))</f>
        <v/>
      </c>
      <c r="I150" s="250" t="str">
        <f>IF(COUNTIF('Record Inputs'!$L$2:$L$100,AN150)&gt;0,"P", IF(COUNTIF('Record Inputs'!$M$2:$M$100,AN150)&gt;0,"N",IF(COUNTIF('Record Inputs'!$P$2:$P$100,AN150)&gt;0,"C","")))</f>
        <v/>
      </c>
      <c r="J150" s="250" t="str">
        <f>IF(COUNTIF('Record Inputs'!$N$2:$N$100,AN150)&gt;0,"S", IF(COUNTIF('Record Inputs'!$O$2:$O$100,AN150)&gt;0,"S&amp;D",""))</f>
        <v/>
      </c>
      <c r="K150" s="436"/>
      <c r="M150" s="16">
        <f t="shared" si="31"/>
        <v>0</v>
      </c>
      <c r="N150" s="16">
        <f t="shared" si="32"/>
        <v>0</v>
      </c>
      <c r="O150" s="16">
        <f t="shared" si="33"/>
        <v>0</v>
      </c>
      <c r="P150" s="16">
        <f t="shared" si="26"/>
        <v>0</v>
      </c>
      <c r="Q150" s="16">
        <f t="shared" si="34"/>
        <v>0</v>
      </c>
      <c r="Y150" s="41">
        <f t="shared" si="35"/>
        <v>0</v>
      </c>
      <c r="Z150" s="41">
        <f t="shared" si="29"/>
        <v>0</v>
      </c>
      <c r="AA150" s="47">
        <f t="shared" si="30"/>
        <v>0</v>
      </c>
      <c r="AB150" s="41">
        <f t="shared" si="36"/>
        <v>0</v>
      </c>
      <c r="AC150" s="41">
        <f t="shared" si="37"/>
        <v>0</v>
      </c>
      <c r="AE150" s="86"/>
      <c r="AF150" s="86"/>
      <c r="AG150" s="86"/>
      <c r="AH150" s="86"/>
      <c r="AI150" s="17"/>
      <c r="AJ150" s="17"/>
      <c r="AK150" s="17"/>
      <c r="AL150" s="17"/>
      <c r="AM150" s="17"/>
      <c r="AN150" s="185" t="str">
        <f t="shared" si="38"/>
        <v/>
      </c>
      <c r="AO150" s="17" t="s">
        <v>9</v>
      </c>
      <c r="AP150" s="17">
        <v>23</v>
      </c>
      <c r="AQ150" s="17" t="s">
        <v>832</v>
      </c>
      <c r="AR150" s="17">
        <v>11</v>
      </c>
      <c r="AS150" s="17"/>
    </row>
    <row r="151" spans="1:45" ht="16.5" thickTop="1" thickBot="1">
      <c r="A151" s="7">
        <v>51</v>
      </c>
      <c r="B151" s="247"/>
      <c r="C151" s="248"/>
      <c r="D151" s="359"/>
      <c r="E151" s="360">
        <f t="shared" si="28"/>
        <v>0</v>
      </c>
      <c r="F151" s="249" t="s">
        <v>873</v>
      </c>
      <c r="G151" s="250" t="str">
        <f t="shared" si="27"/>
        <v/>
      </c>
      <c r="H151" s="250" t="str">
        <f>IF(COUNTIF('Record Inputs'!$J$2:$J$100,AN151)&gt;0,"TE", IF(COUNTIF('Record Inputs'!$K$2:$K$100,AN151)&gt;0,"H2O",""))</f>
        <v/>
      </c>
      <c r="I151" s="250" t="str">
        <f>IF(COUNTIF('Record Inputs'!$L$2:$L$100,AN151)&gt;0,"P", IF(COUNTIF('Record Inputs'!$M$2:$M$100,AN151)&gt;0,"N",IF(COUNTIF('Record Inputs'!$P$2:$P$100,AN151)&gt;0,"C","")))</f>
        <v/>
      </c>
      <c r="J151" s="250" t="str">
        <f>IF(COUNTIF('Record Inputs'!$N$2:$N$100,AN151)&gt;0,"S", IF(COUNTIF('Record Inputs'!$O$2:$O$100,AN151)&gt;0,"S&amp;D",""))</f>
        <v/>
      </c>
      <c r="K151" s="436"/>
      <c r="M151" s="16">
        <f t="shared" si="31"/>
        <v>0</v>
      </c>
      <c r="N151" s="16">
        <f t="shared" si="32"/>
        <v>0</v>
      </c>
      <c r="O151" s="16">
        <f t="shared" si="33"/>
        <v>0</v>
      </c>
      <c r="P151" s="16">
        <f t="shared" si="26"/>
        <v>0</v>
      </c>
      <c r="Q151" s="16">
        <f t="shared" si="34"/>
        <v>0</v>
      </c>
      <c r="Y151" s="41">
        <f t="shared" si="35"/>
        <v>0</v>
      </c>
      <c r="Z151" s="41">
        <f t="shared" si="29"/>
        <v>0</v>
      </c>
      <c r="AA151" s="47">
        <f t="shared" si="30"/>
        <v>0</v>
      </c>
      <c r="AB151" s="41">
        <f t="shared" si="36"/>
        <v>0</v>
      </c>
      <c r="AC151" s="41">
        <f t="shared" si="37"/>
        <v>0</v>
      </c>
      <c r="AE151" s="86"/>
      <c r="AF151" s="86"/>
      <c r="AG151" s="86"/>
      <c r="AH151" s="86"/>
      <c r="AI151" s="17"/>
      <c r="AJ151" s="17"/>
      <c r="AK151" s="17"/>
      <c r="AL151" s="17"/>
      <c r="AM151" s="17"/>
      <c r="AN151" s="185" t="str">
        <f t="shared" si="38"/>
        <v/>
      </c>
      <c r="AO151" s="17" t="s">
        <v>828</v>
      </c>
      <c r="AP151" s="17">
        <v>23</v>
      </c>
      <c r="AQ151" s="17" t="s">
        <v>832</v>
      </c>
      <c r="AR151" s="17">
        <v>15</v>
      </c>
      <c r="AS151" s="17"/>
    </row>
    <row r="152" spans="1:45" ht="16.5" thickTop="1" thickBot="1">
      <c r="A152" s="7">
        <v>52</v>
      </c>
      <c r="B152" s="247"/>
      <c r="C152" s="248"/>
      <c r="D152" s="359"/>
      <c r="E152" s="360">
        <f t="shared" si="28"/>
        <v>0</v>
      </c>
      <c r="F152" s="249" t="s">
        <v>873</v>
      </c>
      <c r="G152" s="250" t="str">
        <f t="shared" si="27"/>
        <v/>
      </c>
      <c r="H152" s="250" t="str">
        <f>IF(COUNTIF('Record Inputs'!$J$2:$J$100,AN152)&gt;0,"TE", IF(COUNTIF('Record Inputs'!$K$2:$K$100,AN152)&gt;0,"H2O",""))</f>
        <v/>
      </c>
      <c r="I152" s="250" t="str">
        <f>IF(COUNTIF('Record Inputs'!$L$2:$L$100,AN152)&gt;0,"P", IF(COUNTIF('Record Inputs'!$M$2:$M$100,AN152)&gt;0,"N",IF(COUNTIF('Record Inputs'!$P$2:$P$100,AN152)&gt;0,"C","")))</f>
        <v/>
      </c>
      <c r="J152" s="250" t="str">
        <f>IF(COUNTIF('Record Inputs'!$N$2:$N$100,AN152)&gt;0,"S", IF(COUNTIF('Record Inputs'!$O$2:$O$100,AN152)&gt;0,"S&amp;D",""))</f>
        <v/>
      </c>
      <c r="K152" s="436"/>
      <c r="M152" s="16">
        <f t="shared" si="31"/>
        <v>0</v>
      </c>
      <c r="N152" s="16">
        <f t="shared" si="32"/>
        <v>0</v>
      </c>
      <c r="O152" s="16">
        <f t="shared" si="33"/>
        <v>0</v>
      </c>
      <c r="P152" s="16">
        <f t="shared" si="26"/>
        <v>0</v>
      </c>
      <c r="Q152" s="16">
        <f t="shared" si="34"/>
        <v>0</v>
      </c>
      <c r="Y152" s="41">
        <f t="shared" si="35"/>
        <v>0</v>
      </c>
      <c r="Z152" s="41">
        <f t="shared" si="29"/>
        <v>0</v>
      </c>
      <c r="AA152" s="47">
        <f t="shared" si="30"/>
        <v>0</v>
      </c>
      <c r="AB152" s="41">
        <f t="shared" si="36"/>
        <v>0</v>
      </c>
      <c r="AC152" s="41">
        <f t="shared" si="37"/>
        <v>0</v>
      </c>
      <c r="AE152" s="86"/>
      <c r="AF152" s="86"/>
      <c r="AG152" s="86"/>
      <c r="AH152" s="86"/>
      <c r="AI152" s="17"/>
      <c r="AJ152" s="17"/>
      <c r="AK152" s="17"/>
      <c r="AL152" s="17"/>
      <c r="AM152" s="17"/>
      <c r="AN152" s="185" t="str">
        <f t="shared" si="38"/>
        <v/>
      </c>
      <c r="AO152" s="17" t="s">
        <v>829</v>
      </c>
      <c r="AP152" s="17">
        <v>23</v>
      </c>
      <c r="AQ152" s="17" t="s">
        <v>832</v>
      </c>
      <c r="AR152" s="17">
        <v>19</v>
      </c>
      <c r="AS152" s="17"/>
    </row>
    <row r="153" spans="1:45" ht="16.5" thickTop="1" thickBot="1">
      <c r="A153" s="7">
        <v>53</v>
      </c>
      <c r="B153" s="247"/>
      <c r="C153" s="248"/>
      <c r="D153" s="359"/>
      <c r="E153" s="360">
        <f t="shared" si="28"/>
        <v>0</v>
      </c>
      <c r="F153" s="249" t="s">
        <v>873</v>
      </c>
      <c r="G153" s="250" t="str">
        <f t="shared" si="27"/>
        <v/>
      </c>
      <c r="H153" s="250" t="str">
        <f>IF(COUNTIF('Record Inputs'!$J$2:$J$100,AN153)&gt;0,"TE", IF(COUNTIF('Record Inputs'!$K$2:$K$100,AN153)&gt;0,"H2O",""))</f>
        <v/>
      </c>
      <c r="I153" s="250" t="str">
        <f>IF(COUNTIF('Record Inputs'!$L$2:$L$100,AN153)&gt;0,"P", IF(COUNTIF('Record Inputs'!$M$2:$M$100,AN153)&gt;0,"N",IF(COUNTIF('Record Inputs'!$P$2:$P$100,AN153)&gt;0,"C","")))</f>
        <v/>
      </c>
      <c r="J153" s="250" t="str">
        <f>IF(COUNTIF('Record Inputs'!$N$2:$N$100,AN153)&gt;0,"S", IF(COUNTIF('Record Inputs'!$O$2:$O$100,AN153)&gt;0,"S&amp;D",""))</f>
        <v/>
      </c>
      <c r="K153" s="436"/>
      <c r="M153" s="16">
        <f t="shared" si="31"/>
        <v>0</v>
      </c>
      <c r="N153" s="16">
        <f t="shared" si="32"/>
        <v>0</v>
      </c>
      <c r="O153" s="16">
        <f t="shared" si="33"/>
        <v>0</v>
      </c>
      <c r="P153" s="16">
        <f t="shared" si="26"/>
        <v>0</v>
      </c>
      <c r="Q153" s="16">
        <f t="shared" si="34"/>
        <v>0</v>
      </c>
      <c r="Y153" s="41">
        <f t="shared" si="35"/>
        <v>0</v>
      </c>
      <c r="Z153" s="41">
        <f t="shared" si="29"/>
        <v>0</v>
      </c>
      <c r="AA153" s="47">
        <f t="shared" si="30"/>
        <v>0</v>
      </c>
      <c r="AB153" s="41">
        <f t="shared" si="36"/>
        <v>0</v>
      </c>
      <c r="AC153" s="41">
        <f t="shared" si="37"/>
        <v>0</v>
      </c>
      <c r="AE153" s="86"/>
      <c r="AF153" s="86"/>
      <c r="AG153" s="86"/>
      <c r="AH153" s="86"/>
      <c r="AI153" s="17"/>
      <c r="AJ153" s="17"/>
      <c r="AK153" s="17"/>
      <c r="AL153" s="17"/>
      <c r="AM153" s="17"/>
      <c r="AN153" s="185" t="str">
        <f t="shared" si="38"/>
        <v/>
      </c>
      <c r="AO153" s="17" t="s">
        <v>830</v>
      </c>
      <c r="AP153" s="17">
        <v>23</v>
      </c>
      <c r="AQ153" s="17" t="s">
        <v>832</v>
      </c>
      <c r="AR153" s="17">
        <v>23</v>
      </c>
      <c r="AS153" s="17"/>
    </row>
    <row r="154" spans="1:45" ht="16.5" thickTop="1" thickBot="1">
      <c r="A154" s="7">
        <v>54</v>
      </c>
      <c r="B154" s="247"/>
      <c r="C154" s="248"/>
      <c r="D154" s="359"/>
      <c r="E154" s="360">
        <f t="shared" si="28"/>
        <v>0</v>
      </c>
      <c r="F154" s="249" t="s">
        <v>873</v>
      </c>
      <c r="G154" s="250" t="str">
        <f t="shared" si="27"/>
        <v/>
      </c>
      <c r="H154" s="250" t="str">
        <f>IF(COUNTIF('Record Inputs'!$J$2:$J$100,AN154)&gt;0,"TE", IF(COUNTIF('Record Inputs'!$K$2:$K$100,AN154)&gt;0,"H2O",""))</f>
        <v/>
      </c>
      <c r="I154" s="250" t="str">
        <f>IF(COUNTIF('Record Inputs'!$L$2:$L$100,AN154)&gt;0,"P", IF(COUNTIF('Record Inputs'!$M$2:$M$100,AN154)&gt;0,"N",IF(COUNTIF('Record Inputs'!$P$2:$P$100,AN154)&gt;0,"C","")))</f>
        <v/>
      </c>
      <c r="J154" s="250" t="str">
        <f>IF(COUNTIF('Record Inputs'!$N$2:$N$100,AN154)&gt;0,"S", IF(COUNTIF('Record Inputs'!$O$2:$O$100,AN154)&gt;0,"S&amp;D",""))</f>
        <v/>
      </c>
      <c r="K154" s="436"/>
      <c r="M154" s="16">
        <f t="shared" si="31"/>
        <v>0</v>
      </c>
      <c r="N154" s="16">
        <f t="shared" si="32"/>
        <v>0</v>
      </c>
      <c r="O154" s="16">
        <f t="shared" si="33"/>
        <v>0</v>
      </c>
      <c r="P154" s="16">
        <f t="shared" si="26"/>
        <v>0</v>
      </c>
      <c r="Q154" s="16">
        <f t="shared" si="34"/>
        <v>0</v>
      </c>
      <c r="Y154" s="41">
        <f t="shared" si="35"/>
        <v>0</v>
      </c>
      <c r="Z154" s="41">
        <f t="shared" si="29"/>
        <v>0</v>
      </c>
      <c r="AA154" s="47">
        <f t="shared" si="30"/>
        <v>0</v>
      </c>
      <c r="AB154" s="41">
        <f t="shared" si="36"/>
        <v>0</v>
      </c>
      <c r="AC154" s="41">
        <f t="shared" si="37"/>
        <v>0</v>
      </c>
      <c r="AE154" s="86"/>
      <c r="AF154" s="86"/>
      <c r="AG154" s="86"/>
      <c r="AH154" s="86"/>
      <c r="AI154" s="17"/>
      <c r="AJ154" s="17"/>
      <c r="AK154" s="17"/>
      <c r="AL154" s="17"/>
      <c r="AM154" s="17"/>
      <c r="AN154" s="185" t="str">
        <f t="shared" si="38"/>
        <v/>
      </c>
      <c r="AO154" s="17" t="s">
        <v>831</v>
      </c>
      <c r="AP154" s="17">
        <v>23</v>
      </c>
      <c r="AQ154" s="17" t="s">
        <v>832</v>
      </c>
      <c r="AR154" s="17">
        <v>27</v>
      </c>
      <c r="AS154" s="17"/>
    </row>
    <row r="155" spans="1:45" ht="16.5" thickTop="1" thickBot="1">
      <c r="A155" s="7">
        <v>55</v>
      </c>
      <c r="B155" s="247"/>
      <c r="C155" s="248"/>
      <c r="D155" s="359"/>
      <c r="E155" s="360">
        <f t="shared" si="28"/>
        <v>0</v>
      </c>
      <c r="F155" s="249" t="s">
        <v>873</v>
      </c>
      <c r="G155" s="250" t="str">
        <f t="shared" si="27"/>
        <v/>
      </c>
      <c r="H155" s="250" t="str">
        <f>IF(COUNTIF('Record Inputs'!$J$2:$J$100,AN155)&gt;0,"TE", IF(COUNTIF('Record Inputs'!$K$2:$K$100,AN155)&gt;0,"H2O",""))</f>
        <v/>
      </c>
      <c r="I155" s="250" t="str">
        <f>IF(COUNTIF('Record Inputs'!$L$2:$L$100,AN155)&gt;0,"P", IF(COUNTIF('Record Inputs'!$M$2:$M$100,AN155)&gt;0,"N",IF(COUNTIF('Record Inputs'!$P$2:$P$100,AN155)&gt;0,"C","")))</f>
        <v/>
      </c>
      <c r="J155" s="250" t="str">
        <f>IF(COUNTIF('Record Inputs'!$N$2:$N$100,AN155)&gt;0,"S", IF(COUNTIF('Record Inputs'!$O$2:$O$100,AN155)&gt;0,"S&amp;D",""))</f>
        <v/>
      </c>
      <c r="K155" s="436"/>
      <c r="M155" s="16">
        <f t="shared" si="31"/>
        <v>0</v>
      </c>
      <c r="N155" s="16">
        <f t="shared" si="32"/>
        <v>0</v>
      </c>
      <c r="O155" s="16">
        <f t="shared" si="33"/>
        <v>0</v>
      </c>
      <c r="P155" s="16">
        <f t="shared" si="26"/>
        <v>0</v>
      </c>
      <c r="Q155" s="16">
        <f t="shared" si="34"/>
        <v>0</v>
      </c>
      <c r="Y155" s="41">
        <f t="shared" si="35"/>
        <v>0</v>
      </c>
      <c r="Z155" s="41">
        <f t="shared" si="29"/>
        <v>0</v>
      </c>
      <c r="AA155" s="47">
        <f t="shared" si="30"/>
        <v>0</v>
      </c>
      <c r="AB155" s="41">
        <f t="shared" si="36"/>
        <v>0</v>
      </c>
      <c r="AC155" s="41">
        <f t="shared" si="37"/>
        <v>0</v>
      </c>
      <c r="AE155" s="86"/>
      <c r="AF155" s="86"/>
      <c r="AG155" s="86"/>
      <c r="AH155" s="86"/>
      <c r="AI155" s="17"/>
      <c r="AJ155" s="17"/>
      <c r="AK155" s="17"/>
      <c r="AL155" s="17"/>
      <c r="AM155" s="17"/>
      <c r="AN155" s="185" t="str">
        <f t="shared" si="38"/>
        <v/>
      </c>
      <c r="AO155" s="17" t="s">
        <v>832</v>
      </c>
      <c r="AP155" s="17">
        <v>23</v>
      </c>
      <c r="AQ155" s="17" t="s">
        <v>832</v>
      </c>
      <c r="AR155" s="17">
        <v>31</v>
      </c>
      <c r="AS155" s="17"/>
    </row>
    <row r="156" spans="1:45" ht="16.5" thickTop="1" thickBot="1">
      <c r="A156" s="55">
        <v>56</v>
      </c>
      <c r="B156" s="247"/>
      <c r="C156" s="248"/>
      <c r="D156" s="359"/>
      <c r="E156" s="360">
        <f t="shared" si="28"/>
        <v>0</v>
      </c>
      <c r="F156" s="249" t="s">
        <v>873</v>
      </c>
      <c r="G156" s="250" t="str">
        <f t="shared" si="27"/>
        <v/>
      </c>
      <c r="H156" s="250" t="str">
        <f>IF(COUNTIF('Record Inputs'!$J$2:$J$100,AN156)&gt;0,"TE", IF(COUNTIF('Record Inputs'!$K$2:$K$100,AN156)&gt;0,"H2O",""))</f>
        <v/>
      </c>
      <c r="I156" s="250" t="str">
        <f>IF(COUNTIF('Record Inputs'!$L$2:$L$100,AN156)&gt;0,"P", IF(COUNTIF('Record Inputs'!$M$2:$M$100,AN156)&gt;0,"N",IF(COUNTIF('Record Inputs'!$P$2:$P$100,AN156)&gt;0,"C","")))</f>
        <v/>
      </c>
      <c r="J156" s="250" t="str">
        <f>IF(COUNTIF('Record Inputs'!$N$2:$N$100,AN156)&gt;0,"S", IF(COUNTIF('Record Inputs'!$O$2:$O$100,AN156)&gt;0,"S&amp;D",""))</f>
        <v/>
      </c>
      <c r="K156" s="436"/>
      <c r="M156" s="16">
        <f t="shared" si="31"/>
        <v>0</v>
      </c>
      <c r="N156" s="16">
        <f t="shared" si="32"/>
        <v>0</v>
      </c>
      <c r="O156" s="16">
        <f t="shared" si="33"/>
        <v>0</v>
      </c>
      <c r="P156" s="16">
        <f t="shared" si="26"/>
        <v>0</v>
      </c>
      <c r="Q156" s="16">
        <f t="shared" si="34"/>
        <v>0</v>
      </c>
      <c r="Y156" s="41">
        <f t="shared" si="35"/>
        <v>0</v>
      </c>
      <c r="Z156" s="41">
        <f t="shared" si="29"/>
        <v>0</v>
      </c>
      <c r="AA156" s="47">
        <f t="shared" si="30"/>
        <v>0</v>
      </c>
      <c r="AB156" s="41">
        <f t="shared" si="36"/>
        <v>0</v>
      </c>
      <c r="AC156" s="41">
        <f t="shared" si="37"/>
        <v>0</v>
      </c>
      <c r="AE156" s="86"/>
      <c r="AF156" s="86"/>
      <c r="AG156" s="86"/>
      <c r="AH156" s="86"/>
      <c r="AI156" s="17"/>
      <c r="AJ156" s="17"/>
      <c r="AK156" s="17"/>
      <c r="AL156" s="17"/>
      <c r="AM156" s="17"/>
      <c r="AN156" s="185" t="str">
        <f t="shared" si="38"/>
        <v/>
      </c>
      <c r="AO156" s="17" t="s">
        <v>833</v>
      </c>
      <c r="AP156" s="17">
        <v>23</v>
      </c>
      <c r="AQ156" s="17" t="s">
        <v>832</v>
      </c>
      <c r="AR156" s="17">
        <v>35</v>
      </c>
      <c r="AS156" s="17"/>
    </row>
    <row r="157" spans="1:45" ht="16.5" thickTop="1" thickBot="1">
      <c r="A157" s="56">
        <v>57</v>
      </c>
      <c r="B157" s="247"/>
      <c r="C157" s="248"/>
      <c r="D157" s="359"/>
      <c r="E157" s="360">
        <f t="shared" si="28"/>
        <v>0</v>
      </c>
      <c r="F157" s="249" t="s">
        <v>873</v>
      </c>
      <c r="G157" s="250" t="str">
        <f t="shared" si="27"/>
        <v/>
      </c>
      <c r="H157" s="250" t="str">
        <f>IF(COUNTIF('Record Inputs'!$J$2:$J$100,AN157)&gt;0,"TE", IF(COUNTIF('Record Inputs'!$K$2:$K$100,AN157)&gt;0,"H2O",""))</f>
        <v/>
      </c>
      <c r="I157" s="250" t="str">
        <f>IF(COUNTIF('Record Inputs'!$L$2:$L$100,AN157)&gt;0,"P", IF(COUNTIF('Record Inputs'!$M$2:$M$100,AN157)&gt;0,"N",IF(COUNTIF('Record Inputs'!$P$2:$P$100,AN157)&gt;0,"C","")))</f>
        <v/>
      </c>
      <c r="J157" s="250" t="str">
        <f>IF(COUNTIF('Record Inputs'!$N$2:$N$100,AN157)&gt;0,"S", IF(COUNTIF('Record Inputs'!$O$2:$O$100,AN157)&gt;0,"S&amp;D",""))</f>
        <v/>
      </c>
      <c r="K157" s="436"/>
      <c r="M157" s="16">
        <f t="shared" si="31"/>
        <v>0</v>
      </c>
      <c r="N157" s="16">
        <f t="shared" si="32"/>
        <v>0</v>
      </c>
      <c r="O157" s="16">
        <f t="shared" si="33"/>
        <v>0</v>
      </c>
      <c r="P157" s="16">
        <f t="shared" si="26"/>
        <v>0</v>
      </c>
      <c r="Q157" s="16">
        <f t="shared" si="34"/>
        <v>0</v>
      </c>
      <c r="Y157" s="41">
        <f t="shared" si="35"/>
        <v>0</v>
      </c>
      <c r="Z157" s="41">
        <f t="shared" si="29"/>
        <v>0</v>
      </c>
      <c r="AA157" s="47">
        <f t="shared" si="30"/>
        <v>0</v>
      </c>
      <c r="AB157" s="41">
        <f t="shared" si="36"/>
        <v>0</v>
      </c>
      <c r="AC157" s="41">
        <f t="shared" si="37"/>
        <v>0</v>
      </c>
      <c r="AE157" s="86"/>
      <c r="AF157" s="86"/>
      <c r="AG157" s="86"/>
      <c r="AH157" s="86"/>
      <c r="AI157" s="17"/>
      <c r="AJ157" s="17"/>
      <c r="AK157" s="17"/>
      <c r="AL157" s="17"/>
      <c r="AM157" s="17"/>
      <c r="AN157" s="185" t="str">
        <f t="shared" si="38"/>
        <v/>
      </c>
      <c r="AO157" s="17" t="s">
        <v>834</v>
      </c>
      <c r="AP157" s="17">
        <v>23</v>
      </c>
      <c r="AQ157" s="17" t="s">
        <v>833</v>
      </c>
      <c r="AR157" s="17">
        <v>7</v>
      </c>
      <c r="AS157" s="17"/>
    </row>
    <row r="158" spans="1:45" ht="16.5" thickTop="1" thickBot="1">
      <c r="A158" s="7">
        <v>58</v>
      </c>
      <c r="B158" s="247"/>
      <c r="C158" s="248"/>
      <c r="D158" s="359"/>
      <c r="E158" s="360">
        <f t="shared" si="28"/>
        <v>0</v>
      </c>
      <c r="F158" s="249" t="s">
        <v>873</v>
      </c>
      <c r="G158" s="250" t="str">
        <f t="shared" si="27"/>
        <v/>
      </c>
      <c r="H158" s="250" t="str">
        <f>IF(COUNTIF('Record Inputs'!$J$2:$J$100,AN158)&gt;0,"TE", IF(COUNTIF('Record Inputs'!$K$2:$K$100,AN158)&gt;0,"H2O",""))</f>
        <v/>
      </c>
      <c r="I158" s="250" t="str">
        <f>IF(COUNTIF('Record Inputs'!$L$2:$L$100,AN158)&gt;0,"P", IF(COUNTIF('Record Inputs'!$M$2:$M$100,AN158)&gt;0,"N",IF(COUNTIF('Record Inputs'!$P$2:$P$100,AN158)&gt;0,"C","")))</f>
        <v/>
      </c>
      <c r="J158" s="250" t="str">
        <f>IF(COUNTIF('Record Inputs'!$N$2:$N$100,AN158)&gt;0,"S", IF(COUNTIF('Record Inputs'!$O$2:$O$100,AN158)&gt;0,"S&amp;D",""))</f>
        <v/>
      </c>
      <c r="K158" s="436"/>
      <c r="M158" s="16">
        <f t="shared" si="31"/>
        <v>0</v>
      </c>
      <c r="N158" s="16">
        <f t="shared" si="32"/>
        <v>0</v>
      </c>
      <c r="O158" s="16">
        <f t="shared" si="33"/>
        <v>0</v>
      </c>
      <c r="P158" s="16">
        <f t="shared" si="26"/>
        <v>0</v>
      </c>
      <c r="Q158" s="16">
        <f t="shared" si="34"/>
        <v>0</v>
      </c>
      <c r="Y158" s="41">
        <f t="shared" si="35"/>
        <v>0</v>
      </c>
      <c r="Z158" s="41">
        <f t="shared" si="29"/>
        <v>0</v>
      </c>
      <c r="AA158" s="47">
        <f t="shared" si="30"/>
        <v>0</v>
      </c>
      <c r="AB158" s="41">
        <f t="shared" si="36"/>
        <v>0</v>
      </c>
      <c r="AC158" s="41">
        <f t="shared" si="37"/>
        <v>0</v>
      </c>
      <c r="AE158" s="86"/>
      <c r="AF158" s="86"/>
      <c r="AG158" s="86"/>
      <c r="AH158" s="86"/>
      <c r="AI158" s="17"/>
      <c r="AJ158" s="17"/>
      <c r="AK158" s="17"/>
      <c r="AL158" s="17"/>
      <c r="AM158" s="17"/>
      <c r="AN158" s="185" t="str">
        <f t="shared" si="38"/>
        <v/>
      </c>
      <c r="AO158" s="17" t="s">
        <v>835</v>
      </c>
      <c r="AP158" s="17">
        <v>23</v>
      </c>
      <c r="AQ158" s="17" t="s">
        <v>833</v>
      </c>
      <c r="AR158" s="17">
        <v>11</v>
      </c>
      <c r="AS158" s="17"/>
    </row>
    <row r="159" spans="1:45" ht="16.5" thickTop="1" thickBot="1">
      <c r="A159" s="7">
        <v>59</v>
      </c>
      <c r="B159" s="247"/>
      <c r="C159" s="248"/>
      <c r="D159" s="359"/>
      <c r="E159" s="360">
        <f t="shared" si="28"/>
        <v>0</v>
      </c>
      <c r="F159" s="249" t="s">
        <v>873</v>
      </c>
      <c r="G159" s="250" t="str">
        <f t="shared" si="27"/>
        <v/>
      </c>
      <c r="H159" s="250" t="str">
        <f>IF(COUNTIF('Record Inputs'!$J$2:$J$100,AN159)&gt;0,"TE", IF(COUNTIF('Record Inputs'!$K$2:$K$100,AN159)&gt;0,"H2O",""))</f>
        <v/>
      </c>
      <c r="I159" s="250" t="str">
        <f>IF(COUNTIF('Record Inputs'!$L$2:$L$100,AN159)&gt;0,"P", IF(COUNTIF('Record Inputs'!$M$2:$M$100,AN159)&gt;0,"N",IF(COUNTIF('Record Inputs'!$P$2:$P$100,AN159)&gt;0,"C","")))</f>
        <v/>
      </c>
      <c r="J159" s="250" t="str">
        <f>IF(COUNTIF('Record Inputs'!$N$2:$N$100,AN159)&gt;0,"S", IF(COUNTIF('Record Inputs'!$O$2:$O$100,AN159)&gt;0,"S&amp;D",""))</f>
        <v/>
      </c>
      <c r="K159" s="436"/>
      <c r="M159" s="16">
        <f t="shared" si="31"/>
        <v>0</v>
      </c>
      <c r="N159" s="16">
        <f t="shared" si="32"/>
        <v>0</v>
      </c>
      <c r="O159" s="16">
        <f t="shared" si="33"/>
        <v>0</v>
      </c>
      <c r="P159" s="16">
        <f t="shared" si="26"/>
        <v>0</v>
      </c>
      <c r="Q159" s="16">
        <f t="shared" si="34"/>
        <v>0</v>
      </c>
      <c r="Y159" s="41">
        <f t="shared" si="35"/>
        <v>0</v>
      </c>
      <c r="Z159" s="41">
        <f t="shared" si="29"/>
        <v>0</v>
      </c>
      <c r="AA159" s="47">
        <f t="shared" si="30"/>
        <v>0</v>
      </c>
      <c r="AB159" s="41">
        <f t="shared" si="36"/>
        <v>0</v>
      </c>
      <c r="AC159" s="41">
        <f t="shared" si="37"/>
        <v>0</v>
      </c>
      <c r="AE159" s="86"/>
      <c r="AF159" s="86"/>
      <c r="AG159" s="86"/>
      <c r="AH159" s="86"/>
      <c r="AI159" s="17"/>
      <c r="AJ159" s="17"/>
      <c r="AK159" s="17"/>
      <c r="AL159" s="17"/>
      <c r="AM159" s="17"/>
      <c r="AN159" s="185" t="str">
        <f t="shared" si="38"/>
        <v/>
      </c>
      <c r="AO159" s="17" t="s">
        <v>836</v>
      </c>
      <c r="AP159" s="17">
        <v>23</v>
      </c>
      <c r="AQ159" s="17" t="s">
        <v>833</v>
      </c>
      <c r="AR159" s="17">
        <v>15</v>
      </c>
      <c r="AS159" s="17"/>
    </row>
    <row r="160" spans="1:45" ht="16.5" thickTop="1" thickBot="1">
      <c r="A160" s="7">
        <v>60</v>
      </c>
      <c r="B160" s="247"/>
      <c r="C160" s="248"/>
      <c r="D160" s="359"/>
      <c r="E160" s="360">
        <f t="shared" si="28"/>
        <v>0</v>
      </c>
      <c r="F160" s="249" t="s">
        <v>873</v>
      </c>
      <c r="G160" s="250" t="str">
        <f t="shared" si="27"/>
        <v/>
      </c>
      <c r="H160" s="250" t="str">
        <f>IF(COUNTIF('Record Inputs'!$J$2:$J$100,AN160)&gt;0,"TE", IF(COUNTIF('Record Inputs'!$K$2:$K$100,AN160)&gt;0,"H2O",""))</f>
        <v/>
      </c>
      <c r="I160" s="250" t="str">
        <f>IF(COUNTIF('Record Inputs'!$L$2:$L$100,AN160)&gt;0,"P", IF(COUNTIF('Record Inputs'!$M$2:$M$100,AN160)&gt;0,"N",IF(COUNTIF('Record Inputs'!$P$2:$P$100,AN160)&gt;0,"C","")))</f>
        <v/>
      </c>
      <c r="J160" s="250" t="str">
        <f>IF(COUNTIF('Record Inputs'!$N$2:$N$100,AN160)&gt;0,"S", IF(COUNTIF('Record Inputs'!$O$2:$O$100,AN160)&gt;0,"S&amp;D",""))</f>
        <v/>
      </c>
      <c r="K160" s="436"/>
      <c r="M160" s="16">
        <f t="shared" si="31"/>
        <v>0</v>
      </c>
      <c r="N160" s="16">
        <f t="shared" si="32"/>
        <v>0</v>
      </c>
      <c r="O160" s="16">
        <f t="shared" si="33"/>
        <v>0</v>
      </c>
      <c r="P160" s="16">
        <f t="shared" si="26"/>
        <v>0</v>
      </c>
      <c r="Q160" s="16">
        <f t="shared" si="34"/>
        <v>0</v>
      </c>
      <c r="Y160" s="41">
        <f t="shared" si="35"/>
        <v>0</v>
      </c>
      <c r="Z160" s="41">
        <f t="shared" si="29"/>
        <v>0</v>
      </c>
      <c r="AA160" s="47">
        <f t="shared" si="30"/>
        <v>0</v>
      </c>
      <c r="AB160" s="41">
        <f t="shared" si="36"/>
        <v>0</v>
      </c>
      <c r="AC160" s="41">
        <f t="shared" si="37"/>
        <v>0</v>
      </c>
      <c r="AE160" s="86"/>
      <c r="AF160" s="86"/>
      <c r="AG160" s="86"/>
      <c r="AH160" s="86"/>
      <c r="AI160" s="17"/>
      <c r="AJ160" s="17"/>
      <c r="AK160" s="17"/>
      <c r="AL160" s="17"/>
      <c r="AM160" s="17"/>
      <c r="AN160" s="185" t="str">
        <f t="shared" si="38"/>
        <v/>
      </c>
      <c r="AO160" s="17" t="s">
        <v>837</v>
      </c>
      <c r="AP160" s="17">
        <v>23</v>
      </c>
      <c r="AQ160" s="17" t="s">
        <v>833</v>
      </c>
      <c r="AR160" s="17">
        <v>19</v>
      </c>
      <c r="AS160" s="17"/>
    </row>
    <row r="161" spans="1:45" ht="16.5" thickTop="1" thickBot="1">
      <c r="A161" s="7">
        <v>61</v>
      </c>
      <c r="B161" s="247"/>
      <c r="C161" s="248"/>
      <c r="D161" s="359"/>
      <c r="E161" s="360">
        <f t="shared" si="28"/>
        <v>0</v>
      </c>
      <c r="F161" s="249" t="s">
        <v>873</v>
      </c>
      <c r="G161" s="250" t="str">
        <f t="shared" si="27"/>
        <v/>
      </c>
      <c r="H161" s="250" t="str">
        <f>IF(COUNTIF('Record Inputs'!$J$2:$J$100,AN161)&gt;0,"TE", IF(COUNTIF('Record Inputs'!$K$2:$K$100,AN161)&gt;0,"H2O",""))</f>
        <v/>
      </c>
      <c r="I161" s="250" t="str">
        <f>IF(COUNTIF('Record Inputs'!$L$2:$L$100,AN161)&gt;0,"P", IF(COUNTIF('Record Inputs'!$M$2:$M$100,AN161)&gt;0,"N",IF(COUNTIF('Record Inputs'!$P$2:$P$100,AN161)&gt;0,"C","")))</f>
        <v/>
      </c>
      <c r="J161" s="250" t="str">
        <f>IF(COUNTIF('Record Inputs'!$N$2:$N$100,AN161)&gt;0,"S", IF(COUNTIF('Record Inputs'!$O$2:$O$100,AN161)&gt;0,"S&amp;D",""))</f>
        <v/>
      </c>
      <c r="K161" s="436"/>
      <c r="M161" s="16">
        <f t="shared" si="31"/>
        <v>0</v>
      </c>
      <c r="N161" s="16">
        <f t="shared" si="32"/>
        <v>0</v>
      </c>
      <c r="O161" s="16">
        <f t="shared" si="33"/>
        <v>0</v>
      </c>
      <c r="P161" s="16">
        <f t="shared" si="26"/>
        <v>0</v>
      </c>
      <c r="Q161" s="16">
        <f t="shared" si="34"/>
        <v>0</v>
      </c>
      <c r="Y161" s="41">
        <f t="shared" si="35"/>
        <v>0</v>
      </c>
      <c r="Z161" s="41">
        <f t="shared" si="29"/>
        <v>0</v>
      </c>
      <c r="AA161" s="47">
        <f t="shared" si="30"/>
        <v>0</v>
      </c>
      <c r="AB161" s="41">
        <f t="shared" si="36"/>
        <v>0</v>
      </c>
      <c r="AC161" s="41">
        <f t="shared" si="37"/>
        <v>0</v>
      </c>
      <c r="AE161" s="86"/>
      <c r="AF161" s="86"/>
      <c r="AG161" s="86"/>
      <c r="AH161" s="86"/>
      <c r="AI161" s="17"/>
      <c r="AJ161" s="17"/>
      <c r="AK161" s="17"/>
      <c r="AL161" s="17"/>
      <c r="AM161" s="17"/>
      <c r="AN161" s="185" t="str">
        <f t="shared" si="38"/>
        <v/>
      </c>
      <c r="AO161" s="17" t="s">
        <v>5</v>
      </c>
      <c r="AP161" s="17">
        <v>27</v>
      </c>
      <c r="AQ161" s="17" t="s">
        <v>833</v>
      </c>
      <c r="AR161" s="17">
        <v>23</v>
      </c>
      <c r="AS161" s="17"/>
    </row>
    <row r="162" spans="1:45" ht="16.5" thickTop="1" thickBot="1">
      <c r="A162" s="7">
        <v>62</v>
      </c>
      <c r="B162" s="247"/>
      <c r="C162" s="248"/>
      <c r="D162" s="359"/>
      <c r="E162" s="360">
        <f t="shared" si="28"/>
        <v>0</v>
      </c>
      <c r="F162" s="249" t="s">
        <v>873</v>
      </c>
      <c r="G162" s="250" t="str">
        <f t="shared" si="27"/>
        <v/>
      </c>
      <c r="H162" s="250" t="str">
        <f>IF(COUNTIF('Record Inputs'!$J$2:$J$100,AN162)&gt;0,"TE", IF(COUNTIF('Record Inputs'!$K$2:$K$100,AN162)&gt;0,"H2O",""))</f>
        <v/>
      </c>
      <c r="I162" s="250" t="str">
        <f>IF(COUNTIF('Record Inputs'!$L$2:$L$100,AN162)&gt;0,"P", IF(COUNTIF('Record Inputs'!$M$2:$M$100,AN162)&gt;0,"N",IF(COUNTIF('Record Inputs'!$P$2:$P$100,AN162)&gt;0,"C","")))</f>
        <v/>
      </c>
      <c r="J162" s="250" t="str">
        <f>IF(COUNTIF('Record Inputs'!$N$2:$N$100,AN162)&gt;0,"S", IF(COUNTIF('Record Inputs'!$O$2:$O$100,AN162)&gt;0,"S&amp;D",""))</f>
        <v/>
      </c>
      <c r="K162" s="436"/>
      <c r="M162" s="16">
        <f t="shared" si="31"/>
        <v>0</v>
      </c>
      <c r="N162" s="16">
        <f t="shared" si="32"/>
        <v>0</v>
      </c>
      <c r="O162" s="16">
        <f t="shared" si="33"/>
        <v>0</v>
      </c>
      <c r="P162" s="16">
        <f t="shared" ref="P162:P225" si="39">(IF(F162=4,E162,0))</f>
        <v>0</v>
      </c>
      <c r="Q162" s="16">
        <f t="shared" si="34"/>
        <v>0</v>
      </c>
      <c r="Y162" s="41">
        <f t="shared" si="35"/>
        <v>0</v>
      </c>
      <c r="Z162" s="41">
        <f t="shared" si="29"/>
        <v>0</v>
      </c>
      <c r="AA162" s="47">
        <f t="shared" si="30"/>
        <v>0</v>
      </c>
      <c r="AB162" s="41">
        <f t="shared" si="36"/>
        <v>0</v>
      </c>
      <c r="AC162" s="41">
        <f t="shared" si="37"/>
        <v>0</v>
      </c>
      <c r="AE162" s="86"/>
      <c r="AF162" s="86"/>
      <c r="AG162" s="86"/>
      <c r="AH162" s="86"/>
      <c r="AI162" s="17"/>
      <c r="AJ162" s="17"/>
      <c r="AK162" s="17"/>
      <c r="AL162" s="17"/>
      <c r="AM162" s="17"/>
      <c r="AN162" s="185" t="str">
        <f t="shared" si="38"/>
        <v/>
      </c>
      <c r="AO162" s="17" t="s">
        <v>9</v>
      </c>
      <c r="AP162" s="17">
        <v>27</v>
      </c>
      <c r="AQ162" s="17" t="s">
        <v>833</v>
      </c>
      <c r="AR162" s="17">
        <v>27</v>
      </c>
      <c r="AS162" s="17"/>
    </row>
    <row r="163" spans="1:45" ht="16.5" thickTop="1" thickBot="1">
      <c r="A163" s="7">
        <v>63</v>
      </c>
      <c r="B163" s="247"/>
      <c r="C163" s="248"/>
      <c r="D163" s="359"/>
      <c r="E163" s="360">
        <f t="shared" si="28"/>
        <v>0</v>
      </c>
      <c r="F163" s="249" t="s">
        <v>873</v>
      </c>
      <c r="G163" s="250" t="str">
        <f t="shared" si="27"/>
        <v/>
      </c>
      <c r="H163" s="250" t="str">
        <f>IF(COUNTIF('Record Inputs'!$J$2:$J$100,AN163)&gt;0,"TE", IF(COUNTIF('Record Inputs'!$K$2:$K$100,AN163)&gt;0,"H2O",""))</f>
        <v/>
      </c>
      <c r="I163" s="250" t="str">
        <f>IF(COUNTIF('Record Inputs'!$L$2:$L$100,AN163)&gt;0,"P", IF(COUNTIF('Record Inputs'!$M$2:$M$100,AN163)&gt;0,"N",IF(COUNTIF('Record Inputs'!$P$2:$P$100,AN163)&gt;0,"C","")))</f>
        <v/>
      </c>
      <c r="J163" s="250" t="str">
        <f>IF(COUNTIF('Record Inputs'!$N$2:$N$100,AN163)&gt;0,"S", IF(COUNTIF('Record Inputs'!$O$2:$O$100,AN163)&gt;0,"S&amp;D",""))</f>
        <v/>
      </c>
      <c r="K163" s="436"/>
      <c r="M163" s="16">
        <f t="shared" si="31"/>
        <v>0</v>
      </c>
      <c r="N163" s="16">
        <f t="shared" si="32"/>
        <v>0</v>
      </c>
      <c r="O163" s="16">
        <f t="shared" si="33"/>
        <v>0</v>
      </c>
      <c r="P163" s="16">
        <f t="shared" si="39"/>
        <v>0</v>
      </c>
      <c r="Q163" s="16">
        <f t="shared" si="34"/>
        <v>0</v>
      </c>
      <c r="Y163" s="41">
        <f t="shared" si="35"/>
        <v>0</v>
      </c>
      <c r="Z163" s="41">
        <f t="shared" si="29"/>
        <v>0</v>
      </c>
      <c r="AA163" s="47">
        <f t="shared" si="30"/>
        <v>0</v>
      </c>
      <c r="AB163" s="41">
        <f t="shared" si="36"/>
        <v>0</v>
      </c>
      <c r="AC163" s="41">
        <f t="shared" si="37"/>
        <v>0</v>
      </c>
      <c r="AE163" s="86"/>
      <c r="AF163" s="86"/>
      <c r="AG163" s="86"/>
      <c r="AH163" s="86"/>
      <c r="AI163" s="17"/>
      <c r="AJ163" s="17"/>
      <c r="AK163" s="17"/>
      <c r="AL163" s="17"/>
      <c r="AM163" s="17"/>
      <c r="AN163" s="185" t="str">
        <f t="shared" si="38"/>
        <v/>
      </c>
      <c r="AO163" s="17" t="s">
        <v>828</v>
      </c>
      <c r="AP163" s="17">
        <v>27</v>
      </c>
      <c r="AQ163" s="17" t="s">
        <v>833</v>
      </c>
      <c r="AR163" s="17">
        <v>31</v>
      </c>
      <c r="AS163" s="17"/>
    </row>
    <row r="164" spans="1:45" ht="16.5" thickTop="1" thickBot="1">
      <c r="A164" s="55">
        <v>64</v>
      </c>
      <c r="B164" s="247"/>
      <c r="C164" s="248"/>
      <c r="D164" s="359"/>
      <c r="E164" s="360">
        <f t="shared" si="28"/>
        <v>0</v>
      </c>
      <c r="F164" s="249" t="s">
        <v>873</v>
      </c>
      <c r="G164" s="250" t="str">
        <f t="shared" si="27"/>
        <v/>
      </c>
      <c r="H164" s="250" t="str">
        <f>IF(COUNTIF('Record Inputs'!$J$2:$J$100,AN164)&gt;0,"TE", IF(COUNTIF('Record Inputs'!$K$2:$K$100,AN164)&gt;0,"H2O",""))</f>
        <v/>
      </c>
      <c r="I164" s="250" t="str">
        <f>IF(COUNTIF('Record Inputs'!$L$2:$L$100,AN164)&gt;0,"P", IF(COUNTIF('Record Inputs'!$M$2:$M$100,AN164)&gt;0,"N",IF(COUNTIF('Record Inputs'!$P$2:$P$100,AN164)&gt;0,"C","")))</f>
        <v/>
      </c>
      <c r="J164" s="250" t="str">
        <f>IF(COUNTIF('Record Inputs'!$N$2:$N$100,AN164)&gt;0,"S", IF(COUNTIF('Record Inputs'!$O$2:$O$100,AN164)&gt;0,"S&amp;D",""))</f>
        <v/>
      </c>
      <c r="K164" s="436"/>
      <c r="M164" s="16">
        <f t="shared" si="31"/>
        <v>0</v>
      </c>
      <c r="N164" s="16">
        <f t="shared" si="32"/>
        <v>0</v>
      </c>
      <c r="O164" s="16">
        <f t="shared" si="33"/>
        <v>0</v>
      </c>
      <c r="P164" s="16">
        <f t="shared" si="39"/>
        <v>0</v>
      </c>
      <c r="Q164" s="16">
        <f t="shared" si="34"/>
        <v>0</v>
      </c>
      <c r="Y164" s="41">
        <f t="shared" si="35"/>
        <v>0</v>
      </c>
      <c r="Z164" s="41">
        <f t="shared" si="29"/>
        <v>0</v>
      </c>
      <c r="AA164" s="47">
        <f t="shared" si="30"/>
        <v>0</v>
      </c>
      <c r="AB164" s="41">
        <f t="shared" si="36"/>
        <v>0</v>
      </c>
      <c r="AC164" s="41">
        <f t="shared" si="37"/>
        <v>0</v>
      </c>
      <c r="AE164" s="86"/>
      <c r="AF164" s="86"/>
      <c r="AG164" s="86"/>
      <c r="AH164" s="86"/>
      <c r="AI164" s="17"/>
      <c r="AJ164" s="17"/>
      <c r="AK164" s="17"/>
      <c r="AL164" s="17"/>
      <c r="AM164" s="17"/>
      <c r="AN164" s="185" t="str">
        <f t="shared" si="38"/>
        <v/>
      </c>
      <c r="AO164" s="17" t="s">
        <v>829</v>
      </c>
      <c r="AP164" s="17">
        <v>27</v>
      </c>
      <c r="AQ164" s="17" t="s">
        <v>833</v>
      </c>
      <c r="AR164" s="17">
        <v>35</v>
      </c>
      <c r="AS164" s="17"/>
    </row>
    <row r="165" spans="1:45" ht="16.5" thickTop="1" thickBot="1">
      <c r="A165" s="56">
        <v>65</v>
      </c>
      <c r="B165" s="247"/>
      <c r="C165" s="248"/>
      <c r="D165" s="359"/>
      <c r="E165" s="360">
        <f t="shared" si="28"/>
        <v>0</v>
      </c>
      <c r="F165" s="249" t="s">
        <v>873</v>
      </c>
      <c r="G165" s="250" t="str">
        <f t="shared" si="27"/>
        <v/>
      </c>
      <c r="H165" s="250" t="str">
        <f>IF(COUNTIF('Record Inputs'!$J$2:$J$100,AN165)&gt;0,"TE", IF(COUNTIF('Record Inputs'!$K$2:$K$100,AN165)&gt;0,"H2O",""))</f>
        <v/>
      </c>
      <c r="I165" s="250" t="str">
        <f>IF(COUNTIF('Record Inputs'!$L$2:$L$100,AN165)&gt;0,"P", IF(COUNTIF('Record Inputs'!$M$2:$M$100,AN165)&gt;0,"N",IF(COUNTIF('Record Inputs'!$P$2:$P$100,AN165)&gt;0,"C","")))</f>
        <v/>
      </c>
      <c r="J165" s="250" t="str">
        <f>IF(COUNTIF('Record Inputs'!$N$2:$N$100,AN165)&gt;0,"S", IF(COUNTIF('Record Inputs'!$O$2:$O$100,AN165)&gt;0,"S&amp;D",""))</f>
        <v/>
      </c>
      <c r="K165" s="436"/>
      <c r="M165" s="16">
        <f t="shared" si="31"/>
        <v>0</v>
      </c>
      <c r="N165" s="16">
        <f t="shared" si="32"/>
        <v>0</v>
      </c>
      <c r="O165" s="16">
        <f t="shared" si="33"/>
        <v>0</v>
      </c>
      <c r="P165" s="16">
        <f t="shared" si="39"/>
        <v>0</v>
      </c>
      <c r="Q165" s="16">
        <f t="shared" si="34"/>
        <v>0</v>
      </c>
      <c r="Y165" s="41">
        <f t="shared" si="35"/>
        <v>0</v>
      </c>
      <c r="Z165" s="41">
        <f t="shared" si="29"/>
        <v>0</v>
      </c>
      <c r="AA165" s="47">
        <f t="shared" si="30"/>
        <v>0</v>
      </c>
      <c r="AB165" s="41">
        <f t="shared" si="36"/>
        <v>0</v>
      </c>
      <c r="AC165" s="41">
        <f t="shared" si="37"/>
        <v>0</v>
      </c>
      <c r="AE165" s="86"/>
      <c r="AF165" s="86"/>
      <c r="AG165" s="86"/>
      <c r="AH165" s="86"/>
      <c r="AI165" s="17"/>
      <c r="AJ165" s="17"/>
      <c r="AK165" s="17"/>
      <c r="AL165" s="17"/>
      <c r="AM165" s="17"/>
      <c r="AN165" s="185" t="str">
        <f t="shared" si="38"/>
        <v/>
      </c>
      <c r="AO165" s="17" t="s">
        <v>830</v>
      </c>
      <c r="AP165" s="17">
        <v>27</v>
      </c>
      <c r="AQ165" s="17" t="s">
        <v>834</v>
      </c>
      <c r="AR165" s="17">
        <v>7</v>
      </c>
      <c r="AS165" s="17"/>
    </row>
    <row r="166" spans="1:45" ht="16.5" thickTop="1" thickBot="1">
      <c r="A166" s="7">
        <v>66</v>
      </c>
      <c r="B166" s="247"/>
      <c r="C166" s="248"/>
      <c r="D166" s="359"/>
      <c r="E166" s="360">
        <f t="shared" si="28"/>
        <v>0</v>
      </c>
      <c r="F166" s="249" t="s">
        <v>873</v>
      </c>
      <c r="G166" s="250" t="str">
        <f t="shared" si="27"/>
        <v/>
      </c>
      <c r="H166" s="250" t="str">
        <f>IF(COUNTIF('Record Inputs'!$J$2:$J$100,AN166)&gt;0,"TE", IF(COUNTIF('Record Inputs'!$K$2:$K$100,AN166)&gt;0,"H2O",""))</f>
        <v/>
      </c>
      <c r="I166" s="250" t="str">
        <f>IF(COUNTIF('Record Inputs'!$L$2:$L$100,AN166)&gt;0,"P", IF(COUNTIF('Record Inputs'!$M$2:$M$100,AN166)&gt;0,"N",IF(COUNTIF('Record Inputs'!$P$2:$P$100,AN166)&gt;0,"C","")))</f>
        <v/>
      </c>
      <c r="J166" s="250" t="str">
        <f>IF(COUNTIF('Record Inputs'!$N$2:$N$100,AN166)&gt;0,"S", IF(COUNTIF('Record Inputs'!$O$2:$O$100,AN166)&gt;0,"S&amp;D",""))</f>
        <v/>
      </c>
      <c r="K166" s="436"/>
      <c r="M166" s="16">
        <f t="shared" si="31"/>
        <v>0</v>
      </c>
      <c r="N166" s="16">
        <f t="shared" si="32"/>
        <v>0</v>
      </c>
      <c r="O166" s="16">
        <f t="shared" si="33"/>
        <v>0</v>
      </c>
      <c r="P166" s="16">
        <f t="shared" si="39"/>
        <v>0</v>
      </c>
      <c r="Q166" s="16">
        <f t="shared" si="34"/>
        <v>0</v>
      </c>
      <c r="Y166" s="41">
        <f t="shared" si="35"/>
        <v>0</v>
      </c>
      <c r="Z166" s="41">
        <f t="shared" si="29"/>
        <v>0</v>
      </c>
      <c r="AA166" s="47">
        <f t="shared" si="30"/>
        <v>0</v>
      </c>
      <c r="AB166" s="41">
        <f t="shared" si="36"/>
        <v>0</v>
      </c>
      <c r="AC166" s="41">
        <f t="shared" si="37"/>
        <v>0</v>
      </c>
      <c r="AE166" s="86"/>
      <c r="AF166" s="86"/>
      <c r="AG166" s="86"/>
      <c r="AH166" s="86"/>
      <c r="AI166" s="17"/>
      <c r="AJ166" s="17"/>
      <c r="AK166" s="17"/>
      <c r="AL166" s="17"/>
      <c r="AM166" s="17"/>
      <c r="AN166" s="185" t="str">
        <f t="shared" si="38"/>
        <v/>
      </c>
      <c r="AO166" s="17" t="s">
        <v>831</v>
      </c>
      <c r="AP166" s="17">
        <v>27</v>
      </c>
      <c r="AQ166" s="17" t="s">
        <v>834</v>
      </c>
      <c r="AR166" s="17">
        <v>11</v>
      </c>
      <c r="AS166" s="17"/>
    </row>
    <row r="167" spans="1:45" ht="16.5" thickTop="1" thickBot="1">
      <c r="A167" s="7">
        <v>67</v>
      </c>
      <c r="B167" s="247"/>
      <c r="C167" s="248"/>
      <c r="D167" s="359"/>
      <c r="E167" s="360">
        <f t="shared" si="28"/>
        <v>0</v>
      </c>
      <c r="F167" s="249" t="s">
        <v>873</v>
      </c>
      <c r="G167" s="250" t="str">
        <f t="shared" ref="G167:G196" si="40">IF(B167&lt;&gt;"","50nmol_v1.2","")</f>
        <v/>
      </c>
      <c r="H167" s="250" t="str">
        <f>IF(COUNTIF('Record Inputs'!$J$2:$J$100,AN167)&gt;0,"TE", IF(COUNTIF('Record Inputs'!$K$2:$K$100,AN167)&gt;0,"H2O",""))</f>
        <v/>
      </c>
      <c r="I167" s="250" t="str">
        <f>IF(COUNTIF('Record Inputs'!$L$2:$L$100,AN167)&gt;0,"P", IF(COUNTIF('Record Inputs'!$M$2:$M$100,AN167)&gt;0,"N",IF(COUNTIF('Record Inputs'!$P$2:$P$100,AN167)&gt;0,"C","")))</f>
        <v/>
      </c>
      <c r="J167" s="250" t="str">
        <f>IF(COUNTIF('Record Inputs'!$N$2:$N$100,AN167)&gt;0,"S", IF(COUNTIF('Record Inputs'!$O$2:$O$100,AN167)&gt;0,"S&amp;D",""))</f>
        <v/>
      </c>
      <c r="K167" s="436"/>
      <c r="M167" s="16">
        <f t="shared" si="31"/>
        <v>0</v>
      </c>
      <c r="N167" s="16">
        <f t="shared" si="32"/>
        <v>0</v>
      </c>
      <c r="O167" s="16">
        <f t="shared" si="33"/>
        <v>0</v>
      </c>
      <c r="P167" s="16">
        <f t="shared" si="39"/>
        <v>0</v>
      </c>
      <c r="Q167" s="16">
        <f t="shared" si="34"/>
        <v>0</v>
      </c>
      <c r="Y167" s="41">
        <f t="shared" si="35"/>
        <v>0</v>
      </c>
      <c r="Z167" s="41">
        <f t="shared" si="29"/>
        <v>0</v>
      </c>
      <c r="AA167" s="47">
        <f t="shared" si="30"/>
        <v>0</v>
      </c>
      <c r="AB167" s="41">
        <f t="shared" si="36"/>
        <v>0</v>
      </c>
      <c r="AC167" s="41">
        <f t="shared" si="37"/>
        <v>0</v>
      </c>
      <c r="AE167" s="86"/>
      <c r="AF167" s="86"/>
      <c r="AG167" s="86"/>
      <c r="AH167" s="86"/>
      <c r="AI167" s="17"/>
      <c r="AJ167" s="17"/>
      <c r="AK167" s="17"/>
      <c r="AL167" s="17"/>
      <c r="AM167" s="17"/>
      <c r="AN167" s="185" t="str">
        <f t="shared" si="38"/>
        <v/>
      </c>
      <c r="AO167" s="17" t="s">
        <v>832</v>
      </c>
      <c r="AP167" s="17">
        <v>27</v>
      </c>
      <c r="AQ167" s="17" t="s">
        <v>834</v>
      </c>
      <c r="AR167" s="17">
        <v>15</v>
      </c>
      <c r="AS167" s="17"/>
    </row>
    <row r="168" spans="1:45" ht="16.5" thickTop="1" thickBot="1">
      <c r="A168" s="7">
        <v>68</v>
      </c>
      <c r="B168" s="247"/>
      <c r="C168" s="248"/>
      <c r="D168" s="359"/>
      <c r="E168" s="360">
        <f t="shared" si="28"/>
        <v>0</v>
      </c>
      <c r="F168" s="249" t="s">
        <v>873</v>
      </c>
      <c r="G168" s="250" t="str">
        <f t="shared" si="40"/>
        <v/>
      </c>
      <c r="H168" s="250" t="str">
        <f>IF(COUNTIF('Record Inputs'!$J$2:$J$100,AN168)&gt;0,"TE", IF(COUNTIF('Record Inputs'!$K$2:$K$100,AN168)&gt;0,"H2O",""))</f>
        <v/>
      </c>
      <c r="I168" s="250" t="str">
        <f>IF(COUNTIF('Record Inputs'!$L$2:$L$100,AN168)&gt;0,"P", IF(COUNTIF('Record Inputs'!$M$2:$M$100,AN168)&gt;0,"N",IF(COUNTIF('Record Inputs'!$P$2:$P$100,AN168)&gt;0,"C","")))</f>
        <v/>
      </c>
      <c r="J168" s="250" t="str">
        <f>IF(COUNTIF('Record Inputs'!$N$2:$N$100,AN168)&gt;0,"S", IF(COUNTIF('Record Inputs'!$O$2:$O$100,AN168)&gt;0,"S&amp;D",""))</f>
        <v/>
      </c>
      <c r="K168" s="436"/>
      <c r="M168" s="16">
        <f t="shared" si="31"/>
        <v>0</v>
      </c>
      <c r="N168" s="16">
        <f t="shared" si="32"/>
        <v>0</v>
      </c>
      <c r="O168" s="16">
        <f t="shared" si="33"/>
        <v>0</v>
      </c>
      <c r="P168" s="16">
        <f t="shared" si="39"/>
        <v>0</v>
      </c>
      <c r="Q168" s="16">
        <f t="shared" si="34"/>
        <v>0</v>
      </c>
      <c r="Y168" s="41">
        <f t="shared" si="35"/>
        <v>0</v>
      </c>
      <c r="Z168" s="41">
        <f t="shared" si="29"/>
        <v>0</v>
      </c>
      <c r="AA168" s="47">
        <f t="shared" si="30"/>
        <v>0</v>
      </c>
      <c r="AB168" s="41">
        <f t="shared" si="36"/>
        <v>0</v>
      </c>
      <c r="AC168" s="41">
        <f t="shared" si="37"/>
        <v>0</v>
      </c>
      <c r="AE168" s="86"/>
      <c r="AF168" s="86"/>
      <c r="AG168" s="86"/>
      <c r="AH168" s="86"/>
      <c r="AI168" s="17"/>
      <c r="AJ168" s="17"/>
      <c r="AK168" s="17"/>
      <c r="AL168" s="17"/>
      <c r="AM168" s="17"/>
      <c r="AN168" s="185" t="str">
        <f t="shared" si="38"/>
        <v/>
      </c>
      <c r="AO168" s="17" t="s">
        <v>833</v>
      </c>
      <c r="AP168" s="17">
        <v>27</v>
      </c>
      <c r="AQ168" s="17" t="s">
        <v>834</v>
      </c>
      <c r="AR168" s="17">
        <v>19</v>
      </c>
      <c r="AS168" s="17"/>
    </row>
    <row r="169" spans="1:45" ht="16.5" thickTop="1" thickBot="1">
      <c r="A169" s="7">
        <v>69</v>
      </c>
      <c r="B169" s="247"/>
      <c r="C169" s="248"/>
      <c r="D169" s="359"/>
      <c r="E169" s="360">
        <f t="shared" si="28"/>
        <v>0</v>
      </c>
      <c r="F169" s="249" t="s">
        <v>873</v>
      </c>
      <c r="G169" s="250" t="str">
        <f t="shared" si="40"/>
        <v/>
      </c>
      <c r="H169" s="250" t="str">
        <f>IF(COUNTIF('Record Inputs'!$J$2:$J$100,AN169)&gt;0,"TE", IF(COUNTIF('Record Inputs'!$K$2:$K$100,AN169)&gt;0,"H2O",""))</f>
        <v/>
      </c>
      <c r="I169" s="250" t="str">
        <f>IF(COUNTIF('Record Inputs'!$L$2:$L$100,AN169)&gt;0,"P", IF(COUNTIF('Record Inputs'!$M$2:$M$100,AN169)&gt;0,"N",IF(COUNTIF('Record Inputs'!$P$2:$P$100,AN169)&gt;0,"C","")))</f>
        <v/>
      </c>
      <c r="J169" s="250" t="str">
        <f>IF(COUNTIF('Record Inputs'!$N$2:$N$100,AN169)&gt;0,"S", IF(COUNTIF('Record Inputs'!$O$2:$O$100,AN169)&gt;0,"S&amp;D",""))</f>
        <v/>
      </c>
      <c r="K169" s="436"/>
      <c r="M169" s="16">
        <f t="shared" si="31"/>
        <v>0</v>
      </c>
      <c r="N169" s="16">
        <f t="shared" si="32"/>
        <v>0</v>
      </c>
      <c r="O169" s="16">
        <f t="shared" si="33"/>
        <v>0</v>
      </c>
      <c r="P169" s="16">
        <f t="shared" si="39"/>
        <v>0</v>
      </c>
      <c r="Q169" s="16">
        <f t="shared" si="34"/>
        <v>0</v>
      </c>
      <c r="Y169" s="41">
        <f t="shared" si="35"/>
        <v>0</v>
      </c>
      <c r="Z169" s="41">
        <f t="shared" si="29"/>
        <v>0</v>
      </c>
      <c r="AA169" s="47">
        <f t="shared" si="30"/>
        <v>0</v>
      </c>
      <c r="AB169" s="41">
        <f t="shared" si="36"/>
        <v>0</v>
      </c>
      <c r="AC169" s="41">
        <f t="shared" si="37"/>
        <v>0</v>
      </c>
      <c r="AE169" s="86"/>
      <c r="AF169" s="86"/>
      <c r="AG169" s="86"/>
      <c r="AH169" s="86"/>
      <c r="AI169" s="17"/>
      <c r="AJ169" s="17"/>
      <c r="AK169" s="17"/>
      <c r="AL169" s="17"/>
      <c r="AM169" s="17"/>
      <c r="AN169" s="185" t="str">
        <f t="shared" si="38"/>
        <v/>
      </c>
      <c r="AO169" s="17" t="s">
        <v>834</v>
      </c>
      <c r="AP169" s="17">
        <v>27</v>
      </c>
      <c r="AQ169" s="17" t="s">
        <v>834</v>
      </c>
      <c r="AR169" s="17">
        <v>23</v>
      </c>
      <c r="AS169" s="17"/>
    </row>
    <row r="170" spans="1:45" ht="16.5" thickTop="1" thickBot="1">
      <c r="A170" s="7">
        <v>70</v>
      </c>
      <c r="B170" s="247"/>
      <c r="C170" s="248"/>
      <c r="D170" s="359"/>
      <c r="E170" s="360">
        <f t="shared" si="28"/>
        <v>0</v>
      </c>
      <c r="F170" s="249" t="s">
        <v>873</v>
      </c>
      <c r="G170" s="250" t="str">
        <f t="shared" si="40"/>
        <v/>
      </c>
      <c r="H170" s="250" t="str">
        <f>IF(COUNTIF('Record Inputs'!$J$2:$J$100,AN170)&gt;0,"TE", IF(COUNTIF('Record Inputs'!$K$2:$K$100,AN170)&gt;0,"H2O",""))</f>
        <v/>
      </c>
      <c r="I170" s="250" t="str">
        <f>IF(COUNTIF('Record Inputs'!$L$2:$L$100,AN170)&gt;0,"P", IF(COUNTIF('Record Inputs'!$M$2:$M$100,AN170)&gt;0,"N",IF(COUNTIF('Record Inputs'!$P$2:$P$100,AN170)&gt;0,"C","")))</f>
        <v/>
      </c>
      <c r="J170" s="250" t="str">
        <f>IF(COUNTIF('Record Inputs'!$N$2:$N$100,AN170)&gt;0,"S", IF(COUNTIF('Record Inputs'!$O$2:$O$100,AN170)&gt;0,"S&amp;D",""))</f>
        <v/>
      </c>
      <c r="K170" s="436"/>
      <c r="M170" s="16">
        <f t="shared" si="31"/>
        <v>0</v>
      </c>
      <c r="N170" s="16">
        <f t="shared" si="32"/>
        <v>0</v>
      </c>
      <c r="O170" s="16">
        <f t="shared" si="33"/>
        <v>0</v>
      </c>
      <c r="P170" s="16">
        <f t="shared" si="39"/>
        <v>0</v>
      </c>
      <c r="Q170" s="16">
        <f t="shared" si="34"/>
        <v>0</v>
      </c>
      <c r="Y170" s="41">
        <f t="shared" si="35"/>
        <v>0</v>
      </c>
      <c r="Z170" s="41">
        <f t="shared" si="29"/>
        <v>0</v>
      </c>
      <c r="AA170" s="47">
        <f t="shared" si="30"/>
        <v>0</v>
      </c>
      <c r="AB170" s="41">
        <f t="shared" si="36"/>
        <v>0</v>
      </c>
      <c r="AC170" s="41">
        <f t="shared" si="37"/>
        <v>0</v>
      </c>
      <c r="AE170" s="86"/>
      <c r="AF170" s="86"/>
      <c r="AG170" s="86"/>
      <c r="AH170" s="86"/>
      <c r="AI170" s="17"/>
      <c r="AJ170" s="17"/>
      <c r="AK170" s="17"/>
      <c r="AL170" s="17"/>
      <c r="AM170" s="17"/>
      <c r="AN170" s="185" t="str">
        <f t="shared" si="38"/>
        <v/>
      </c>
      <c r="AO170" s="17" t="s">
        <v>835</v>
      </c>
      <c r="AP170" s="17">
        <v>27</v>
      </c>
      <c r="AQ170" s="17" t="s">
        <v>834</v>
      </c>
      <c r="AR170" s="17">
        <v>27</v>
      </c>
      <c r="AS170" s="17"/>
    </row>
    <row r="171" spans="1:45" ht="16.5" thickTop="1" thickBot="1">
      <c r="A171" s="7">
        <v>71</v>
      </c>
      <c r="B171" s="247"/>
      <c r="C171" s="248"/>
      <c r="D171" s="359"/>
      <c r="E171" s="360">
        <f t="shared" si="28"/>
        <v>0</v>
      </c>
      <c r="F171" s="249" t="s">
        <v>873</v>
      </c>
      <c r="G171" s="250" t="str">
        <f t="shared" si="40"/>
        <v/>
      </c>
      <c r="H171" s="250" t="str">
        <f>IF(COUNTIF('Record Inputs'!$J$2:$J$100,AN171)&gt;0,"TE", IF(COUNTIF('Record Inputs'!$K$2:$K$100,AN171)&gt;0,"H2O",""))</f>
        <v/>
      </c>
      <c r="I171" s="250" t="str">
        <f>IF(COUNTIF('Record Inputs'!$L$2:$L$100,AN171)&gt;0,"P", IF(COUNTIF('Record Inputs'!$M$2:$M$100,AN171)&gt;0,"N",IF(COUNTIF('Record Inputs'!$P$2:$P$100,AN171)&gt;0,"C","")))</f>
        <v/>
      </c>
      <c r="J171" s="250" t="str">
        <f>IF(COUNTIF('Record Inputs'!$N$2:$N$100,AN171)&gt;0,"S", IF(COUNTIF('Record Inputs'!$O$2:$O$100,AN171)&gt;0,"S&amp;D",""))</f>
        <v/>
      </c>
      <c r="K171" s="436"/>
      <c r="M171" s="16">
        <f t="shared" si="31"/>
        <v>0</v>
      </c>
      <c r="N171" s="16">
        <f t="shared" si="32"/>
        <v>0</v>
      </c>
      <c r="O171" s="16">
        <f t="shared" si="33"/>
        <v>0</v>
      </c>
      <c r="P171" s="16">
        <f t="shared" si="39"/>
        <v>0</v>
      </c>
      <c r="Q171" s="16">
        <f t="shared" si="34"/>
        <v>0</v>
      </c>
      <c r="Y171" s="41">
        <f t="shared" si="35"/>
        <v>0</v>
      </c>
      <c r="Z171" s="41">
        <f t="shared" si="29"/>
        <v>0</v>
      </c>
      <c r="AA171" s="47">
        <f t="shared" si="30"/>
        <v>0</v>
      </c>
      <c r="AB171" s="41">
        <f t="shared" si="36"/>
        <v>0</v>
      </c>
      <c r="AC171" s="41">
        <f t="shared" si="37"/>
        <v>0</v>
      </c>
      <c r="AE171" s="86"/>
      <c r="AF171" s="86"/>
      <c r="AG171" s="86"/>
      <c r="AH171" s="86"/>
      <c r="AI171" s="17"/>
      <c r="AJ171" s="17"/>
      <c r="AK171" s="17"/>
      <c r="AL171" s="17"/>
      <c r="AM171" s="17"/>
      <c r="AN171" s="185" t="str">
        <f t="shared" si="38"/>
        <v/>
      </c>
      <c r="AO171" s="17" t="s">
        <v>836</v>
      </c>
      <c r="AP171" s="17">
        <v>27</v>
      </c>
      <c r="AQ171" s="17" t="s">
        <v>834</v>
      </c>
      <c r="AR171" s="17">
        <v>31</v>
      </c>
      <c r="AS171" s="17"/>
    </row>
    <row r="172" spans="1:45" ht="16.5" thickTop="1" thickBot="1">
      <c r="A172" s="55">
        <v>72</v>
      </c>
      <c r="B172" s="247"/>
      <c r="C172" s="248"/>
      <c r="D172" s="359"/>
      <c r="E172" s="360">
        <f t="shared" si="28"/>
        <v>0</v>
      </c>
      <c r="F172" s="249" t="s">
        <v>873</v>
      </c>
      <c r="G172" s="250" t="str">
        <f t="shared" si="40"/>
        <v/>
      </c>
      <c r="H172" s="250" t="str">
        <f>IF(COUNTIF('Record Inputs'!$J$2:$J$100,AN172)&gt;0,"TE", IF(COUNTIF('Record Inputs'!$K$2:$K$100,AN172)&gt;0,"H2O",""))</f>
        <v/>
      </c>
      <c r="I172" s="250" t="str">
        <f>IF(COUNTIF('Record Inputs'!$L$2:$L$100,AN172)&gt;0,"P", IF(COUNTIF('Record Inputs'!$M$2:$M$100,AN172)&gt;0,"N",IF(COUNTIF('Record Inputs'!$P$2:$P$100,AN172)&gt;0,"C","")))</f>
        <v/>
      </c>
      <c r="J172" s="250" t="str">
        <f>IF(COUNTIF('Record Inputs'!$N$2:$N$100,AN172)&gt;0,"S", IF(COUNTIF('Record Inputs'!$O$2:$O$100,AN172)&gt;0,"S&amp;D",""))</f>
        <v/>
      </c>
      <c r="K172" s="436"/>
      <c r="M172" s="16">
        <f t="shared" si="31"/>
        <v>0</v>
      </c>
      <c r="N172" s="16">
        <f t="shared" si="32"/>
        <v>0</v>
      </c>
      <c r="O172" s="16">
        <f t="shared" si="33"/>
        <v>0</v>
      </c>
      <c r="P172" s="16">
        <f t="shared" si="39"/>
        <v>0</v>
      </c>
      <c r="Q172" s="16">
        <f t="shared" si="34"/>
        <v>0</v>
      </c>
      <c r="Y172" s="41">
        <f t="shared" si="35"/>
        <v>0</v>
      </c>
      <c r="Z172" s="41">
        <f t="shared" si="29"/>
        <v>0</v>
      </c>
      <c r="AA172" s="47">
        <f t="shared" si="30"/>
        <v>0</v>
      </c>
      <c r="AB172" s="41">
        <f t="shared" si="36"/>
        <v>0</v>
      </c>
      <c r="AC172" s="41">
        <f t="shared" si="37"/>
        <v>0</v>
      </c>
      <c r="AE172" s="86"/>
      <c r="AF172" s="86"/>
      <c r="AG172" s="86"/>
      <c r="AH172" s="86"/>
      <c r="AI172" s="17"/>
      <c r="AJ172" s="17"/>
      <c r="AK172" s="17"/>
      <c r="AL172" s="17"/>
      <c r="AM172" s="17"/>
      <c r="AN172" s="185" t="str">
        <f t="shared" si="38"/>
        <v/>
      </c>
      <c r="AO172" s="17" t="s">
        <v>837</v>
      </c>
      <c r="AP172" s="17">
        <v>27</v>
      </c>
      <c r="AQ172" s="17" t="s">
        <v>834</v>
      </c>
      <c r="AR172" s="17">
        <v>35</v>
      </c>
      <c r="AS172" s="17"/>
    </row>
    <row r="173" spans="1:45" ht="16.5" thickTop="1" thickBot="1">
      <c r="A173" s="56">
        <v>73</v>
      </c>
      <c r="B173" s="247"/>
      <c r="C173" s="248"/>
      <c r="D173" s="359"/>
      <c r="E173" s="360">
        <f t="shared" si="28"/>
        <v>0</v>
      </c>
      <c r="F173" s="249" t="s">
        <v>873</v>
      </c>
      <c r="G173" s="250" t="str">
        <f t="shared" si="40"/>
        <v/>
      </c>
      <c r="H173" s="250" t="str">
        <f>IF(COUNTIF('Record Inputs'!$J$2:$J$100,AN173)&gt;0,"TE", IF(COUNTIF('Record Inputs'!$K$2:$K$100,AN173)&gt;0,"H2O",""))</f>
        <v/>
      </c>
      <c r="I173" s="250" t="str">
        <f>IF(COUNTIF('Record Inputs'!$L$2:$L$100,AN173)&gt;0,"P", IF(COUNTIF('Record Inputs'!$M$2:$M$100,AN173)&gt;0,"N",IF(COUNTIF('Record Inputs'!$P$2:$P$100,AN173)&gt;0,"C","")))</f>
        <v/>
      </c>
      <c r="J173" s="250" t="str">
        <f>IF(COUNTIF('Record Inputs'!$N$2:$N$100,AN173)&gt;0,"S", IF(COUNTIF('Record Inputs'!$O$2:$O$100,AN173)&gt;0,"S&amp;D",""))</f>
        <v/>
      </c>
      <c r="K173" s="436"/>
      <c r="M173" s="16">
        <f t="shared" si="31"/>
        <v>0</v>
      </c>
      <c r="N173" s="16">
        <f t="shared" si="32"/>
        <v>0</v>
      </c>
      <c r="O173" s="16">
        <f t="shared" si="33"/>
        <v>0</v>
      </c>
      <c r="P173" s="16">
        <f t="shared" si="39"/>
        <v>0</v>
      </c>
      <c r="Q173" s="16">
        <f t="shared" si="34"/>
        <v>0</v>
      </c>
      <c r="Y173" s="41">
        <f t="shared" si="35"/>
        <v>0</v>
      </c>
      <c r="Z173" s="41">
        <f t="shared" si="29"/>
        <v>0</v>
      </c>
      <c r="AA173" s="47">
        <f t="shared" si="30"/>
        <v>0</v>
      </c>
      <c r="AB173" s="41">
        <f t="shared" si="36"/>
        <v>0</v>
      </c>
      <c r="AC173" s="41">
        <f t="shared" si="37"/>
        <v>0</v>
      </c>
      <c r="AE173" s="86"/>
      <c r="AF173" s="86"/>
      <c r="AG173" s="86"/>
      <c r="AH173" s="86"/>
      <c r="AI173" s="17"/>
      <c r="AJ173" s="17"/>
      <c r="AK173" s="17"/>
      <c r="AL173" s="17"/>
      <c r="AM173" s="17"/>
      <c r="AN173" s="185" t="str">
        <f t="shared" si="38"/>
        <v/>
      </c>
      <c r="AO173" s="17" t="s">
        <v>5</v>
      </c>
      <c r="AP173" s="17">
        <v>31</v>
      </c>
      <c r="AQ173" s="17" t="s">
        <v>835</v>
      </c>
      <c r="AR173" s="17">
        <v>7</v>
      </c>
      <c r="AS173" s="17"/>
    </row>
    <row r="174" spans="1:45" ht="16.5" thickTop="1" thickBot="1">
      <c r="A174" s="7">
        <v>74</v>
      </c>
      <c r="B174" s="247"/>
      <c r="C174" s="248"/>
      <c r="D174" s="359"/>
      <c r="E174" s="360">
        <f t="shared" si="28"/>
        <v>0</v>
      </c>
      <c r="F174" s="249" t="s">
        <v>873</v>
      </c>
      <c r="G174" s="250" t="str">
        <f t="shared" si="40"/>
        <v/>
      </c>
      <c r="H174" s="250" t="str">
        <f>IF(COUNTIF('Record Inputs'!$J$2:$J$100,AN174)&gt;0,"TE", IF(COUNTIF('Record Inputs'!$K$2:$K$100,AN174)&gt;0,"H2O",""))</f>
        <v/>
      </c>
      <c r="I174" s="250" t="str">
        <f>IF(COUNTIF('Record Inputs'!$L$2:$L$100,AN174)&gt;0,"P", IF(COUNTIF('Record Inputs'!$M$2:$M$100,AN174)&gt;0,"N",IF(COUNTIF('Record Inputs'!$P$2:$P$100,AN174)&gt;0,"C","")))</f>
        <v/>
      </c>
      <c r="J174" s="250" t="str">
        <f>IF(COUNTIF('Record Inputs'!$N$2:$N$100,AN174)&gt;0,"S", IF(COUNTIF('Record Inputs'!$O$2:$O$100,AN174)&gt;0,"S&amp;D",""))</f>
        <v/>
      </c>
      <c r="K174" s="436"/>
      <c r="M174" s="16">
        <f t="shared" si="31"/>
        <v>0</v>
      </c>
      <c r="N174" s="16">
        <f t="shared" si="32"/>
        <v>0</v>
      </c>
      <c r="O174" s="16">
        <f t="shared" si="33"/>
        <v>0</v>
      </c>
      <c r="P174" s="16">
        <f t="shared" si="39"/>
        <v>0</v>
      </c>
      <c r="Q174" s="16">
        <f t="shared" si="34"/>
        <v>0</v>
      </c>
      <c r="Y174" s="41">
        <f t="shared" si="35"/>
        <v>0</v>
      </c>
      <c r="Z174" s="41">
        <f t="shared" si="29"/>
        <v>0</v>
      </c>
      <c r="AA174" s="47">
        <f t="shared" si="30"/>
        <v>0</v>
      </c>
      <c r="AB174" s="41">
        <f t="shared" si="36"/>
        <v>0</v>
      </c>
      <c r="AC174" s="41">
        <f t="shared" si="37"/>
        <v>0</v>
      </c>
      <c r="AE174" s="86"/>
      <c r="AF174" s="86"/>
      <c r="AG174" s="86"/>
      <c r="AH174" s="86"/>
      <c r="AI174" s="17"/>
      <c r="AJ174" s="17"/>
      <c r="AK174" s="17"/>
      <c r="AL174" s="17"/>
      <c r="AM174" s="17"/>
      <c r="AN174" s="185" t="str">
        <f t="shared" si="38"/>
        <v/>
      </c>
      <c r="AO174" s="17" t="s">
        <v>9</v>
      </c>
      <c r="AP174" s="17">
        <v>31</v>
      </c>
      <c r="AQ174" s="17" t="s">
        <v>835</v>
      </c>
      <c r="AR174" s="17">
        <v>11</v>
      </c>
      <c r="AS174" s="17"/>
    </row>
    <row r="175" spans="1:45" ht="16.5" thickTop="1" thickBot="1">
      <c r="A175" s="7">
        <v>75</v>
      </c>
      <c r="B175" s="247"/>
      <c r="C175" s="248"/>
      <c r="D175" s="359"/>
      <c r="E175" s="360">
        <f t="shared" si="28"/>
        <v>0</v>
      </c>
      <c r="F175" s="249" t="s">
        <v>873</v>
      </c>
      <c r="G175" s="250" t="str">
        <f t="shared" si="40"/>
        <v/>
      </c>
      <c r="H175" s="250" t="str">
        <f>IF(COUNTIF('Record Inputs'!$J$2:$J$100,AN175)&gt;0,"TE", IF(COUNTIF('Record Inputs'!$K$2:$K$100,AN175)&gt;0,"H2O",""))</f>
        <v/>
      </c>
      <c r="I175" s="250" t="str">
        <f>IF(COUNTIF('Record Inputs'!$L$2:$L$100,AN175)&gt;0,"P", IF(COUNTIF('Record Inputs'!$M$2:$M$100,AN175)&gt;0,"N",IF(COUNTIF('Record Inputs'!$P$2:$P$100,AN175)&gt;0,"C","")))</f>
        <v/>
      </c>
      <c r="J175" s="250" t="str">
        <f>IF(COUNTIF('Record Inputs'!$N$2:$N$100,AN175)&gt;0,"S", IF(COUNTIF('Record Inputs'!$O$2:$O$100,AN175)&gt;0,"S&amp;D",""))</f>
        <v/>
      </c>
      <c r="K175" s="436"/>
      <c r="M175" s="16">
        <f t="shared" si="31"/>
        <v>0</v>
      </c>
      <c r="N175" s="16">
        <f t="shared" si="32"/>
        <v>0</v>
      </c>
      <c r="O175" s="16">
        <f t="shared" si="33"/>
        <v>0</v>
      </c>
      <c r="P175" s="16">
        <f t="shared" si="39"/>
        <v>0</v>
      </c>
      <c r="Q175" s="16">
        <f t="shared" si="34"/>
        <v>0</v>
      </c>
      <c r="Y175" s="41">
        <f t="shared" si="35"/>
        <v>0</v>
      </c>
      <c r="Z175" s="41">
        <f t="shared" si="29"/>
        <v>0</v>
      </c>
      <c r="AA175" s="47">
        <f t="shared" si="30"/>
        <v>0</v>
      </c>
      <c r="AB175" s="41">
        <f t="shared" si="36"/>
        <v>0</v>
      </c>
      <c r="AC175" s="41">
        <f t="shared" si="37"/>
        <v>0</v>
      </c>
      <c r="AE175" s="86"/>
      <c r="AF175" s="86"/>
      <c r="AG175" s="86"/>
      <c r="AH175" s="86"/>
      <c r="AI175" s="17"/>
      <c r="AJ175" s="17"/>
      <c r="AK175" s="17"/>
      <c r="AL175" s="17"/>
      <c r="AM175" s="17"/>
      <c r="AN175" s="185" t="str">
        <f t="shared" si="38"/>
        <v/>
      </c>
      <c r="AO175" s="17" t="s">
        <v>828</v>
      </c>
      <c r="AP175" s="17">
        <v>31</v>
      </c>
      <c r="AQ175" s="17" t="s">
        <v>835</v>
      </c>
      <c r="AR175" s="17">
        <v>15</v>
      </c>
      <c r="AS175" s="17"/>
    </row>
    <row r="176" spans="1:45" ht="16.5" thickTop="1" thickBot="1">
      <c r="A176" s="7">
        <v>76</v>
      </c>
      <c r="B176" s="247"/>
      <c r="C176" s="248"/>
      <c r="D176" s="359"/>
      <c r="E176" s="360">
        <f t="shared" si="28"/>
        <v>0</v>
      </c>
      <c r="F176" s="249" t="s">
        <v>873</v>
      </c>
      <c r="G176" s="250" t="str">
        <f t="shared" si="40"/>
        <v/>
      </c>
      <c r="H176" s="250" t="str">
        <f>IF(COUNTIF('Record Inputs'!$J$2:$J$100,AN176)&gt;0,"TE", IF(COUNTIF('Record Inputs'!$K$2:$K$100,AN176)&gt;0,"H2O",""))</f>
        <v/>
      </c>
      <c r="I176" s="250" t="str">
        <f>IF(COUNTIF('Record Inputs'!$L$2:$L$100,AN176)&gt;0,"P", IF(COUNTIF('Record Inputs'!$M$2:$M$100,AN176)&gt;0,"N",IF(COUNTIF('Record Inputs'!$P$2:$P$100,AN176)&gt;0,"C","")))</f>
        <v/>
      </c>
      <c r="J176" s="250" t="str">
        <f>IF(COUNTIF('Record Inputs'!$N$2:$N$100,AN176)&gt;0,"S", IF(COUNTIF('Record Inputs'!$O$2:$O$100,AN176)&gt;0,"S&amp;D",""))</f>
        <v/>
      </c>
      <c r="K176" s="436"/>
      <c r="M176" s="16">
        <f t="shared" si="31"/>
        <v>0</v>
      </c>
      <c r="N176" s="16">
        <f t="shared" si="32"/>
        <v>0</v>
      </c>
      <c r="O176" s="16">
        <f t="shared" si="33"/>
        <v>0</v>
      </c>
      <c r="P176" s="16">
        <f t="shared" si="39"/>
        <v>0</v>
      </c>
      <c r="Q176" s="16">
        <f t="shared" si="34"/>
        <v>0</v>
      </c>
      <c r="Y176" s="41">
        <f t="shared" si="35"/>
        <v>0</v>
      </c>
      <c r="Z176" s="41">
        <f t="shared" si="29"/>
        <v>0</v>
      </c>
      <c r="AA176" s="47">
        <f t="shared" si="30"/>
        <v>0</v>
      </c>
      <c r="AB176" s="41">
        <f t="shared" si="36"/>
        <v>0</v>
      </c>
      <c r="AC176" s="41">
        <f t="shared" si="37"/>
        <v>0</v>
      </c>
      <c r="AE176" s="86"/>
      <c r="AF176" s="86"/>
      <c r="AG176" s="86"/>
      <c r="AH176" s="86"/>
      <c r="AI176" s="17"/>
      <c r="AJ176" s="17"/>
      <c r="AK176" s="17"/>
      <c r="AL176" s="17"/>
      <c r="AM176" s="17"/>
      <c r="AN176" s="185" t="str">
        <f t="shared" si="38"/>
        <v/>
      </c>
      <c r="AO176" s="17" t="s">
        <v>829</v>
      </c>
      <c r="AP176" s="17">
        <v>31</v>
      </c>
      <c r="AQ176" s="17" t="s">
        <v>835</v>
      </c>
      <c r="AR176" s="17">
        <v>19</v>
      </c>
      <c r="AS176" s="17"/>
    </row>
    <row r="177" spans="1:45" ht="16.5" thickTop="1" thickBot="1">
      <c r="A177" s="7">
        <v>77</v>
      </c>
      <c r="B177" s="247"/>
      <c r="C177" s="248"/>
      <c r="D177" s="359"/>
      <c r="E177" s="360">
        <f t="shared" si="28"/>
        <v>0</v>
      </c>
      <c r="F177" s="249" t="s">
        <v>873</v>
      </c>
      <c r="G177" s="250" t="str">
        <f t="shared" si="40"/>
        <v/>
      </c>
      <c r="H177" s="250" t="str">
        <f>IF(COUNTIF('Record Inputs'!$J$2:$J$100,AN177)&gt;0,"TE", IF(COUNTIF('Record Inputs'!$K$2:$K$100,AN177)&gt;0,"H2O",""))</f>
        <v/>
      </c>
      <c r="I177" s="250" t="str">
        <f>IF(COUNTIF('Record Inputs'!$L$2:$L$100,AN177)&gt;0,"P", IF(COUNTIF('Record Inputs'!$M$2:$M$100,AN177)&gt;0,"N",IF(COUNTIF('Record Inputs'!$P$2:$P$100,AN177)&gt;0,"C","")))</f>
        <v/>
      </c>
      <c r="J177" s="250" t="str">
        <f>IF(COUNTIF('Record Inputs'!$N$2:$N$100,AN177)&gt;0,"S", IF(COUNTIF('Record Inputs'!$O$2:$O$100,AN177)&gt;0,"S&amp;D",""))</f>
        <v/>
      </c>
      <c r="K177" s="436"/>
      <c r="M177" s="16">
        <f t="shared" si="31"/>
        <v>0</v>
      </c>
      <c r="N177" s="16">
        <f t="shared" si="32"/>
        <v>0</v>
      </c>
      <c r="O177" s="16">
        <f t="shared" si="33"/>
        <v>0</v>
      </c>
      <c r="P177" s="16">
        <f t="shared" si="39"/>
        <v>0</v>
      </c>
      <c r="Q177" s="16">
        <f t="shared" si="34"/>
        <v>0</v>
      </c>
      <c r="Y177" s="41">
        <f t="shared" si="35"/>
        <v>0</v>
      </c>
      <c r="Z177" s="41">
        <f t="shared" si="29"/>
        <v>0</v>
      </c>
      <c r="AA177" s="47">
        <f t="shared" si="30"/>
        <v>0</v>
      </c>
      <c r="AB177" s="41">
        <f t="shared" si="36"/>
        <v>0</v>
      </c>
      <c r="AC177" s="41">
        <f t="shared" si="37"/>
        <v>0</v>
      </c>
      <c r="AE177" s="86"/>
      <c r="AF177" s="86"/>
      <c r="AG177" s="86"/>
      <c r="AH177" s="86"/>
      <c r="AI177" s="17"/>
      <c r="AJ177" s="17"/>
      <c r="AK177" s="17"/>
      <c r="AL177" s="17"/>
      <c r="AM177" s="17"/>
      <c r="AN177" s="185" t="str">
        <f t="shared" si="38"/>
        <v/>
      </c>
      <c r="AO177" s="17" t="s">
        <v>830</v>
      </c>
      <c r="AP177" s="17">
        <v>31</v>
      </c>
      <c r="AQ177" s="17" t="s">
        <v>835</v>
      </c>
      <c r="AR177" s="17">
        <v>23</v>
      </c>
      <c r="AS177" s="17"/>
    </row>
    <row r="178" spans="1:45" ht="16.5" thickTop="1" thickBot="1">
      <c r="A178" s="7">
        <v>78</v>
      </c>
      <c r="B178" s="247"/>
      <c r="C178" s="248"/>
      <c r="D178" s="359"/>
      <c r="E178" s="360">
        <f t="shared" si="28"/>
        <v>0</v>
      </c>
      <c r="F178" s="249" t="s">
        <v>873</v>
      </c>
      <c r="G178" s="250" t="str">
        <f t="shared" si="40"/>
        <v/>
      </c>
      <c r="H178" s="250" t="str">
        <f>IF(COUNTIF('Record Inputs'!$J$2:$J$100,AN178)&gt;0,"TE", IF(COUNTIF('Record Inputs'!$K$2:$K$100,AN178)&gt;0,"H2O",""))</f>
        <v/>
      </c>
      <c r="I178" s="250" t="str">
        <f>IF(COUNTIF('Record Inputs'!$L$2:$L$100,AN178)&gt;0,"P", IF(COUNTIF('Record Inputs'!$M$2:$M$100,AN178)&gt;0,"N",IF(COUNTIF('Record Inputs'!$P$2:$P$100,AN178)&gt;0,"C","")))</f>
        <v/>
      </c>
      <c r="J178" s="250" t="str">
        <f>IF(COUNTIF('Record Inputs'!$N$2:$N$100,AN178)&gt;0,"S", IF(COUNTIF('Record Inputs'!$O$2:$O$100,AN178)&gt;0,"S&amp;D",""))</f>
        <v/>
      </c>
      <c r="K178" s="436"/>
      <c r="M178" s="16">
        <f t="shared" si="31"/>
        <v>0</v>
      </c>
      <c r="N178" s="16">
        <f t="shared" si="32"/>
        <v>0</v>
      </c>
      <c r="O178" s="16">
        <f t="shared" si="33"/>
        <v>0</v>
      </c>
      <c r="P178" s="16">
        <f t="shared" si="39"/>
        <v>0</v>
      </c>
      <c r="Q178" s="16">
        <f t="shared" si="34"/>
        <v>0</v>
      </c>
      <c r="Y178" s="41">
        <f t="shared" si="35"/>
        <v>0</v>
      </c>
      <c r="Z178" s="41">
        <f t="shared" si="29"/>
        <v>0</v>
      </c>
      <c r="AA178" s="47">
        <f t="shared" si="30"/>
        <v>0</v>
      </c>
      <c r="AB178" s="41">
        <f t="shared" si="36"/>
        <v>0</v>
      </c>
      <c r="AC178" s="41">
        <f t="shared" si="37"/>
        <v>0</v>
      </c>
      <c r="AE178" s="86"/>
      <c r="AF178" s="86"/>
      <c r="AG178" s="86"/>
      <c r="AH178" s="86"/>
      <c r="AI178" s="17"/>
      <c r="AJ178" s="17"/>
      <c r="AK178" s="17"/>
      <c r="AL178" s="17"/>
      <c r="AM178" s="17"/>
      <c r="AN178" s="185" t="str">
        <f t="shared" si="38"/>
        <v/>
      </c>
      <c r="AO178" s="17" t="s">
        <v>831</v>
      </c>
      <c r="AP178" s="17">
        <v>31</v>
      </c>
      <c r="AQ178" s="17" t="s">
        <v>835</v>
      </c>
      <c r="AR178" s="17">
        <v>27</v>
      </c>
      <c r="AS178" s="17"/>
    </row>
    <row r="179" spans="1:45" ht="16.5" thickTop="1" thickBot="1">
      <c r="A179" s="7">
        <v>79</v>
      </c>
      <c r="B179" s="247"/>
      <c r="C179" s="248"/>
      <c r="D179" s="359"/>
      <c r="E179" s="360">
        <f t="shared" si="28"/>
        <v>0</v>
      </c>
      <c r="F179" s="249" t="s">
        <v>873</v>
      </c>
      <c r="G179" s="250" t="str">
        <f t="shared" si="40"/>
        <v/>
      </c>
      <c r="H179" s="250" t="str">
        <f>IF(COUNTIF('Record Inputs'!$J$2:$J$100,AN179)&gt;0,"TE", IF(COUNTIF('Record Inputs'!$K$2:$K$100,AN179)&gt;0,"H2O",""))</f>
        <v/>
      </c>
      <c r="I179" s="250" t="str">
        <f>IF(COUNTIF('Record Inputs'!$L$2:$L$100,AN179)&gt;0,"P", IF(COUNTIF('Record Inputs'!$M$2:$M$100,AN179)&gt;0,"N",IF(COUNTIF('Record Inputs'!$P$2:$P$100,AN179)&gt;0,"C","")))</f>
        <v/>
      </c>
      <c r="J179" s="250" t="str">
        <f>IF(COUNTIF('Record Inputs'!$N$2:$N$100,AN179)&gt;0,"S", IF(COUNTIF('Record Inputs'!$O$2:$O$100,AN179)&gt;0,"S&amp;D",""))</f>
        <v/>
      </c>
      <c r="K179" s="436"/>
      <c r="M179" s="16">
        <f t="shared" si="31"/>
        <v>0</v>
      </c>
      <c r="N179" s="16">
        <f t="shared" si="32"/>
        <v>0</v>
      </c>
      <c r="O179" s="16">
        <f t="shared" si="33"/>
        <v>0</v>
      </c>
      <c r="P179" s="16">
        <f t="shared" si="39"/>
        <v>0</v>
      </c>
      <c r="Q179" s="16">
        <f t="shared" si="34"/>
        <v>0</v>
      </c>
      <c r="Y179" s="41">
        <f t="shared" si="35"/>
        <v>0</v>
      </c>
      <c r="Z179" s="41">
        <f t="shared" si="29"/>
        <v>0</v>
      </c>
      <c r="AA179" s="47">
        <f t="shared" si="30"/>
        <v>0</v>
      </c>
      <c r="AB179" s="41">
        <f t="shared" si="36"/>
        <v>0</v>
      </c>
      <c r="AC179" s="41">
        <f t="shared" si="37"/>
        <v>0</v>
      </c>
      <c r="AE179" s="86"/>
      <c r="AF179" s="86"/>
      <c r="AG179" s="86"/>
      <c r="AH179" s="86"/>
      <c r="AI179" s="17"/>
      <c r="AJ179" s="17"/>
      <c r="AK179" s="17"/>
      <c r="AL179" s="17"/>
      <c r="AM179" s="17"/>
      <c r="AN179" s="185" t="str">
        <f t="shared" si="38"/>
        <v/>
      </c>
      <c r="AO179" s="17" t="s">
        <v>832</v>
      </c>
      <c r="AP179" s="17">
        <v>31</v>
      </c>
      <c r="AQ179" s="17" t="s">
        <v>835</v>
      </c>
      <c r="AR179" s="17">
        <v>31</v>
      </c>
      <c r="AS179" s="17"/>
    </row>
    <row r="180" spans="1:45" ht="16.5" thickTop="1" thickBot="1">
      <c r="A180" s="55">
        <v>80</v>
      </c>
      <c r="B180" s="247"/>
      <c r="C180" s="248"/>
      <c r="D180" s="359"/>
      <c r="E180" s="360">
        <f t="shared" si="28"/>
        <v>0</v>
      </c>
      <c r="F180" s="249" t="s">
        <v>873</v>
      </c>
      <c r="G180" s="250" t="str">
        <f t="shared" si="40"/>
        <v/>
      </c>
      <c r="H180" s="250" t="str">
        <f>IF(COUNTIF('Record Inputs'!$J$2:$J$100,AN180)&gt;0,"TE", IF(COUNTIF('Record Inputs'!$K$2:$K$100,AN180)&gt;0,"H2O",""))</f>
        <v/>
      </c>
      <c r="I180" s="250" t="str">
        <f>IF(COUNTIF('Record Inputs'!$L$2:$L$100,AN180)&gt;0,"P", IF(COUNTIF('Record Inputs'!$M$2:$M$100,AN180)&gt;0,"N",IF(COUNTIF('Record Inputs'!$P$2:$P$100,AN180)&gt;0,"C","")))</f>
        <v/>
      </c>
      <c r="J180" s="250" t="str">
        <f>IF(COUNTIF('Record Inputs'!$N$2:$N$100,AN180)&gt;0,"S", IF(COUNTIF('Record Inputs'!$O$2:$O$100,AN180)&gt;0,"S&amp;D",""))</f>
        <v/>
      </c>
      <c r="K180" s="436"/>
      <c r="M180" s="16">
        <f t="shared" si="31"/>
        <v>0</v>
      </c>
      <c r="N180" s="16">
        <f t="shared" si="32"/>
        <v>0</v>
      </c>
      <c r="O180" s="16">
        <f t="shared" si="33"/>
        <v>0</v>
      </c>
      <c r="P180" s="16">
        <f t="shared" si="39"/>
        <v>0</v>
      </c>
      <c r="Q180" s="16">
        <f t="shared" si="34"/>
        <v>0</v>
      </c>
      <c r="Y180" s="41">
        <f t="shared" si="35"/>
        <v>0</v>
      </c>
      <c r="Z180" s="41">
        <f t="shared" si="29"/>
        <v>0</v>
      </c>
      <c r="AA180" s="47">
        <f t="shared" si="30"/>
        <v>0</v>
      </c>
      <c r="AB180" s="41">
        <f t="shared" si="36"/>
        <v>0</v>
      </c>
      <c r="AC180" s="41">
        <f t="shared" si="37"/>
        <v>0</v>
      </c>
      <c r="AE180" s="86"/>
      <c r="AF180" s="86"/>
      <c r="AG180" s="86"/>
      <c r="AH180" s="86"/>
      <c r="AI180" s="17"/>
      <c r="AJ180" s="17"/>
      <c r="AK180" s="17"/>
      <c r="AL180" s="17"/>
      <c r="AM180" s="17"/>
      <c r="AN180" s="185" t="str">
        <f t="shared" si="38"/>
        <v/>
      </c>
      <c r="AO180" s="17" t="s">
        <v>833</v>
      </c>
      <c r="AP180" s="17">
        <v>31</v>
      </c>
      <c r="AQ180" s="17" t="s">
        <v>835</v>
      </c>
      <c r="AR180" s="17">
        <v>35</v>
      </c>
      <c r="AS180" s="17"/>
    </row>
    <row r="181" spans="1:45" ht="16.5" thickTop="1" thickBot="1">
      <c r="A181" s="56">
        <v>81</v>
      </c>
      <c r="B181" s="247"/>
      <c r="C181" s="248"/>
      <c r="D181" s="359"/>
      <c r="E181" s="360">
        <f t="shared" si="28"/>
        <v>0</v>
      </c>
      <c r="F181" s="249" t="s">
        <v>873</v>
      </c>
      <c r="G181" s="250" t="str">
        <f t="shared" si="40"/>
        <v/>
      </c>
      <c r="H181" s="250" t="str">
        <f>IF(COUNTIF('Record Inputs'!$J$2:$J$100,AN181)&gt;0,"TE", IF(COUNTIF('Record Inputs'!$K$2:$K$100,AN181)&gt;0,"H2O",""))</f>
        <v/>
      </c>
      <c r="I181" s="250" t="str">
        <f>IF(COUNTIF('Record Inputs'!$L$2:$L$100,AN181)&gt;0,"P", IF(COUNTIF('Record Inputs'!$M$2:$M$100,AN181)&gt;0,"N",IF(COUNTIF('Record Inputs'!$P$2:$P$100,AN181)&gt;0,"C","")))</f>
        <v/>
      </c>
      <c r="J181" s="250" t="str">
        <f>IF(COUNTIF('Record Inputs'!$N$2:$N$100,AN181)&gt;0,"S", IF(COUNTIF('Record Inputs'!$O$2:$O$100,AN181)&gt;0,"S&amp;D",""))</f>
        <v/>
      </c>
      <c r="K181" s="436"/>
      <c r="M181" s="16">
        <f t="shared" si="31"/>
        <v>0</v>
      </c>
      <c r="N181" s="16">
        <f t="shared" si="32"/>
        <v>0</v>
      </c>
      <c r="O181" s="16">
        <f t="shared" si="33"/>
        <v>0</v>
      </c>
      <c r="P181" s="16">
        <f t="shared" si="39"/>
        <v>0</v>
      </c>
      <c r="Q181" s="16">
        <f t="shared" si="34"/>
        <v>0</v>
      </c>
      <c r="Y181" s="41">
        <f t="shared" si="35"/>
        <v>0</v>
      </c>
      <c r="Z181" s="41">
        <f t="shared" si="29"/>
        <v>0</v>
      </c>
      <c r="AA181" s="47">
        <f t="shared" si="30"/>
        <v>0</v>
      </c>
      <c r="AB181" s="41">
        <f t="shared" si="36"/>
        <v>0</v>
      </c>
      <c r="AC181" s="41">
        <f t="shared" si="37"/>
        <v>0</v>
      </c>
      <c r="AE181" s="86"/>
      <c r="AF181" s="86"/>
      <c r="AG181" s="86"/>
      <c r="AH181" s="86"/>
      <c r="AI181" s="17"/>
      <c r="AJ181" s="17"/>
      <c r="AK181" s="17"/>
      <c r="AL181" s="17"/>
      <c r="AM181" s="17"/>
      <c r="AN181" s="185" t="str">
        <f t="shared" si="38"/>
        <v/>
      </c>
      <c r="AO181" s="17" t="s">
        <v>834</v>
      </c>
      <c r="AP181" s="17">
        <v>31</v>
      </c>
      <c r="AQ181" s="17" t="s">
        <v>836</v>
      </c>
      <c r="AR181" s="17">
        <v>7</v>
      </c>
      <c r="AS181" s="17"/>
    </row>
    <row r="182" spans="1:45" ht="16.5" thickTop="1" thickBot="1">
      <c r="A182" s="7">
        <v>82</v>
      </c>
      <c r="B182" s="247"/>
      <c r="C182" s="248"/>
      <c r="D182" s="359"/>
      <c r="E182" s="360">
        <f t="shared" si="28"/>
        <v>0</v>
      </c>
      <c r="F182" s="249" t="s">
        <v>873</v>
      </c>
      <c r="G182" s="250" t="str">
        <f t="shared" si="40"/>
        <v/>
      </c>
      <c r="H182" s="250" t="str">
        <f>IF(COUNTIF('Record Inputs'!$J$2:$J$100,AN182)&gt;0,"TE", IF(COUNTIF('Record Inputs'!$K$2:$K$100,AN182)&gt;0,"H2O",""))</f>
        <v/>
      </c>
      <c r="I182" s="250" t="str">
        <f>IF(COUNTIF('Record Inputs'!$L$2:$L$100,AN182)&gt;0,"P", IF(COUNTIF('Record Inputs'!$M$2:$M$100,AN182)&gt;0,"N",IF(COUNTIF('Record Inputs'!$P$2:$P$100,AN182)&gt;0,"C","")))</f>
        <v/>
      </c>
      <c r="J182" s="250" t="str">
        <f>IF(COUNTIF('Record Inputs'!$N$2:$N$100,AN182)&gt;0,"S", IF(COUNTIF('Record Inputs'!$O$2:$O$100,AN182)&gt;0,"S&amp;D",""))</f>
        <v/>
      </c>
      <c r="K182" s="436"/>
      <c r="M182" s="16">
        <f t="shared" si="31"/>
        <v>0</v>
      </c>
      <c r="N182" s="16">
        <f t="shared" si="32"/>
        <v>0</v>
      </c>
      <c r="O182" s="16">
        <f t="shared" si="33"/>
        <v>0</v>
      </c>
      <c r="P182" s="16">
        <f t="shared" si="39"/>
        <v>0</v>
      </c>
      <c r="Q182" s="16">
        <f t="shared" si="34"/>
        <v>0</v>
      </c>
      <c r="Y182" s="41">
        <f t="shared" si="35"/>
        <v>0</v>
      </c>
      <c r="Z182" s="41">
        <f t="shared" si="29"/>
        <v>0</v>
      </c>
      <c r="AA182" s="47">
        <f t="shared" si="30"/>
        <v>0</v>
      </c>
      <c r="AB182" s="41">
        <f t="shared" si="36"/>
        <v>0</v>
      </c>
      <c r="AC182" s="41">
        <f t="shared" si="37"/>
        <v>0</v>
      </c>
      <c r="AE182" s="86"/>
      <c r="AF182" s="86"/>
      <c r="AG182" s="86"/>
      <c r="AH182" s="86"/>
      <c r="AI182" s="17"/>
      <c r="AJ182" s="17"/>
      <c r="AK182" s="17"/>
      <c r="AL182" s="17"/>
      <c r="AM182" s="17"/>
      <c r="AN182" s="185" t="str">
        <f t="shared" si="38"/>
        <v/>
      </c>
      <c r="AO182" s="17" t="s">
        <v>835</v>
      </c>
      <c r="AP182" s="17">
        <v>31</v>
      </c>
      <c r="AQ182" s="17" t="s">
        <v>836</v>
      </c>
      <c r="AR182" s="17">
        <v>11</v>
      </c>
      <c r="AS182" s="17"/>
    </row>
    <row r="183" spans="1:45" ht="16.5" thickTop="1" thickBot="1">
      <c r="A183" s="7">
        <v>83</v>
      </c>
      <c r="B183" s="247"/>
      <c r="C183" s="248"/>
      <c r="D183" s="359"/>
      <c r="E183" s="360">
        <f t="shared" si="28"/>
        <v>0</v>
      </c>
      <c r="F183" s="249" t="s">
        <v>873</v>
      </c>
      <c r="G183" s="250" t="str">
        <f t="shared" si="40"/>
        <v/>
      </c>
      <c r="H183" s="250" t="str">
        <f>IF(COUNTIF('Record Inputs'!$J$2:$J$100,AN183)&gt;0,"TE", IF(COUNTIF('Record Inputs'!$K$2:$K$100,AN183)&gt;0,"H2O",""))</f>
        <v/>
      </c>
      <c r="I183" s="250" t="str">
        <f>IF(COUNTIF('Record Inputs'!$L$2:$L$100,AN183)&gt;0,"P", IF(COUNTIF('Record Inputs'!$M$2:$M$100,AN183)&gt;0,"N",IF(COUNTIF('Record Inputs'!$P$2:$P$100,AN183)&gt;0,"C","")))</f>
        <v/>
      </c>
      <c r="J183" s="250" t="str">
        <f>IF(COUNTIF('Record Inputs'!$N$2:$N$100,AN183)&gt;0,"S", IF(COUNTIF('Record Inputs'!$O$2:$O$100,AN183)&gt;0,"S&amp;D",""))</f>
        <v/>
      </c>
      <c r="K183" s="436"/>
      <c r="M183" s="16">
        <f t="shared" si="31"/>
        <v>0</v>
      </c>
      <c r="N183" s="16">
        <f t="shared" si="32"/>
        <v>0</v>
      </c>
      <c r="O183" s="16">
        <f t="shared" si="33"/>
        <v>0</v>
      </c>
      <c r="P183" s="16">
        <f t="shared" si="39"/>
        <v>0</v>
      </c>
      <c r="Q183" s="16">
        <f t="shared" si="34"/>
        <v>0</v>
      </c>
      <c r="Y183" s="41">
        <f t="shared" si="35"/>
        <v>0</v>
      </c>
      <c r="Z183" s="41">
        <f t="shared" si="29"/>
        <v>0</v>
      </c>
      <c r="AA183" s="47">
        <f t="shared" si="30"/>
        <v>0</v>
      </c>
      <c r="AB183" s="41">
        <f t="shared" si="36"/>
        <v>0</v>
      </c>
      <c r="AC183" s="41">
        <f t="shared" si="37"/>
        <v>0</v>
      </c>
      <c r="AE183" s="86"/>
      <c r="AF183" s="86"/>
      <c r="AG183" s="86"/>
      <c r="AH183" s="86"/>
      <c r="AI183" s="17"/>
      <c r="AJ183" s="17"/>
      <c r="AK183" s="17"/>
      <c r="AL183" s="17"/>
      <c r="AM183" s="17"/>
      <c r="AN183" s="185" t="str">
        <f t="shared" si="38"/>
        <v/>
      </c>
      <c r="AO183" s="17" t="s">
        <v>836</v>
      </c>
      <c r="AP183" s="17">
        <v>31</v>
      </c>
      <c r="AQ183" s="17" t="s">
        <v>836</v>
      </c>
      <c r="AR183" s="17">
        <v>15</v>
      </c>
      <c r="AS183" s="17"/>
    </row>
    <row r="184" spans="1:45" ht="16.5" thickTop="1" thickBot="1">
      <c r="A184" s="7">
        <v>84</v>
      </c>
      <c r="B184" s="247"/>
      <c r="C184" s="248"/>
      <c r="D184" s="359"/>
      <c r="E184" s="360">
        <f t="shared" si="28"/>
        <v>0</v>
      </c>
      <c r="F184" s="249" t="s">
        <v>873</v>
      </c>
      <c r="G184" s="250" t="str">
        <f t="shared" si="40"/>
        <v/>
      </c>
      <c r="H184" s="250" t="str">
        <f>IF(COUNTIF('Record Inputs'!$J$2:$J$100,AN184)&gt;0,"TE", IF(COUNTIF('Record Inputs'!$K$2:$K$100,AN184)&gt;0,"H2O",""))</f>
        <v/>
      </c>
      <c r="I184" s="250" t="str">
        <f>IF(COUNTIF('Record Inputs'!$L$2:$L$100,AN184)&gt;0,"P", IF(COUNTIF('Record Inputs'!$M$2:$M$100,AN184)&gt;0,"N",IF(COUNTIF('Record Inputs'!$P$2:$P$100,AN184)&gt;0,"C","")))</f>
        <v/>
      </c>
      <c r="J184" s="250" t="str">
        <f>IF(COUNTIF('Record Inputs'!$N$2:$N$100,AN184)&gt;0,"S", IF(COUNTIF('Record Inputs'!$O$2:$O$100,AN184)&gt;0,"S&amp;D",""))</f>
        <v/>
      </c>
      <c r="K184" s="436"/>
      <c r="M184" s="16">
        <f t="shared" si="31"/>
        <v>0</v>
      </c>
      <c r="N184" s="16">
        <f t="shared" si="32"/>
        <v>0</v>
      </c>
      <c r="O184" s="16">
        <f t="shared" si="33"/>
        <v>0</v>
      </c>
      <c r="P184" s="16">
        <f t="shared" si="39"/>
        <v>0</v>
      </c>
      <c r="Q184" s="16">
        <f t="shared" si="34"/>
        <v>0</v>
      </c>
      <c r="Y184" s="41">
        <f t="shared" si="35"/>
        <v>0</v>
      </c>
      <c r="Z184" s="41">
        <f t="shared" si="29"/>
        <v>0</v>
      </c>
      <c r="AA184" s="47">
        <f t="shared" si="30"/>
        <v>0</v>
      </c>
      <c r="AB184" s="41">
        <f t="shared" si="36"/>
        <v>0</v>
      </c>
      <c r="AC184" s="41">
        <f t="shared" si="37"/>
        <v>0</v>
      </c>
      <c r="AE184" s="86"/>
      <c r="AF184" s="86"/>
      <c r="AG184" s="86"/>
      <c r="AH184" s="86"/>
      <c r="AI184" s="17"/>
      <c r="AJ184" s="17"/>
      <c r="AK184" s="17"/>
      <c r="AL184" s="17"/>
      <c r="AM184" s="17"/>
      <c r="AN184" s="185" t="str">
        <f t="shared" si="38"/>
        <v/>
      </c>
      <c r="AO184" s="17" t="s">
        <v>837</v>
      </c>
      <c r="AP184" s="17">
        <v>31</v>
      </c>
      <c r="AQ184" s="17" t="s">
        <v>836</v>
      </c>
      <c r="AR184" s="17">
        <v>19</v>
      </c>
      <c r="AS184" s="17"/>
    </row>
    <row r="185" spans="1:45" ht="16.5" thickTop="1" thickBot="1">
      <c r="A185" s="7">
        <v>85</v>
      </c>
      <c r="B185" s="247"/>
      <c r="C185" s="248"/>
      <c r="D185" s="359"/>
      <c r="E185" s="360">
        <f t="shared" si="28"/>
        <v>0</v>
      </c>
      <c r="F185" s="249" t="s">
        <v>873</v>
      </c>
      <c r="G185" s="250" t="str">
        <f t="shared" si="40"/>
        <v/>
      </c>
      <c r="H185" s="250" t="str">
        <f>IF(COUNTIF('Record Inputs'!$J$2:$J$100,AN185)&gt;0,"TE", IF(COUNTIF('Record Inputs'!$K$2:$K$100,AN185)&gt;0,"H2O",""))</f>
        <v/>
      </c>
      <c r="I185" s="250" t="str">
        <f>IF(COUNTIF('Record Inputs'!$L$2:$L$100,AN185)&gt;0,"P", IF(COUNTIF('Record Inputs'!$M$2:$M$100,AN185)&gt;0,"N",IF(COUNTIF('Record Inputs'!$P$2:$P$100,AN185)&gt;0,"C","")))</f>
        <v/>
      </c>
      <c r="J185" s="250" t="str">
        <f>IF(COUNTIF('Record Inputs'!$N$2:$N$100,AN185)&gt;0,"S", IF(COUNTIF('Record Inputs'!$O$2:$O$100,AN185)&gt;0,"S&amp;D",""))</f>
        <v/>
      </c>
      <c r="K185" s="436"/>
      <c r="M185" s="16">
        <f t="shared" si="31"/>
        <v>0</v>
      </c>
      <c r="N185" s="16">
        <f t="shared" si="32"/>
        <v>0</v>
      </c>
      <c r="O185" s="16">
        <f t="shared" si="33"/>
        <v>0</v>
      </c>
      <c r="P185" s="16">
        <f t="shared" si="39"/>
        <v>0</v>
      </c>
      <c r="Q185" s="16">
        <f t="shared" si="34"/>
        <v>0</v>
      </c>
      <c r="Y185" s="41">
        <f t="shared" si="35"/>
        <v>0</v>
      </c>
      <c r="Z185" s="41">
        <f t="shared" si="29"/>
        <v>0</v>
      </c>
      <c r="AA185" s="47">
        <f t="shared" si="30"/>
        <v>0</v>
      </c>
      <c r="AB185" s="41">
        <f t="shared" si="36"/>
        <v>0</v>
      </c>
      <c r="AC185" s="41">
        <f t="shared" si="37"/>
        <v>0</v>
      </c>
      <c r="AE185" s="86"/>
      <c r="AF185" s="86"/>
      <c r="AG185" s="86"/>
      <c r="AH185" s="86"/>
      <c r="AI185" s="17"/>
      <c r="AJ185" s="17"/>
      <c r="AK185" s="17"/>
      <c r="AL185" s="17"/>
      <c r="AM185" s="17"/>
      <c r="AN185" s="185" t="str">
        <f t="shared" si="38"/>
        <v/>
      </c>
      <c r="AO185" s="17" t="s">
        <v>5</v>
      </c>
      <c r="AP185" s="17">
        <v>35</v>
      </c>
      <c r="AQ185" s="17" t="s">
        <v>836</v>
      </c>
      <c r="AR185" s="17">
        <v>23</v>
      </c>
      <c r="AS185" s="17"/>
    </row>
    <row r="186" spans="1:45" ht="16.5" thickTop="1" thickBot="1">
      <c r="A186" s="7">
        <v>86</v>
      </c>
      <c r="B186" s="247"/>
      <c r="C186" s="248"/>
      <c r="D186" s="359"/>
      <c r="E186" s="360">
        <f t="shared" si="28"/>
        <v>0</v>
      </c>
      <c r="F186" s="249" t="s">
        <v>873</v>
      </c>
      <c r="G186" s="250" t="str">
        <f t="shared" si="40"/>
        <v/>
      </c>
      <c r="H186" s="250" t="str">
        <f>IF(COUNTIF('Record Inputs'!$J$2:$J$100,AN186)&gt;0,"TE", IF(COUNTIF('Record Inputs'!$K$2:$K$100,AN186)&gt;0,"H2O",""))</f>
        <v/>
      </c>
      <c r="I186" s="250" t="str">
        <f>IF(COUNTIF('Record Inputs'!$L$2:$L$100,AN186)&gt;0,"P", IF(COUNTIF('Record Inputs'!$M$2:$M$100,AN186)&gt;0,"N",IF(COUNTIF('Record Inputs'!$P$2:$P$100,AN186)&gt;0,"C","")))</f>
        <v/>
      </c>
      <c r="J186" s="250" t="str">
        <f>IF(COUNTIF('Record Inputs'!$N$2:$N$100,AN186)&gt;0,"S", IF(COUNTIF('Record Inputs'!$O$2:$O$100,AN186)&gt;0,"S&amp;D",""))</f>
        <v/>
      </c>
      <c r="K186" s="436"/>
      <c r="M186" s="16">
        <f t="shared" si="31"/>
        <v>0</v>
      </c>
      <c r="N186" s="16">
        <f t="shared" si="32"/>
        <v>0</v>
      </c>
      <c r="O186" s="16">
        <f t="shared" si="33"/>
        <v>0</v>
      </c>
      <c r="P186" s="16">
        <f t="shared" si="39"/>
        <v>0</v>
      </c>
      <c r="Q186" s="16">
        <f t="shared" si="34"/>
        <v>0</v>
      </c>
      <c r="Y186" s="41">
        <f t="shared" si="35"/>
        <v>0</v>
      </c>
      <c r="Z186" s="41">
        <f t="shared" si="29"/>
        <v>0</v>
      </c>
      <c r="AA186" s="47">
        <f t="shared" si="30"/>
        <v>0</v>
      </c>
      <c r="AB186" s="41">
        <f t="shared" si="36"/>
        <v>0</v>
      </c>
      <c r="AC186" s="41">
        <f t="shared" si="37"/>
        <v>0</v>
      </c>
      <c r="AE186" s="86"/>
      <c r="AF186" s="86"/>
      <c r="AG186" s="86"/>
      <c r="AH186" s="86"/>
      <c r="AI186" s="17"/>
      <c r="AJ186" s="17"/>
      <c r="AK186" s="17"/>
      <c r="AL186" s="17"/>
      <c r="AM186" s="17"/>
      <c r="AN186" s="185" t="str">
        <f t="shared" si="38"/>
        <v/>
      </c>
      <c r="AO186" s="17" t="s">
        <v>9</v>
      </c>
      <c r="AP186" s="17">
        <v>35</v>
      </c>
      <c r="AQ186" s="17" t="s">
        <v>836</v>
      </c>
      <c r="AR186" s="17">
        <v>27</v>
      </c>
      <c r="AS186" s="17"/>
    </row>
    <row r="187" spans="1:45" ht="16.5" thickTop="1" thickBot="1">
      <c r="A187" s="7">
        <v>87</v>
      </c>
      <c r="B187" s="247"/>
      <c r="C187" s="248"/>
      <c r="D187" s="359"/>
      <c r="E187" s="360">
        <f t="shared" si="28"/>
        <v>0</v>
      </c>
      <c r="F187" s="249" t="s">
        <v>873</v>
      </c>
      <c r="G187" s="250" t="str">
        <f t="shared" si="40"/>
        <v/>
      </c>
      <c r="H187" s="250" t="str">
        <f>IF(COUNTIF('Record Inputs'!$J$2:$J$100,AN187)&gt;0,"TE", IF(COUNTIF('Record Inputs'!$K$2:$K$100,AN187)&gt;0,"H2O",""))</f>
        <v/>
      </c>
      <c r="I187" s="250" t="str">
        <f>IF(COUNTIF('Record Inputs'!$L$2:$L$100,AN187)&gt;0,"P", IF(COUNTIF('Record Inputs'!$M$2:$M$100,AN187)&gt;0,"N",IF(COUNTIF('Record Inputs'!$P$2:$P$100,AN187)&gt;0,"C","")))</f>
        <v/>
      </c>
      <c r="J187" s="250" t="str">
        <f>IF(COUNTIF('Record Inputs'!$N$2:$N$100,AN187)&gt;0,"S", IF(COUNTIF('Record Inputs'!$O$2:$O$100,AN187)&gt;0,"S&amp;D",""))</f>
        <v/>
      </c>
      <c r="K187" s="436"/>
      <c r="M187" s="16">
        <f t="shared" si="31"/>
        <v>0</v>
      </c>
      <c r="N187" s="16">
        <f t="shared" si="32"/>
        <v>0</v>
      </c>
      <c r="O187" s="16">
        <f t="shared" si="33"/>
        <v>0</v>
      </c>
      <c r="P187" s="16">
        <f t="shared" si="39"/>
        <v>0</v>
      </c>
      <c r="Q187" s="16">
        <f t="shared" si="34"/>
        <v>0</v>
      </c>
      <c r="Y187" s="41">
        <f t="shared" si="35"/>
        <v>0</v>
      </c>
      <c r="Z187" s="41">
        <f t="shared" si="29"/>
        <v>0</v>
      </c>
      <c r="AA187" s="47">
        <f t="shared" si="30"/>
        <v>0</v>
      </c>
      <c r="AB187" s="41">
        <f t="shared" si="36"/>
        <v>0</v>
      </c>
      <c r="AC187" s="41">
        <f t="shared" si="37"/>
        <v>0</v>
      </c>
      <c r="AE187" s="86"/>
      <c r="AF187" s="86"/>
      <c r="AG187" s="86"/>
      <c r="AH187" s="86"/>
      <c r="AI187" s="17"/>
      <c r="AJ187" s="17"/>
      <c r="AK187" s="17"/>
      <c r="AL187" s="17"/>
      <c r="AM187" s="17"/>
      <c r="AN187" s="185" t="str">
        <f t="shared" si="38"/>
        <v/>
      </c>
      <c r="AO187" s="17" t="s">
        <v>828</v>
      </c>
      <c r="AP187" s="17">
        <v>35</v>
      </c>
      <c r="AQ187" s="17" t="s">
        <v>836</v>
      </c>
      <c r="AR187" s="17">
        <v>31</v>
      </c>
      <c r="AS187" s="17"/>
    </row>
    <row r="188" spans="1:45" ht="16.5" thickTop="1" thickBot="1">
      <c r="A188" s="55">
        <v>88</v>
      </c>
      <c r="B188" s="247"/>
      <c r="C188" s="248"/>
      <c r="D188" s="359"/>
      <c r="E188" s="360">
        <f t="shared" si="28"/>
        <v>0</v>
      </c>
      <c r="F188" s="249" t="s">
        <v>873</v>
      </c>
      <c r="G188" s="250" t="str">
        <f t="shared" si="40"/>
        <v/>
      </c>
      <c r="H188" s="250" t="str">
        <f>IF(COUNTIF('Record Inputs'!$J$2:$J$100,AN188)&gt;0,"TE", IF(COUNTIF('Record Inputs'!$K$2:$K$100,AN188)&gt;0,"H2O",""))</f>
        <v/>
      </c>
      <c r="I188" s="250" t="str">
        <f>IF(COUNTIF('Record Inputs'!$L$2:$L$100,AN188)&gt;0,"P", IF(COUNTIF('Record Inputs'!$M$2:$M$100,AN188)&gt;0,"N",IF(COUNTIF('Record Inputs'!$P$2:$P$100,AN188)&gt;0,"C","")))</f>
        <v/>
      </c>
      <c r="J188" s="250" t="str">
        <f>IF(COUNTIF('Record Inputs'!$N$2:$N$100,AN188)&gt;0,"S", IF(COUNTIF('Record Inputs'!$O$2:$O$100,AN188)&gt;0,"S&amp;D",""))</f>
        <v/>
      </c>
      <c r="K188" s="436"/>
      <c r="M188" s="16">
        <f t="shared" si="31"/>
        <v>0</v>
      </c>
      <c r="N188" s="16">
        <f t="shared" si="32"/>
        <v>0</v>
      </c>
      <c r="O188" s="16">
        <f t="shared" si="33"/>
        <v>0</v>
      </c>
      <c r="P188" s="16">
        <f t="shared" si="39"/>
        <v>0</v>
      </c>
      <c r="Q188" s="16">
        <f t="shared" si="34"/>
        <v>0</v>
      </c>
      <c r="Y188" s="41">
        <f t="shared" si="35"/>
        <v>0</v>
      </c>
      <c r="Z188" s="41">
        <f t="shared" si="29"/>
        <v>0</v>
      </c>
      <c r="AA188" s="47">
        <f t="shared" si="30"/>
        <v>0</v>
      </c>
      <c r="AB188" s="41">
        <f t="shared" si="36"/>
        <v>0</v>
      </c>
      <c r="AC188" s="41">
        <f t="shared" si="37"/>
        <v>0</v>
      </c>
      <c r="AE188" s="86"/>
      <c r="AF188" s="86"/>
      <c r="AG188" s="86"/>
      <c r="AH188" s="86"/>
      <c r="AI188" s="17"/>
      <c r="AJ188" s="17"/>
      <c r="AK188" s="17"/>
      <c r="AL188" s="17"/>
      <c r="AM188" s="17"/>
      <c r="AN188" s="185" t="str">
        <f t="shared" si="38"/>
        <v/>
      </c>
      <c r="AO188" s="17" t="s">
        <v>829</v>
      </c>
      <c r="AP188" s="17">
        <v>35</v>
      </c>
      <c r="AQ188" s="17" t="s">
        <v>836</v>
      </c>
      <c r="AR188" s="17">
        <v>35</v>
      </c>
      <c r="AS188" s="17"/>
    </row>
    <row r="189" spans="1:45" ht="16.5" thickTop="1" thickBot="1">
      <c r="A189" s="56">
        <v>89</v>
      </c>
      <c r="B189" s="247"/>
      <c r="C189" s="248"/>
      <c r="D189" s="359"/>
      <c r="E189" s="360">
        <f t="shared" si="28"/>
        <v>0</v>
      </c>
      <c r="F189" s="249" t="s">
        <v>873</v>
      </c>
      <c r="G189" s="250" t="str">
        <f t="shared" si="40"/>
        <v/>
      </c>
      <c r="H189" s="250" t="str">
        <f>IF(COUNTIF('Record Inputs'!$J$2:$J$100,AN189)&gt;0,"TE", IF(COUNTIF('Record Inputs'!$K$2:$K$100,AN189)&gt;0,"H2O",""))</f>
        <v/>
      </c>
      <c r="I189" s="250" t="str">
        <f>IF(COUNTIF('Record Inputs'!$L$2:$L$100,AN189)&gt;0,"P", IF(COUNTIF('Record Inputs'!$M$2:$M$100,AN189)&gt;0,"N",IF(COUNTIF('Record Inputs'!$P$2:$P$100,AN189)&gt;0,"C","")))</f>
        <v/>
      </c>
      <c r="J189" s="250" t="str">
        <f>IF(COUNTIF('Record Inputs'!$N$2:$N$100,AN189)&gt;0,"S", IF(COUNTIF('Record Inputs'!$O$2:$O$100,AN189)&gt;0,"S&amp;D",""))</f>
        <v/>
      </c>
      <c r="K189" s="436"/>
      <c r="M189" s="16">
        <f t="shared" si="31"/>
        <v>0</v>
      </c>
      <c r="N189" s="16">
        <f t="shared" si="32"/>
        <v>0</v>
      </c>
      <c r="O189" s="16">
        <f t="shared" si="33"/>
        <v>0</v>
      </c>
      <c r="P189" s="16">
        <f t="shared" si="39"/>
        <v>0</v>
      </c>
      <c r="Q189" s="16">
        <f t="shared" si="34"/>
        <v>0</v>
      </c>
      <c r="Y189" s="41">
        <f t="shared" si="35"/>
        <v>0</v>
      </c>
      <c r="Z189" s="41">
        <f t="shared" si="29"/>
        <v>0</v>
      </c>
      <c r="AA189" s="47">
        <f t="shared" si="30"/>
        <v>0</v>
      </c>
      <c r="AB189" s="41">
        <f t="shared" si="36"/>
        <v>0</v>
      </c>
      <c r="AC189" s="41">
        <f t="shared" si="37"/>
        <v>0</v>
      </c>
      <c r="AE189" s="86"/>
      <c r="AF189" s="86"/>
      <c r="AG189" s="86"/>
      <c r="AH189" s="86"/>
      <c r="AI189" s="17"/>
      <c r="AJ189" s="17"/>
      <c r="AK189" s="17"/>
      <c r="AL189" s="17"/>
      <c r="AM189" s="17"/>
      <c r="AN189" s="185" t="str">
        <f t="shared" si="38"/>
        <v/>
      </c>
      <c r="AO189" s="17" t="s">
        <v>830</v>
      </c>
      <c r="AP189" s="17">
        <v>35</v>
      </c>
      <c r="AQ189" s="17" t="s">
        <v>837</v>
      </c>
      <c r="AR189" s="17">
        <v>7</v>
      </c>
      <c r="AS189" s="17"/>
    </row>
    <row r="190" spans="1:45" ht="16.5" thickTop="1" thickBot="1">
      <c r="A190" s="7">
        <v>90</v>
      </c>
      <c r="B190" s="247"/>
      <c r="C190" s="248"/>
      <c r="D190" s="359"/>
      <c r="E190" s="360">
        <f t="shared" si="28"/>
        <v>0</v>
      </c>
      <c r="F190" s="249" t="s">
        <v>873</v>
      </c>
      <c r="G190" s="250" t="str">
        <f t="shared" si="40"/>
        <v/>
      </c>
      <c r="H190" s="250" t="str">
        <f>IF(COUNTIF('Record Inputs'!$J$2:$J$100,AN190)&gt;0,"TE", IF(COUNTIF('Record Inputs'!$K$2:$K$100,AN190)&gt;0,"H2O",""))</f>
        <v/>
      </c>
      <c r="I190" s="250" t="str">
        <f>IF(COUNTIF('Record Inputs'!$L$2:$L$100,AN190)&gt;0,"P", IF(COUNTIF('Record Inputs'!$M$2:$M$100,AN190)&gt;0,"N",IF(COUNTIF('Record Inputs'!$P$2:$P$100,AN190)&gt;0,"C","")))</f>
        <v/>
      </c>
      <c r="J190" s="250" t="str">
        <f>IF(COUNTIF('Record Inputs'!$N$2:$N$100,AN190)&gt;0,"S", IF(COUNTIF('Record Inputs'!$O$2:$O$100,AN190)&gt;0,"S&amp;D",""))</f>
        <v/>
      </c>
      <c r="K190" s="436"/>
      <c r="M190" s="16">
        <f t="shared" si="31"/>
        <v>0</v>
      </c>
      <c r="N190" s="16">
        <f t="shared" si="32"/>
        <v>0</v>
      </c>
      <c r="O190" s="16">
        <f t="shared" si="33"/>
        <v>0</v>
      </c>
      <c r="P190" s="16">
        <f t="shared" si="39"/>
        <v>0</v>
      </c>
      <c r="Q190" s="16">
        <f t="shared" si="34"/>
        <v>0</v>
      </c>
      <c r="Y190" s="41">
        <f t="shared" si="35"/>
        <v>0</v>
      </c>
      <c r="Z190" s="41">
        <f t="shared" si="29"/>
        <v>0</v>
      </c>
      <c r="AA190" s="47">
        <f t="shared" si="30"/>
        <v>0</v>
      </c>
      <c r="AB190" s="41">
        <f t="shared" si="36"/>
        <v>0</v>
      </c>
      <c r="AC190" s="41">
        <f t="shared" si="37"/>
        <v>0</v>
      </c>
      <c r="AE190" s="86"/>
      <c r="AF190" s="86"/>
      <c r="AG190" s="86"/>
      <c r="AH190" s="86"/>
      <c r="AI190" s="17"/>
      <c r="AJ190" s="17"/>
      <c r="AK190" s="17"/>
      <c r="AL190" s="17"/>
      <c r="AM190" s="17"/>
      <c r="AN190" s="185" t="str">
        <f t="shared" si="38"/>
        <v/>
      </c>
      <c r="AO190" s="17" t="s">
        <v>831</v>
      </c>
      <c r="AP190" s="17">
        <v>35</v>
      </c>
      <c r="AQ190" s="17" t="s">
        <v>837</v>
      </c>
      <c r="AR190" s="17">
        <v>11</v>
      </c>
      <c r="AS190" s="17"/>
    </row>
    <row r="191" spans="1:45" ht="16.5" thickTop="1" thickBot="1">
      <c r="A191" s="7">
        <v>91</v>
      </c>
      <c r="B191" s="247"/>
      <c r="C191" s="248"/>
      <c r="D191" s="359"/>
      <c r="E191" s="360">
        <f t="shared" si="28"/>
        <v>0</v>
      </c>
      <c r="F191" s="249" t="s">
        <v>873</v>
      </c>
      <c r="G191" s="250" t="str">
        <f t="shared" si="40"/>
        <v/>
      </c>
      <c r="H191" s="250" t="str">
        <f>IF(COUNTIF('Record Inputs'!$J$2:$J$100,AN191)&gt;0,"TE", IF(COUNTIF('Record Inputs'!$K$2:$K$100,AN191)&gt;0,"H2O",""))</f>
        <v/>
      </c>
      <c r="I191" s="250" t="str">
        <f>IF(COUNTIF('Record Inputs'!$L$2:$L$100,AN191)&gt;0,"P", IF(COUNTIF('Record Inputs'!$M$2:$M$100,AN191)&gt;0,"N",IF(COUNTIF('Record Inputs'!$P$2:$P$100,AN191)&gt;0,"C","")))</f>
        <v/>
      </c>
      <c r="J191" s="250" t="str">
        <f>IF(COUNTIF('Record Inputs'!$N$2:$N$100,AN191)&gt;0,"S", IF(COUNTIF('Record Inputs'!$O$2:$O$100,AN191)&gt;0,"S&amp;D",""))</f>
        <v/>
      </c>
      <c r="K191" s="436"/>
      <c r="M191" s="16">
        <f t="shared" si="31"/>
        <v>0</v>
      </c>
      <c r="N191" s="16">
        <f t="shared" si="32"/>
        <v>0</v>
      </c>
      <c r="O191" s="16">
        <f t="shared" si="33"/>
        <v>0</v>
      </c>
      <c r="P191" s="16">
        <f t="shared" si="39"/>
        <v>0</v>
      </c>
      <c r="Q191" s="16">
        <f t="shared" si="34"/>
        <v>0</v>
      </c>
      <c r="Y191" s="41">
        <f t="shared" si="35"/>
        <v>0</v>
      </c>
      <c r="Z191" s="41">
        <f t="shared" si="29"/>
        <v>0</v>
      </c>
      <c r="AA191" s="47">
        <f t="shared" si="30"/>
        <v>0</v>
      </c>
      <c r="AB191" s="41">
        <f t="shared" si="36"/>
        <v>0</v>
      </c>
      <c r="AC191" s="41">
        <f t="shared" si="37"/>
        <v>0</v>
      </c>
      <c r="AE191" s="86"/>
      <c r="AF191" s="86"/>
      <c r="AG191" s="86"/>
      <c r="AH191" s="86"/>
      <c r="AI191" s="17"/>
      <c r="AJ191" s="17"/>
      <c r="AK191" s="17"/>
      <c r="AL191" s="17"/>
      <c r="AM191" s="17"/>
      <c r="AN191" s="185" t="str">
        <f t="shared" si="38"/>
        <v/>
      </c>
      <c r="AO191" s="17" t="s">
        <v>832</v>
      </c>
      <c r="AP191" s="17">
        <v>35</v>
      </c>
      <c r="AQ191" s="17" t="s">
        <v>837</v>
      </c>
      <c r="AR191" s="17">
        <v>15</v>
      </c>
      <c r="AS191" s="17"/>
    </row>
    <row r="192" spans="1:45" ht="16.5" thickTop="1" thickBot="1">
      <c r="A192" s="7">
        <v>92</v>
      </c>
      <c r="B192" s="247"/>
      <c r="C192" s="248"/>
      <c r="D192" s="359"/>
      <c r="E192" s="360">
        <f t="shared" si="28"/>
        <v>0</v>
      </c>
      <c r="F192" s="249" t="s">
        <v>873</v>
      </c>
      <c r="G192" s="250" t="str">
        <f t="shared" si="40"/>
        <v/>
      </c>
      <c r="H192" s="250" t="str">
        <f>IF(COUNTIF('Record Inputs'!$J$2:$J$100,AN192)&gt;0,"TE", IF(COUNTIF('Record Inputs'!$K$2:$K$100,AN192)&gt;0,"H2O",""))</f>
        <v/>
      </c>
      <c r="I192" s="250" t="str">
        <f>IF(COUNTIF('Record Inputs'!$L$2:$L$100,AN192)&gt;0,"P", IF(COUNTIF('Record Inputs'!$M$2:$M$100,AN192)&gt;0,"N",IF(COUNTIF('Record Inputs'!$P$2:$P$100,AN192)&gt;0,"C","")))</f>
        <v/>
      </c>
      <c r="J192" s="250" t="str">
        <f>IF(COUNTIF('Record Inputs'!$N$2:$N$100,AN192)&gt;0,"S", IF(COUNTIF('Record Inputs'!$O$2:$O$100,AN192)&gt;0,"S&amp;D",""))</f>
        <v/>
      </c>
      <c r="K192" s="436"/>
      <c r="M192" s="16">
        <f t="shared" si="31"/>
        <v>0</v>
      </c>
      <c r="N192" s="16">
        <f t="shared" si="32"/>
        <v>0</v>
      </c>
      <c r="O192" s="16">
        <f t="shared" si="33"/>
        <v>0</v>
      </c>
      <c r="P192" s="16">
        <f t="shared" si="39"/>
        <v>0</v>
      </c>
      <c r="Q192" s="16">
        <f t="shared" si="34"/>
        <v>0</v>
      </c>
      <c r="Y192" s="41">
        <f t="shared" si="35"/>
        <v>0</v>
      </c>
      <c r="Z192" s="41">
        <f t="shared" si="29"/>
        <v>0</v>
      </c>
      <c r="AA192" s="47">
        <f t="shared" si="30"/>
        <v>0</v>
      </c>
      <c r="AB192" s="41">
        <f t="shared" si="36"/>
        <v>0</v>
      </c>
      <c r="AC192" s="41">
        <f t="shared" si="37"/>
        <v>0</v>
      </c>
      <c r="AE192" s="86"/>
      <c r="AF192" s="86"/>
      <c r="AG192" s="86"/>
      <c r="AH192" s="86"/>
      <c r="AI192" s="17"/>
      <c r="AJ192" s="17"/>
      <c r="AK192" s="17"/>
      <c r="AL192" s="17"/>
      <c r="AM192" s="17"/>
      <c r="AN192" s="185" t="str">
        <f t="shared" si="38"/>
        <v/>
      </c>
      <c r="AO192" s="17" t="s">
        <v>833</v>
      </c>
      <c r="AP192" s="17">
        <v>35</v>
      </c>
      <c r="AQ192" s="17" t="s">
        <v>837</v>
      </c>
      <c r="AR192" s="17">
        <v>19</v>
      </c>
      <c r="AS192" s="17"/>
    </row>
    <row r="193" spans="1:45" ht="16.5" thickTop="1" thickBot="1">
      <c r="A193" s="7">
        <v>93</v>
      </c>
      <c r="B193" s="247"/>
      <c r="C193" s="248"/>
      <c r="D193" s="359"/>
      <c r="E193" s="360">
        <f t="shared" si="28"/>
        <v>0</v>
      </c>
      <c r="F193" s="249" t="s">
        <v>873</v>
      </c>
      <c r="G193" s="250" t="str">
        <f t="shared" si="40"/>
        <v/>
      </c>
      <c r="H193" s="250" t="str">
        <f>IF(COUNTIF('Record Inputs'!$J$2:$J$100,AN193)&gt;0,"TE", IF(COUNTIF('Record Inputs'!$K$2:$K$100,AN193)&gt;0,"H2O",""))</f>
        <v/>
      </c>
      <c r="I193" s="250" t="str">
        <f>IF(COUNTIF('Record Inputs'!$L$2:$L$100,AN193)&gt;0,"P", IF(COUNTIF('Record Inputs'!$M$2:$M$100,AN193)&gt;0,"N",IF(COUNTIF('Record Inputs'!$P$2:$P$100,AN193)&gt;0,"C","")))</f>
        <v/>
      </c>
      <c r="J193" s="250" t="str">
        <f>IF(COUNTIF('Record Inputs'!$N$2:$N$100,AN193)&gt;0,"S", IF(COUNTIF('Record Inputs'!$O$2:$O$100,AN193)&gt;0,"S&amp;D",""))</f>
        <v/>
      </c>
      <c r="K193" s="436"/>
      <c r="M193" s="16">
        <f t="shared" si="31"/>
        <v>0</v>
      </c>
      <c r="N193" s="16">
        <f t="shared" si="32"/>
        <v>0</v>
      </c>
      <c r="O193" s="16">
        <f t="shared" si="33"/>
        <v>0</v>
      </c>
      <c r="P193" s="16">
        <f t="shared" si="39"/>
        <v>0</v>
      </c>
      <c r="Q193" s="16">
        <f t="shared" si="34"/>
        <v>0</v>
      </c>
      <c r="Y193" s="41">
        <f t="shared" si="35"/>
        <v>0</v>
      </c>
      <c r="Z193" s="41">
        <f t="shared" si="29"/>
        <v>0</v>
      </c>
      <c r="AA193" s="47">
        <f t="shared" si="30"/>
        <v>0</v>
      </c>
      <c r="AB193" s="41">
        <f t="shared" si="36"/>
        <v>0</v>
      </c>
      <c r="AC193" s="41">
        <f t="shared" si="37"/>
        <v>0</v>
      </c>
      <c r="AE193" s="86"/>
      <c r="AF193" s="86"/>
      <c r="AG193" s="86"/>
      <c r="AH193" s="86"/>
      <c r="AI193" s="17"/>
      <c r="AJ193" s="17"/>
      <c r="AK193" s="17"/>
      <c r="AL193" s="17"/>
      <c r="AM193" s="17"/>
      <c r="AN193" s="185" t="str">
        <f t="shared" si="38"/>
        <v/>
      </c>
      <c r="AO193" s="17" t="s">
        <v>834</v>
      </c>
      <c r="AP193" s="17">
        <v>35</v>
      </c>
      <c r="AQ193" s="17" t="s">
        <v>837</v>
      </c>
      <c r="AR193" s="17">
        <v>23</v>
      </c>
      <c r="AS193" s="17"/>
    </row>
    <row r="194" spans="1:45" ht="16.5" thickTop="1" thickBot="1">
      <c r="A194" s="7">
        <v>94</v>
      </c>
      <c r="B194" s="247"/>
      <c r="C194" s="248"/>
      <c r="D194" s="359"/>
      <c r="E194" s="360">
        <f t="shared" si="28"/>
        <v>0</v>
      </c>
      <c r="F194" s="249" t="s">
        <v>873</v>
      </c>
      <c r="G194" s="250" t="str">
        <f t="shared" si="40"/>
        <v/>
      </c>
      <c r="H194" s="250" t="str">
        <f>IF(COUNTIF('Record Inputs'!$J$2:$J$100,AN194)&gt;0,"TE", IF(COUNTIF('Record Inputs'!$K$2:$K$100,AN194)&gt;0,"H2O",""))</f>
        <v/>
      </c>
      <c r="I194" s="250" t="str">
        <f>IF(COUNTIF('Record Inputs'!$L$2:$L$100,AN194)&gt;0,"P", IF(COUNTIF('Record Inputs'!$M$2:$M$100,AN194)&gt;0,"N",IF(COUNTIF('Record Inputs'!$P$2:$P$100,AN194)&gt;0,"C","")))</f>
        <v/>
      </c>
      <c r="J194" s="250" t="str">
        <f>IF(COUNTIF('Record Inputs'!$N$2:$N$100,AN194)&gt;0,"S", IF(COUNTIF('Record Inputs'!$O$2:$O$100,AN194)&gt;0,"S&amp;D",""))</f>
        <v/>
      </c>
      <c r="K194" s="436"/>
      <c r="M194" s="16">
        <f t="shared" si="31"/>
        <v>0</v>
      </c>
      <c r="N194" s="16">
        <f t="shared" si="32"/>
        <v>0</v>
      </c>
      <c r="O194" s="16">
        <f t="shared" si="33"/>
        <v>0</v>
      </c>
      <c r="P194" s="16">
        <f t="shared" si="39"/>
        <v>0</v>
      </c>
      <c r="Q194" s="16">
        <f t="shared" si="34"/>
        <v>0</v>
      </c>
      <c r="Y194" s="41">
        <f t="shared" si="35"/>
        <v>0</v>
      </c>
      <c r="Z194" s="41">
        <f t="shared" si="29"/>
        <v>0</v>
      </c>
      <c r="AA194" s="47">
        <f t="shared" si="30"/>
        <v>0</v>
      </c>
      <c r="AB194" s="41">
        <f t="shared" si="36"/>
        <v>0</v>
      </c>
      <c r="AC194" s="41">
        <f t="shared" si="37"/>
        <v>0</v>
      </c>
      <c r="AE194" s="86"/>
      <c r="AF194" s="86"/>
      <c r="AG194" s="86"/>
      <c r="AH194" s="86"/>
      <c r="AI194" s="17"/>
      <c r="AJ194" s="17"/>
      <c r="AK194" s="17"/>
      <c r="AL194" s="17"/>
      <c r="AM194" s="17"/>
      <c r="AN194" s="185" t="str">
        <f t="shared" si="38"/>
        <v/>
      </c>
      <c r="AO194" s="17" t="s">
        <v>835</v>
      </c>
      <c r="AP194" s="17">
        <v>35</v>
      </c>
      <c r="AQ194" s="17" t="s">
        <v>837</v>
      </c>
      <c r="AR194" s="17">
        <v>27</v>
      </c>
      <c r="AS194" s="17"/>
    </row>
    <row r="195" spans="1:45" ht="16.5" thickTop="1" thickBot="1">
      <c r="A195" s="7">
        <v>95</v>
      </c>
      <c r="B195" s="247"/>
      <c r="C195" s="248"/>
      <c r="D195" s="359"/>
      <c r="E195" s="360">
        <f t="shared" si="28"/>
        <v>0</v>
      </c>
      <c r="F195" s="249" t="s">
        <v>873</v>
      </c>
      <c r="G195" s="250" t="str">
        <f t="shared" si="40"/>
        <v/>
      </c>
      <c r="H195" s="250" t="str">
        <f>IF(COUNTIF('Record Inputs'!$J$2:$J$100,AN195)&gt;0,"TE", IF(COUNTIF('Record Inputs'!$K$2:$K$100,AN195)&gt;0,"H2O",""))</f>
        <v/>
      </c>
      <c r="I195" s="250" t="str">
        <f>IF(COUNTIF('Record Inputs'!$L$2:$L$100,AN195)&gt;0,"P", IF(COUNTIF('Record Inputs'!$M$2:$M$100,AN195)&gt;0,"N",IF(COUNTIF('Record Inputs'!$P$2:$P$100,AN195)&gt;0,"C","")))</f>
        <v/>
      </c>
      <c r="J195" s="250" t="str">
        <f>IF(COUNTIF('Record Inputs'!$N$2:$N$100,AN195)&gt;0,"S", IF(COUNTIF('Record Inputs'!$O$2:$O$100,AN195)&gt;0,"S&amp;D",""))</f>
        <v/>
      </c>
      <c r="K195" s="436"/>
      <c r="M195" s="16">
        <f t="shared" si="31"/>
        <v>0</v>
      </c>
      <c r="N195" s="16">
        <f t="shared" si="32"/>
        <v>0</v>
      </c>
      <c r="O195" s="16">
        <f t="shared" si="33"/>
        <v>0</v>
      </c>
      <c r="P195" s="16">
        <f t="shared" si="39"/>
        <v>0</v>
      </c>
      <c r="Q195" s="16">
        <f t="shared" si="34"/>
        <v>0</v>
      </c>
      <c r="Y195" s="41">
        <f t="shared" si="35"/>
        <v>0</v>
      </c>
      <c r="Z195" s="41">
        <f t="shared" si="29"/>
        <v>0</v>
      </c>
      <c r="AA195" s="47">
        <f t="shared" si="30"/>
        <v>0</v>
      </c>
      <c r="AB195" s="41">
        <f t="shared" si="36"/>
        <v>0</v>
      </c>
      <c r="AC195" s="41">
        <f t="shared" si="37"/>
        <v>0</v>
      </c>
      <c r="AE195" s="86"/>
      <c r="AF195" s="86"/>
      <c r="AG195" s="86"/>
      <c r="AH195" s="86"/>
      <c r="AI195" s="17"/>
      <c r="AJ195" s="17"/>
      <c r="AK195" s="17"/>
      <c r="AL195" s="17"/>
      <c r="AM195" s="17"/>
      <c r="AN195" s="185" t="str">
        <f t="shared" si="38"/>
        <v/>
      </c>
      <c r="AO195" s="17" t="s">
        <v>836</v>
      </c>
      <c r="AP195" s="17">
        <v>35</v>
      </c>
      <c r="AQ195" s="17" t="s">
        <v>837</v>
      </c>
      <c r="AR195" s="17">
        <v>31</v>
      </c>
      <c r="AS195" s="17"/>
    </row>
    <row r="196" spans="1:45" ht="16.5" thickTop="1" thickBot="1">
      <c r="A196" s="55">
        <v>96</v>
      </c>
      <c r="B196" s="498"/>
      <c r="C196" s="499"/>
      <c r="D196" s="500"/>
      <c r="E196" s="501">
        <f t="shared" si="28"/>
        <v>0</v>
      </c>
      <c r="F196" s="249" t="s">
        <v>873</v>
      </c>
      <c r="G196" s="250" t="str">
        <f t="shared" si="40"/>
        <v/>
      </c>
      <c r="H196" s="496" t="str">
        <f>IF(COUNTIF('Record Inputs'!$J$2:$J$100,AN196)&gt;0,"TE", IF(COUNTIF('Record Inputs'!$K$2:$K$100,AN196)&gt;0,"H2O",""))</f>
        <v/>
      </c>
      <c r="I196" s="496" t="str">
        <f>IF(COUNTIF('Record Inputs'!$L$2:$L$100,AN196)&gt;0,"P", IF(COUNTIF('Record Inputs'!$M$2:$M$100,AN196)&gt;0,"N",IF(COUNTIF('Record Inputs'!$P$2:$P$100,AN196)&gt;0,"C","")))</f>
        <v/>
      </c>
      <c r="J196" s="496" t="str">
        <f>IF(COUNTIF('Record Inputs'!$N$2:$N$100,AN196)&gt;0,"S", IF(COUNTIF('Record Inputs'!$O$2:$O$100,AN196)&gt;0,"S&amp;D",""))</f>
        <v/>
      </c>
      <c r="K196" s="502"/>
      <c r="M196" s="16">
        <f t="shared" si="31"/>
        <v>0</v>
      </c>
      <c r="N196" s="16">
        <f t="shared" si="32"/>
        <v>0</v>
      </c>
      <c r="O196" s="16">
        <f t="shared" si="33"/>
        <v>0</v>
      </c>
      <c r="P196" s="16">
        <f t="shared" si="39"/>
        <v>0</v>
      </c>
      <c r="Q196" s="16">
        <f t="shared" si="34"/>
        <v>0</v>
      </c>
      <c r="Y196" s="41">
        <f t="shared" si="35"/>
        <v>0</v>
      </c>
      <c r="Z196" s="41">
        <f t="shared" si="29"/>
        <v>0</v>
      </c>
      <c r="AA196" s="47">
        <f t="shared" si="30"/>
        <v>0</v>
      </c>
      <c r="AB196" s="41">
        <f t="shared" si="36"/>
        <v>0</v>
      </c>
      <c r="AC196" s="41">
        <f t="shared" si="37"/>
        <v>0</v>
      </c>
      <c r="AE196" s="86"/>
      <c r="AF196" s="86"/>
      <c r="AG196" s="86"/>
      <c r="AH196" s="86"/>
      <c r="AI196" s="17"/>
      <c r="AJ196" s="17"/>
      <c r="AK196" s="17"/>
      <c r="AL196" s="17"/>
      <c r="AM196" s="17"/>
      <c r="AN196" s="185" t="str">
        <f t="shared" si="38"/>
        <v/>
      </c>
      <c r="AO196" s="17" t="s">
        <v>837</v>
      </c>
      <c r="AP196" s="17">
        <v>35</v>
      </c>
      <c r="AQ196" s="17" t="s">
        <v>837</v>
      </c>
      <c r="AR196" s="17">
        <v>35</v>
      </c>
      <c r="AS196" s="17"/>
    </row>
    <row r="197" spans="1:45">
      <c r="A197" s="54">
        <v>1</v>
      </c>
      <c r="B197" s="165"/>
      <c r="C197" s="165"/>
      <c r="D197" s="165"/>
      <c r="E197" s="111">
        <f t="shared" ref="E197:E260" si="41">LEN(D197)</f>
        <v>0</v>
      </c>
      <c r="F197" s="111"/>
      <c r="G197" s="111"/>
      <c r="H197" s="111"/>
      <c r="I197" s="111"/>
      <c r="J197" s="111"/>
      <c r="K197" s="112"/>
      <c r="M197" s="16">
        <f t="shared" si="31"/>
        <v>0</v>
      </c>
      <c r="N197" s="16">
        <f t="shared" si="32"/>
        <v>0</v>
      </c>
      <c r="O197" s="16">
        <f t="shared" si="33"/>
        <v>0</v>
      </c>
      <c r="P197" s="16">
        <f t="shared" si="39"/>
        <v>0</v>
      </c>
      <c r="Q197" s="16">
        <f t="shared" si="34"/>
        <v>0</v>
      </c>
      <c r="Y197" s="41">
        <f t="shared" si="35"/>
        <v>0</v>
      </c>
      <c r="Z197" s="41">
        <f t="shared" ref="Z197:Z260" si="42">(IF(F197=2,K197,0))</f>
        <v>0</v>
      </c>
      <c r="AA197" s="47">
        <f t="shared" ref="AA197:AA260" si="43">(IF(F197=3,K197,0))</f>
        <v>0</v>
      </c>
      <c r="AB197" s="41">
        <f t="shared" si="36"/>
        <v>0</v>
      </c>
      <c r="AC197" s="41">
        <f t="shared" si="37"/>
        <v>0</v>
      </c>
      <c r="AE197" s="86"/>
      <c r="AF197" s="86"/>
      <c r="AG197" s="86"/>
      <c r="AH197" s="86"/>
      <c r="AI197" s="17"/>
      <c r="AJ197" s="17"/>
      <c r="AK197" s="17"/>
      <c r="AL197" s="17"/>
      <c r="AM197" s="17"/>
      <c r="AN197" s="185" t="str">
        <f t="shared" si="38"/>
        <v/>
      </c>
      <c r="AO197" s="17" t="s">
        <v>5</v>
      </c>
      <c r="AP197" s="17">
        <v>7</v>
      </c>
      <c r="AQ197" s="17" t="s">
        <v>5</v>
      </c>
      <c r="AR197" s="17">
        <v>7</v>
      </c>
      <c r="AS197" s="17"/>
    </row>
    <row r="198" spans="1:45">
      <c r="A198" s="6">
        <v>2</v>
      </c>
      <c r="B198" s="166"/>
      <c r="C198" s="166"/>
      <c r="D198" s="166"/>
      <c r="E198" s="107">
        <f t="shared" si="41"/>
        <v>0</v>
      </c>
      <c r="F198" s="107"/>
      <c r="G198" s="107"/>
      <c r="H198" s="107"/>
      <c r="I198" s="107"/>
      <c r="J198" s="107"/>
      <c r="K198" s="108"/>
      <c r="M198" s="16">
        <f t="shared" ref="M198:M261" si="44">(IF(F198=1,E198,0))</f>
        <v>0</v>
      </c>
      <c r="N198" s="16">
        <f t="shared" ref="N198:N261" si="45">(IF(F198=2,E198,0))</f>
        <v>0</v>
      </c>
      <c r="O198" s="16">
        <f t="shared" ref="O198:O261" si="46">(IF(F198=3,E198,0))</f>
        <v>0</v>
      </c>
      <c r="P198" s="16">
        <f t="shared" si="39"/>
        <v>0</v>
      </c>
      <c r="Q198" s="16">
        <f t="shared" ref="Q198:Q261" si="47">(IF(F198=5,E198,0))</f>
        <v>0</v>
      </c>
      <c r="Y198" s="41">
        <f t="shared" ref="Y198:Y261" si="48">(IF(F198=1,K198,0))</f>
        <v>0</v>
      </c>
      <c r="Z198" s="41">
        <f t="shared" si="42"/>
        <v>0</v>
      </c>
      <c r="AA198" s="47">
        <f t="shared" si="43"/>
        <v>0</v>
      </c>
      <c r="AB198" s="41">
        <f t="shared" ref="AB198:AB261" si="49">(IF(F198=4,K198,0))</f>
        <v>0</v>
      </c>
      <c r="AC198" s="41">
        <f t="shared" ref="AC198:AC261" si="50">(IF(F198=5,K198,0))</f>
        <v>0</v>
      </c>
      <c r="AE198" s="86"/>
      <c r="AF198" s="86"/>
      <c r="AG198" s="86"/>
      <c r="AH198" s="86"/>
      <c r="AI198" s="17"/>
      <c r="AJ198" s="17"/>
      <c r="AK198" s="17"/>
      <c r="AL198" s="17"/>
      <c r="AM198" s="17"/>
      <c r="AN198" s="185" t="str">
        <f t="shared" si="38"/>
        <v/>
      </c>
      <c r="AO198" s="17" t="s">
        <v>9</v>
      </c>
      <c r="AP198" s="17">
        <v>7</v>
      </c>
      <c r="AQ198" s="17" t="s">
        <v>5</v>
      </c>
      <c r="AR198" s="17">
        <v>11</v>
      </c>
      <c r="AS198" s="17"/>
    </row>
    <row r="199" spans="1:45">
      <c r="A199" s="6">
        <v>3</v>
      </c>
      <c r="B199" s="166"/>
      <c r="C199" s="166"/>
      <c r="D199" s="166"/>
      <c r="E199" s="107">
        <f t="shared" si="41"/>
        <v>0</v>
      </c>
      <c r="F199" s="107"/>
      <c r="G199" s="107"/>
      <c r="H199" s="107"/>
      <c r="I199" s="107"/>
      <c r="J199" s="107"/>
      <c r="K199" s="108"/>
      <c r="M199" s="16">
        <f t="shared" si="44"/>
        <v>0</v>
      </c>
      <c r="N199" s="16">
        <f t="shared" si="45"/>
        <v>0</v>
      </c>
      <c r="O199" s="16">
        <f t="shared" si="46"/>
        <v>0</v>
      </c>
      <c r="P199" s="16">
        <f t="shared" si="39"/>
        <v>0</v>
      </c>
      <c r="Q199" s="16">
        <f t="shared" si="47"/>
        <v>0</v>
      </c>
      <c r="Y199" s="41">
        <f t="shared" si="48"/>
        <v>0</v>
      </c>
      <c r="Z199" s="41">
        <f t="shared" si="42"/>
        <v>0</v>
      </c>
      <c r="AA199" s="47">
        <f t="shared" si="43"/>
        <v>0</v>
      </c>
      <c r="AB199" s="41">
        <f t="shared" si="49"/>
        <v>0</v>
      </c>
      <c r="AC199" s="41">
        <f t="shared" si="50"/>
        <v>0</v>
      </c>
      <c r="AE199" s="86"/>
      <c r="AF199" s="86"/>
      <c r="AG199" s="86"/>
      <c r="AH199" s="86"/>
      <c r="AI199" s="17"/>
      <c r="AJ199" s="17"/>
      <c r="AK199" s="17"/>
      <c r="AL199" s="17"/>
      <c r="AM199" s="17"/>
      <c r="AN199" s="185" t="str">
        <f t="shared" ref="AN199:AN262" si="51">MID(B199,3,7)</f>
        <v/>
      </c>
      <c r="AO199" s="17" t="s">
        <v>828</v>
      </c>
      <c r="AP199" s="17">
        <v>7</v>
      </c>
      <c r="AQ199" s="17" t="s">
        <v>5</v>
      </c>
      <c r="AR199" s="17">
        <v>15</v>
      </c>
      <c r="AS199" s="17"/>
    </row>
    <row r="200" spans="1:45">
      <c r="A200" s="6">
        <v>4</v>
      </c>
      <c r="B200" s="166"/>
      <c r="C200" s="166"/>
      <c r="D200" s="166"/>
      <c r="E200" s="107">
        <f t="shared" si="41"/>
        <v>0</v>
      </c>
      <c r="F200" s="107"/>
      <c r="G200" s="107"/>
      <c r="H200" s="107"/>
      <c r="I200" s="107"/>
      <c r="J200" s="107"/>
      <c r="K200" s="108"/>
      <c r="M200" s="16">
        <f t="shared" si="44"/>
        <v>0</v>
      </c>
      <c r="N200" s="16">
        <f t="shared" si="45"/>
        <v>0</v>
      </c>
      <c r="O200" s="16">
        <f t="shared" si="46"/>
        <v>0</v>
      </c>
      <c r="P200" s="16">
        <f t="shared" si="39"/>
        <v>0</v>
      </c>
      <c r="Q200" s="16">
        <f t="shared" si="47"/>
        <v>0</v>
      </c>
      <c r="Y200" s="41">
        <f t="shared" si="48"/>
        <v>0</v>
      </c>
      <c r="Z200" s="41">
        <f t="shared" si="42"/>
        <v>0</v>
      </c>
      <c r="AA200" s="47">
        <f t="shared" si="43"/>
        <v>0</v>
      </c>
      <c r="AB200" s="41">
        <f t="shared" si="49"/>
        <v>0</v>
      </c>
      <c r="AC200" s="41">
        <f t="shared" si="50"/>
        <v>0</v>
      </c>
      <c r="AE200" s="86"/>
      <c r="AF200" s="86"/>
      <c r="AG200" s="86"/>
      <c r="AH200" s="86"/>
      <c r="AI200" s="17"/>
      <c r="AJ200" s="17"/>
      <c r="AK200" s="17"/>
      <c r="AL200" s="17"/>
      <c r="AM200" s="17"/>
      <c r="AN200" s="185" t="str">
        <f t="shared" si="51"/>
        <v/>
      </c>
      <c r="AO200" s="17" t="s">
        <v>829</v>
      </c>
      <c r="AP200" s="17">
        <v>7</v>
      </c>
      <c r="AQ200" s="17" t="s">
        <v>5</v>
      </c>
      <c r="AR200" s="17">
        <v>19</v>
      </c>
      <c r="AS200" s="17"/>
    </row>
    <row r="201" spans="1:45">
      <c r="A201" s="6">
        <v>5</v>
      </c>
      <c r="B201" s="166"/>
      <c r="C201" s="166"/>
      <c r="D201" s="166"/>
      <c r="E201" s="107">
        <f t="shared" si="41"/>
        <v>0</v>
      </c>
      <c r="F201" s="107"/>
      <c r="G201" s="107"/>
      <c r="H201" s="107"/>
      <c r="I201" s="107"/>
      <c r="J201" s="107"/>
      <c r="K201" s="108"/>
      <c r="M201" s="16">
        <f t="shared" si="44"/>
        <v>0</v>
      </c>
      <c r="N201" s="16">
        <f t="shared" si="45"/>
        <v>0</v>
      </c>
      <c r="O201" s="16">
        <f t="shared" si="46"/>
        <v>0</v>
      </c>
      <c r="P201" s="16">
        <f t="shared" si="39"/>
        <v>0</v>
      </c>
      <c r="Q201" s="16">
        <f t="shared" si="47"/>
        <v>0</v>
      </c>
      <c r="Y201" s="41">
        <f t="shared" si="48"/>
        <v>0</v>
      </c>
      <c r="Z201" s="41">
        <f t="shared" si="42"/>
        <v>0</v>
      </c>
      <c r="AA201" s="47">
        <f t="shared" si="43"/>
        <v>0</v>
      </c>
      <c r="AB201" s="41">
        <f t="shared" si="49"/>
        <v>0</v>
      </c>
      <c r="AC201" s="41">
        <f t="shared" si="50"/>
        <v>0</v>
      </c>
      <c r="AE201" s="86"/>
      <c r="AF201" s="86"/>
      <c r="AG201" s="86"/>
      <c r="AH201" s="86"/>
      <c r="AI201" s="17"/>
      <c r="AJ201" s="17"/>
      <c r="AK201" s="17"/>
      <c r="AL201" s="17"/>
      <c r="AM201" s="17"/>
      <c r="AN201" s="185" t="str">
        <f t="shared" si="51"/>
        <v/>
      </c>
      <c r="AO201" s="17" t="s">
        <v>830</v>
      </c>
      <c r="AP201" s="17">
        <v>7</v>
      </c>
      <c r="AQ201" s="17" t="s">
        <v>5</v>
      </c>
      <c r="AR201" s="17">
        <v>23</v>
      </c>
      <c r="AS201" s="17"/>
    </row>
    <row r="202" spans="1:45">
      <c r="A202" s="6">
        <v>6</v>
      </c>
      <c r="B202" s="166"/>
      <c r="C202" s="166"/>
      <c r="D202" s="166"/>
      <c r="E202" s="107">
        <f t="shared" si="41"/>
        <v>0</v>
      </c>
      <c r="F202" s="107"/>
      <c r="G202" s="107"/>
      <c r="H202" s="107"/>
      <c r="I202" s="107"/>
      <c r="J202" s="107"/>
      <c r="K202" s="108"/>
      <c r="M202" s="16">
        <f t="shared" si="44"/>
        <v>0</v>
      </c>
      <c r="N202" s="16">
        <f t="shared" si="45"/>
        <v>0</v>
      </c>
      <c r="O202" s="16">
        <f t="shared" si="46"/>
        <v>0</v>
      </c>
      <c r="P202" s="16">
        <f t="shared" si="39"/>
        <v>0</v>
      </c>
      <c r="Q202" s="16">
        <f t="shared" si="47"/>
        <v>0</v>
      </c>
      <c r="Y202" s="41">
        <f t="shared" si="48"/>
        <v>0</v>
      </c>
      <c r="Z202" s="41">
        <f t="shared" si="42"/>
        <v>0</v>
      </c>
      <c r="AA202" s="47">
        <f t="shared" si="43"/>
        <v>0</v>
      </c>
      <c r="AB202" s="41">
        <f t="shared" si="49"/>
        <v>0</v>
      </c>
      <c r="AC202" s="41">
        <f t="shared" si="50"/>
        <v>0</v>
      </c>
      <c r="AE202" s="86"/>
      <c r="AF202" s="86"/>
      <c r="AG202" s="86"/>
      <c r="AH202" s="86"/>
      <c r="AI202" s="17"/>
      <c r="AJ202" s="17"/>
      <c r="AK202" s="17"/>
      <c r="AL202" s="17"/>
      <c r="AM202" s="17"/>
      <c r="AN202" s="185" t="str">
        <f t="shared" si="51"/>
        <v/>
      </c>
      <c r="AO202" s="17" t="s">
        <v>831</v>
      </c>
      <c r="AP202" s="17">
        <v>7</v>
      </c>
      <c r="AQ202" s="17" t="s">
        <v>5</v>
      </c>
      <c r="AR202" s="17">
        <v>27</v>
      </c>
      <c r="AS202" s="17"/>
    </row>
    <row r="203" spans="1:45">
      <c r="A203" s="6">
        <v>7</v>
      </c>
      <c r="B203" s="166"/>
      <c r="C203" s="166"/>
      <c r="D203" s="166"/>
      <c r="E203" s="107">
        <f t="shared" si="41"/>
        <v>0</v>
      </c>
      <c r="F203" s="107"/>
      <c r="G203" s="107"/>
      <c r="H203" s="107"/>
      <c r="I203" s="107"/>
      <c r="J203" s="107"/>
      <c r="K203" s="108"/>
      <c r="M203" s="16">
        <f t="shared" si="44"/>
        <v>0</v>
      </c>
      <c r="N203" s="16">
        <f t="shared" si="45"/>
        <v>0</v>
      </c>
      <c r="O203" s="16">
        <f t="shared" si="46"/>
        <v>0</v>
      </c>
      <c r="P203" s="16">
        <f t="shared" si="39"/>
        <v>0</v>
      </c>
      <c r="Q203" s="16">
        <f t="shared" si="47"/>
        <v>0</v>
      </c>
      <c r="Y203" s="41">
        <f t="shared" si="48"/>
        <v>0</v>
      </c>
      <c r="Z203" s="41">
        <f t="shared" si="42"/>
        <v>0</v>
      </c>
      <c r="AA203" s="47">
        <f t="shared" si="43"/>
        <v>0</v>
      </c>
      <c r="AB203" s="41">
        <f t="shared" si="49"/>
        <v>0</v>
      </c>
      <c r="AC203" s="41">
        <f t="shared" si="50"/>
        <v>0</v>
      </c>
      <c r="AE203" s="86"/>
      <c r="AF203" s="86"/>
      <c r="AG203" s="86"/>
      <c r="AH203" s="86"/>
      <c r="AI203" s="17"/>
      <c r="AJ203" s="17"/>
      <c r="AK203" s="17"/>
      <c r="AL203" s="17"/>
      <c r="AM203" s="17"/>
      <c r="AN203" s="185" t="str">
        <f t="shared" si="51"/>
        <v/>
      </c>
      <c r="AO203" s="17" t="s">
        <v>832</v>
      </c>
      <c r="AP203" s="17">
        <v>7</v>
      </c>
      <c r="AQ203" s="17" t="s">
        <v>5</v>
      </c>
      <c r="AR203" s="17">
        <v>31</v>
      </c>
      <c r="AS203" s="17"/>
    </row>
    <row r="204" spans="1:45" ht="15.75" thickBot="1">
      <c r="A204" s="53">
        <v>8</v>
      </c>
      <c r="B204" s="167"/>
      <c r="C204" s="167"/>
      <c r="D204" s="167"/>
      <c r="E204" s="109">
        <f t="shared" si="41"/>
        <v>0</v>
      </c>
      <c r="F204" s="109"/>
      <c r="G204" s="109"/>
      <c r="H204" s="109"/>
      <c r="I204" s="109"/>
      <c r="J204" s="109"/>
      <c r="K204" s="110"/>
      <c r="M204" s="16">
        <f t="shared" si="44"/>
        <v>0</v>
      </c>
      <c r="N204" s="16">
        <f t="shared" si="45"/>
        <v>0</v>
      </c>
      <c r="O204" s="16">
        <f t="shared" si="46"/>
        <v>0</v>
      </c>
      <c r="P204" s="16">
        <f t="shared" si="39"/>
        <v>0</v>
      </c>
      <c r="Q204" s="16">
        <f t="shared" si="47"/>
        <v>0</v>
      </c>
      <c r="Y204" s="41">
        <f t="shared" si="48"/>
        <v>0</v>
      </c>
      <c r="Z204" s="41">
        <f t="shared" si="42"/>
        <v>0</v>
      </c>
      <c r="AA204" s="47">
        <f t="shared" si="43"/>
        <v>0</v>
      </c>
      <c r="AB204" s="41">
        <f t="shared" si="49"/>
        <v>0</v>
      </c>
      <c r="AC204" s="41">
        <f t="shared" si="50"/>
        <v>0</v>
      </c>
      <c r="AE204" s="86"/>
      <c r="AF204" s="86"/>
      <c r="AG204" s="86"/>
      <c r="AH204" s="86"/>
      <c r="AI204" s="17"/>
      <c r="AJ204" s="17"/>
      <c r="AK204" s="17"/>
      <c r="AL204" s="17"/>
      <c r="AM204" s="17"/>
      <c r="AN204" s="185" t="str">
        <f t="shared" si="51"/>
        <v/>
      </c>
      <c r="AO204" s="17" t="s">
        <v>833</v>
      </c>
      <c r="AP204" s="17">
        <v>7</v>
      </c>
      <c r="AQ204" s="17" t="s">
        <v>5</v>
      </c>
      <c r="AR204" s="17">
        <v>35</v>
      </c>
      <c r="AS204" s="17"/>
    </row>
    <row r="205" spans="1:45">
      <c r="A205" s="54">
        <v>9</v>
      </c>
      <c r="B205" s="165"/>
      <c r="C205" s="165"/>
      <c r="D205" s="165"/>
      <c r="E205" s="111">
        <f t="shared" si="41"/>
        <v>0</v>
      </c>
      <c r="F205" s="111"/>
      <c r="G205" s="111"/>
      <c r="H205" s="111"/>
      <c r="I205" s="111"/>
      <c r="J205" s="111"/>
      <c r="K205" s="112"/>
      <c r="M205" s="16">
        <f t="shared" si="44"/>
        <v>0</v>
      </c>
      <c r="N205" s="16">
        <f t="shared" si="45"/>
        <v>0</v>
      </c>
      <c r="O205" s="16">
        <f t="shared" si="46"/>
        <v>0</v>
      </c>
      <c r="P205" s="16">
        <f t="shared" si="39"/>
        <v>0</v>
      </c>
      <c r="Q205" s="16">
        <f t="shared" si="47"/>
        <v>0</v>
      </c>
      <c r="Y205" s="41">
        <f t="shared" si="48"/>
        <v>0</v>
      </c>
      <c r="Z205" s="41">
        <f t="shared" si="42"/>
        <v>0</v>
      </c>
      <c r="AA205" s="47">
        <f t="shared" si="43"/>
        <v>0</v>
      </c>
      <c r="AB205" s="41">
        <f t="shared" si="49"/>
        <v>0</v>
      </c>
      <c r="AC205" s="41">
        <f t="shared" si="50"/>
        <v>0</v>
      </c>
      <c r="AE205" s="86"/>
      <c r="AF205" s="86"/>
      <c r="AG205" s="86"/>
      <c r="AH205" s="86"/>
      <c r="AI205" s="17"/>
      <c r="AJ205" s="17"/>
      <c r="AK205" s="17"/>
      <c r="AL205" s="17"/>
      <c r="AM205" s="17"/>
      <c r="AN205" s="185" t="str">
        <f t="shared" si="51"/>
        <v/>
      </c>
      <c r="AO205" s="17" t="s">
        <v>834</v>
      </c>
      <c r="AP205" s="17">
        <v>7</v>
      </c>
      <c r="AQ205" s="17" t="s">
        <v>9</v>
      </c>
      <c r="AR205" s="17">
        <v>7</v>
      </c>
      <c r="AS205" s="17"/>
    </row>
    <row r="206" spans="1:45">
      <c r="A206" s="6">
        <v>10</v>
      </c>
      <c r="B206" s="166"/>
      <c r="C206" s="166"/>
      <c r="D206" s="166"/>
      <c r="E206" s="107">
        <f t="shared" si="41"/>
        <v>0</v>
      </c>
      <c r="F206" s="107"/>
      <c r="G206" s="107"/>
      <c r="H206" s="107"/>
      <c r="I206" s="107"/>
      <c r="J206" s="107"/>
      <c r="K206" s="108"/>
      <c r="M206" s="16">
        <f t="shared" si="44"/>
        <v>0</v>
      </c>
      <c r="N206" s="16">
        <f t="shared" si="45"/>
        <v>0</v>
      </c>
      <c r="O206" s="16">
        <f t="shared" si="46"/>
        <v>0</v>
      </c>
      <c r="P206" s="16">
        <f t="shared" si="39"/>
        <v>0</v>
      </c>
      <c r="Q206" s="16">
        <f t="shared" si="47"/>
        <v>0</v>
      </c>
      <c r="Y206" s="41">
        <f t="shared" si="48"/>
        <v>0</v>
      </c>
      <c r="Z206" s="41">
        <f t="shared" si="42"/>
        <v>0</v>
      </c>
      <c r="AA206" s="47">
        <f t="shared" si="43"/>
        <v>0</v>
      </c>
      <c r="AB206" s="41">
        <f t="shared" si="49"/>
        <v>0</v>
      </c>
      <c r="AC206" s="41">
        <f t="shared" si="50"/>
        <v>0</v>
      </c>
      <c r="AE206" s="86"/>
      <c r="AF206" s="86"/>
      <c r="AG206" s="86"/>
      <c r="AH206" s="86"/>
      <c r="AI206" s="17"/>
      <c r="AJ206" s="17"/>
      <c r="AK206" s="17"/>
      <c r="AL206" s="17"/>
      <c r="AM206" s="17"/>
      <c r="AN206" s="185" t="str">
        <f t="shared" si="51"/>
        <v/>
      </c>
      <c r="AO206" s="17" t="s">
        <v>835</v>
      </c>
      <c r="AP206" s="17">
        <v>7</v>
      </c>
      <c r="AQ206" s="17" t="s">
        <v>9</v>
      </c>
      <c r="AR206" s="17">
        <v>11</v>
      </c>
      <c r="AS206" s="17"/>
    </row>
    <row r="207" spans="1:45">
      <c r="A207" s="6">
        <v>11</v>
      </c>
      <c r="B207" s="166"/>
      <c r="C207" s="166"/>
      <c r="D207" s="166"/>
      <c r="E207" s="107">
        <f t="shared" si="41"/>
        <v>0</v>
      </c>
      <c r="F207" s="107"/>
      <c r="G207" s="107"/>
      <c r="H207" s="107"/>
      <c r="I207" s="107"/>
      <c r="J207" s="107"/>
      <c r="K207" s="108"/>
      <c r="M207" s="16">
        <f t="shared" si="44"/>
        <v>0</v>
      </c>
      <c r="N207" s="16">
        <f t="shared" si="45"/>
        <v>0</v>
      </c>
      <c r="O207" s="16">
        <f t="shared" si="46"/>
        <v>0</v>
      </c>
      <c r="P207" s="16">
        <f t="shared" si="39"/>
        <v>0</v>
      </c>
      <c r="Q207" s="16">
        <f t="shared" si="47"/>
        <v>0</v>
      </c>
      <c r="Y207" s="41">
        <f t="shared" si="48"/>
        <v>0</v>
      </c>
      <c r="Z207" s="41">
        <f t="shared" si="42"/>
        <v>0</v>
      </c>
      <c r="AA207" s="47">
        <f t="shared" si="43"/>
        <v>0</v>
      </c>
      <c r="AB207" s="41">
        <f t="shared" si="49"/>
        <v>0</v>
      </c>
      <c r="AC207" s="41">
        <f t="shared" si="50"/>
        <v>0</v>
      </c>
      <c r="AE207" s="86"/>
      <c r="AF207" s="86"/>
      <c r="AG207" s="86"/>
      <c r="AH207" s="86"/>
      <c r="AI207" s="17"/>
      <c r="AJ207" s="17"/>
      <c r="AK207" s="17"/>
      <c r="AL207" s="17"/>
      <c r="AM207" s="17"/>
      <c r="AN207" s="185" t="str">
        <f t="shared" si="51"/>
        <v/>
      </c>
      <c r="AO207" s="17" t="s">
        <v>836</v>
      </c>
      <c r="AP207" s="17">
        <v>7</v>
      </c>
      <c r="AQ207" s="17" t="s">
        <v>9</v>
      </c>
      <c r="AR207" s="17">
        <v>15</v>
      </c>
      <c r="AS207" s="17"/>
    </row>
    <row r="208" spans="1:45">
      <c r="A208" s="6">
        <v>12</v>
      </c>
      <c r="B208" s="166"/>
      <c r="C208" s="166"/>
      <c r="D208" s="166"/>
      <c r="E208" s="107">
        <f t="shared" si="41"/>
        <v>0</v>
      </c>
      <c r="F208" s="107"/>
      <c r="G208" s="107"/>
      <c r="H208" s="107"/>
      <c r="I208" s="107"/>
      <c r="J208" s="107"/>
      <c r="K208" s="108"/>
      <c r="M208" s="16">
        <f t="shared" si="44"/>
        <v>0</v>
      </c>
      <c r="N208" s="16">
        <f t="shared" si="45"/>
        <v>0</v>
      </c>
      <c r="O208" s="16">
        <f t="shared" si="46"/>
        <v>0</v>
      </c>
      <c r="P208" s="16">
        <f t="shared" si="39"/>
        <v>0</v>
      </c>
      <c r="Q208" s="16">
        <f t="shared" si="47"/>
        <v>0</v>
      </c>
      <c r="Y208" s="41">
        <f t="shared" si="48"/>
        <v>0</v>
      </c>
      <c r="Z208" s="41">
        <f t="shared" si="42"/>
        <v>0</v>
      </c>
      <c r="AA208" s="47">
        <f t="shared" si="43"/>
        <v>0</v>
      </c>
      <c r="AB208" s="41">
        <f t="shared" si="49"/>
        <v>0</v>
      </c>
      <c r="AC208" s="41">
        <f t="shared" si="50"/>
        <v>0</v>
      </c>
      <c r="AE208" s="86"/>
      <c r="AF208" s="86"/>
      <c r="AG208" s="86"/>
      <c r="AH208" s="86"/>
      <c r="AI208" s="17"/>
      <c r="AJ208" s="17"/>
      <c r="AK208" s="17"/>
      <c r="AL208" s="17"/>
      <c r="AM208" s="17"/>
      <c r="AN208" s="185" t="str">
        <f t="shared" si="51"/>
        <v/>
      </c>
      <c r="AO208" s="17" t="s">
        <v>837</v>
      </c>
      <c r="AP208" s="17">
        <v>7</v>
      </c>
      <c r="AQ208" s="17" t="s">
        <v>9</v>
      </c>
      <c r="AR208" s="17">
        <v>19</v>
      </c>
      <c r="AS208" s="17"/>
    </row>
    <row r="209" spans="1:45">
      <c r="A209" s="6">
        <v>13</v>
      </c>
      <c r="B209" s="166"/>
      <c r="C209" s="166"/>
      <c r="D209" s="166"/>
      <c r="E209" s="107">
        <f t="shared" si="41"/>
        <v>0</v>
      </c>
      <c r="F209" s="107"/>
      <c r="G209" s="107"/>
      <c r="H209" s="107"/>
      <c r="I209" s="107"/>
      <c r="J209" s="107"/>
      <c r="K209" s="108"/>
      <c r="M209" s="16">
        <f t="shared" si="44"/>
        <v>0</v>
      </c>
      <c r="N209" s="16">
        <f t="shared" si="45"/>
        <v>0</v>
      </c>
      <c r="O209" s="16">
        <f t="shared" si="46"/>
        <v>0</v>
      </c>
      <c r="P209" s="16">
        <f t="shared" si="39"/>
        <v>0</v>
      </c>
      <c r="Q209" s="16">
        <f t="shared" si="47"/>
        <v>0</v>
      </c>
      <c r="Y209" s="41">
        <f t="shared" si="48"/>
        <v>0</v>
      </c>
      <c r="Z209" s="41">
        <f t="shared" si="42"/>
        <v>0</v>
      </c>
      <c r="AA209" s="47">
        <f t="shared" si="43"/>
        <v>0</v>
      </c>
      <c r="AB209" s="41">
        <f t="shared" si="49"/>
        <v>0</v>
      </c>
      <c r="AC209" s="41">
        <f t="shared" si="50"/>
        <v>0</v>
      </c>
      <c r="AE209" s="86"/>
      <c r="AF209" s="86"/>
      <c r="AG209" s="86"/>
      <c r="AH209" s="86"/>
      <c r="AI209" s="17"/>
      <c r="AJ209" s="17"/>
      <c r="AK209" s="17"/>
      <c r="AL209" s="17"/>
      <c r="AM209" s="17"/>
      <c r="AN209" s="185" t="str">
        <f t="shared" si="51"/>
        <v/>
      </c>
      <c r="AO209" s="17" t="s">
        <v>5</v>
      </c>
      <c r="AP209" s="17">
        <v>11</v>
      </c>
      <c r="AQ209" s="17" t="s">
        <v>9</v>
      </c>
      <c r="AR209" s="17">
        <v>23</v>
      </c>
      <c r="AS209" s="17"/>
    </row>
    <row r="210" spans="1:45">
      <c r="A210" s="6">
        <v>14</v>
      </c>
      <c r="B210" s="166"/>
      <c r="C210" s="166"/>
      <c r="D210" s="166"/>
      <c r="E210" s="107">
        <f t="shared" si="41"/>
        <v>0</v>
      </c>
      <c r="F210" s="107"/>
      <c r="G210" s="107"/>
      <c r="H210" s="107"/>
      <c r="I210" s="107"/>
      <c r="J210" s="107"/>
      <c r="K210" s="108"/>
      <c r="M210" s="16">
        <f t="shared" si="44"/>
        <v>0</v>
      </c>
      <c r="N210" s="16">
        <f t="shared" si="45"/>
        <v>0</v>
      </c>
      <c r="O210" s="16">
        <f t="shared" si="46"/>
        <v>0</v>
      </c>
      <c r="P210" s="16">
        <f t="shared" si="39"/>
        <v>0</v>
      </c>
      <c r="Q210" s="16">
        <f t="shared" si="47"/>
        <v>0</v>
      </c>
      <c r="Y210" s="41">
        <f t="shared" si="48"/>
        <v>0</v>
      </c>
      <c r="Z210" s="41">
        <f t="shared" si="42"/>
        <v>0</v>
      </c>
      <c r="AA210" s="47">
        <f t="shared" si="43"/>
        <v>0</v>
      </c>
      <c r="AB210" s="41">
        <f t="shared" si="49"/>
        <v>0</v>
      </c>
      <c r="AC210" s="41">
        <f t="shared" si="50"/>
        <v>0</v>
      </c>
      <c r="AE210" s="86"/>
      <c r="AF210" s="86"/>
      <c r="AG210" s="86"/>
      <c r="AH210" s="86"/>
      <c r="AI210" s="17"/>
      <c r="AJ210" s="17"/>
      <c r="AK210" s="17"/>
      <c r="AL210" s="17"/>
      <c r="AM210" s="17"/>
      <c r="AN210" s="185" t="str">
        <f t="shared" si="51"/>
        <v/>
      </c>
      <c r="AO210" s="17" t="s">
        <v>9</v>
      </c>
      <c r="AP210" s="17">
        <v>11</v>
      </c>
      <c r="AQ210" s="17" t="s">
        <v>9</v>
      </c>
      <c r="AR210" s="17">
        <v>27</v>
      </c>
      <c r="AS210" s="17"/>
    </row>
    <row r="211" spans="1:45">
      <c r="A211" s="6">
        <v>15</v>
      </c>
      <c r="B211" s="166"/>
      <c r="C211" s="166"/>
      <c r="D211" s="166"/>
      <c r="E211" s="107">
        <f t="shared" si="41"/>
        <v>0</v>
      </c>
      <c r="F211" s="107"/>
      <c r="G211" s="107"/>
      <c r="H211" s="107"/>
      <c r="I211" s="107"/>
      <c r="J211" s="107"/>
      <c r="K211" s="108"/>
      <c r="M211" s="16">
        <f t="shared" si="44"/>
        <v>0</v>
      </c>
      <c r="N211" s="16">
        <f t="shared" si="45"/>
        <v>0</v>
      </c>
      <c r="O211" s="16">
        <f t="shared" si="46"/>
        <v>0</v>
      </c>
      <c r="P211" s="16">
        <f t="shared" si="39"/>
        <v>0</v>
      </c>
      <c r="Q211" s="16">
        <f t="shared" si="47"/>
        <v>0</v>
      </c>
      <c r="Y211" s="41">
        <f t="shared" si="48"/>
        <v>0</v>
      </c>
      <c r="Z211" s="41">
        <f t="shared" si="42"/>
        <v>0</v>
      </c>
      <c r="AA211" s="47">
        <f t="shared" si="43"/>
        <v>0</v>
      </c>
      <c r="AB211" s="41">
        <f t="shared" si="49"/>
        <v>0</v>
      </c>
      <c r="AC211" s="41">
        <f t="shared" si="50"/>
        <v>0</v>
      </c>
      <c r="AE211" s="86"/>
      <c r="AF211" s="86"/>
      <c r="AG211" s="86"/>
      <c r="AH211" s="86"/>
      <c r="AI211" s="17"/>
      <c r="AJ211" s="17"/>
      <c r="AK211" s="17"/>
      <c r="AL211" s="17"/>
      <c r="AM211" s="17"/>
      <c r="AN211" s="185" t="str">
        <f t="shared" si="51"/>
        <v/>
      </c>
      <c r="AO211" s="17" t="s">
        <v>828</v>
      </c>
      <c r="AP211" s="17">
        <v>11</v>
      </c>
      <c r="AQ211" s="17" t="s">
        <v>9</v>
      </c>
      <c r="AR211" s="17">
        <v>31</v>
      </c>
      <c r="AS211" s="17"/>
    </row>
    <row r="212" spans="1:45" ht="15.75" thickBot="1">
      <c r="A212" s="53">
        <v>16</v>
      </c>
      <c r="B212" s="167"/>
      <c r="C212" s="167"/>
      <c r="D212" s="167"/>
      <c r="E212" s="109">
        <f t="shared" si="41"/>
        <v>0</v>
      </c>
      <c r="F212" s="109"/>
      <c r="G212" s="109"/>
      <c r="H212" s="109"/>
      <c r="I212" s="109"/>
      <c r="J212" s="109"/>
      <c r="K212" s="110"/>
      <c r="M212" s="16">
        <f t="shared" si="44"/>
        <v>0</v>
      </c>
      <c r="N212" s="16">
        <f t="shared" si="45"/>
        <v>0</v>
      </c>
      <c r="O212" s="16">
        <f t="shared" si="46"/>
        <v>0</v>
      </c>
      <c r="P212" s="16">
        <f t="shared" si="39"/>
        <v>0</v>
      </c>
      <c r="Q212" s="16">
        <f t="shared" si="47"/>
        <v>0</v>
      </c>
      <c r="Y212" s="41">
        <f t="shared" si="48"/>
        <v>0</v>
      </c>
      <c r="Z212" s="41">
        <f t="shared" si="42"/>
        <v>0</v>
      </c>
      <c r="AA212" s="47">
        <f t="shared" si="43"/>
        <v>0</v>
      </c>
      <c r="AB212" s="41">
        <f t="shared" si="49"/>
        <v>0</v>
      </c>
      <c r="AC212" s="41">
        <f t="shared" si="50"/>
        <v>0</v>
      </c>
      <c r="AE212" s="86"/>
      <c r="AF212" s="86"/>
      <c r="AG212" s="86"/>
      <c r="AH212" s="86"/>
      <c r="AI212" s="17"/>
      <c r="AJ212" s="17"/>
      <c r="AK212" s="17"/>
      <c r="AL212" s="17"/>
      <c r="AM212" s="17"/>
      <c r="AN212" s="185" t="str">
        <f t="shared" si="51"/>
        <v/>
      </c>
      <c r="AO212" s="17" t="s">
        <v>829</v>
      </c>
      <c r="AP212" s="17">
        <v>11</v>
      </c>
      <c r="AQ212" s="17" t="s">
        <v>9</v>
      </c>
      <c r="AR212" s="17">
        <v>35</v>
      </c>
      <c r="AS212" s="17"/>
    </row>
    <row r="213" spans="1:45">
      <c r="A213" s="54">
        <v>17</v>
      </c>
      <c r="B213" s="165"/>
      <c r="C213" s="165"/>
      <c r="D213" s="165"/>
      <c r="E213" s="111">
        <f t="shared" si="41"/>
        <v>0</v>
      </c>
      <c r="F213" s="111"/>
      <c r="G213" s="111"/>
      <c r="H213" s="111"/>
      <c r="I213" s="111"/>
      <c r="J213" s="111"/>
      <c r="K213" s="112"/>
      <c r="M213" s="16">
        <f t="shared" si="44"/>
        <v>0</v>
      </c>
      <c r="N213" s="16">
        <f t="shared" si="45"/>
        <v>0</v>
      </c>
      <c r="O213" s="16">
        <f t="shared" si="46"/>
        <v>0</v>
      </c>
      <c r="P213" s="16">
        <f t="shared" si="39"/>
        <v>0</v>
      </c>
      <c r="Q213" s="16">
        <f t="shared" si="47"/>
        <v>0</v>
      </c>
      <c r="Y213" s="41">
        <f t="shared" si="48"/>
        <v>0</v>
      </c>
      <c r="Z213" s="41">
        <f t="shared" si="42"/>
        <v>0</v>
      </c>
      <c r="AA213" s="47">
        <f t="shared" si="43"/>
        <v>0</v>
      </c>
      <c r="AB213" s="41">
        <f t="shared" si="49"/>
        <v>0</v>
      </c>
      <c r="AC213" s="41">
        <f t="shared" si="50"/>
        <v>0</v>
      </c>
      <c r="AE213" s="86"/>
      <c r="AF213" s="86"/>
      <c r="AG213" s="86"/>
      <c r="AH213" s="86"/>
      <c r="AI213" s="17"/>
      <c r="AJ213" s="17"/>
      <c r="AK213" s="17"/>
      <c r="AL213" s="17"/>
      <c r="AM213" s="17"/>
      <c r="AN213" s="185" t="str">
        <f t="shared" si="51"/>
        <v/>
      </c>
      <c r="AO213" s="17" t="s">
        <v>830</v>
      </c>
      <c r="AP213" s="17">
        <v>11</v>
      </c>
      <c r="AQ213" s="17" t="s">
        <v>828</v>
      </c>
      <c r="AR213" s="17">
        <v>7</v>
      </c>
      <c r="AS213" s="17"/>
    </row>
    <row r="214" spans="1:45">
      <c r="A214" s="6">
        <v>18</v>
      </c>
      <c r="B214" s="166"/>
      <c r="C214" s="166"/>
      <c r="D214" s="166"/>
      <c r="E214" s="107">
        <f t="shared" si="41"/>
        <v>0</v>
      </c>
      <c r="F214" s="107"/>
      <c r="G214" s="107"/>
      <c r="H214" s="107"/>
      <c r="I214" s="107"/>
      <c r="J214" s="107"/>
      <c r="K214" s="108"/>
      <c r="M214" s="16">
        <f t="shared" si="44"/>
        <v>0</v>
      </c>
      <c r="N214" s="16">
        <f t="shared" si="45"/>
        <v>0</v>
      </c>
      <c r="O214" s="16">
        <f t="shared" si="46"/>
        <v>0</v>
      </c>
      <c r="P214" s="16">
        <f t="shared" si="39"/>
        <v>0</v>
      </c>
      <c r="Q214" s="16">
        <f t="shared" si="47"/>
        <v>0</v>
      </c>
      <c r="Y214" s="41">
        <f t="shared" si="48"/>
        <v>0</v>
      </c>
      <c r="Z214" s="41">
        <f t="shared" si="42"/>
        <v>0</v>
      </c>
      <c r="AA214" s="47">
        <f t="shared" si="43"/>
        <v>0</v>
      </c>
      <c r="AB214" s="41">
        <f t="shared" si="49"/>
        <v>0</v>
      </c>
      <c r="AC214" s="41">
        <f t="shared" si="50"/>
        <v>0</v>
      </c>
      <c r="AE214" s="86"/>
      <c r="AF214" s="86"/>
      <c r="AG214" s="86"/>
      <c r="AH214" s="86"/>
      <c r="AI214" s="17"/>
      <c r="AJ214" s="17"/>
      <c r="AK214" s="17"/>
      <c r="AL214" s="17"/>
      <c r="AM214" s="17"/>
      <c r="AN214" s="185" t="str">
        <f t="shared" si="51"/>
        <v/>
      </c>
      <c r="AO214" s="17" t="s">
        <v>831</v>
      </c>
      <c r="AP214" s="17">
        <v>11</v>
      </c>
      <c r="AQ214" s="17" t="s">
        <v>828</v>
      </c>
      <c r="AR214" s="17">
        <v>11</v>
      </c>
      <c r="AS214" s="17"/>
    </row>
    <row r="215" spans="1:45">
      <c r="A215" s="6">
        <v>19</v>
      </c>
      <c r="B215" s="166"/>
      <c r="C215" s="166"/>
      <c r="D215" s="166"/>
      <c r="E215" s="107">
        <f t="shared" si="41"/>
        <v>0</v>
      </c>
      <c r="F215" s="107"/>
      <c r="G215" s="107"/>
      <c r="H215" s="107"/>
      <c r="I215" s="107"/>
      <c r="J215" s="107"/>
      <c r="K215" s="108"/>
      <c r="M215" s="16">
        <f t="shared" si="44"/>
        <v>0</v>
      </c>
      <c r="N215" s="16">
        <f t="shared" si="45"/>
        <v>0</v>
      </c>
      <c r="O215" s="16">
        <f t="shared" si="46"/>
        <v>0</v>
      </c>
      <c r="P215" s="16">
        <f t="shared" si="39"/>
        <v>0</v>
      </c>
      <c r="Q215" s="16">
        <f t="shared" si="47"/>
        <v>0</v>
      </c>
      <c r="Y215" s="41">
        <f t="shared" si="48"/>
        <v>0</v>
      </c>
      <c r="Z215" s="41">
        <f t="shared" si="42"/>
        <v>0</v>
      </c>
      <c r="AA215" s="47">
        <f t="shared" si="43"/>
        <v>0</v>
      </c>
      <c r="AB215" s="41">
        <f t="shared" si="49"/>
        <v>0</v>
      </c>
      <c r="AC215" s="41">
        <f t="shared" si="50"/>
        <v>0</v>
      </c>
      <c r="AE215" s="86"/>
      <c r="AF215" s="86"/>
      <c r="AG215" s="86"/>
      <c r="AH215" s="86"/>
      <c r="AI215" s="17"/>
      <c r="AJ215" s="17"/>
      <c r="AK215" s="17"/>
      <c r="AL215" s="17"/>
      <c r="AM215" s="17"/>
      <c r="AN215" s="185" t="str">
        <f t="shared" si="51"/>
        <v/>
      </c>
      <c r="AO215" s="17" t="s">
        <v>832</v>
      </c>
      <c r="AP215" s="17">
        <v>11</v>
      </c>
      <c r="AQ215" s="17" t="s">
        <v>828</v>
      </c>
      <c r="AR215" s="17">
        <v>15</v>
      </c>
      <c r="AS215" s="17"/>
    </row>
    <row r="216" spans="1:45">
      <c r="A216" s="6">
        <v>20</v>
      </c>
      <c r="B216" s="166"/>
      <c r="C216" s="166"/>
      <c r="D216" s="166"/>
      <c r="E216" s="107">
        <f t="shared" si="41"/>
        <v>0</v>
      </c>
      <c r="F216" s="107"/>
      <c r="G216" s="107"/>
      <c r="H216" s="107"/>
      <c r="I216" s="107"/>
      <c r="J216" s="107"/>
      <c r="K216" s="108"/>
      <c r="M216" s="16">
        <f t="shared" si="44"/>
        <v>0</v>
      </c>
      <c r="N216" s="16">
        <f t="shared" si="45"/>
        <v>0</v>
      </c>
      <c r="O216" s="16">
        <f t="shared" si="46"/>
        <v>0</v>
      </c>
      <c r="P216" s="16">
        <f t="shared" si="39"/>
        <v>0</v>
      </c>
      <c r="Q216" s="16">
        <f t="shared" si="47"/>
        <v>0</v>
      </c>
      <c r="Y216" s="41">
        <f t="shared" si="48"/>
        <v>0</v>
      </c>
      <c r="Z216" s="41">
        <f t="shared" si="42"/>
        <v>0</v>
      </c>
      <c r="AA216" s="47">
        <f t="shared" si="43"/>
        <v>0</v>
      </c>
      <c r="AB216" s="41">
        <f t="shared" si="49"/>
        <v>0</v>
      </c>
      <c r="AC216" s="41">
        <f t="shared" si="50"/>
        <v>0</v>
      </c>
      <c r="AE216" s="86"/>
      <c r="AF216" s="86"/>
      <c r="AG216" s="86"/>
      <c r="AH216" s="86"/>
      <c r="AI216" s="17"/>
      <c r="AJ216" s="17"/>
      <c r="AK216" s="17"/>
      <c r="AL216" s="17"/>
      <c r="AM216" s="17"/>
      <c r="AN216" s="185" t="str">
        <f t="shared" si="51"/>
        <v/>
      </c>
      <c r="AO216" s="17" t="s">
        <v>833</v>
      </c>
      <c r="AP216" s="17">
        <v>11</v>
      </c>
      <c r="AQ216" s="17" t="s">
        <v>828</v>
      </c>
      <c r="AR216" s="17">
        <v>19</v>
      </c>
      <c r="AS216" s="17"/>
    </row>
    <row r="217" spans="1:45">
      <c r="A217" s="6">
        <v>21</v>
      </c>
      <c r="B217" s="166"/>
      <c r="C217" s="166"/>
      <c r="D217" s="166"/>
      <c r="E217" s="107">
        <f t="shared" si="41"/>
        <v>0</v>
      </c>
      <c r="F217" s="107"/>
      <c r="G217" s="107"/>
      <c r="H217" s="107"/>
      <c r="I217" s="107"/>
      <c r="J217" s="107"/>
      <c r="K217" s="108"/>
      <c r="M217" s="16">
        <f t="shared" si="44"/>
        <v>0</v>
      </c>
      <c r="N217" s="16">
        <f t="shared" si="45"/>
        <v>0</v>
      </c>
      <c r="O217" s="16">
        <f t="shared" si="46"/>
        <v>0</v>
      </c>
      <c r="P217" s="16">
        <f t="shared" si="39"/>
        <v>0</v>
      </c>
      <c r="Q217" s="16">
        <f t="shared" si="47"/>
        <v>0</v>
      </c>
      <c r="Y217" s="41">
        <f t="shared" si="48"/>
        <v>0</v>
      </c>
      <c r="Z217" s="41">
        <f t="shared" si="42"/>
        <v>0</v>
      </c>
      <c r="AA217" s="47">
        <f t="shared" si="43"/>
        <v>0</v>
      </c>
      <c r="AB217" s="41">
        <f t="shared" si="49"/>
        <v>0</v>
      </c>
      <c r="AC217" s="41">
        <f t="shared" si="50"/>
        <v>0</v>
      </c>
      <c r="AE217" s="86"/>
      <c r="AF217" s="86"/>
      <c r="AG217" s="86"/>
      <c r="AH217" s="86"/>
      <c r="AI217" s="17"/>
      <c r="AJ217" s="17"/>
      <c r="AK217" s="17"/>
      <c r="AL217" s="17"/>
      <c r="AM217" s="17"/>
      <c r="AN217" s="185" t="str">
        <f t="shared" si="51"/>
        <v/>
      </c>
      <c r="AO217" s="17" t="s">
        <v>834</v>
      </c>
      <c r="AP217" s="17">
        <v>11</v>
      </c>
      <c r="AQ217" s="17" t="s">
        <v>828</v>
      </c>
      <c r="AR217" s="17">
        <v>23</v>
      </c>
      <c r="AS217" s="17"/>
    </row>
    <row r="218" spans="1:45">
      <c r="A218" s="6">
        <v>22</v>
      </c>
      <c r="B218" s="166"/>
      <c r="C218" s="166"/>
      <c r="D218" s="166"/>
      <c r="E218" s="107">
        <f t="shared" si="41"/>
        <v>0</v>
      </c>
      <c r="F218" s="107"/>
      <c r="G218" s="107"/>
      <c r="H218" s="107"/>
      <c r="I218" s="107"/>
      <c r="J218" s="107"/>
      <c r="K218" s="108"/>
      <c r="M218" s="16">
        <f t="shared" si="44"/>
        <v>0</v>
      </c>
      <c r="N218" s="16">
        <f t="shared" si="45"/>
        <v>0</v>
      </c>
      <c r="O218" s="16">
        <f t="shared" si="46"/>
        <v>0</v>
      </c>
      <c r="P218" s="16">
        <f t="shared" si="39"/>
        <v>0</v>
      </c>
      <c r="Q218" s="16">
        <f t="shared" si="47"/>
        <v>0</v>
      </c>
      <c r="Y218" s="41">
        <f t="shared" si="48"/>
        <v>0</v>
      </c>
      <c r="Z218" s="41">
        <f t="shared" si="42"/>
        <v>0</v>
      </c>
      <c r="AA218" s="47">
        <f t="shared" si="43"/>
        <v>0</v>
      </c>
      <c r="AB218" s="41">
        <f t="shared" si="49"/>
        <v>0</v>
      </c>
      <c r="AC218" s="41">
        <f t="shared" si="50"/>
        <v>0</v>
      </c>
      <c r="AE218" s="86"/>
      <c r="AF218" s="86"/>
      <c r="AG218" s="86"/>
      <c r="AH218" s="86"/>
      <c r="AI218" s="17"/>
      <c r="AJ218" s="17"/>
      <c r="AK218" s="17"/>
      <c r="AL218" s="17"/>
      <c r="AM218" s="17"/>
      <c r="AN218" s="185" t="str">
        <f t="shared" si="51"/>
        <v/>
      </c>
      <c r="AO218" s="17" t="s">
        <v>835</v>
      </c>
      <c r="AP218" s="17">
        <v>11</v>
      </c>
      <c r="AQ218" s="17" t="s">
        <v>828</v>
      </c>
      <c r="AR218" s="17">
        <v>27</v>
      </c>
      <c r="AS218" s="17"/>
    </row>
    <row r="219" spans="1:45">
      <c r="A219" s="6">
        <v>23</v>
      </c>
      <c r="B219" s="166"/>
      <c r="C219" s="166"/>
      <c r="D219" s="166"/>
      <c r="E219" s="107">
        <f t="shared" si="41"/>
        <v>0</v>
      </c>
      <c r="F219" s="107"/>
      <c r="G219" s="107"/>
      <c r="H219" s="107"/>
      <c r="I219" s="107"/>
      <c r="J219" s="107"/>
      <c r="K219" s="108"/>
      <c r="M219" s="16">
        <f t="shared" si="44"/>
        <v>0</v>
      </c>
      <c r="N219" s="16">
        <f t="shared" si="45"/>
        <v>0</v>
      </c>
      <c r="O219" s="16">
        <f t="shared" si="46"/>
        <v>0</v>
      </c>
      <c r="P219" s="16">
        <f t="shared" si="39"/>
        <v>0</v>
      </c>
      <c r="Q219" s="16">
        <f t="shared" si="47"/>
        <v>0</v>
      </c>
      <c r="Y219" s="41">
        <f t="shared" si="48"/>
        <v>0</v>
      </c>
      <c r="Z219" s="41">
        <f t="shared" si="42"/>
        <v>0</v>
      </c>
      <c r="AA219" s="47">
        <f t="shared" si="43"/>
        <v>0</v>
      </c>
      <c r="AB219" s="41">
        <f t="shared" si="49"/>
        <v>0</v>
      </c>
      <c r="AC219" s="41">
        <f t="shared" si="50"/>
        <v>0</v>
      </c>
      <c r="AE219" s="86"/>
      <c r="AF219" s="86"/>
      <c r="AG219" s="86"/>
      <c r="AH219" s="86"/>
      <c r="AI219" s="17"/>
      <c r="AJ219" s="17"/>
      <c r="AK219" s="17"/>
      <c r="AL219" s="17"/>
      <c r="AM219" s="17"/>
      <c r="AN219" s="185" t="str">
        <f t="shared" si="51"/>
        <v/>
      </c>
      <c r="AO219" s="17" t="s">
        <v>836</v>
      </c>
      <c r="AP219" s="17">
        <v>11</v>
      </c>
      <c r="AQ219" s="17" t="s">
        <v>828</v>
      </c>
      <c r="AR219" s="17">
        <v>31</v>
      </c>
      <c r="AS219" s="17"/>
    </row>
    <row r="220" spans="1:45" ht="15.75" thickBot="1">
      <c r="A220" s="53">
        <v>24</v>
      </c>
      <c r="B220" s="167"/>
      <c r="C220" s="167"/>
      <c r="D220" s="167"/>
      <c r="E220" s="109">
        <f t="shared" si="41"/>
        <v>0</v>
      </c>
      <c r="F220" s="109"/>
      <c r="G220" s="109"/>
      <c r="H220" s="109"/>
      <c r="I220" s="109"/>
      <c r="J220" s="109"/>
      <c r="K220" s="110"/>
      <c r="M220" s="16">
        <f t="shared" si="44"/>
        <v>0</v>
      </c>
      <c r="N220" s="16">
        <f t="shared" si="45"/>
        <v>0</v>
      </c>
      <c r="O220" s="16">
        <f t="shared" si="46"/>
        <v>0</v>
      </c>
      <c r="P220" s="16">
        <f t="shared" si="39"/>
        <v>0</v>
      </c>
      <c r="Q220" s="16">
        <f t="shared" si="47"/>
        <v>0</v>
      </c>
      <c r="Y220" s="41">
        <f t="shared" si="48"/>
        <v>0</v>
      </c>
      <c r="Z220" s="41">
        <f t="shared" si="42"/>
        <v>0</v>
      </c>
      <c r="AA220" s="47">
        <f t="shared" si="43"/>
        <v>0</v>
      </c>
      <c r="AB220" s="41">
        <f t="shared" si="49"/>
        <v>0</v>
      </c>
      <c r="AC220" s="41">
        <f t="shared" si="50"/>
        <v>0</v>
      </c>
      <c r="AE220" s="86"/>
      <c r="AF220" s="86"/>
      <c r="AG220" s="86"/>
      <c r="AH220" s="86"/>
      <c r="AI220" s="17"/>
      <c r="AJ220" s="17"/>
      <c r="AK220" s="17"/>
      <c r="AL220" s="17"/>
      <c r="AM220" s="17"/>
      <c r="AN220" s="185" t="str">
        <f t="shared" si="51"/>
        <v/>
      </c>
      <c r="AO220" s="17" t="s">
        <v>837</v>
      </c>
      <c r="AP220" s="17">
        <v>11</v>
      </c>
      <c r="AQ220" s="17" t="s">
        <v>828</v>
      </c>
      <c r="AR220" s="17">
        <v>35</v>
      </c>
      <c r="AS220" s="17"/>
    </row>
    <row r="221" spans="1:45">
      <c r="A221" s="54">
        <v>25</v>
      </c>
      <c r="B221" s="165"/>
      <c r="C221" s="165"/>
      <c r="D221" s="165"/>
      <c r="E221" s="111">
        <f t="shared" si="41"/>
        <v>0</v>
      </c>
      <c r="F221" s="111"/>
      <c r="G221" s="111"/>
      <c r="H221" s="111"/>
      <c r="I221" s="111"/>
      <c r="J221" s="111"/>
      <c r="K221" s="112"/>
      <c r="M221" s="16">
        <f t="shared" si="44"/>
        <v>0</v>
      </c>
      <c r="N221" s="16">
        <f t="shared" si="45"/>
        <v>0</v>
      </c>
      <c r="O221" s="16">
        <f t="shared" si="46"/>
        <v>0</v>
      </c>
      <c r="P221" s="16">
        <f t="shared" si="39"/>
        <v>0</v>
      </c>
      <c r="Q221" s="16">
        <f t="shared" si="47"/>
        <v>0</v>
      </c>
      <c r="Y221" s="41">
        <f t="shared" si="48"/>
        <v>0</v>
      </c>
      <c r="Z221" s="41">
        <f t="shared" si="42"/>
        <v>0</v>
      </c>
      <c r="AA221" s="47">
        <f t="shared" si="43"/>
        <v>0</v>
      </c>
      <c r="AB221" s="41">
        <f t="shared" si="49"/>
        <v>0</v>
      </c>
      <c r="AC221" s="41">
        <f t="shared" si="50"/>
        <v>0</v>
      </c>
      <c r="AE221" s="86"/>
      <c r="AF221" s="86"/>
      <c r="AG221" s="86"/>
      <c r="AH221" s="86"/>
      <c r="AI221" s="17"/>
      <c r="AJ221" s="17"/>
      <c r="AK221" s="17"/>
      <c r="AL221" s="17"/>
      <c r="AM221" s="17"/>
      <c r="AN221" s="185" t="str">
        <f t="shared" si="51"/>
        <v/>
      </c>
      <c r="AO221" s="17" t="s">
        <v>5</v>
      </c>
      <c r="AP221" s="17">
        <v>15</v>
      </c>
      <c r="AQ221" s="17" t="s">
        <v>829</v>
      </c>
      <c r="AR221" s="17">
        <v>7</v>
      </c>
      <c r="AS221" s="17"/>
    </row>
    <row r="222" spans="1:45">
      <c r="A222" s="6">
        <v>26</v>
      </c>
      <c r="B222" s="166"/>
      <c r="C222" s="166"/>
      <c r="D222" s="166"/>
      <c r="E222" s="107">
        <f t="shared" si="41"/>
        <v>0</v>
      </c>
      <c r="F222" s="107"/>
      <c r="G222" s="107"/>
      <c r="H222" s="107"/>
      <c r="I222" s="107"/>
      <c r="J222" s="107"/>
      <c r="K222" s="108"/>
      <c r="M222" s="16">
        <f t="shared" si="44"/>
        <v>0</v>
      </c>
      <c r="N222" s="16">
        <f t="shared" si="45"/>
        <v>0</v>
      </c>
      <c r="O222" s="16">
        <f t="shared" si="46"/>
        <v>0</v>
      </c>
      <c r="P222" s="16">
        <f t="shared" si="39"/>
        <v>0</v>
      </c>
      <c r="Q222" s="16">
        <f t="shared" si="47"/>
        <v>0</v>
      </c>
      <c r="Y222" s="41">
        <f t="shared" si="48"/>
        <v>0</v>
      </c>
      <c r="Z222" s="41">
        <f t="shared" si="42"/>
        <v>0</v>
      </c>
      <c r="AA222" s="47">
        <f t="shared" si="43"/>
        <v>0</v>
      </c>
      <c r="AB222" s="41">
        <f t="shared" si="49"/>
        <v>0</v>
      </c>
      <c r="AC222" s="41">
        <f t="shared" si="50"/>
        <v>0</v>
      </c>
      <c r="AE222" s="86"/>
      <c r="AF222" s="86"/>
      <c r="AG222" s="86"/>
      <c r="AH222" s="86"/>
      <c r="AI222" s="17"/>
      <c r="AJ222" s="17"/>
      <c r="AK222" s="17"/>
      <c r="AL222" s="17"/>
      <c r="AM222" s="17"/>
      <c r="AN222" s="185" t="str">
        <f t="shared" si="51"/>
        <v/>
      </c>
      <c r="AO222" s="17" t="s">
        <v>9</v>
      </c>
      <c r="AP222" s="17">
        <v>15</v>
      </c>
      <c r="AQ222" s="17" t="s">
        <v>829</v>
      </c>
      <c r="AR222" s="17">
        <v>11</v>
      </c>
      <c r="AS222" s="17"/>
    </row>
    <row r="223" spans="1:45">
      <c r="A223" s="6">
        <v>27</v>
      </c>
      <c r="B223" s="166"/>
      <c r="C223" s="166"/>
      <c r="D223" s="166"/>
      <c r="E223" s="107">
        <f t="shared" si="41"/>
        <v>0</v>
      </c>
      <c r="F223" s="107"/>
      <c r="G223" s="107"/>
      <c r="H223" s="107"/>
      <c r="I223" s="107"/>
      <c r="J223" s="107"/>
      <c r="K223" s="108"/>
      <c r="M223" s="16">
        <f t="shared" si="44"/>
        <v>0</v>
      </c>
      <c r="N223" s="16">
        <f t="shared" si="45"/>
        <v>0</v>
      </c>
      <c r="O223" s="16">
        <f t="shared" si="46"/>
        <v>0</v>
      </c>
      <c r="P223" s="16">
        <f t="shared" si="39"/>
        <v>0</v>
      </c>
      <c r="Q223" s="16">
        <f t="shared" si="47"/>
        <v>0</v>
      </c>
      <c r="Y223" s="41">
        <f t="shared" si="48"/>
        <v>0</v>
      </c>
      <c r="Z223" s="41">
        <f t="shared" si="42"/>
        <v>0</v>
      </c>
      <c r="AA223" s="47">
        <f t="shared" si="43"/>
        <v>0</v>
      </c>
      <c r="AB223" s="41">
        <f t="shared" si="49"/>
        <v>0</v>
      </c>
      <c r="AC223" s="41">
        <f t="shared" si="50"/>
        <v>0</v>
      </c>
      <c r="AE223" s="86"/>
      <c r="AF223" s="86"/>
      <c r="AG223" s="86"/>
      <c r="AH223" s="86"/>
      <c r="AI223" s="17"/>
      <c r="AJ223" s="17"/>
      <c r="AK223" s="17"/>
      <c r="AL223" s="17"/>
      <c r="AM223" s="17"/>
      <c r="AN223" s="185" t="str">
        <f t="shared" si="51"/>
        <v/>
      </c>
      <c r="AO223" s="17" t="s">
        <v>828</v>
      </c>
      <c r="AP223" s="17">
        <v>15</v>
      </c>
      <c r="AQ223" s="17" t="s">
        <v>829</v>
      </c>
      <c r="AR223" s="17">
        <v>15</v>
      </c>
      <c r="AS223" s="17"/>
    </row>
    <row r="224" spans="1:45">
      <c r="A224" s="6">
        <v>28</v>
      </c>
      <c r="B224" s="166"/>
      <c r="C224" s="166"/>
      <c r="D224" s="166"/>
      <c r="E224" s="107">
        <f t="shared" si="41"/>
        <v>0</v>
      </c>
      <c r="F224" s="107"/>
      <c r="G224" s="107"/>
      <c r="H224" s="107"/>
      <c r="I224" s="107"/>
      <c r="J224" s="107"/>
      <c r="K224" s="108"/>
      <c r="M224" s="16">
        <f t="shared" si="44"/>
        <v>0</v>
      </c>
      <c r="N224" s="16">
        <f t="shared" si="45"/>
        <v>0</v>
      </c>
      <c r="O224" s="16">
        <f t="shared" si="46"/>
        <v>0</v>
      </c>
      <c r="P224" s="16">
        <f t="shared" si="39"/>
        <v>0</v>
      </c>
      <c r="Q224" s="16">
        <f t="shared" si="47"/>
        <v>0</v>
      </c>
      <c r="Y224" s="41">
        <f t="shared" si="48"/>
        <v>0</v>
      </c>
      <c r="Z224" s="41">
        <f t="shared" si="42"/>
        <v>0</v>
      </c>
      <c r="AA224" s="47">
        <f t="shared" si="43"/>
        <v>0</v>
      </c>
      <c r="AB224" s="41">
        <f t="shared" si="49"/>
        <v>0</v>
      </c>
      <c r="AC224" s="41">
        <f t="shared" si="50"/>
        <v>0</v>
      </c>
      <c r="AE224" s="86"/>
      <c r="AF224" s="86"/>
      <c r="AG224" s="86"/>
      <c r="AH224" s="86"/>
      <c r="AI224" s="17"/>
      <c r="AJ224" s="17"/>
      <c r="AK224" s="17"/>
      <c r="AL224" s="17"/>
      <c r="AM224" s="17"/>
      <c r="AN224" s="185" t="str">
        <f t="shared" si="51"/>
        <v/>
      </c>
      <c r="AO224" s="17" t="s">
        <v>829</v>
      </c>
      <c r="AP224" s="17">
        <v>15</v>
      </c>
      <c r="AQ224" s="17" t="s">
        <v>829</v>
      </c>
      <c r="AR224" s="17">
        <v>19</v>
      </c>
      <c r="AS224" s="17"/>
    </row>
    <row r="225" spans="1:45">
      <c r="A225" s="6">
        <v>29</v>
      </c>
      <c r="B225" s="166"/>
      <c r="C225" s="166"/>
      <c r="D225" s="166"/>
      <c r="E225" s="107">
        <f t="shared" si="41"/>
        <v>0</v>
      </c>
      <c r="F225" s="107"/>
      <c r="G225" s="107"/>
      <c r="H225" s="107"/>
      <c r="I225" s="107"/>
      <c r="J225" s="107"/>
      <c r="K225" s="108"/>
      <c r="M225" s="16">
        <f t="shared" si="44"/>
        <v>0</v>
      </c>
      <c r="N225" s="16">
        <f t="shared" si="45"/>
        <v>0</v>
      </c>
      <c r="O225" s="16">
        <f t="shared" si="46"/>
        <v>0</v>
      </c>
      <c r="P225" s="16">
        <f t="shared" si="39"/>
        <v>0</v>
      </c>
      <c r="Q225" s="16">
        <f t="shared" si="47"/>
        <v>0</v>
      </c>
      <c r="Y225" s="41">
        <f t="shared" si="48"/>
        <v>0</v>
      </c>
      <c r="Z225" s="41">
        <f t="shared" si="42"/>
        <v>0</v>
      </c>
      <c r="AA225" s="47">
        <f t="shared" si="43"/>
        <v>0</v>
      </c>
      <c r="AB225" s="41">
        <f t="shared" si="49"/>
        <v>0</v>
      </c>
      <c r="AC225" s="41">
        <f t="shared" si="50"/>
        <v>0</v>
      </c>
      <c r="AE225" s="86"/>
      <c r="AF225" s="86"/>
      <c r="AG225" s="86"/>
      <c r="AH225" s="86"/>
      <c r="AI225" s="17"/>
      <c r="AJ225" s="17"/>
      <c r="AK225" s="17"/>
      <c r="AL225" s="17"/>
      <c r="AM225" s="17"/>
      <c r="AN225" s="185" t="str">
        <f t="shared" si="51"/>
        <v/>
      </c>
      <c r="AO225" s="17" t="s">
        <v>830</v>
      </c>
      <c r="AP225" s="17">
        <v>15</v>
      </c>
      <c r="AQ225" s="17" t="s">
        <v>829</v>
      </c>
      <c r="AR225" s="17">
        <v>23</v>
      </c>
      <c r="AS225" s="17"/>
    </row>
    <row r="226" spans="1:45">
      <c r="A226" s="7">
        <v>30</v>
      </c>
      <c r="B226" s="166"/>
      <c r="C226" s="166"/>
      <c r="D226" s="166"/>
      <c r="E226" s="107">
        <f t="shared" si="41"/>
        <v>0</v>
      </c>
      <c r="F226" s="107"/>
      <c r="G226" s="107"/>
      <c r="H226" s="107"/>
      <c r="I226" s="107"/>
      <c r="J226" s="107"/>
      <c r="K226" s="108"/>
      <c r="M226" s="16">
        <f t="shared" si="44"/>
        <v>0</v>
      </c>
      <c r="N226" s="16">
        <f t="shared" si="45"/>
        <v>0</v>
      </c>
      <c r="O226" s="16">
        <f t="shared" si="46"/>
        <v>0</v>
      </c>
      <c r="P226" s="16">
        <f t="shared" ref="P226:P289" si="52">(IF(F226=4,E226,0))</f>
        <v>0</v>
      </c>
      <c r="Q226" s="16">
        <f t="shared" si="47"/>
        <v>0</v>
      </c>
      <c r="Y226" s="41">
        <f t="shared" si="48"/>
        <v>0</v>
      </c>
      <c r="Z226" s="41">
        <f t="shared" si="42"/>
        <v>0</v>
      </c>
      <c r="AA226" s="47">
        <f t="shared" si="43"/>
        <v>0</v>
      </c>
      <c r="AB226" s="41">
        <f t="shared" si="49"/>
        <v>0</v>
      </c>
      <c r="AC226" s="41">
        <f t="shared" si="50"/>
        <v>0</v>
      </c>
      <c r="AE226" s="86"/>
      <c r="AF226" s="86"/>
      <c r="AG226" s="86"/>
      <c r="AH226" s="86"/>
      <c r="AI226" s="17"/>
      <c r="AJ226" s="17"/>
      <c r="AK226" s="17"/>
      <c r="AL226" s="17"/>
      <c r="AM226" s="17"/>
      <c r="AN226" s="185" t="str">
        <f t="shared" si="51"/>
        <v/>
      </c>
      <c r="AO226" s="17" t="s">
        <v>831</v>
      </c>
      <c r="AP226" s="17">
        <v>15</v>
      </c>
      <c r="AQ226" s="17" t="s">
        <v>829</v>
      </c>
      <c r="AR226" s="17">
        <v>27</v>
      </c>
      <c r="AS226" s="17"/>
    </row>
    <row r="227" spans="1:45">
      <c r="A227" s="7">
        <v>31</v>
      </c>
      <c r="B227" s="166"/>
      <c r="C227" s="166"/>
      <c r="D227" s="166"/>
      <c r="E227" s="107">
        <f t="shared" si="41"/>
        <v>0</v>
      </c>
      <c r="F227" s="107"/>
      <c r="G227" s="107"/>
      <c r="H227" s="107"/>
      <c r="I227" s="107"/>
      <c r="J227" s="107"/>
      <c r="K227" s="108"/>
      <c r="M227" s="16">
        <f t="shared" si="44"/>
        <v>0</v>
      </c>
      <c r="N227" s="16">
        <f t="shared" si="45"/>
        <v>0</v>
      </c>
      <c r="O227" s="16">
        <f t="shared" si="46"/>
        <v>0</v>
      </c>
      <c r="P227" s="16">
        <f t="shared" si="52"/>
        <v>0</v>
      </c>
      <c r="Q227" s="16">
        <f t="shared" si="47"/>
        <v>0</v>
      </c>
      <c r="Y227" s="41">
        <f t="shared" si="48"/>
        <v>0</v>
      </c>
      <c r="Z227" s="41">
        <f t="shared" si="42"/>
        <v>0</v>
      </c>
      <c r="AA227" s="47">
        <f t="shared" si="43"/>
        <v>0</v>
      </c>
      <c r="AB227" s="41">
        <f t="shared" si="49"/>
        <v>0</v>
      </c>
      <c r="AC227" s="41">
        <f t="shared" si="50"/>
        <v>0</v>
      </c>
      <c r="AE227" s="86"/>
      <c r="AF227" s="86"/>
      <c r="AG227" s="86"/>
      <c r="AH227" s="86"/>
      <c r="AI227" s="17"/>
      <c r="AJ227" s="17"/>
      <c r="AK227" s="17"/>
      <c r="AL227" s="17"/>
      <c r="AM227" s="17"/>
      <c r="AN227" s="185" t="str">
        <f t="shared" si="51"/>
        <v/>
      </c>
      <c r="AO227" s="17" t="s">
        <v>832</v>
      </c>
      <c r="AP227" s="17">
        <v>15</v>
      </c>
      <c r="AQ227" s="17" t="s">
        <v>829</v>
      </c>
      <c r="AR227" s="17">
        <v>31</v>
      </c>
      <c r="AS227" s="17"/>
    </row>
    <row r="228" spans="1:45" ht="15.75" thickBot="1">
      <c r="A228" s="55">
        <v>32</v>
      </c>
      <c r="B228" s="167"/>
      <c r="C228" s="167"/>
      <c r="D228" s="167"/>
      <c r="E228" s="109">
        <f t="shared" si="41"/>
        <v>0</v>
      </c>
      <c r="F228" s="109"/>
      <c r="G228" s="109"/>
      <c r="H228" s="109"/>
      <c r="I228" s="109"/>
      <c r="J228" s="109"/>
      <c r="K228" s="110"/>
      <c r="M228" s="16">
        <f t="shared" si="44"/>
        <v>0</v>
      </c>
      <c r="N228" s="16">
        <f t="shared" si="45"/>
        <v>0</v>
      </c>
      <c r="O228" s="16">
        <f t="shared" si="46"/>
        <v>0</v>
      </c>
      <c r="P228" s="16">
        <f t="shared" si="52"/>
        <v>0</v>
      </c>
      <c r="Q228" s="16">
        <f t="shared" si="47"/>
        <v>0</v>
      </c>
      <c r="Y228" s="41">
        <f t="shared" si="48"/>
        <v>0</v>
      </c>
      <c r="Z228" s="41">
        <f t="shared" si="42"/>
        <v>0</v>
      </c>
      <c r="AA228" s="47">
        <f t="shared" si="43"/>
        <v>0</v>
      </c>
      <c r="AB228" s="41">
        <f t="shared" si="49"/>
        <v>0</v>
      </c>
      <c r="AC228" s="41">
        <f t="shared" si="50"/>
        <v>0</v>
      </c>
      <c r="AE228" s="86"/>
      <c r="AF228" s="86"/>
      <c r="AG228" s="86"/>
      <c r="AH228" s="86"/>
      <c r="AI228" s="17"/>
      <c r="AJ228" s="17"/>
      <c r="AK228" s="17"/>
      <c r="AL228" s="17"/>
      <c r="AM228" s="17"/>
      <c r="AN228" s="185" t="str">
        <f t="shared" si="51"/>
        <v/>
      </c>
      <c r="AO228" s="17" t="s">
        <v>833</v>
      </c>
      <c r="AP228" s="17">
        <v>15</v>
      </c>
      <c r="AQ228" s="17" t="s">
        <v>829</v>
      </c>
      <c r="AR228" s="17">
        <v>35</v>
      </c>
      <c r="AS228" s="17"/>
    </row>
    <row r="229" spans="1:45">
      <c r="A229" s="56">
        <v>33</v>
      </c>
      <c r="B229" s="165"/>
      <c r="C229" s="165"/>
      <c r="D229" s="165"/>
      <c r="E229" s="111">
        <f t="shared" si="41"/>
        <v>0</v>
      </c>
      <c r="F229" s="111"/>
      <c r="G229" s="111"/>
      <c r="H229" s="111"/>
      <c r="I229" s="111"/>
      <c r="J229" s="111"/>
      <c r="K229" s="112"/>
      <c r="M229" s="16">
        <f t="shared" si="44"/>
        <v>0</v>
      </c>
      <c r="N229" s="16">
        <f t="shared" si="45"/>
        <v>0</v>
      </c>
      <c r="O229" s="16">
        <f t="shared" si="46"/>
        <v>0</v>
      </c>
      <c r="P229" s="16">
        <f t="shared" si="52"/>
        <v>0</v>
      </c>
      <c r="Q229" s="16">
        <f t="shared" si="47"/>
        <v>0</v>
      </c>
      <c r="Y229" s="41">
        <f t="shared" si="48"/>
        <v>0</v>
      </c>
      <c r="Z229" s="41">
        <f t="shared" si="42"/>
        <v>0</v>
      </c>
      <c r="AA229" s="47">
        <f t="shared" si="43"/>
        <v>0</v>
      </c>
      <c r="AB229" s="41">
        <f t="shared" si="49"/>
        <v>0</v>
      </c>
      <c r="AC229" s="41">
        <f t="shared" si="50"/>
        <v>0</v>
      </c>
      <c r="AE229" s="86"/>
      <c r="AF229" s="86"/>
      <c r="AG229" s="86"/>
      <c r="AH229" s="86"/>
      <c r="AI229" s="17"/>
      <c r="AJ229" s="17"/>
      <c r="AK229" s="17"/>
      <c r="AL229" s="17"/>
      <c r="AM229" s="17"/>
      <c r="AN229" s="185" t="str">
        <f t="shared" si="51"/>
        <v/>
      </c>
      <c r="AO229" s="17" t="s">
        <v>834</v>
      </c>
      <c r="AP229" s="17">
        <v>15</v>
      </c>
      <c r="AQ229" s="17" t="s">
        <v>830</v>
      </c>
      <c r="AR229" s="17">
        <v>7</v>
      </c>
      <c r="AS229" s="17"/>
    </row>
    <row r="230" spans="1:45">
      <c r="A230" s="7">
        <v>34</v>
      </c>
      <c r="B230" s="166"/>
      <c r="C230" s="166"/>
      <c r="D230" s="166"/>
      <c r="E230" s="107">
        <f t="shared" si="41"/>
        <v>0</v>
      </c>
      <c r="F230" s="107"/>
      <c r="G230" s="107"/>
      <c r="H230" s="107"/>
      <c r="I230" s="107"/>
      <c r="J230" s="107"/>
      <c r="K230" s="108"/>
      <c r="M230" s="16">
        <f t="shared" si="44"/>
        <v>0</v>
      </c>
      <c r="N230" s="16">
        <f t="shared" si="45"/>
        <v>0</v>
      </c>
      <c r="O230" s="16">
        <f t="shared" si="46"/>
        <v>0</v>
      </c>
      <c r="P230" s="16">
        <f t="shared" si="52"/>
        <v>0</v>
      </c>
      <c r="Q230" s="16">
        <f t="shared" si="47"/>
        <v>0</v>
      </c>
      <c r="Y230" s="41">
        <f t="shared" si="48"/>
        <v>0</v>
      </c>
      <c r="Z230" s="41">
        <f t="shared" si="42"/>
        <v>0</v>
      </c>
      <c r="AA230" s="47">
        <f t="shared" si="43"/>
        <v>0</v>
      </c>
      <c r="AB230" s="41">
        <f t="shared" si="49"/>
        <v>0</v>
      </c>
      <c r="AC230" s="41">
        <f t="shared" si="50"/>
        <v>0</v>
      </c>
      <c r="AE230" s="86"/>
      <c r="AF230" s="86"/>
      <c r="AG230" s="86"/>
      <c r="AH230" s="86"/>
      <c r="AI230" s="17"/>
      <c r="AJ230" s="17"/>
      <c r="AK230" s="17"/>
      <c r="AL230" s="17"/>
      <c r="AM230" s="17"/>
      <c r="AN230" s="185" t="str">
        <f t="shared" si="51"/>
        <v/>
      </c>
      <c r="AO230" s="17" t="s">
        <v>835</v>
      </c>
      <c r="AP230" s="17">
        <v>15</v>
      </c>
      <c r="AQ230" s="17" t="s">
        <v>830</v>
      </c>
      <c r="AR230" s="17">
        <v>11</v>
      </c>
      <c r="AS230" s="17"/>
    </row>
    <row r="231" spans="1:45">
      <c r="A231" s="7">
        <v>35</v>
      </c>
      <c r="B231" s="166"/>
      <c r="C231" s="166"/>
      <c r="D231" s="166"/>
      <c r="E231" s="107">
        <f t="shared" si="41"/>
        <v>0</v>
      </c>
      <c r="F231" s="107"/>
      <c r="G231" s="107"/>
      <c r="H231" s="107"/>
      <c r="I231" s="107"/>
      <c r="J231" s="107"/>
      <c r="K231" s="108"/>
      <c r="M231" s="16">
        <f t="shared" si="44"/>
        <v>0</v>
      </c>
      <c r="N231" s="16">
        <f t="shared" si="45"/>
        <v>0</v>
      </c>
      <c r="O231" s="16">
        <f t="shared" si="46"/>
        <v>0</v>
      </c>
      <c r="P231" s="16">
        <f t="shared" si="52"/>
        <v>0</v>
      </c>
      <c r="Q231" s="16">
        <f t="shared" si="47"/>
        <v>0</v>
      </c>
      <c r="Y231" s="41">
        <f t="shared" si="48"/>
        <v>0</v>
      </c>
      <c r="Z231" s="41">
        <f t="shared" si="42"/>
        <v>0</v>
      </c>
      <c r="AA231" s="47">
        <f t="shared" si="43"/>
        <v>0</v>
      </c>
      <c r="AB231" s="41">
        <f t="shared" si="49"/>
        <v>0</v>
      </c>
      <c r="AC231" s="41">
        <f t="shared" si="50"/>
        <v>0</v>
      </c>
      <c r="AE231" s="86"/>
      <c r="AF231" s="86"/>
      <c r="AG231" s="86"/>
      <c r="AH231" s="86"/>
      <c r="AI231" s="17"/>
      <c r="AJ231" s="17"/>
      <c r="AK231" s="17"/>
      <c r="AL231" s="17"/>
      <c r="AM231" s="17"/>
      <c r="AN231" s="185" t="str">
        <f t="shared" si="51"/>
        <v/>
      </c>
      <c r="AO231" s="17" t="s">
        <v>836</v>
      </c>
      <c r="AP231" s="17">
        <v>15</v>
      </c>
      <c r="AQ231" s="17" t="s">
        <v>830</v>
      </c>
      <c r="AR231" s="17">
        <v>15</v>
      </c>
      <c r="AS231" s="17"/>
    </row>
    <row r="232" spans="1:45">
      <c r="A232" s="7">
        <v>36</v>
      </c>
      <c r="B232" s="166"/>
      <c r="C232" s="166"/>
      <c r="D232" s="166"/>
      <c r="E232" s="107">
        <f t="shared" si="41"/>
        <v>0</v>
      </c>
      <c r="F232" s="107"/>
      <c r="G232" s="107"/>
      <c r="H232" s="107"/>
      <c r="I232" s="107"/>
      <c r="J232" s="107"/>
      <c r="K232" s="108"/>
      <c r="M232" s="16">
        <f t="shared" si="44"/>
        <v>0</v>
      </c>
      <c r="N232" s="16">
        <f t="shared" si="45"/>
        <v>0</v>
      </c>
      <c r="O232" s="16">
        <f t="shared" si="46"/>
        <v>0</v>
      </c>
      <c r="P232" s="16">
        <f t="shared" si="52"/>
        <v>0</v>
      </c>
      <c r="Q232" s="16">
        <f t="shared" si="47"/>
        <v>0</v>
      </c>
      <c r="Y232" s="41">
        <f t="shared" si="48"/>
        <v>0</v>
      </c>
      <c r="Z232" s="41">
        <f t="shared" si="42"/>
        <v>0</v>
      </c>
      <c r="AA232" s="47">
        <f t="shared" si="43"/>
        <v>0</v>
      </c>
      <c r="AB232" s="41">
        <f t="shared" si="49"/>
        <v>0</v>
      </c>
      <c r="AC232" s="41">
        <f t="shared" si="50"/>
        <v>0</v>
      </c>
      <c r="AE232" s="86"/>
      <c r="AF232" s="86"/>
      <c r="AG232" s="86"/>
      <c r="AH232" s="86"/>
      <c r="AI232" s="17"/>
      <c r="AJ232" s="17"/>
      <c r="AK232" s="17"/>
      <c r="AL232" s="17"/>
      <c r="AM232" s="17"/>
      <c r="AN232" s="185" t="str">
        <f t="shared" si="51"/>
        <v/>
      </c>
      <c r="AO232" s="17" t="s">
        <v>837</v>
      </c>
      <c r="AP232" s="17">
        <v>15</v>
      </c>
      <c r="AQ232" s="17" t="s">
        <v>830</v>
      </c>
      <c r="AR232" s="17">
        <v>19</v>
      </c>
      <c r="AS232" s="17"/>
    </row>
    <row r="233" spans="1:45">
      <c r="A233" s="7">
        <v>37</v>
      </c>
      <c r="B233" s="166"/>
      <c r="C233" s="166"/>
      <c r="D233" s="166"/>
      <c r="E233" s="107">
        <f t="shared" si="41"/>
        <v>0</v>
      </c>
      <c r="F233" s="107"/>
      <c r="G233" s="107"/>
      <c r="H233" s="107"/>
      <c r="I233" s="107"/>
      <c r="J233" s="107"/>
      <c r="K233" s="108"/>
      <c r="M233" s="16">
        <f t="shared" si="44"/>
        <v>0</v>
      </c>
      <c r="N233" s="16">
        <f t="shared" si="45"/>
        <v>0</v>
      </c>
      <c r="O233" s="16">
        <f t="shared" si="46"/>
        <v>0</v>
      </c>
      <c r="P233" s="16">
        <f t="shared" si="52"/>
        <v>0</v>
      </c>
      <c r="Q233" s="16">
        <f t="shared" si="47"/>
        <v>0</v>
      </c>
      <c r="Y233" s="41">
        <f t="shared" si="48"/>
        <v>0</v>
      </c>
      <c r="Z233" s="41">
        <f t="shared" si="42"/>
        <v>0</v>
      </c>
      <c r="AA233" s="47">
        <f t="shared" si="43"/>
        <v>0</v>
      </c>
      <c r="AB233" s="41">
        <f t="shared" si="49"/>
        <v>0</v>
      </c>
      <c r="AC233" s="41">
        <f t="shared" si="50"/>
        <v>0</v>
      </c>
      <c r="AE233" s="86"/>
      <c r="AF233" s="86"/>
      <c r="AG233" s="86"/>
      <c r="AH233" s="86"/>
      <c r="AI233" s="17"/>
      <c r="AJ233" s="17"/>
      <c r="AK233" s="17"/>
      <c r="AL233" s="17"/>
      <c r="AM233" s="17"/>
      <c r="AN233" s="185" t="str">
        <f t="shared" si="51"/>
        <v/>
      </c>
      <c r="AO233" s="17" t="s">
        <v>5</v>
      </c>
      <c r="AP233" s="17">
        <v>19</v>
      </c>
      <c r="AQ233" s="17" t="s">
        <v>830</v>
      </c>
      <c r="AR233" s="17">
        <v>23</v>
      </c>
      <c r="AS233" s="17"/>
    </row>
    <row r="234" spans="1:45">
      <c r="A234" s="7">
        <v>38</v>
      </c>
      <c r="B234" s="166"/>
      <c r="C234" s="166"/>
      <c r="D234" s="166"/>
      <c r="E234" s="107">
        <f t="shared" si="41"/>
        <v>0</v>
      </c>
      <c r="F234" s="107"/>
      <c r="G234" s="107"/>
      <c r="H234" s="107"/>
      <c r="I234" s="107"/>
      <c r="J234" s="107"/>
      <c r="K234" s="108"/>
      <c r="M234" s="16">
        <f t="shared" si="44"/>
        <v>0</v>
      </c>
      <c r="N234" s="16">
        <f t="shared" si="45"/>
        <v>0</v>
      </c>
      <c r="O234" s="16">
        <f t="shared" si="46"/>
        <v>0</v>
      </c>
      <c r="P234" s="16">
        <f t="shared" si="52"/>
        <v>0</v>
      </c>
      <c r="Q234" s="16">
        <f t="shared" si="47"/>
        <v>0</v>
      </c>
      <c r="Y234" s="41">
        <f t="shared" si="48"/>
        <v>0</v>
      </c>
      <c r="Z234" s="41">
        <f t="shared" si="42"/>
        <v>0</v>
      </c>
      <c r="AA234" s="47">
        <f t="shared" si="43"/>
        <v>0</v>
      </c>
      <c r="AB234" s="41">
        <f t="shared" si="49"/>
        <v>0</v>
      </c>
      <c r="AC234" s="41">
        <f t="shared" si="50"/>
        <v>0</v>
      </c>
      <c r="AE234" s="86"/>
      <c r="AF234" s="86"/>
      <c r="AG234" s="86"/>
      <c r="AH234" s="86"/>
      <c r="AI234" s="17"/>
      <c r="AJ234" s="17"/>
      <c r="AK234" s="17"/>
      <c r="AL234" s="17"/>
      <c r="AM234" s="17"/>
      <c r="AN234" s="185" t="str">
        <f t="shared" si="51"/>
        <v/>
      </c>
      <c r="AO234" s="17" t="s">
        <v>9</v>
      </c>
      <c r="AP234" s="17">
        <v>19</v>
      </c>
      <c r="AQ234" s="17" t="s">
        <v>830</v>
      </c>
      <c r="AR234" s="17">
        <v>27</v>
      </c>
      <c r="AS234" s="17"/>
    </row>
    <row r="235" spans="1:45">
      <c r="A235" s="7">
        <v>39</v>
      </c>
      <c r="B235" s="166"/>
      <c r="C235" s="166"/>
      <c r="D235" s="166"/>
      <c r="E235" s="107">
        <f t="shared" si="41"/>
        <v>0</v>
      </c>
      <c r="F235" s="107"/>
      <c r="G235" s="107"/>
      <c r="H235" s="107"/>
      <c r="I235" s="107"/>
      <c r="J235" s="107"/>
      <c r="K235" s="108"/>
      <c r="M235" s="16">
        <f t="shared" si="44"/>
        <v>0</v>
      </c>
      <c r="N235" s="16">
        <f t="shared" si="45"/>
        <v>0</v>
      </c>
      <c r="O235" s="16">
        <f t="shared" si="46"/>
        <v>0</v>
      </c>
      <c r="P235" s="16">
        <f t="shared" si="52"/>
        <v>0</v>
      </c>
      <c r="Q235" s="16">
        <f t="shared" si="47"/>
        <v>0</v>
      </c>
      <c r="Y235" s="41">
        <f t="shared" si="48"/>
        <v>0</v>
      </c>
      <c r="Z235" s="41">
        <f t="shared" si="42"/>
        <v>0</v>
      </c>
      <c r="AA235" s="47">
        <f t="shared" si="43"/>
        <v>0</v>
      </c>
      <c r="AB235" s="41">
        <f t="shared" si="49"/>
        <v>0</v>
      </c>
      <c r="AC235" s="41">
        <f t="shared" si="50"/>
        <v>0</v>
      </c>
      <c r="AE235" s="86"/>
      <c r="AF235" s="86"/>
      <c r="AG235" s="86"/>
      <c r="AH235" s="86"/>
      <c r="AI235" s="17"/>
      <c r="AJ235" s="17"/>
      <c r="AK235" s="17"/>
      <c r="AL235" s="17"/>
      <c r="AM235" s="17"/>
      <c r="AN235" s="185" t="str">
        <f t="shared" si="51"/>
        <v/>
      </c>
      <c r="AO235" s="17" t="s">
        <v>828</v>
      </c>
      <c r="AP235" s="17">
        <v>19</v>
      </c>
      <c r="AQ235" s="17" t="s">
        <v>830</v>
      </c>
      <c r="AR235" s="17">
        <v>31</v>
      </c>
      <c r="AS235" s="17"/>
    </row>
    <row r="236" spans="1:45" ht="15.75" thickBot="1">
      <c r="A236" s="55">
        <v>40</v>
      </c>
      <c r="B236" s="167"/>
      <c r="C236" s="167"/>
      <c r="D236" s="167"/>
      <c r="E236" s="109">
        <f t="shared" si="41"/>
        <v>0</v>
      </c>
      <c r="F236" s="109"/>
      <c r="G236" s="109"/>
      <c r="H236" s="109"/>
      <c r="I236" s="109"/>
      <c r="J236" s="109"/>
      <c r="K236" s="110"/>
      <c r="M236" s="16">
        <f t="shared" si="44"/>
        <v>0</v>
      </c>
      <c r="N236" s="16">
        <f t="shared" si="45"/>
        <v>0</v>
      </c>
      <c r="O236" s="16">
        <f t="shared" si="46"/>
        <v>0</v>
      </c>
      <c r="P236" s="16">
        <f t="shared" si="52"/>
        <v>0</v>
      </c>
      <c r="Q236" s="16">
        <f t="shared" si="47"/>
        <v>0</v>
      </c>
      <c r="Y236" s="41">
        <f t="shared" si="48"/>
        <v>0</v>
      </c>
      <c r="Z236" s="41">
        <f t="shared" si="42"/>
        <v>0</v>
      </c>
      <c r="AA236" s="47">
        <f t="shared" si="43"/>
        <v>0</v>
      </c>
      <c r="AB236" s="41">
        <f t="shared" si="49"/>
        <v>0</v>
      </c>
      <c r="AC236" s="41">
        <f t="shared" si="50"/>
        <v>0</v>
      </c>
      <c r="AE236" s="86"/>
      <c r="AF236" s="86"/>
      <c r="AG236" s="86"/>
      <c r="AH236" s="86"/>
      <c r="AI236" s="17"/>
      <c r="AJ236" s="17"/>
      <c r="AK236" s="17"/>
      <c r="AL236" s="17"/>
      <c r="AM236" s="17"/>
      <c r="AN236" s="185" t="str">
        <f t="shared" si="51"/>
        <v/>
      </c>
      <c r="AO236" s="17" t="s">
        <v>829</v>
      </c>
      <c r="AP236" s="17">
        <v>19</v>
      </c>
      <c r="AQ236" s="17" t="s">
        <v>830</v>
      </c>
      <c r="AR236" s="17">
        <v>35</v>
      </c>
      <c r="AS236" s="17"/>
    </row>
    <row r="237" spans="1:45">
      <c r="A237" s="56">
        <v>41</v>
      </c>
      <c r="B237" s="165"/>
      <c r="C237" s="165"/>
      <c r="D237" s="165"/>
      <c r="E237" s="111">
        <f t="shared" si="41"/>
        <v>0</v>
      </c>
      <c r="F237" s="111"/>
      <c r="G237" s="111"/>
      <c r="H237" s="111"/>
      <c r="I237" s="111"/>
      <c r="J237" s="111"/>
      <c r="K237" s="112"/>
      <c r="M237" s="16">
        <f t="shared" si="44"/>
        <v>0</v>
      </c>
      <c r="N237" s="16">
        <f t="shared" si="45"/>
        <v>0</v>
      </c>
      <c r="O237" s="16">
        <f t="shared" si="46"/>
        <v>0</v>
      </c>
      <c r="P237" s="16">
        <f t="shared" si="52"/>
        <v>0</v>
      </c>
      <c r="Q237" s="16">
        <f t="shared" si="47"/>
        <v>0</v>
      </c>
      <c r="Y237" s="41">
        <f t="shared" si="48"/>
        <v>0</v>
      </c>
      <c r="Z237" s="41">
        <f t="shared" si="42"/>
        <v>0</v>
      </c>
      <c r="AA237" s="47">
        <f t="shared" si="43"/>
        <v>0</v>
      </c>
      <c r="AB237" s="41">
        <f t="shared" si="49"/>
        <v>0</v>
      </c>
      <c r="AC237" s="41">
        <f t="shared" si="50"/>
        <v>0</v>
      </c>
      <c r="AE237" s="86"/>
      <c r="AF237" s="86"/>
      <c r="AG237" s="86"/>
      <c r="AH237" s="86"/>
      <c r="AI237" s="17"/>
      <c r="AJ237" s="17"/>
      <c r="AK237" s="17"/>
      <c r="AL237" s="17"/>
      <c r="AM237" s="17"/>
      <c r="AN237" s="185" t="str">
        <f t="shared" si="51"/>
        <v/>
      </c>
      <c r="AO237" s="17" t="s">
        <v>830</v>
      </c>
      <c r="AP237" s="17">
        <v>19</v>
      </c>
      <c r="AQ237" s="17" t="s">
        <v>831</v>
      </c>
      <c r="AR237" s="17">
        <v>7</v>
      </c>
      <c r="AS237" s="17"/>
    </row>
    <row r="238" spans="1:45">
      <c r="A238" s="7">
        <v>42</v>
      </c>
      <c r="B238" s="166"/>
      <c r="C238" s="166"/>
      <c r="D238" s="166"/>
      <c r="E238" s="107">
        <f t="shared" si="41"/>
        <v>0</v>
      </c>
      <c r="F238" s="107"/>
      <c r="G238" s="107"/>
      <c r="H238" s="107"/>
      <c r="I238" s="107"/>
      <c r="J238" s="107"/>
      <c r="K238" s="108"/>
      <c r="M238" s="16">
        <f t="shared" si="44"/>
        <v>0</v>
      </c>
      <c r="N238" s="16">
        <f t="shared" si="45"/>
        <v>0</v>
      </c>
      <c r="O238" s="16">
        <f t="shared" si="46"/>
        <v>0</v>
      </c>
      <c r="P238" s="16">
        <f t="shared" si="52"/>
        <v>0</v>
      </c>
      <c r="Q238" s="16">
        <f t="shared" si="47"/>
        <v>0</v>
      </c>
      <c r="Y238" s="41">
        <f t="shared" si="48"/>
        <v>0</v>
      </c>
      <c r="Z238" s="41">
        <f t="shared" si="42"/>
        <v>0</v>
      </c>
      <c r="AA238" s="47">
        <f t="shared" si="43"/>
        <v>0</v>
      </c>
      <c r="AB238" s="41">
        <f t="shared" si="49"/>
        <v>0</v>
      </c>
      <c r="AC238" s="41">
        <f t="shared" si="50"/>
        <v>0</v>
      </c>
      <c r="AE238" s="86"/>
      <c r="AF238" s="86"/>
      <c r="AG238" s="86"/>
      <c r="AH238" s="86"/>
      <c r="AI238" s="17"/>
      <c r="AJ238" s="17"/>
      <c r="AK238" s="17"/>
      <c r="AL238" s="17"/>
      <c r="AM238" s="17"/>
      <c r="AN238" s="185" t="str">
        <f t="shared" si="51"/>
        <v/>
      </c>
      <c r="AO238" s="17" t="s">
        <v>831</v>
      </c>
      <c r="AP238" s="17">
        <v>19</v>
      </c>
      <c r="AQ238" s="17" t="s">
        <v>831</v>
      </c>
      <c r="AR238" s="17">
        <v>11</v>
      </c>
      <c r="AS238" s="17"/>
    </row>
    <row r="239" spans="1:45">
      <c r="A239" s="7">
        <v>43</v>
      </c>
      <c r="B239" s="166"/>
      <c r="C239" s="166"/>
      <c r="D239" s="166"/>
      <c r="E239" s="107">
        <f t="shared" si="41"/>
        <v>0</v>
      </c>
      <c r="F239" s="107"/>
      <c r="G239" s="107"/>
      <c r="H239" s="107"/>
      <c r="I239" s="107"/>
      <c r="J239" s="107"/>
      <c r="K239" s="108"/>
      <c r="M239" s="16">
        <f t="shared" si="44"/>
        <v>0</v>
      </c>
      <c r="N239" s="16">
        <f t="shared" si="45"/>
        <v>0</v>
      </c>
      <c r="O239" s="16">
        <f t="shared" si="46"/>
        <v>0</v>
      </c>
      <c r="P239" s="16">
        <f t="shared" si="52"/>
        <v>0</v>
      </c>
      <c r="Q239" s="16">
        <f t="shared" si="47"/>
        <v>0</v>
      </c>
      <c r="Y239" s="41">
        <f t="shared" si="48"/>
        <v>0</v>
      </c>
      <c r="Z239" s="41">
        <f t="shared" si="42"/>
        <v>0</v>
      </c>
      <c r="AA239" s="47">
        <f t="shared" si="43"/>
        <v>0</v>
      </c>
      <c r="AB239" s="41">
        <f t="shared" si="49"/>
        <v>0</v>
      </c>
      <c r="AC239" s="41">
        <f t="shared" si="50"/>
        <v>0</v>
      </c>
      <c r="AE239" s="86"/>
      <c r="AF239" s="86"/>
      <c r="AG239" s="86"/>
      <c r="AH239" s="86"/>
      <c r="AI239" s="17"/>
      <c r="AJ239" s="17"/>
      <c r="AK239" s="17"/>
      <c r="AL239" s="17"/>
      <c r="AM239" s="17"/>
      <c r="AN239" s="185" t="str">
        <f t="shared" si="51"/>
        <v/>
      </c>
      <c r="AO239" s="17" t="s">
        <v>832</v>
      </c>
      <c r="AP239" s="17">
        <v>19</v>
      </c>
      <c r="AQ239" s="17" t="s">
        <v>831</v>
      </c>
      <c r="AR239" s="17">
        <v>15</v>
      </c>
      <c r="AS239" s="17"/>
    </row>
    <row r="240" spans="1:45">
      <c r="A240" s="7">
        <v>44</v>
      </c>
      <c r="B240" s="166"/>
      <c r="C240" s="166"/>
      <c r="D240" s="166"/>
      <c r="E240" s="107">
        <f t="shared" si="41"/>
        <v>0</v>
      </c>
      <c r="F240" s="107"/>
      <c r="G240" s="107"/>
      <c r="H240" s="107"/>
      <c r="I240" s="107"/>
      <c r="J240" s="107"/>
      <c r="K240" s="108"/>
      <c r="M240" s="16">
        <f t="shared" si="44"/>
        <v>0</v>
      </c>
      <c r="N240" s="16">
        <f t="shared" si="45"/>
        <v>0</v>
      </c>
      <c r="O240" s="16">
        <f t="shared" si="46"/>
        <v>0</v>
      </c>
      <c r="P240" s="16">
        <f t="shared" si="52"/>
        <v>0</v>
      </c>
      <c r="Q240" s="16">
        <f t="shared" si="47"/>
        <v>0</v>
      </c>
      <c r="Y240" s="41">
        <f t="shared" si="48"/>
        <v>0</v>
      </c>
      <c r="Z240" s="41">
        <f t="shared" si="42"/>
        <v>0</v>
      </c>
      <c r="AA240" s="47">
        <f t="shared" si="43"/>
        <v>0</v>
      </c>
      <c r="AB240" s="41">
        <f t="shared" si="49"/>
        <v>0</v>
      </c>
      <c r="AC240" s="41">
        <f t="shared" si="50"/>
        <v>0</v>
      </c>
      <c r="AE240" s="86"/>
      <c r="AF240" s="86"/>
      <c r="AG240" s="86"/>
      <c r="AH240" s="86"/>
      <c r="AI240" s="17"/>
      <c r="AJ240" s="17"/>
      <c r="AK240" s="17"/>
      <c r="AL240" s="17"/>
      <c r="AM240" s="17"/>
      <c r="AN240" s="185" t="str">
        <f t="shared" si="51"/>
        <v/>
      </c>
      <c r="AO240" s="17" t="s">
        <v>833</v>
      </c>
      <c r="AP240" s="17">
        <v>19</v>
      </c>
      <c r="AQ240" s="17" t="s">
        <v>831</v>
      </c>
      <c r="AR240" s="17">
        <v>19</v>
      </c>
      <c r="AS240" s="17"/>
    </row>
    <row r="241" spans="1:45">
      <c r="A241" s="7">
        <v>45</v>
      </c>
      <c r="B241" s="166"/>
      <c r="C241" s="166"/>
      <c r="D241" s="166"/>
      <c r="E241" s="107">
        <f t="shared" si="41"/>
        <v>0</v>
      </c>
      <c r="F241" s="107"/>
      <c r="G241" s="107"/>
      <c r="H241" s="107"/>
      <c r="I241" s="107"/>
      <c r="J241" s="107"/>
      <c r="K241" s="108"/>
      <c r="M241" s="16">
        <f t="shared" si="44"/>
        <v>0</v>
      </c>
      <c r="N241" s="16">
        <f t="shared" si="45"/>
        <v>0</v>
      </c>
      <c r="O241" s="16">
        <f t="shared" si="46"/>
        <v>0</v>
      </c>
      <c r="P241" s="16">
        <f t="shared" si="52"/>
        <v>0</v>
      </c>
      <c r="Q241" s="16">
        <f t="shared" si="47"/>
        <v>0</v>
      </c>
      <c r="Y241" s="41">
        <f t="shared" si="48"/>
        <v>0</v>
      </c>
      <c r="Z241" s="41">
        <f t="shared" si="42"/>
        <v>0</v>
      </c>
      <c r="AA241" s="47">
        <f t="shared" si="43"/>
        <v>0</v>
      </c>
      <c r="AB241" s="41">
        <f t="shared" si="49"/>
        <v>0</v>
      </c>
      <c r="AC241" s="41">
        <f t="shared" si="50"/>
        <v>0</v>
      </c>
      <c r="AE241" s="86"/>
      <c r="AF241" s="86"/>
      <c r="AG241" s="86"/>
      <c r="AH241" s="86"/>
      <c r="AI241" s="17"/>
      <c r="AJ241" s="17"/>
      <c r="AK241" s="17"/>
      <c r="AL241" s="17"/>
      <c r="AM241" s="17"/>
      <c r="AN241" s="185" t="str">
        <f t="shared" si="51"/>
        <v/>
      </c>
      <c r="AO241" s="17" t="s">
        <v>834</v>
      </c>
      <c r="AP241" s="17">
        <v>19</v>
      </c>
      <c r="AQ241" s="17" t="s">
        <v>831</v>
      </c>
      <c r="AR241" s="17">
        <v>23</v>
      </c>
      <c r="AS241" s="17"/>
    </row>
    <row r="242" spans="1:45">
      <c r="A242" s="7">
        <v>46</v>
      </c>
      <c r="B242" s="166"/>
      <c r="C242" s="166"/>
      <c r="D242" s="166"/>
      <c r="E242" s="107">
        <f t="shared" si="41"/>
        <v>0</v>
      </c>
      <c r="F242" s="107"/>
      <c r="G242" s="107"/>
      <c r="H242" s="107"/>
      <c r="I242" s="107"/>
      <c r="J242" s="107"/>
      <c r="K242" s="108"/>
      <c r="M242" s="16">
        <f t="shared" si="44"/>
        <v>0</v>
      </c>
      <c r="N242" s="16">
        <f t="shared" si="45"/>
        <v>0</v>
      </c>
      <c r="O242" s="16">
        <f t="shared" si="46"/>
        <v>0</v>
      </c>
      <c r="P242" s="16">
        <f t="shared" si="52"/>
        <v>0</v>
      </c>
      <c r="Q242" s="16">
        <f t="shared" si="47"/>
        <v>0</v>
      </c>
      <c r="Y242" s="41">
        <f t="shared" si="48"/>
        <v>0</v>
      </c>
      <c r="Z242" s="41">
        <f t="shared" si="42"/>
        <v>0</v>
      </c>
      <c r="AA242" s="47">
        <f t="shared" si="43"/>
        <v>0</v>
      </c>
      <c r="AB242" s="41">
        <f t="shared" si="49"/>
        <v>0</v>
      </c>
      <c r="AC242" s="41">
        <f t="shared" si="50"/>
        <v>0</v>
      </c>
      <c r="AE242" s="86"/>
      <c r="AF242" s="86"/>
      <c r="AG242" s="86"/>
      <c r="AH242" s="86"/>
      <c r="AI242" s="17"/>
      <c r="AJ242" s="17"/>
      <c r="AK242" s="17"/>
      <c r="AL242" s="17"/>
      <c r="AM242" s="17"/>
      <c r="AN242" s="185" t="str">
        <f t="shared" si="51"/>
        <v/>
      </c>
      <c r="AO242" s="17" t="s">
        <v>835</v>
      </c>
      <c r="AP242" s="17">
        <v>19</v>
      </c>
      <c r="AQ242" s="17" t="s">
        <v>831</v>
      </c>
      <c r="AR242" s="17">
        <v>27</v>
      </c>
      <c r="AS242" s="17"/>
    </row>
    <row r="243" spans="1:45">
      <c r="A243" s="7">
        <v>47</v>
      </c>
      <c r="B243" s="166"/>
      <c r="C243" s="166"/>
      <c r="D243" s="166"/>
      <c r="E243" s="107">
        <f t="shared" si="41"/>
        <v>0</v>
      </c>
      <c r="F243" s="107"/>
      <c r="G243" s="107"/>
      <c r="H243" s="107"/>
      <c r="I243" s="107"/>
      <c r="J243" s="107"/>
      <c r="K243" s="108"/>
      <c r="M243" s="16">
        <f t="shared" si="44"/>
        <v>0</v>
      </c>
      <c r="N243" s="16">
        <f t="shared" si="45"/>
        <v>0</v>
      </c>
      <c r="O243" s="16">
        <f t="shared" si="46"/>
        <v>0</v>
      </c>
      <c r="P243" s="16">
        <f t="shared" si="52"/>
        <v>0</v>
      </c>
      <c r="Q243" s="16">
        <f t="shared" si="47"/>
        <v>0</v>
      </c>
      <c r="Y243" s="41">
        <f t="shared" si="48"/>
        <v>0</v>
      </c>
      <c r="Z243" s="41">
        <f t="shared" si="42"/>
        <v>0</v>
      </c>
      <c r="AA243" s="47">
        <f t="shared" si="43"/>
        <v>0</v>
      </c>
      <c r="AB243" s="41">
        <f t="shared" si="49"/>
        <v>0</v>
      </c>
      <c r="AC243" s="41">
        <f t="shared" si="50"/>
        <v>0</v>
      </c>
      <c r="AE243" s="86"/>
      <c r="AF243" s="86"/>
      <c r="AG243" s="86"/>
      <c r="AH243" s="86"/>
      <c r="AI243" s="17"/>
      <c r="AJ243" s="17"/>
      <c r="AK243" s="17"/>
      <c r="AL243" s="17"/>
      <c r="AM243" s="17"/>
      <c r="AN243" s="185" t="str">
        <f t="shared" si="51"/>
        <v/>
      </c>
      <c r="AO243" s="17" t="s">
        <v>836</v>
      </c>
      <c r="AP243" s="17">
        <v>19</v>
      </c>
      <c r="AQ243" s="17" t="s">
        <v>831</v>
      </c>
      <c r="AR243" s="17">
        <v>31</v>
      </c>
      <c r="AS243" s="17"/>
    </row>
    <row r="244" spans="1:45" ht="15.75" thickBot="1">
      <c r="A244" s="55">
        <v>48</v>
      </c>
      <c r="B244" s="167"/>
      <c r="C244" s="167"/>
      <c r="D244" s="167"/>
      <c r="E244" s="109">
        <f t="shared" si="41"/>
        <v>0</v>
      </c>
      <c r="F244" s="109"/>
      <c r="G244" s="109"/>
      <c r="H244" s="109"/>
      <c r="I244" s="109"/>
      <c r="J244" s="109"/>
      <c r="K244" s="110"/>
      <c r="M244" s="16">
        <f t="shared" si="44"/>
        <v>0</v>
      </c>
      <c r="N244" s="16">
        <f t="shared" si="45"/>
        <v>0</v>
      </c>
      <c r="O244" s="16">
        <f t="shared" si="46"/>
        <v>0</v>
      </c>
      <c r="P244" s="16">
        <f t="shared" si="52"/>
        <v>0</v>
      </c>
      <c r="Q244" s="16">
        <f t="shared" si="47"/>
        <v>0</v>
      </c>
      <c r="Y244" s="41">
        <f t="shared" si="48"/>
        <v>0</v>
      </c>
      <c r="Z244" s="41">
        <f t="shared" si="42"/>
        <v>0</v>
      </c>
      <c r="AA244" s="47">
        <f t="shared" si="43"/>
        <v>0</v>
      </c>
      <c r="AB244" s="41">
        <f t="shared" si="49"/>
        <v>0</v>
      </c>
      <c r="AC244" s="41">
        <f t="shared" si="50"/>
        <v>0</v>
      </c>
      <c r="AE244" s="86"/>
      <c r="AF244" s="86"/>
      <c r="AG244" s="86"/>
      <c r="AH244" s="86"/>
      <c r="AI244" s="17"/>
      <c r="AJ244" s="17"/>
      <c r="AK244" s="17"/>
      <c r="AL244" s="17"/>
      <c r="AM244" s="17"/>
      <c r="AN244" s="185" t="str">
        <f t="shared" si="51"/>
        <v/>
      </c>
      <c r="AO244" s="17" t="s">
        <v>837</v>
      </c>
      <c r="AP244" s="17">
        <v>19</v>
      </c>
      <c r="AQ244" s="17" t="s">
        <v>831</v>
      </c>
      <c r="AR244" s="17">
        <v>35</v>
      </c>
      <c r="AS244" s="17"/>
    </row>
    <row r="245" spans="1:45">
      <c r="A245" s="56">
        <v>49</v>
      </c>
      <c r="B245" s="165"/>
      <c r="C245" s="165"/>
      <c r="D245" s="165"/>
      <c r="E245" s="111">
        <f t="shared" si="41"/>
        <v>0</v>
      </c>
      <c r="F245" s="111"/>
      <c r="G245" s="111"/>
      <c r="H245" s="111"/>
      <c r="I245" s="111"/>
      <c r="J245" s="111"/>
      <c r="K245" s="112"/>
      <c r="M245" s="16">
        <f t="shared" si="44"/>
        <v>0</v>
      </c>
      <c r="N245" s="16">
        <f t="shared" si="45"/>
        <v>0</v>
      </c>
      <c r="O245" s="16">
        <f t="shared" si="46"/>
        <v>0</v>
      </c>
      <c r="P245" s="16">
        <f t="shared" si="52"/>
        <v>0</v>
      </c>
      <c r="Q245" s="16">
        <f t="shared" si="47"/>
        <v>0</v>
      </c>
      <c r="Y245" s="41">
        <f t="shared" si="48"/>
        <v>0</v>
      </c>
      <c r="Z245" s="41">
        <f t="shared" si="42"/>
        <v>0</v>
      </c>
      <c r="AA245" s="47">
        <f t="shared" si="43"/>
        <v>0</v>
      </c>
      <c r="AB245" s="41">
        <f t="shared" si="49"/>
        <v>0</v>
      </c>
      <c r="AC245" s="41">
        <f t="shared" si="50"/>
        <v>0</v>
      </c>
      <c r="AE245" s="86"/>
      <c r="AF245" s="86"/>
      <c r="AG245" s="86"/>
      <c r="AH245" s="86"/>
      <c r="AI245" s="17"/>
      <c r="AJ245" s="17"/>
      <c r="AK245" s="17"/>
      <c r="AL245" s="17"/>
      <c r="AM245" s="17"/>
      <c r="AN245" s="185" t="str">
        <f t="shared" si="51"/>
        <v/>
      </c>
      <c r="AO245" s="17" t="s">
        <v>5</v>
      </c>
      <c r="AP245" s="17">
        <v>23</v>
      </c>
      <c r="AQ245" s="17" t="s">
        <v>832</v>
      </c>
      <c r="AR245" s="17">
        <v>7</v>
      </c>
      <c r="AS245" s="17"/>
    </row>
    <row r="246" spans="1:45">
      <c r="A246" s="7">
        <v>50</v>
      </c>
      <c r="B246" s="166"/>
      <c r="C246" s="166"/>
      <c r="D246" s="166"/>
      <c r="E246" s="107">
        <f t="shared" si="41"/>
        <v>0</v>
      </c>
      <c r="F246" s="107"/>
      <c r="G246" s="107"/>
      <c r="H246" s="107"/>
      <c r="I246" s="107"/>
      <c r="J246" s="107"/>
      <c r="K246" s="108"/>
      <c r="M246" s="16">
        <f t="shared" si="44"/>
        <v>0</v>
      </c>
      <c r="N246" s="16">
        <f t="shared" si="45"/>
        <v>0</v>
      </c>
      <c r="O246" s="16">
        <f t="shared" si="46"/>
        <v>0</v>
      </c>
      <c r="P246" s="16">
        <f t="shared" si="52"/>
        <v>0</v>
      </c>
      <c r="Q246" s="16">
        <f t="shared" si="47"/>
        <v>0</v>
      </c>
      <c r="Y246" s="41">
        <f t="shared" si="48"/>
        <v>0</v>
      </c>
      <c r="Z246" s="41">
        <f t="shared" si="42"/>
        <v>0</v>
      </c>
      <c r="AA246" s="47">
        <f t="shared" si="43"/>
        <v>0</v>
      </c>
      <c r="AB246" s="41">
        <f t="shared" si="49"/>
        <v>0</v>
      </c>
      <c r="AC246" s="41">
        <f t="shared" si="50"/>
        <v>0</v>
      </c>
      <c r="AE246" s="86"/>
      <c r="AF246" s="86"/>
      <c r="AG246" s="86"/>
      <c r="AH246" s="86"/>
      <c r="AI246" s="17"/>
      <c r="AJ246" s="17"/>
      <c r="AK246" s="17"/>
      <c r="AL246" s="17"/>
      <c r="AM246" s="17"/>
      <c r="AN246" s="185" t="str">
        <f t="shared" si="51"/>
        <v/>
      </c>
      <c r="AO246" s="17" t="s">
        <v>9</v>
      </c>
      <c r="AP246" s="17">
        <v>23</v>
      </c>
      <c r="AQ246" s="17" t="s">
        <v>832</v>
      </c>
      <c r="AR246" s="17">
        <v>11</v>
      </c>
      <c r="AS246" s="17"/>
    </row>
    <row r="247" spans="1:45">
      <c r="A247" s="7">
        <v>51</v>
      </c>
      <c r="B247" s="166"/>
      <c r="C247" s="166"/>
      <c r="D247" s="166"/>
      <c r="E247" s="107">
        <f t="shared" si="41"/>
        <v>0</v>
      </c>
      <c r="F247" s="107"/>
      <c r="G247" s="107"/>
      <c r="H247" s="107"/>
      <c r="I247" s="107"/>
      <c r="J247" s="107"/>
      <c r="K247" s="108"/>
      <c r="M247" s="16">
        <f t="shared" si="44"/>
        <v>0</v>
      </c>
      <c r="N247" s="16">
        <f t="shared" si="45"/>
        <v>0</v>
      </c>
      <c r="O247" s="16">
        <f t="shared" si="46"/>
        <v>0</v>
      </c>
      <c r="P247" s="16">
        <f t="shared" si="52"/>
        <v>0</v>
      </c>
      <c r="Q247" s="16">
        <f t="shared" si="47"/>
        <v>0</v>
      </c>
      <c r="Y247" s="41">
        <f t="shared" si="48"/>
        <v>0</v>
      </c>
      <c r="Z247" s="41">
        <f t="shared" si="42"/>
        <v>0</v>
      </c>
      <c r="AA247" s="47">
        <f t="shared" si="43"/>
        <v>0</v>
      </c>
      <c r="AB247" s="41">
        <f t="shared" si="49"/>
        <v>0</v>
      </c>
      <c r="AC247" s="41">
        <f t="shared" si="50"/>
        <v>0</v>
      </c>
      <c r="AE247" s="86"/>
      <c r="AF247" s="86"/>
      <c r="AG247" s="86"/>
      <c r="AH247" s="86"/>
      <c r="AI247" s="17"/>
      <c r="AJ247" s="17"/>
      <c r="AK247" s="17"/>
      <c r="AL247" s="17"/>
      <c r="AM247" s="17"/>
      <c r="AN247" s="185" t="str">
        <f t="shared" si="51"/>
        <v/>
      </c>
      <c r="AO247" s="17" t="s">
        <v>828</v>
      </c>
      <c r="AP247" s="17">
        <v>23</v>
      </c>
      <c r="AQ247" s="17" t="s">
        <v>832</v>
      </c>
      <c r="AR247" s="17">
        <v>15</v>
      </c>
      <c r="AS247" s="17"/>
    </row>
    <row r="248" spans="1:45">
      <c r="A248" s="7">
        <v>52</v>
      </c>
      <c r="B248" s="166"/>
      <c r="C248" s="166"/>
      <c r="D248" s="166"/>
      <c r="E248" s="107">
        <f t="shared" si="41"/>
        <v>0</v>
      </c>
      <c r="F248" s="107"/>
      <c r="G248" s="107"/>
      <c r="H248" s="107"/>
      <c r="I248" s="107"/>
      <c r="J248" s="107"/>
      <c r="K248" s="108"/>
      <c r="M248" s="16">
        <f t="shared" si="44"/>
        <v>0</v>
      </c>
      <c r="N248" s="16">
        <f t="shared" si="45"/>
        <v>0</v>
      </c>
      <c r="O248" s="16">
        <f t="shared" si="46"/>
        <v>0</v>
      </c>
      <c r="P248" s="16">
        <f t="shared" si="52"/>
        <v>0</v>
      </c>
      <c r="Q248" s="16">
        <f t="shared" si="47"/>
        <v>0</v>
      </c>
      <c r="Y248" s="41">
        <f t="shared" si="48"/>
        <v>0</v>
      </c>
      <c r="Z248" s="41">
        <f t="shared" si="42"/>
        <v>0</v>
      </c>
      <c r="AA248" s="47">
        <f t="shared" si="43"/>
        <v>0</v>
      </c>
      <c r="AB248" s="41">
        <f t="shared" si="49"/>
        <v>0</v>
      </c>
      <c r="AC248" s="41">
        <f t="shared" si="50"/>
        <v>0</v>
      </c>
      <c r="AE248" s="86"/>
      <c r="AF248" s="86"/>
      <c r="AG248" s="86"/>
      <c r="AH248" s="86"/>
      <c r="AI248" s="17"/>
      <c r="AJ248" s="17"/>
      <c r="AK248" s="17"/>
      <c r="AL248" s="17"/>
      <c r="AM248" s="17"/>
      <c r="AN248" s="185" t="str">
        <f t="shared" si="51"/>
        <v/>
      </c>
      <c r="AO248" s="17" t="s">
        <v>829</v>
      </c>
      <c r="AP248" s="17">
        <v>23</v>
      </c>
      <c r="AQ248" s="17" t="s">
        <v>832</v>
      </c>
      <c r="AR248" s="17">
        <v>19</v>
      </c>
      <c r="AS248" s="17"/>
    </row>
    <row r="249" spans="1:45">
      <c r="A249" s="7">
        <v>53</v>
      </c>
      <c r="B249" s="166"/>
      <c r="C249" s="166"/>
      <c r="D249" s="166"/>
      <c r="E249" s="107">
        <f t="shared" si="41"/>
        <v>0</v>
      </c>
      <c r="F249" s="107"/>
      <c r="G249" s="107"/>
      <c r="H249" s="107"/>
      <c r="I249" s="107"/>
      <c r="J249" s="107"/>
      <c r="K249" s="108"/>
      <c r="M249" s="16">
        <f t="shared" si="44"/>
        <v>0</v>
      </c>
      <c r="N249" s="16">
        <f t="shared" si="45"/>
        <v>0</v>
      </c>
      <c r="O249" s="16">
        <f t="shared" si="46"/>
        <v>0</v>
      </c>
      <c r="P249" s="16">
        <f t="shared" si="52"/>
        <v>0</v>
      </c>
      <c r="Q249" s="16">
        <f t="shared" si="47"/>
        <v>0</v>
      </c>
      <c r="Y249" s="41">
        <f t="shared" si="48"/>
        <v>0</v>
      </c>
      <c r="Z249" s="41">
        <f t="shared" si="42"/>
        <v>0</v>
      </c>
      <c r="AA249" s="47">
        <f t="shared" si="43"/>
        <v>0</v>
      </c>
      <c r="AB249" s="41">
        <f t="shared" si="49"/>
        <v>0</v>
      </c>
      <c r="AC249" s="41">
        <f t="shared" si="50"/>
        <v>0</v>
      </c>
      <c r="AE249" s="86"/>
      <c r="AF249" s="86"/>
      <c r="AG249" s="86"/>
      <c r="AH249" s="86"/>
      <c r="AI249" s="17"/>
      <c r="AJ249" s="17"/>
      <c r="AK249" s="17"/>
      <c r="AL249" s="17"/>
      <c r="AM249" s="17"/>
      <c r="AN249" s="185" t="str">
        <f t="shared" si="51"/>
        <v/>
      </c>
      <c r="AO249" s="17" t="s">
        <v>830</v>
      </c>
      <c r="AP249" s="17">
        <v>23</v>
      </c>
      <c r="AQ249" s="17" t="s">
        <v>832</v>
      </c>
      <c r="AR249" s="17">
        <v>23</v>
      </c>
      <c r="AS249" s="17"/>
    </row>
    <row r="250" spans="1:45">
      <c r="A250" s="7">
        <v>54</v>
      </c>
      <c r="B250" s="166"/>
      <c r="C250" s="166"/>
      <c r="D250" s="166"/>
      <c r="E250" s="107">
        <f t="shared" si="41"/>
        <v>0</v>
      </c>
      <c r="F250" s="107"/>
      <c r="G250" s="107"/>
      <c r="H250" s="107"/>
      <c r="I250" s="107"/>
      <c r="J250" s="107"/>
      <c r="K250" s="108"/>
      <c r="M250" s="16">
        <f t="shared" si="44"/>
        <v>0</v>
      </c>
      <c r="N250" s="16">
        <f t="shared" si="45"/>
        <v>0</v>
      </c>
      <c r="O250" s="16">
        <f t="shared" si="46"/>
        <v>0</v>
      </c>
      <c r="P250" s="16">
        <f t="shared" si="52"/>
        <v>0</v>
      </c>
      <c r="Q250" s="16">
        <f t="shared" si="47"/>
        <v>0</v>
      </c>
      <c r="Y250" s="41">
        <f t="shared" si="48"/>
        <v>0</v>
      </c>
      <c r="Z250" s="41">
        <f t="shared" si="42"/>
        <v>0</v>
      </c>
      <c r="AA250" s="47">
        <f t="shared" si="43"/>
        <v>0</v>
      </c>
      <c r="AB250" s="41">
        <f t="shared" si="49"/>
        <v>0</v>
      </c>
      <c r="AC250" s="41">
        <f t="shared" si="50"/>
        <v>0</v>
      </c>
      <c r="AE250" s="86"/>
      <c r="AF250" s="86"/>
      <c r="AG250" s="86"/>
      <c r="AH250" s="86"/>
      <c r="AI250" s="17"/>
      <c r="AJ250" s="17"/>
      <c r="AK250" s="17"/>
      <c r="AL250" s="17"/>
      <c r="AM250" s="17"/>
      <c r="AN250" s="185" t="str">
        <f t="shared" si="51"/>
        <v/>
      </c>
      <c r="AO250" s="17" t="s">
        <v>831</v>
      </c>
      <c r="AP250" s="17">
        <v>23</v>
      </c>
      <c r="AQ250" s="17" t="s">
        <v>832</v>
      </c>
      <c r="AR250" s="17">
        <v>27</v>
      </c>
      <c r="AS250" s="17"/>
    </row>
    <row r="251" spans="1:45">
      <c r="A251" s="7">
        <v>55</v>
      </c>
      <c r="B251" s="166"/>
      <c r="C251" s="166"/>
      <c r="D251" s="166"/>
      <c r="E251" s="107">
        <f t="shared" si="41"/>
        <v>0</v>
      </c>
      <c r="F251" s="107"/>
      <c r="G251" s="107"/>
      <c r="H251" s="107"/>
      <c r="I251" s="107"/>
      <c r="J251" s="107"/>
      <c r="K251" s="108"/>
      <c r="M251" s="16">
        <f t="shared" si="44"/>
        <v>0</v>
      </c>
      <c r="N251" s="16">
        <f t="shared" si="45"/>
        <v>0</v>
      </c>
      <c r="O251" s="16">
        <f t="shared" si="46"/>
        <v>0</v>
      </c>
      <c r="P251" s="16">
        <f t="shared" si="52"/>
        <v>0</v>
      </c>
      <c r="Q251" s="16">
        <f t="shared" si="47"/>
        <v>0</v>
      </c>
      <c r="Y251" s="41">
        <f t="shared" si="48"/>
        <v>0</v>
      </c>
      <c r="Z251" s="41">
        <f t="shared" si="42"/>
        <v>0</v>
      </c>
      <c r="AA251" s="47">
        <f t="shared" si="43"/>
        <v>0</v>
      </c>
      <c r="AB251" s="41">
        <f t="shared" si="49"/>
        <v>0</v>
      </c>
      <c r="AC251" s="41">
        <f t="shared" si="50"/>
        <v>0</v>
      </c>
      <c r="AE251" s="86"/>
      <c r="AF251" s="86"/>
      <c r="AG251" s="86"/>
      <c r="AH251" s="86"/>
      <c r="AI251" s="17"/>
      <c r="AJ251" s="17"/>
      <c r="AK251" s="17"/>
      <c r="AL251" s="17"/>
      <c r="AM251" s="17"/>
      <c r="AN251" s="185" t="str">
        <f t="shared" si="51"/>
        <v/>
      </c>
      <c r="AO251" s="17" t="s">
        <v>832</v>
      </c>
      <c r="AP251" s="17">
        <v>23</v>
      </c>
      <c r="AQ251" s="17" t="s">
        <v>832</v>
      </c>
      <c r="AR251" s="17">
        <v>31</v>
      </c>
      <c r="AS251" s="17"/>
    </row>
    <row r="252" spans="1:45" ht="15.75" thickBot="1">
      <c r="A252" s="55">
        <v>56</v>
      </c>
      <c r="B252" s="167"/>
      <c r="C252" s="167"/>
      <c r="D252" s="167"/>
      <c r="E252" s="109">
        <f t="shared" si="41"/>
        <v>0</v>
      </c>
      <c r="F252" s="109"/>
      <c r="G252" s="109"/>
      <c r="H252" s="109"/>
      <c r="I252" s="109"/>
      <c r="J252" s="109"/>
      <c r="K252" s="110"/>
      <c r="M252" s="16">
        <f t="shared" si="44"/>
        <v>0</v>
      </c>
      <c r="N252" s="16">
        <f t="shared" si="45"/>
        <v>0</v>
      </c>
      <c r="O252" s="16">
        <f t="shared" si="46"/>
        <v>0</v>
      </c>
      <c r="P252" s="16">
        <f t="shared" si="52"/>
        <v>0</v>
      </c>
      <c r="Q252" s="16">
        <f t="shared" si="47"/>
        <v>0</v>
      </c>
      <c r="Y252" s="41">
        <f t="shared" si="48"/>
        <v>0</v>
      </c>
      <c r="Z252" s="41">
        <f t="shared" si="42"/>
        <v>0</v>
      </c>
      <c r="AA252" s="47">
        <f t="shared" si="43"/>
        <v>0</v>
      </c>
      <c r="AB252" s="41">
        <f t="shared" si="49"/>
        <v>0</v>
      </c>
      <c r="AC252" s="41">
        <f t="shared" si="50"/>
        <v>0</v>
      </c>
      <c r="AE252" s="86"/>
      <c r="AF252" s="86"/>
      <c r="AG252" s="86"/>
      <c r="AH252" s="86"/>
      <c r="AI252" s="17"/>
      <c r="AJ252" s="17"/>
      <c r="AK252" s="17"/>
      <c r="AL252" s="17"/>
      <c r="AM252" s="17"/>
      <c r="AN252" s="185" t="str">
        <f t="shared" si="51"/>
        <v/>
      </c>
      <c r="AO252" s="17" t="s">
        <v>833</v>
      </c>
      <c r="AP252" s="17">
        <v>23</v>
      </c>
      <c r="AQ252" s="17" t="s">
        <v>832</v>
      </c>
      <c r="AR252" s="17">
        <v>35</v>
      </c>
      <c r="AS252" s="17"/>
    </row>
    <row r="253" spans="1:45">
      <c r="A253" s="56">
        <v>57</v>
      </c>
      <c r="B253" s="165"/>
      <c r="C253" s="165"/>
      <c r="D253" s="165"/>
      <c r="E253" s="111">
        <f t="shared" si="41"/>
        <v>0</v>
      </c>
      <c r="F253" s="111"/>
      <c r="G253" s="111"/>
      <c r="H253" s="111"/>
      <c r="I253" s="111"/>
      <c r="J253" s="111"/>
      <c r="K253" s="112"/>
      <c r="M253" s="16">
        <f t="shared" si="44"/>
        <v>0</v>
      </c>
      <c r="N253" s="16">
        <f t="shared" si="45"/>
        <v>0</v>
      </c>
      <c r="O253" s="16">
        <f t="shared" si="46"/>
        <v>0</v>
      </c>
      <c r="P253" s="16">
        <f t="shared" si="52"/>
        <v>0</v>
      </c>
      <c r="Q253" s="16">
        <f t="shared" si="47"/>
        <v>0</v>
      </c>
      <c r="Y253" s="41">
        <f t="shared" si="48"/>
        <v>0</v>
      </c>
      <c r="Z253" s="41">
        <f t="shared" si="42"/>
        <v>0</v>
      </c>
      <c r="AA253" s="47">
        <f t="shared" si="43"/>
        <v>0</v>
      </c>
      <c r="AB253" s="41">
        <f t="shared" si="49"/>
        <v>0</v>
      </c>
      <c r="AC253" s="41">
        <f t="shared" si="50"/>
        <v>0</v>
      </c>
      <c r="AE253" s="86"/>
      <c r="AF253" s="86"/>
      <c r="AG253" s="86"/>
      <c r="AH253" s="86"/>
      <c r="AI253" s="17"/>
      <c r="AJ253" s="17"/>
      <c r="AK253" s="17"/>
      <c r="AL253" s="17"/>
      <c r="AM253" s="17"/>
      <c r="AN253" s="185" t="str">
        <f t="shared" si="51"/>
        <v/>
      </c>
      <c r="AO253" s="17" t="s">
        <v>834</v>
      </c>
      <c r="AP253" s="17">
        <v>23</v>
      </c>
      <c r="AQ253" s="17" t="s">
        <v>833</v>
      </c>
      <c r="AR253" s="17">
        <v>7</v>
      </c>
      <c r="AS253" s="17"/>
    </row>
    <row r="254" spans="1:45">
      <c r="A254" s="7">
        <v>58</v>
      </c>
      <c r="B254" s="166"/>
      <c r="C254" s="166"/>
      <c r="D254" s="166"/>
      <c r="E254" s="107">
        <f t="shared" si="41"/>
        <v>0</v>
      </c>
      <c r="F254" s="107"/>
      <c r="G254" s="107"/>
      <c r="H254" s="107"/>
      <c r="I254" s="107"/>
      <c r="J254" s="107"/>
      <c r="K254" s="108"/>
      <c r="M254" s="16">
        <f t="shared" si="44"/>
        <v>0</v>
      </c>
      <c r="N254" s="16">
        <f t="shared" si="45"/>
        <v>0</v>
      </c>
      <c r="O254" s="16">
        <f t="shared" si="46"/>
        <v>0</v>
      </c>
      <c r="P254" s="16">
        <f t="shared" si="52"/>
        <v>0</v>
      </c>
      <c r="Q254" s="16">
        <f t="shared" si="47"/>
        <v>0</v>
      </c>
      <c r="Y254" s="41">
        <f t="shared" si="48"/>
        <v>0</v>
      </c>
      <c r="Z254" s="41">
        <f t="shared" si="42"/>
        <v>0</v>
      </c>
      <c r="AA254" s="47">
        <f t="shared" si="43"/>
        <v>0</v>
      </c>
      <c r="AB254" s="41">
        <f t="shared" si="49"/>
        <v>0</v>
      </c>
      <c r="AC254" s="41">
        <f t="shared" si="50"/>
        <v>0</v>
      </c>
      <c r="AE254" s="86"/>
      <c r="AF254" s="86"/>
      <c r="AG254" s="86"/>
      <c r="AH254" s="86"/>
      <c r="AI254" s="17"/>
      <c r="AJ254" s="17"/>
      <c r="AK254" s="17"/>
      <c r="AL254" s="17"/>
      <c r="AM254" s="17"/>
      <c r="AN254" s="185" t="str">
        <f t="shared" si="51"/>
        <v/>
      </c>
      <c r="AO254" s="17" t="s">
        <v>835</v>
      </c>
      <c r="AP254" s="17">
        <v>23</v>
      </c>
      <c r="AQ254" s="17" t="s">
        <v>833</v>
      </c>
      <c r="AR254" s="17">
        <v>11</v>
      </c>
      <c r="AS254" s="17"/>
    </row>
    <row r="255" spans="1:45">
      <c r="A255" s="7">
        <v>59</v>
      </c>
      <c r="B255" s="166"/>
      <c r="C255" s="166"/>
      <c r="D255" s="166"/>
      <c r="E255" s="107">
        <f t="shared" si="41"/>
        <v>0</v>
      </c>
      <c r="F255" s="107"/>
      <c r="G255" s="107"/>
      <c r="H255" s="107"/>
      <c r="I255" s="107"/>
      <c r="J255" s="107"/>
      <c r="K255" s="108"/>
      <c r="M255" s="16">
        <f t="shared" si="44"/>
        <v>0</v>
      </c>
      <c r="N255" s="16">
        <f t="shared" si="45"/>
        <v>0</v>
      </c>
      <c r="O255" s="16">
        <f t="shared" si="46"/>
        <v>0</v>
      </c>
      <c r="P255" s="16">
        <f t="shared" si="52"/>
        <v>0</v>
      </c>
      <c r="Q255" s="16">
        <f t="shared" si="47"/>
        <v>0</v>
      </c>
      <c r="Y255" s="41">
        <f t="shared" si="48"/>
        <v>0</v>
      </c>
      <c r="Z255" s="41">
        <f t="shared" si="42"/>
        <v>0</v>
      </c>
      <c r="AA255" s="47">
        <f t="shared" si="43"/>
        <v>0</v>
      </c>
      <c r="AB255" s="41">
        <f t="shared" si="49"/>
        <v>0</v>
      </c>
      <c r="AC255" s="41">
        <f t="shared" si="50"/>
        <v>0</v>
      </c>
      <c r="AE255" s="86"/>
      <c r="AF255" s="86"/>
      <c r="AG255" s="86"/>
      <c r="AH255" s="86"/>
      <c r="AI255" s="17"/>
      <c r="AJ255" s="17"/>
      <c r="AK255" s="17"/>
      <c r="AL255" s="17"/>
      <c r="AM255" s="17"/>
      <c r="AN255" s="185" t="str">
        <f t="shared" si="51"/>
        <v/>
      </c>
      <c r="AO255" s="17" t="s">
        <v>836</v>
      </c>
      <c r="AP255" s="17">
        <v>23</v>
      </c>
      <c r="AQ255" s="17" t="s">
        <v>833</v>
      </c>
      <c r="AR255" s="17">
        <v>15</v>
      </c>
      <c r="AS255" s="17"/>
    </row>
    <row r="256" spans="1:45">
      <c r="A256" s="7">
        <v>60</v>
      </c>
      <c r="B256" s="166"/>
      <c r="C256" s="166"/>
      <c r="D256" s="166"/>
      <c r="E256" s="107">
        <f t="shared" si="41"/>
        <v>0</v>
      </c>
      <c r="F256" s="107"/>
      <c r="G256" s="107"/>
      <c r="H256" s="107"/>
      <c r="I256" s="107"/>
      <c r="J256" s="107"/>
      <c r="K256" s="108"/>
      <c r="M256" s="16">
        <f t="shared" si="44"/>
        <v>0</v>
      </c>
      <c r="N256" s="16">
        <f t="shared" si="45"/>
        <v>0</v>
      </c>
      <c r="O256" s="16">
        <f t="shared" si="46"/>
        <v>0</v>
      </c>
      <c r="P256" s="16">
        <f t="shared" si="52"/>
        <v>0</v>
      </c>
      <c r="Q256" s="16">
        <f t="shared" si="47"/>
        <v>0</v>
      </c>
      <c r="Y256" s="41">
        <f t="shared" si="48"/>
        <v>0</v>
      </c>
      <c r="Z256" s="41">
        <f t="shared" si="42"/>
        <v>0</v>
      </c>
      <c r="AA256" s="47">
        <f t="shared" si="43"/>
        <v>0</v>
      </c>
      <c r="AB256" s="41">
        <f t="shared" si="49"/>
        <v>0</v>
      </c>
      <c r="AC256" s="41">
        <f t="shared" si="50"/>
        <v>0</v>
      </c>
      <c r="AE256" s="86"/>
      <c r="AF256" s="86"/>
      <c r="AG256" s="86"/>
      <c r="AH256" s="86"/>
      <c r="AI256" s="17"/>
      <c r="AJ256" s="17"/>
      <c r="AK256" s="17"/>
      <c r="AL256" s="17"/>
      <c r="AM256" s="17"/>
      <c r="AN256" s="185" t="str">
        <f t="shared" si="51"/>
        <v/>
      </c>
      <c r="AO256" s="17" t="s">
        <v>837</v>
      </c>
      <c r="AP256" s="17">
        <v>23</v>
      </c>
      <c r="AQ256" s="17" t="s">
        <v>833</v>
      </c>
      <c r="AR256" s="17">
        <v>19</v>
      </c>
      <c r="AS256" s="17"/>
    </row>
    <row r="257" spans="1:45">
      <c r="A257" s="7">
        <v>61</v>
      </c>
      <c r="B257" s="166"/>
      <c r="C257" s="166"/>
      <c r="D257" s="166"/>
      <c r="E257" s="107">
        <f t="shared" si="41"/>
        <v>0</v>
      </c>
      <c r="F257" s="107"/>
      <c r="G257" s="107"/>
      <c r="H257" s="107"/>
      <c r="I257" s="107"/>
      <c r="J257" s="107"/>
      <c r="K257" s="108"/>
      <c r="M257" s="16">
        <f t="shared" si="44"/>
        <v>0</v>
      </c>
      <c r="N257" s="16">
        <f t="shared" si="45"/>
        <v>0</v>
      </c>
      <c r="O257" s="16">
        <f t="shared" si="46"/>
        <v>0</v>
      </c>
      <c r="P257" s="16">
        <f t="shared" si="52"/>
        <v>0</v>
      </c>
      <c r="Q257" s="16">
        <f t="shared" si="47"/>
        <v>0</v>
      </c>
      <c r="Y257" s="41">
        <f t="shared" si="48"/>
        <v>0</v>
      </c>
      <c r="Z257" s="41">
        <f t="shared" si="42"/>
        <v>0</v>
      </c>
      <c r="AA257" s="47">
        <f t="shared" si="43"/>
        <v>0</v>
      </c>
      <c r="AB257" s="41">
        <f t="shared" si="49"/>
        <v>0</v>
      </c>
      <c r="AC257" s="41">
        <f t="shared" si="50"/>
        <v>0</v>
      </c>
      <c r="AE257" s="86"/>
      <c r="AF257" s="86"/>
      <c r="AG257" s="86"/>
      <c r="AH257" s="86"/>
      <c r="AI257" s="17"/>
      <c r="AJ257" s="17"/>
      <c r="AK257" s="17"/>
      <c r="AL257" s="17"/>
      <c r="AM257" s="17"/>
      <c r="AN257" s="185" t="str">
        <f t="shared" si="51"/>
        <v/>
      </c>
      <c r="AO257" s="17" t="s">
        <v>5</v>
      </c>
      <c r="AP257" s="17">
        <v>27</v>
      </c>
      <c r="AQ257" s="17" t="s">
        <v>833</v>
      </c>
      <c r="AR257" s="17">
        <v>23</v>
      </c>
      <c r="AS257" s="17"/>
    </row>
    <row r="258" spans="1:45">
      <c r="A258" s="7">
        <v>62</v>
      </c>
      <c r="B258" s="166"/>
      <c r="C258" s="166"/>
      <c r="D258" s="166"/>
      <c r="E258" s="107">
        <f t="shared" si="41"/>
        <v>0</v>
      </c>
      <c r="F258" s="107"/>
      <c r="G258" s="107"/>
      <c r="H258" s="107"/>
      <c r="I258" s="107"/>
      <c r="J258" s="107"/>
      <c r="K258" s="108"/>
      <c r="M258" s="16">
        <f t="shared" si="44"/>
        <v>0</v>
      </c>
      <c r="N258" s="16">
        <f t="shared" si="45"/>
        <v>0</v>
      </c>
      <c r="O258" s="16">
        <f t="shared" si="46"/>
        <v>0</v>
      </c>
      <c r="P258" s="16">
        <f t="shared" si="52"/>
        <v>0</v>
      </c>
      <c r="Q258" s="16">
        <f t="shared" si="47"/>
        <v>0</v>
      </c>
      <c r="Y258" s="41">
        <f t="shared" si="48"/>
        <v>0</v>
      </c>
      <c r="Z258" s="41">
        <f t="shared" si="42"/>
        <v>0</v>
      </c>
      <c r="AA258" s="47">
        <f t="shared" si="43"/>
        <v>0</v>
      </c>
      <c r="AB258" s="41">
        <f t="shared" si="49"/>
        <v>0</v>
      </c>
      <c r="AC258" s="41">
        <f t="shared" si="50"/>
        <v>0</v>
      </c>
      <c r="AE258" s="86"/>
      <c r="AF258" s="86"/>
      <c r="AG258" s="86"/>
      <c r="AH258" s="86"/>
      <c r="AI258" s="17"/>
      <c r="AJ258" s="17"/>
      <c r="AK258" s="17"/>
      <c r="AL258" s="17"/>
      <c r="AM258" s="17"/>
      <c r="AN258" s="185" t="str">
        <f t="shared" si="51"/>
        <v/>
      </c>
      <c r="AO258" s="17" t="s">
        <v>9</v>
      </c>
      <c r="AP258" s="17">
        <v>27</v>
      </c>
      <c r="AQ258" s="17" t="s">
        <v>833</v>
      </c>
      <c r="AR258" s="17">
        <v>27</v>
      </c>
      <c r="AS258" s="17"/>
    </row>
    <row r="259" spans="1:45">
      <c r="A259" s="7">
        <v>63</v>
      </c>
      <c r="B259" s="166"/>
      <c r="C259" s="166"/>
      <c r="D259" s="166"/>
      <c r="E259" s="107">
        <f t="shared" si="41"/>
        <v>0</v>
      </c>
      <c r="F259" s="107"/>
      <c r="G259" s="107"/>
      <c r="H259" s="107"/>
      <c r="I259" s="107"/>
      <c r="J259" s="107"/>
      <c r="K259" s="108"/>
      <c r="M259" s="16">
        <f t="shared" si="44"/>
        <v>0</v>
      </c>
      <c r="N259" s="16">
        <f t="shared" si="45"/>
        <v>0</v>
      </c>
      <c r="O259" s="16">
        <f t="shared" si="46"/>
        <v>0</v>
      </c>
      <c r="P259" s="16">
        <f t="shared" si="52"/>
        <v>0</v>
      </c>
      <c r="Q259" s="16">
        <f t="shared" si="47"/>
        <v>0</v>
      </c>
      <c r="Y259" s="41">
        <f t="shared" si="48"/>
        <v>0</v>
      </c>
      <c r="Z259" s="41">
        <f t="shared" si="42"/>
        <v>0</v>
      </c>
      <c r="AA259" s="47">
        <f t="shared" si="43"/>
        <v>0</v>
      </c>
      <c r="AB259" s="41">
        <f t="shared" si="49"/>
        <v>0</v>
      </c>
      <c r="AC259" s="41">
        <f t="shared" si="50"/>
        <v>0</v>
      </c>
      <c r="AE259" s="86"/>
      <c r="AF259" s="86"/>
      <c r="AG259" s="86"/>
      <c r="AH259" s="86"/>
      <c r="AI259" s="17"/>
      <c r="AJ259" s="17"/>
      <c r="AK259" s="17"/>
      <c r="AL259" s="17"/>
      <c r="AM259" s="17"/>
      <c r="AN259" s="185" t="str">
        <f t="shared" si="51"/>
        <v/>
      </c>
      <c r="AO259" s="17" t="s">
        <v>828</v>
      </c>
      <c r="AP259" s="17">
        <v>27</v>
      </c>
      <c r="AQ259" s="17" t="s">
        <v>833</v>
      </c>
      <c r="AR259" s="17">
        <v>31</v>
      </c>
      <c r="AS259" s="17"/>
    </row>
    <row r="260" spans="1:45" ht="15.75" thickBot="1">
      <c r="A260" s="55">
        <v>64</v>
      </c>
      <c r="B260" s="167"/>
      <c r="C260" s="167"/>
      <c r="D260" s="167"/>
      <c r="E260" s="109">
        <f t="shared" si="41"/>
        <v>0</v>
      </c>
      <c r="F260" s="109"/>
      <c r="G260" s="109"/>
      <c r="H260" s="109"/>
      <c r="I260" s="109"/>
      <c r="J260" s="109"/>
      <c r="K260" s="110"/>
      <c r="M260" s="16">
        <f t="shared" si="44"/>
        <v>0</v>
      </c>
      <c r="N260" s="16">
        <f t="shared" si="45"/>
        <v>0</v>
      </c>
      <c r="O260" s="16">
        <f t="shared" si="46"/>
        <v>0</v>
      </c>
      <c r="P260" s="16">
        <f t="shared" si="52"/>
        <v>0</v>
      </c>
      <c r="Q260" s="16">
        <f t="shared" si="47"/>
        <v>0</v>
      </c>
      <c r="Y260" s="41">
        <f t="shared" si="48"/>
        <v>0</v>
      </c>
      <c r="Z260" s="41">
        <f t="shared" si="42"/>
        <v>0</v>
      </c>
      <c r="AA260" s="47">
        <f t="shared" si="43"/>
        <v>0</v>
      </c>
      <c r="AB260" s="41">
        <f t="shared" si="49"/>
        <v>0</v>
      </c>
      <c r="AC260" s="41">
        <f t="shared" si="50"/>
        <v>0</v>
      </c>
      <c r="AE260" s="86"/>
      <c r="AF260" s="86"/>
      <c r="AG260" s="86"/>
      <c r="AH260" s="86"/>
      <c r="AI260" s="17"/>
      <c r="AJ260" s="17"/>
      <c r="AK260" s="17"/>
      <c r="AL260" s="17"/>
      <c r="AM260" s="17"/>
      <c r="AN260" s="185" t="str">
        <f t="shared" si="51"/>
        <v/>
      </c>
      <c r="AO260" s="17" t="s">
        <v>829</v>
      </c>
      <c r="AP260" s="17">
        <v>27</v>
      </c>
      <c r="AQ260" s="17" t="s">
        <v>833</v>
      </c>
      <c r="AR260" s="17">
        <v>35</v>
      </c>
      <c r="AS260" s="17"/>
    </row>
    <row r="261" spans="1:45">
      <c r="A261" s="56">
        <v>65</v>
      </c>
      <c r="B261" s="165"/>
      <c r="C261" s="165"/>
      <c r="D261" s="165"/>
      <c r="E261" s="111">
        <f t="shared" ref="E261:E292" si="53">LEN(D261)</f>
        <v>0</v>
      </c>
      <c r="F261" s="111"/>
      <c r="G261" s="111"/>
      <c r="H261" s="111"/>
      <c r="I261" s="111"/>
      <c r="J261" s="111"/>
      <c r="K261" s="112"/>
      <c r="M261" s="16">
        <f t="shared" si="44"/>
        <v>0</v>
      </c>
      <c r="N261" s="16">
        <f t="shared" si="45"/>
        <v>0</v>
      </c>
      <c r="O261" s="16">
        <f t="shared" si="46"/>
        <v>0</v>
      </c>
      <c r="P261" s="16">
        <f t="shared" si="52"/>
        <v>0</v>
      </c>
      <c r="Q261" s="16">
        <f t="shared" si="47"/>
        <v>0</v>
      </c>
      <c r="Y261" s="41">
        <f t="shared" si="48"/>
        <v>0</v>
      </c>
      <c r="Z261" s="41">
        <f t="shared" ref="Z261:Z292" si="54">(IF(F261=2,K261,0))</f>
        <v>0</v>
      </c>
      <c r="AA261" s="47">
        <f t="shared" ref="AA261:AA292" si="55">(IF(F261=3,K261,0))</f>
        <v>0</v>
      </c>
      <c r="AB261" s="41">
        <f t="shared" si="49"/>
        <v>0</v>
      </c>
      <c r="AC261" s="41">
        <f t="shared" si="50"/>
        <v>0</v>
      </c>
      <c r="AE261" s="86"/>
      <c r="AF261" s="86"/>
      <c r="AG261" s="86"/>
      <c r="AH261" s="86"/>
      <c r="AI261" s="17"/>
      <c r="AJ261" s="17"/>
      <c r="AK261" s="17"/>
      <c r="AL261" s="17"/>
      <c r="AM261" s="17"/>
      <c r="AN261" s="185" t="str">
        <f t="shared" si="51"/>
        <v/>
      </c>
      <c r="AO261" s="17" t="s">
        <v>830</v>
      </c>
      <c r="AP261" s="17">
        <v>27</v>
      </c>
      <c r="AQ261" s="17" t="s">
        <v>834</v>
      </c>
      <c r="AR261" s="17">
        <v>7</v>
      </c>
      <c r="AS261" s="17"/>
    </row>
    <row r="262" spans="1:45">
      <c r="A262" s="7">
        <v>66</v>
      </c>
      <c r="B262" s="166"/>
      <c r="C262" s="166"/>
      <c r="D262" s="166"/>
      <c r="E262" s="107">
        <f t="shared" si="53"/>
        <v>0</v>
      </c>
      <c r="F262" s="107"/>
      <c r="G262" s="107"/>
      <c r="H262" s="107"/>
      <c r="I262" s="107"/>
      <c r="J262" s="107"/>
      <c r="K262" s="108"/>
      <c r="M262" s="16">
        <f t="shared" ref="M262:M292" si="56">(IF(F262=1,E262,0))</f>
        <v>0</v>
      </c>
      <c r="N262" s="16">
        <f t="shared" ref="N262:N292" si="57">(IF(F262=2,E262,0))</f>
        <v>0</v>
      </c>
      <c r="O262" s="16">
        <f t="shared" ref="O262:O292" si="58">(IF(F262=3,E262,0))</f>
        <v>0</v>
      </c>
      <c r="P262" s="16">
        <f t="shared" si="52"/>
        <v>0</v>
      </c>
      <c r="Q262" s="16">
        <f t="shared" ref="Q262:Q292" si="59">(IF(F262=5,E262,0))</f>
        <v>0</v>
      </c>
      <c r="Y262" s="41">
        <f t="shared" ref="Y262:Y292" si="60">(IF(F262=1,K262,0))</f>
        <v>0</v>
      </c>
      <c r="Z262" s="41">
        <f t="shared" si="54"/>
        <v>0</v>
      </c>
      <c r="AA262" s="47">
        <f t="shared" si="55"/>
        <v>0</v>
      </c>
      <c r="AB262" s="41">
        <f t="shared" ref="AB262:AB292" si="61">(IF(F262=4,K262,0))</f>
        <v>0</v>
      </c>
      <c r="AC262" s="41">
        <f t="shared" ref="AC262:AC292" si="62">(IF(F262=5,K262,0))</f>
        <v>0</v>
      </c>
      <c r="AE262" s="86"/>
      <c r="AF262" s="86"/>
      <c r="AG262" s="86"/>
      <c r="AH262" s="86"/>
      <c r="AI262" s="17"/>
      <c r="AJ262" s="17"/>
      <c r="AK262" s="17"/>
      <c r="AL262" s="17"/>
      <c r="AM262" s="17"/>
      <c r="AN262" s="185" t="str">
        <f t="shared" si="51"/>
        <v/>
      </c>
      <c r="AO262" s="17" t="s">
        <v>831</v>
      </c>
      <c r="AP262" s="17">
        <v>27</v>
      </c>
      <c r="AQ262" s="17" t="s">
        <v>834</v>
      </c>
      <c r="AR262" s="17">
        <v>11</v>
      </c>
      <c r="AS262" s="17"/>
    </row>
    <row r="263" spans="1:45">
      <c r="A263" s="7">
        <v>67</v>
      </c>
      <c r="B263" s="166"/>
      <c r="C263" s="166"/>
      <c r="D263" s="166"/>
      <c r="E263" s="107">
        <f t="shared" si="53"/>
        <v>0</v>
      </c>
      <c r="F263" s="107"/>
      <c r="G263" s="107"/>
      <c r="H263" s="107"/>
      <c r="I263" s="107"/>
      <c r="J263" s="107"/>
      <c r="K263" s="108"/>
      <c r="M263" s="16">
        <f t="shared" si="56"/>
        <v>0</v>
      </c>
      <c r="N263" s="16">
        <f t="shared" si="57"/>
        <v>0</v>
      </c>
      <c r="O263" s="16">
        <f t="shared" si="58"/>
        <v>0</v>
      </c>
      <c r="P263" s="16">
        <f t="shared" si="52"/>
        <v>0</v>
      </c>
      <c r="Q263" s="16">
        <f t="shared" si="59"/>
        <v>0</v>
      </c>
      <c r="Y263" s="41">
        <f t="shared" si="60"/>
        <v>0</v>
      </c>
      <c r="Z263" s="41">
        <f t="shared" si="54"/>
        <v>0</v>
      </c>
      <c r="AA263" s="47">
        <f t="shared" si="55"/>
        <v>0</v>
      </c>
      <c r="AB263" s="41">
        <f t="shared" si="61"/>
        <v>0</v>
      </c>
      <c r="AC263" s="41">
        <f t="shared" si="62"/>
        <v>0</v>
      </c>
      <c r="AE263" s="86"/>
      <c r="AF263" s="86"/>
      <c r="AG263" s="86"/>
      <c r="AH263" s="86"/>
      <c r="AI263" s="17"/>
      <c r="AJ263" s="17"/>
      <c r="AK263" s="17"/>
      <c r="AL263" s="17"/>
      <c r="AM263" s="17"/>
      <c r="AN263" s="185" t="str">
        <f t="shared" ref="AN263:AN292" si="63">MID(B263,3,7)</f>
        <v/>
      </c>
      <c r="AO263" s="17" t="s">
        <v>832</v>
      </c>
      <c r="AP263" s="17">
        <v>27</v>
      </c>
      <c r="AQ263" s="17" t="s">
        <v>834</v>
      </c>
      <c r="AR263" s="17">
        <v>15</v>
      </c>
      <c r="AS263" s="17"/>
    </row>
    <row r="264" spans="1:45">
      <c r="A264" s="7">
        <v>68</v>
      </c>
      <c r="B264" s="166"/>
      <c r="C264" s="166"/>
      <c r="D264" s="166"/>
      <c r="E264" s="107">
        <f t="shared" si="53"/>
        <v>0</v>
      </c>
      <c r="F264" s="107"/>
      <c r="G264" s="107"/>
      <c r="H264" s="107"/>
      <c r="I264" s="107"/>
      <c r="J264" s="107"/>
      <c r="K264" s="108"/>
      <c r="M264" s="16">
        <f t="shared" si="56"/>
        <v>0</v>
      </c>
      <c r="N264" s="16">
        <f t="shared" si="57"/>
        <v>0</v>
      </c>
      <c r="O264" s="16">
        <f t="shared" si="58"/>
        <v>0</v>
      </c>
      <c r="P264" s="16">
        <f t="shared" si="52"/>
        <v>0</v>
      </c>
      <c r="Q264" s="16">
        <f t="shared" si="59"/>
        <v>0</v>
      </c>
      <c r="Y264" s="41">
        <f t="shared" si="60"/>
        <v>0</v>
      </c>
      <c r="Z264" s="41">
        <f t="shared" si="54"/>
        <v>0</v>
      </c>
      <c r="AA264" s="47">
        <f t="shared" si="55"/>
        <v>0</v>
      </c>
      <c r="AB264" s="41">
        <f t="shared" si="61"/>
        <v>0</v>
      </c>
      <c r="AC264" s="41">
        <f t="shared" si="62"/>
        <v>0</v>
      </c>
      <c r="AE264" s="86"/>
      <c r="AF264" s="86"/>
      <c r="AG264" s="86"/>
      <c r="AH264" s="86"/>
      <c r="AI264" s="17"/>
      <c r="AJ264" s="17"/>
      <c r="AK264" s="17"/>
      <c r="AL264" s="17"/>
      <c r="AM264" s="17"/>
      <c r="AN264" s="185" t="str">
        <f t="shared" si="63"/>
        <v/>
      </c>
      <c r="AO264" s="17" t="s">
        <v>833</v>
      </c>
      <c r="AP264" s="17">
        <v>27</v>
      </c>
      <c r="AQ264" s="17" t="s">
        <v>834</v>
      </c>
      <c r="AR264" s="17">
        <v>19</v>
      </c>
      <c r="AS264" s="17"/>
    </row>
    <row r="265" spans="1:45">
      <c r="A265" s="7">
        <v>69</v>
      </c>
      <c r="B265" s="166"/>
      <c r="C265" s="166"/>
      <c r="D265" s="166"/>
      <c r="E265" s="107">
        <f t="shared" si="53"/>
        <v>0</v>
      </c>
      <c r="F265" s="107"/>
      <c r="G265" s="107"/>
      <c r="H265" s="107"/>
      <c r="I265" s="107"/>
      <c r="J265" s="107"/>
      <c r="K265" s="108"/>
      <c r="M265" s="16">
        <f t="shared" si="56"/>
        <v>0</v>
      </c>
      <c r="N265" s="16">
        <f t="shared" si="57"/>
        <v>0</v>
      </c>
      <c r="O265" s="16">
        <f t="shared" si="58"/>
        <v>0</v>
      </c>
      <c r="P265" s="16">
        <f t="shared" si="52"/>
        <v>0</v>
      </c>
      <c r="Q265" s="16">
        <f t="shared" si="59"/>
        <v>0</v>
      </c>
      <c r="Y265" s="41">
        <f t="shared" si="60"/>
        <v>0</v>
      </c>
      <c r="Z265" s="41">
        <f t="shared" si="54"/>
        <v>0</v>
      </c>
      <c r="AA265" s="47">
        <f t="shared" si="55"/>
        <v>0</v>
      </c>
      <c r="AB265" s="41">
        <f t="shared" si="61"/>
        <v>0</v>
      </c>
      <c r="AC265" s="41">
        <f t="shared" si="62"/>
        <v>0</v>
      </c>
      <c r="AE265" s="86"/>
      <c r="AF265" s="86"/>
      <c r="AG265" s="86"/>
      <c r="AH265" s="86"/>
      <c r="AI265" s="17"/>
      <c r="AJ265" s="17"/>
      <c r="AK265" s="17"/>
      <c r="AL265" s="17"/>
      <c r="AM265" s="17"/>
      <c r="AN265" s="185" t="str">
        <f t="shared" si="63"/>
        <v/>
      </c>
      <c r="AO265" s="17" t="s">
        <v>834</v>
      </c>
      <c r="AP265" s="17">
        <v>27</v>
      </c>
      <c r="AQ265" s="17" t="s">
        <v>834</v>
      </c>
      <c r="AR265" s="17">
        <v>23</v>
      </c>
      <c r="AS265" s="17"/>
    </row>
    <row r="266" spans="1:45">
      <c r="A266" s="7">
        <v>70</v>
      </c>
      <c r="B266" s="166"/>
      <c r="C266" s="166"/>
      <c r="D266" s="166"/>
      <c r="E266" s="107">
        <f t="shared" si="53"/>
        <v>0</v>
      </c>
      <c r="F266" s="107"/>
      <c r="G266" s="107"/>
      <c r="H266" s="107"/>
      <c r="I266" s="107"/>
      <c r="J266" s="107"/>
      <c r="K266" s="108"/>
      <c r="M266" s="16">
        <f t="shared" si="56"/>
        <v>0</v>
      </c>
      <c r="N266" s="16">
        <f t="shared" si="57"/>
        <v>0</v>
      </c>
      <c r="O266" s="16">
        <f t="shared" si="58"/>
        <v>0</v>
      </c>
      <c r="P266" s="16">
        <f t="shared" si="52"/>
        <v>0</v>
      </c>
      <c r="Q266" s="16">
        <f t="shared" si="59"/>
        <v>0</v>
      </c>
      <c r="Y266" s="41">
        <f t="shared" si="60"/>
        <v>0</v>
      </c>
      <c r="Z266" s="41">
        <f t="shared" si="54"/>
        <v>0</v>
      </c>
      <c r="AA266" s="47">
        <f t="shared" si="55"/>
        <v>0</v>
      </c>
      <c r="AB266" s="41">
        <f t="shared" si="61"/>
        <v>0</v>
      </c>
      <c r="AC266" s="41">
        <f t="shared" si="62"/>
        <v>0</v>
      </c>
      <c r="AE266" s="86"/>
      <c r="AF266" s="86"/>
      <c r="AG266" s="86"/>
      <c r="AH266" s="86"/>
      <c r="AI266" s="17"/>
      <c r="AJ266" s="17"/>
      <c r="AK266" s="17"/>
      <c r="AL266" s="17"/>
      <c r="AM266" s="17"/>
      <c r="AN266" s="185" t="str">
        <f t="shared" si="63"/>
        <v/>
      </c>
      <c r="AO266" s="17" t="s">
        <v>835</v>
      </c>
      <c r="AP266" s="17">
        <v>27</v>
      </c>
      <c r="AQ266" s="17" t="s">
        <v>834</v>
      </c>
      <c r="AR266" s="17">
        <v>27</v>
      </c>
      <c r="AS266" s="17"/>
    </row>
    <row r="267" spans="1:45">
      <c r="A267" s="7">
        <v>71</v>
      </c>
      <c r="B267" s="166"/>
      <c r="C267" s="166"/>
      <c r="D267" s="166"/>
      <c r="E267" s="107">
        <f t="shared" si="53"/>
        <v>0</v>
      </c>
      <c r="F267" s="107"/>
      <c r="G267" s="107"/>
      <c r="H267" s="107"/>
      <c r="I267" s="107"/>
      <c r="J267" s="107"/>
      <c r="K267" s="108"/>
      <c r="M267" s="16">
        <f t="shared" si="56"/>
        <v>0</v>
      </c>
      <c r="N267" s="16">
        <f t="shared" si="57"/>
        <v>0</v>
      </c>
      <c r="O267" s="16">
        <f t="shared" si="58"/>
        <v>0</v>
      </c>
      <c r="P267" s="16">
        <f t="shared" si="52"/>
        <v>0</v>
      </c>
      <c r="Q267" s="16">
        <f t="shared" si="59"/>
        <v>0</v>
      </c>
      <c r="Y267" s="41">
        <f t="shared" si="60"/>
        <v>0</v>
      </c>
      <c r="Z267" s="41">
        <f t="shared" si="54"/>
        <v>0</v>
      </c>
      <c r="AA267" s="47">
        <f t="shared" si="55"/>
        <v>0</v>
      </c>
      <c r="AB267" s="41">
        <f t="shared" si="61"/>
        <v>0</v>
      </c>
      <c r="AC267" s="41">
        <f t="shared" si="62"/>
        <v>0</v>
      </c>
      <c r="AE267" s="86"/>
      <c r="AF267" s="86"/>
      <c r="AG267" s="86"/>
      <c r="AH267" s="86"/>
      <c r="AI267" s="17"/>
      <c r="AJ267" s="17"/>
      <c r="AK267" s="17"/>
      <c r="AL267" s="17"/>
      <c r="AM267" s="17"/>
      <c r="AN267" s="185" t="str">
        <f t="shared" si="63"/>
        <v/>
      </c>
      <c r="AO267" s="17" t="s">
        <v>836</v>
      </c>
      <c r="AP267" s="17">
        <v>27</v>
      </c>
      <c r="AQ267" s="17" t="s">
        <v>834</v>
      </c>
      <c r="AR267" s="17">
        <v>31</v>
      </c>
      <c r="AS267" s="17"/>
    </row>
    <row r="268" spans="1:45" ht="15.75" thickBot="1">
      <c r="A268" s="55">
        <v>72</v>
      </c>
      <c r="B268" s="167"/>
      <c r="C268" s="167"/>
      <c r="D268" s="167"/>
      <c r="E268" s="109">
        <f t="shared" si="53"/>
        <v>0</v>
      </c>
      <c r="F268" s="109"/>
      <c r="G268" s="109"/>
      <c r="H268" s="109"/>
      <c r="I268" s="109"/>
      <c r="J268" s="109"/>
      <c r="K268" s="110"/>
      <c r="M268" s="16">
        <f t="shared" si="56"/>
        <v>0</v>
      </c>
      <c r="N268" s="16">
        <f t="shared" si="57"/>
        <v>0</v>
      </c>
      <c r="O268" s="16">
        <f t="shared" si="58"/>
        <v>0</v>
      </c>
      <c r="P268" s="16">
        <f t="shared" si="52"/>
        <v>0</v>
      </c>
      <c r="Q268" s="16">
        <f t="shared" si="59"/>
        <v>0</v>
      </c>
      <c r="Y268" s="41">
        <f t="shared" si="60"/>
        <v>0</v>
      </c>
      <c r="Z268" s="41">
        <f t="shared" si="54"/>
        <v>0</v>
      </c>
      <c r="AA268" s="47">
        <f t="shared" si="55"/>
        <v>0</v>
      </c>
      <c r="AB268" s="41">
        <f t="shared" si="61"/>
        <v>0</v>
      </c>
      <c r="AC268" s="41">
        <f t="shared" si="62"/>
        <v>0</v>
      </c>
      <c r="AE268" s="86"/>
      <c r="AF268" s="86"/>
      <c r="AG268" s="86"/>
      <c r="AH268" s="86"/>
      <c r="AI268" s="17"/>
      <c r="AJ268" s="17"/>
      <c r="AK268" s="17"/>
      <c r="AL268" s="17"/>
      <c r="AM268" s="17"/>
      <c r="AN268" s="185" t="str">
        <f t="shared" si="63"/>
        <v/>
      </c>
      <c r="AO268" s="17" t="s">
        <v>837</v>
      </c>
      <c r="AP268" s="17">
        <v>27</v>
      </c>
      <c r="AQ268" s="17" t="s">
        <v>834</v>
      </c>
      <c r="AR268" s="17">
        <v>35</v>
      </c>
      <c r="AS268" s="17"/>
    </row>
    <row r="269" spans="1:45">
      <c r="A269" s="56">
        <v>73</v>
      </c>
      <c r="B269" s="165"/>
      <c r="C269" s="165"/>
      <c r="D269" s="165"/>
      <c r="E269" s="111">
        <f t="shared" si="53"/>
        <v>0</v>
      </c>
      <c r="F269" s="111"/>
      <c r="G269" s="111"/>
      <c r="H269" s="111"/>
      <c r="I269" s="111"/>
      <c r="J269" s="111"/>
      <c r="K269" s="112"/>
      <c r="M269" s="16">
        <f t="shared" si="56"/>
        <v>0</v>
      </c>
      <c r="N269" s="16">
        <f t="shared" si="57"/>
        <v>0</v>
      </c>
      <c r="O269" s="16">
        <f t="shared" si="58"/>
        <v>0</v>
      </c>
      <c r="P269" s="16">
        <f t="shared" si="52"/>
        <v>0</v>
      </c>
      <c r="Q269" s="16">
        <f t="shared" si="59"/>
        <v>0</v>
      </c>
      <c r="Y269" s="41">
        <f t="shared" si="60"/>
        <v>0</v>
      </c>
      <c r="Z269" s="41">
        <f t="shared" si="54"/>
        <v>0</v>
      </c>
      <c r="AA269" s="47">
        <f t="shared" si="55"/>
        <v>0</v>
      </c>
      <c r="AB269" s="41">
        <f t="shared" si="61"/>
        <v>0</v>
      </c>
      <c r="AC269" s="41">
        <f t="shared" si="62"/>
        <v>0</v>
      </c>
      <c r="AE269" s="86"/>
      <c r="AF269" s="86"/>
      <c r="AG269" s="86"/>
      <c r="AH269" s="86"/>
      <c r="AI269" s="17"/>
      <c r="AJ269" s="17"/>
      <c r="AK269" s="17"/>
      <c r="AL269" s="17"/>
      <c r="AM269" s="17"/>
      <c r="AN269" s="185" t="str">
        <f t="shared" si="63"/>
        <v/>
      </c>
      <c r="AO269" s="17" t="s">
        <v>5</v>
      </c>
      <c r="AP269" s="17">
        <v>31</v>
      </c>
      <c r="AQ269" s="17" t="s">
        <v>835</v>
      </c>
      <c r="AR269" s="17">
        <v>7</v>
      </c>
      <c r="AS269" s="17"/>
    </row>
    <row r="270" spans="1:45">
      <c r="A270" s="7">
        <v>74</v>
      </c>
      <c r="B270" s="166"/>
      <c r="C270" s="166"/>
      <c r="D270" s="166"/>
      <c r="E270" s="107">
        <f t="shared" si="53"/>
        <v>0</v>
      </c>
      <c r="F270" s="107"/>
      <c r="G270" s="107"/>
      <c r="H270" s="107"/>
      <c r="I270" s="107"/>
      <c r="J270" s="107"/>
      <c r="K270" s="108"/>
      <c r="M270" s="16">
        <f t="shared" si="56"/>
        <v>0</v>
      </c>
      <c r="N270" s="16">
        <f t="shared" si="57"/>
        <v>0</v>
      </c>
      <c r="O270" s="16">
        <f t="shared" si="58"/>
        <v>0</v>
      </c>
      <c r="P270" s="16">
        <f t="shared" si="52"/>
        <v>0</v>
      </c>
      <c r="Q270" s="16">
        <f t="shared" si="59"/>
        <v>0</v>
      </c>
      <c r="Y270" s="41">
        <f t="shared" si="60"/>
        <v>0</v>
      </c>
      <c r="Z270" s="41">
        <f t="shared" si="54"/>
        <v>0</v>
      </c>
      <c r="AA270" s="47">
        <f t="shared" si="55"/>
        <v>0</v>
      </c>
      <c r="AB270" s="41">
        <f t="shared" si="61"/>
        <v>0</v>
      </c>
      <c r="AC270" s="41">
        <f t="shared" si="62"/>
        <v>0</v>
      </c>
      <c r="AE270" s="86"/>
      <c r="AF270" s="86"/>
      <c r="AG270" s="86"/>
      <c r="AH270" s="86"/>
      <c r="AI270" s="17"/>
      <c r="AJ270" s="17"/>
      <c r="AK270" s="17"/>
      <c r="AL270" s="17"/>
      <c r="AM270" s="17"/>
      <c r="AN270" s="185" t="str">
        <f t="shared" si="63"/>
        <v/>
      </c>
      <c r="AO270" s="17" t="s">
        <v>9</v>
      </c>
      <c r="AP270" s="17">
        <v>31</v>
      </c>
      <c r="AQ270" s="17" t="s">
        <v>835</v>
      </c>
      <c r="AR270" s="17">
        <v>11</v>
      </c>
      <c r="AS270" s="17"/>
    </row>
    <row r="271" spans="1:45">
      <c r="A271" s="7">
        <v>75</v>
      </c>
      <c r="B271" s="166"/>
      <c r="C271" s="166"/>
      <c r="D271" s="166"/>
      <c r="E271" s="107">
        <f t="shared" si="53"/>
        <v>0</v>
      </c>
      <c r="F271" s="107"/>
      <c r="G271" s="107"/>
      <c r="H271" s="107"/>
      <c r="I271" s="107"/>
      <c r="J271" s="107"/>
      <c r="K271" s="108"/>
      <c r="M271" s="16">
        <f t="shared" si="56"/>
        <v>0</v>
      </c>
      <c r="N271" s="16">
        <f t="shared" si="57"/>
        <v>0</v>
      </c>
      <c r="O271" s="16">
        <f t="shared" si="58"/>
        <v>0</v>
      </c>
      <c r="P271" s="16">
        <f t="shared" si="52"/>
        <v>0</v>
      </c>
      <c r="Q271" s="16">
        <f t="shared" si="59"/>
        <v>0</v>
      </c>
      <c r="Y271" s="41">
        <f t="shared" si="60"/>
        <v>0</v>
      </c>
      <c r="Z271" s="41">
        <f t="shared" si="54"/>
        <v>0</v>
      </c>
      <c r="AA271" s="47">
        <f t="shared" si="55"/>
        <v>0</v>
      </c>
      <c r="AB271" s="41">
        <f t="shared" si="61"/>
        <v>0</v>
      </c>
      <c r="AC271" s="41">
        <f t="shared" si="62"/>
        <v>0</v>
      </c>
      <c r="AE271" s="86"/>
      <c r="AF271" s="86"/>
      <c r="AG271" s="86"/>
      <c r="AH271" s="86"/>
      <c r="AI271" s="17"/>
      <c r="AJ271" s="17"/>
      <c r="AK271" s="17"/>
      <c r="AL271" s="17"/>
      <c r="AM271" s="17"/>
      <c r="AN271" s="185" t="str">
        <f t="shared" si="63"/>
        <v/>
      </c>
      <c r="AO271" s="17" t="s">
        <v>828</v>
      </c>
      <c r="AP271" s="17">
        <v>31</v>
      </c>
      <c r="AQ271" s="17" t="s">
        <v>835</v>
      </c>
      <c r="AR271" s="17">
        <v>15</v>
      </c>
      <c r="AS271" s="17"/>
    </row>
    <row r="272" spans="1:45">
      <c r="A272" s="7">
        <v>76</v>
      </c>
      <c r="B272" s="166"/>
      <c r="C272" s="166"/>
      <c r="D272" s="166"/>
      <c r="E272" s="107">
        <f t="shared" si="53"/>
        <v>0</v>
      </c>
      <c r="F272" s="107"/>
      <c r="G272" s="107"/>
      <c r="H272" s="107"/>
      <c r="I272" s="107"/>
      <c r="J272" s="107"/>
      <c r="K272" s="108"/>
      <c r="M272" s="16">
        <f t="shared" si="56"/>
        <v>0</v>
      </c>
      <c r="N272" s="16">
        <f t="shared" si="57"/>
        <v>0</v>
      </c>
      <c r="O272" s="16">
        <f t="shared" si="58"/>
        <v>0</v>
      </c>
      <c r="P272" s="16">
        <f t="shared" si="52"/>
        <v>0</v>
      </c>
      <c r="Q272" s="16">
        <f t="shared" si="59"/>
        <v>0</v>
      </c>
      <c r="Y272" s="41">
        <f t="shared" si="60"/>
        <v>0</v>
      </c>
      <c r="Z272" s="41">
        <f t="shared" si="54"/>
        <v>0</v>
      </c>
      <c r="AA272" s="47">
        <f t="shared" si="55"/>
        <v>0</v>
      </c>
      <c r="AB272" s="41">
        <f t="shared" si="61"/>
        <v>0</v>
      </c>
      <c r="AC272" s="41">
        <f t="shared" si="62"/>
        <v>0</v>
      </c>
      <c r="AE272" s="86"/>
      <c r="AF272" s="86"/>
      <c r="AG272" s="86"/>
      <c r="AH272" s="86"/>
      <c r="AI272" s="17"/>
      <c r="AJ272" s="17"/>
      <c r="AK272" s="17"/>
      <c r="AL272" s="17"/>
      <c r="AM272" s="17"/>
      <c r="AN272" s="185" t="str">
        <f t="shared" si="63"/>
        <v/>
      </c>
      <c r="AO272" s="17" t="s">
        <v>829</v>
      </c>
      <c r="AP272" s="17">
        <v>31</v>
      </c>
      <c r="AQ272" s="17" t="s">
        <v>835</v>
      </c>
      <c r="AR272" s="17">
        <v>19</v>
      </c>
      <c r="AS272" s="17"/>
    </row>
    <row r="273" spans="1:45">
      <c r="A273" s="7">
        <v>77</v>
      </c>
      <c r="B273" s="166"/>
      <c r="C273" s="166"/>
      <c r="D273" s="166"/>
      <c r="E273" s="107">
        <f t="shared" si="53"/>
        <v>0</v>
      </c>
      <c r="F273" s="107"/>
      <c r="G273" s="107"/>
      <c r="H273" s="107"/>
      <c r="I273" s="107"/>
      <c r="J273" s="107"/>
      <c r="K273" s="108"/>
      <c r="M273" s="16">
        <f t="shared" si="56"/>
        <v>0</v>
      </c>
      <c r="N273" s="16">
        <f t="shared" si="57"/>
        <v>0</v>
      </c>
      <c r="O273" s="16">
        <f t="shared" si="58"/>
        <v>0</v>
      </c>
      <c r="P273" s="16">
        <f t="shared" si="52"/>
        <v>0</v>
      </c>
      <c r="Q273" s="16">
        <f t="shared" si="59"/>
        <v>0</v>
      </c>
      <c r="Y273" s="41">
        <f t="shared" si="60"/>
        <v>0</v>
      </c>
      <c r="Z273" s="41">
        <f t="shared" si="54"/>
        <v>0</v>
      </c>
      <c r="AA273" s="47">
        <f t="shared" si="55"/>
        <v>0</v>
      </c>
      <c r="AB273" s="41">
        <f t="shared" si="61"/>
        <v>0</v>
      </c>
      <c r="AC273" s="41">
        <f t="shared" si="62"/>
        <v>0</v>
      </c>
      <c r="AE273" s="86"/>
      <c r="AF273" s="86"/>
      <c r="AG273" s="86"/>
      <c r="AH273" s="86"/>
      <c r="AI273" s="17"/>
      <c r="AJ273" s="17"/>
      <c r="AK273" s="17"/>
      <c r="AL273" s="17"/>
      <c r="AM273" s="17"/>
      <c r="AN273" s="185" t="str">
        <f t="shared" si="63"/>
        <v/>
      </c>
      <c r="AO273" s="17" t="s">
        <v>830</v>
      </c>
      <c r="AP273" s="17">
        <v>31</v>
      </c>
      <c r="AQ273" s="17" t="s">
        <v>835</v>
      </c>
      <c r="AR273" s="17">
        <v>23</v>
      </c>
      <c r="AS273" s="17"/>
    </row>
    <row r="274" spans="1:45">
      <c r="A274" s="7">
        <v>78</v>
      </c>
      <c r="B274" s="166"/>
      <c r="C274" s="166"/>
      <c r="D274" s="166"/>
      <c r="E274" s="107">
        <f t="shared" si="53"/>
        <v>0</v>
      </c>
      <c r="F274" s="107"/>
      <c r="G274" s="107"/>
      <c r="H274" s="107"/>
      <c r="I274" s="107"/>
      <c r="J274" s="107"/>
      <c r="K274" s="108"/>
      <c r="M274" s="16">
        <f t="shared" si="56"/>
        <v>0</v>
      </c>
      <c r="N274" s="16">
        <f t="shared" si="57"/>
        <v>0</v>
      </c>
      <c r="O274" s="16">
        <f t="shared" si="58"/>
        <v>0</v>
      </c>
      <c r="P274" s="16">
        <f t="shared" si="52"/>
        <v>0</v>
      </c>
      <c r="Q274" s="16">
        <f t="shared" si="59"/>
        <v>0</v>
      </c>
      <c r="Y274" s="41">
        <f t="shared" si="60"/>
        <v>0</v>
      </c>
      <c r="Z274" s="41">
        <f t="shared" si="54"/>
        <v>0</v>
      </c>
      <c r="AA274" s="47">
        <f t="shared" si="55"/>
        <v>0</v>
      </c>
      <c r="AB274" s="41">
        <f t="shared" si="61"/>
        <v>0</v>
      </c>
      <c r="AC274" s="41">
        <f t="shared" si="62"/>
        <v>0</v>
      </c>
      <c r="AE274" s="86"/>
      <c r="AF274" s="86"/>
      <c r="AG274" s="86"/>
      <c r="AH274" s="86"/>
      <c r="AI274" s="17"/>
      <c r="AJ274" s="17"/>
      <c r="AK274" s="17"/>
      <c r="AL274" s="17"/>
      <c r="AM274" s="17"/>
      <c r="AN274" s="185" t="str">
        <f t="shared" si="63"/>
        <v/>
      </c>
      <c r="AO274" s="17" t="s">
        <v>831</v>
      </c>
      <c r="AP274" s="17">
        <v>31</v>
      </c>
      <c r="AQ274" s="17" t="s">
        <v>835</v>
      </c>
      <c r="AR274" s="17">
        <v>27</v>
      </c>
      <c r="AS274" s="17"/>
    </row>
    <row r="275" spans="1:45">
      <c r="A275" s="7">
        <v>79</v>
      </c>
      <c r="B275" s="166"/>
      <c r="C275" s="166"/>
      <c r="D275" s="166"/>
      <c r="E275" s="107">
        <f t="shared" si="53"/>
        <v>0</v>
      </c>
      <c r="F275" s="107"/>
      <c r="G275" s="107"/>
      <c r="H275" s="107"/>
      <c r="I275" s="107"/>
      <c r="J275" s="107"/>
      <c r="K275" s="108"/>
      <c r="M275" s="16">
        <f t="shared" si="56"/>
        <v>0</v>
      </c>
      <c r="N275" s="16">
        <f t="shared" si="57"/>
        <v>0</v>
      </c>
      <c r="O275" s="16">
        <f t="shared" si="58"/>
        <v>0</v>
      </c>
      <c r="P275" s="16">
        <f t="shared" si="52"/>
        <v>0</v>
      </c>
      <c r="Q275" s="16">
        <f t="shared" si="59"/>
        <v>0</v>
      </c>
      <c r="Y275" s="41">
        <f t="shared" si="60"/>
        <v>0</v>
      </c>
      <c r="Z275" s="41">
        <f t="shared" si="54"/>
        <v>0</v>
      </c>
      <c r="AA275" s="47">
        <f t="shared" si="55"/>
        <v>0</v>
      </c>
      <c r="AB275" s="41">
        <f t="shared" si="61"/>
        <v>0</v>
      </c>
      <c r="AC275" s="41">
        <f t="shared" si="62"/>
        <v>0</v>
      </c>
      <c r="AE275" s="86"/>
      <c r="AF275" s="86"/>
      <c r="AG275" s="86"/>
      <c r="AH275" s="86"/>
      <c r="AI275" s="17"/>
      <c r="AJ275" s="17"/>
      <c r="AK275" s="17"/>
      <c r="AL275" s="17"/>
      <c r="AM275" s="17"/>
      <c r="AN275" s="185" t="str">
        <f t="shared" si="63"/>
        <v/>
      </c>
      <c r="AO275" s="17" t="s">
        <v>832</v>
      </c>
      <c r="AP275" s="17">
        <v>31</v>
      </c>
      <c r="AQ275" s="17" t="s">
        <v>835</v>
      </c>
      <c r="AR275" s="17">
        <v>31</v>
      </c>
      <c r="AS275" s="17"/>
    </row>
    <row r="276" spans="1:45" ht="15.75" thickBot="1">
      <c r="A276" s="55">
        <v>80</v>
      </c>
      <c r="B276" s="167"/>
      <c r="C276" s="167"/>
      <c r="D276" s="167"/>
      <c r="E276" s="109">
        <f t="shared" si="53"/>
        <v>0</v>
      </c>
      <c r="F276" s="109"/>
      <c r="G276" s="109"/>
      <c r="H276" s="109"/>
      <c r="I276" s="109"/>
      <c r="J276" s="109"/>
      <c r="K276" s="110"/>
      <c r="M276" s="16">
        <f t="shared" si="56"/>
        <v>0</v>
      </c>
      <c r="N276" s="16">
        <f t="shared" si="57"/>
        <v>0</v>
      </c>
      <c r="O276" s="16">
        <f t="shared" si="58"/>
        <v>0</v>
      </c>
      <c r="P276" s="16">
        <f t="shared" si="52"/>
        <v>0</v>
      </c>
      <c r="Q276" s="16">
        <f t="shared" si="59"/>
        <v>0</v>
      </c>
      <c r="Y276" s="41">
        <f t="shared" si="60"/>
        <v>0</v>
      </c>
      <c r="Z276" s="41">
        <f t="shared" si="54"/>
        <v>0</v>
      </c>
      <c r="AA276" s="47">
        <f t="shared" si="55"/>
        <v>0</v>
      </c>
      <c r="AB276" s="41">
        <f t="shared" si="61"/>
        <v>0</v>
      </c>
      <c r="AC276" s="41">
        <f t="shared" si="62"/>
        <v>0</v>
      </c>
      <c r="AE276" s="86"/>
      <c r="AF276" s="86"/>
      <c r="AG276" s="86"/>
      <c r="AH276" s="86"/>
      <c r="AI276" s="17"/>
      <c r="AJ276" s="17"/>
      <c r="AK276" s="17"/>
      <c r="AL276" s="17"/>
      <c r="AM276" s="17"/>
      <c r="AN276" s="185" t="str">
        <f t="shared" si="63"/>
        <v/>
      </c>
      <c r="AO276" s="17" t="s">
        <v>833</v>
      </c>
      <c r="AP276" s="17">
        <v>31</v>
      </c>
      <c r="AQ276" s="17" t="s">
        <v>835</v>
      </c>
      <c r="AR276" s="17">
        <v>35</v>
      </c>
      <c r="AS276" s="17"/>
    </row>
    <row r="277" spans="1:45">
      <c r="A277" s="56">
        <v>81</v>
      </c>
      <c r="B277" s="165"/>
      <c r="C277" s="165"/>
      <c r="D277" s="165"/>
      <c r="E277" s="111">
        <f t="shared" si="53"/>
        <v>0</v>
      </c>
      <c r="F277" s="111"/>
      <c r="G277" s="111"/>
      <c r="H277" s="111"/>
      <c r="I277" s="111"/>
      <c r="J277" s="111"/>
      <c r="K277" s="112"/>
      <c r="M277" s="16">
        <f t="shared" si="56"/>
        <v>0</v>
      </c>
      <c r="N277" s="16">
        <f t="shared" si="57"/>
        <v>0</v>
      </c>
      <c r="O277" s="16">
        <f t="shared" si="58"/>
        <v>0</v>
      </c>
      <c r="P277" s="16">
        <f t="shared" si="52"/>
        <v>0</v>
      </c>
      <c r="Q277" s="16">
        <f t="shared" si="59"/>
        <v>0</v>
      </c>
      <c r="Y277" s="41">
        <f t="shared" si="60"/>
        <v>0</v>
      </c>
      <c r="Z277" s="41">
        <f t="shared" si="54"/>
        <v>0</v>
      </c>
      <c r="AA277" s="47">
        <f t="shared" si="55"/>
        <v>0</v>
      </c>
      <c r="AB277" s="41">
        <f t="shared" si="61"/>
        <v>0</v>
      </c>
      <c r="AC277" s="41">
        <f t="shared" si="62"/>
        <v>0</v>
      </c>
      <c r="AE277" s="86"/>
      <c r="AF277" s="86"/>
      <c r="AG277" s="86"/>
      <c r="AH277" s="86"/>
      <c r="AI277" s="17"/>
      <c r="AJ277" s="17"/>
      <c r="AK277" s="17"/>
      <c r="AL277" s="17"/>
      <c r="AM277" s="17"/>
      <c r="AN277" s="185" t="str">
        <f t="shared" si="63"/>
        <v/>
      </c>
      <c r="AO277" s="17" t="s">
        <v>834</v>
      </c>
      <c r="AP277" s="17">
        <v>31</v>
      </c>
      <c r="AQ277" s="17" t="s">
        <v>836</v>
      </c>
      <c r="AR277" s="17">
        <v>7</v>
      </c>
      <c r="AS277" s="17"/>
    </row>
    <row r="278" spans="1:45">
      <c r="A278" s="7">
        <v>82</v>
      </c>
      <c r="B278" s="166"/>
      <c r="C278" s="166"/>
      <c r="D278" s="166"/>
      <c r="E278" s="107">
        <f t="shared" si="53"/>
        <v>0</v>
      </c>
      <c r="F278" s="107"/>
      <c r="G278" s="107"/>
      <c r="H278" s="107"/>
      <c r="I278" s="107"/>
      <c r="J278" s="107"/>
      <c r="K278" s="108"/>
      <c r="M278" s="16">
        <f t="shared" si="56"/>
        <v>0</v>
      </c>
      <c r="N278" s="16">
        <f t="shared" si="57"/>
        <v>0</v>
      </c>
      <c r="O278" s="16">
        <f t="shared" si="58"/>
        <v>0</v>
      </c>
      <c r="P278" s="16">
        <f t="shared" si="52"/>
        <v>0</v>
      </c>
      <c r="Q278" s="16">
        <f t="shared" si="59"/>
        <v>0</v>
      </c>
      <c r="Y278" s="41">
        <f t="shared" si="60"/>
        <v>0</v>
      </c>
      <c r="Z278" s="41">
        <f t="shared" si="54"/>
        <v>0</v>
      </c>
      <c r="AA278" s="47">
        <f t="shared" si="55"/>
        <v>0</v>
      </c>
      <c r="AB278" s="41">
        <f t="shared" si="61"/>
        <v>0</v>
      </c>
      <c r="AC278" s="41">
        <f t="shared" si="62"/>
        <v>0</v>
      </c>
      <c r="AE278" s="86"/>
      <c r="AF278" s="86"/>
      <c r="AG278" s="86"/>
      <c r="AH278" s="86"/>
      <c r="AI278" s="17"/>
      <c r="AJ278" s="17"/>
      <c r="AK278" s="17"/>
      <c r="AL278" s="17"/>
      <c r="AM278" s="17"/>
      <c r="AN278" s="185" t="str">
        <f t="shared" si="63"/>
        <v/>
      </c>
      <c r="AO278" s="17" t="s">
        <v>835</v>
      </c>
      <c r="AP278" s="17">
        <v>31</v>
      </c>
      <c r="AQ278" s="17" t="s">
        <v>836</v>
      </c>
      <c r="AR278" s="17">
        <v>11</v>
      </c>
      <c r="AS278" s="17"/>
    </row>
    <row r="279" spans="1:45">
      <c r="A279" s="7">
        <v>83</v>
      </c>
      <c r="B279" s="166"/>
      <c r="C279" s="166"/>
      <c r="D279" s="166"/>
      <c r="E279" s="107">
        <f t="shared" si="53"/>
        <v>0</v>
      </c>
      <c r="F279" s="107"/>
      <c r="G279" s="107"/>
      <c r="H279" s="107"/>
      <c r="I279" s="107"/>
      <c r="J279" s="107"/>
      <c r="K279" s="108"/>
      <c r="M279" s="16">
        <f t="shared" si="56"/>
        <v>0</v>
      </c>
      <c r="N279" s="16">
        <f t="shared" si="57"/>
        <v>0</v>
      </c>
      <c r="O279" s="16">
        <f t="shared" si="58"/>
        <v>0</v>
      </c>
      <c r="P279" s="16">
        <f t="shared" si="52"/>
        <v>0</v>
      </c>
      <c r="Q279" s="16">
        <f t="shared" si="59"/>
        <v>0</v>
      </c>
      <c r="Y279" s="41">
        <f t="shared" si="60"/>
        <v>0</v>
      </c>
      <c r="Z279" s="41">
        <f t="shared" si="54"/>
        <v>0</v>
      </c>
      <c r="AA279" s="47">
        <f t="shared" si="55"/>
        <v>0</v>
      </c>
      <c r="AB279" s="41">
        <f t="shared" si="61"/>
        <v>0</v>
      </c>
      <c r="AC279" s="41">
        <f t="shared" si="62"/>
        <v>0</v>
      </c>
      <c r="AE279" s="86"/>
      <c r="AF279" s="86"/>
      <c r="AG279" s="86"/>
      <c r="AH279" s="86"/>
      <c r="AI279" s="17"/>
      <c r="AJ279" s="17"/>
      <c r="AK279" s="17"/>
      <c r="AL279" s="17"/>
      <c r="AM279" s="17"/>
      <c r="AN279" s="185" t="str">
        <f t="shared" si="63"/>
        <v/>
      </c>
      <c r="AO279" s="17" t="s">
        <v>836</v>
      </c>
      <c r="AP279" s="17">
        <v>31</v>
      </c>
      <c r="AQ279" s="17" t="s">
        <v>836</v>
      </c>
      <c r="AR279" s="17">
        <v>15</v>
      </c>
      <c r="AS279" s="17"/>
    </row>
    <row r="280" spans="1:45">
      <c r="A280" s="7">
        <v>84</v>
      </c>
      <c r="B280" s="166"/>
      <c r="C280" s="166"/>
      <c r="D280" s="166"/>
      <c r="E280" s="107">
        <f t="shared" si="53"/>
        <v>0</v>
      </c>
      <c r="F280" s="107"/>
      <c r="G280" s="107"/>
      <c r="H280" s="107"/>
      <c r="I280" s="107"/>
      <c r="J280" s="107"/>
      <c r="K280" s="108"/>
      <c r="M280" s="16">
        <f t="shared" si="56"/>
        <v>0</v>
      </c>
      <c r="N280" s="16">
        <f t="shared" si="57"/>
        <v>0</v>
      </c>
      <c r="O280" s="16">
        <f t="shared" si="58"/>
        <v>0</v>
      </c>
      <c r="P280" s="16">
        <f t="shared" si="52"/>
        <v>0</v>
      </c>
      <c r="Q280" s="16">
        <f t="shared" si="59"/>
        <v>0</v>
      </c>
      <c r="Y280" s="41">
        <f t="shared" si="60"/>
        <v>0</v>
      </c>
      <c r="Z280" s="41">
        <f t="shared" si="54"/>
        <v>0</v>
      </c>
      <c r="AA280" s="47">
        <f t="shared" si="55"/>
        <v>0</v>
      </c>
      <c r="AB280" s="41">
        <f t="shared" si="61"/>
        <v>0</v>
      </c>
      <c r="AC280" s="41">
        <f t="shared" si="62"/>
        <v>0</v>
      </c>
      <c r="AE280" s="86"/>
      <c r="AF280" s="86"/>
      <c r="AG280" s="86"/>
      <c r="AH280" s="86"/>
      <c r="AI280" s="17"/>
      <c r="AJ280" s="17"/>
      <c r="AK280" s="17"/>
      <c r="AL280" s="17"/>
      <c r="AM280" s="17"/>
      <c r="AN280" s="185" t="str">
        <f t="shared" si="63"/>
        <v/>
      </c>
      <c r="AO280" s="17" t="s">
        <v>837</v>
      </c>
      <c r="AP280" s="17">
        <v>31</v>
      </c>
      <c r="AQ280" s="17" t="s">
        <v>836</v>
      </c>
      <c r="AR280" s="17">
        <v>19</v>
      </c>
      <c r="AS280" s="17"/>
    </row>
    <row r="281" spans="1:45">
      <c r="A281" s="7">
        <v>85</v>
      </c>
      <c r="B281" s="166"/>
      <c r="C281" s="166"/>
      <c r="D281" s="166"/>
      <c r="E281" s="107">
        <f t="shared" si="53"/>
        <v>0</v>
      </c>
      <c r="F281" s="107"/>
      <c r="G281" s="107"/>
      <c r="H281" s="107"/>
      <c r="I281" s="107"/>
      <c r="J281" s="107"/>
      <c r="K281" s="108"/>
      <c r="M281" s="16">
        <f t="shared" si="56"/>
        <v>0</v>
      </c>
      <c r="N281" s="16">
        <f t="shared" si="57"/>
        <v>0</v>
      </c>
      <c r="O281" s="16">
        <f t="shared" si="58"/>
        <v>0</v>
      </c>
      <c r="P281" s="16">
        <f t="shared" si="52"/>
        <v>0</v>
      </c>
      <c r="Q281" s="16">
        <f t="shared" si="59"/>
        <v>0</v>
      </c>
      <c r="Y281" s="41">
        <f t="shared" si="60"/>
        <v>0</v>
      </c>
      <c r="Z281" s="41">
        <f t="shared" si="54"/>
        <v>0</v>
      </c>
      <c r="AA281" s="47">
        <f t="shared" si="55"/>
        <v>0</v>
      </c>
      <c r="AB281" s="41">
        <f t="shared" si="61"/>
        <v>0</v>
      </c>
      <c r="AC281" s="41">
        <f t="shared" si="62"/>
        <v>0</v>
      </c>
      <c r="AE281" s="86"/>
      <c r="AF281" s="86"/>
      <c r="AG281" s="86"/>
      <c r="AH281" s="86"/>
      <c r="AI281" s="17"/>
      <c r="AJ281" s="17"/>
      <c r="AK281" s="17"/>
      <c r="AL281" s="17"/>
      <c r="AM281" s="17"/>
      <c r="AN281" s="185" t="str">
        <f t="shared" si="63"/>
        <v/>
      </c>
      <c r="AO281" s="17" t="s">
        <v>5</v>
      </c>
      <c r="AP281" s="17">
        <v>35</v>
      </c>
      <c r="AQ281" s="17" t="s">
        <v>836</v>
      </c>
      <c r="AR281" s="17">
        <v>23</v>
      </c>
      <c r="AS281" s="17"/>
    </row>
    <row r="282" spans="1:45">
      <c r="A282" s="7">
        <v>86</v>
      </c>
      <c r="B282" s="166"/>
      <c r="C282" s="166"/>
      <c r="D282" s="166"/>
      <c r="E282" s="107">
        <f t="shared" si="53"/>
        <v>0</v>
      </c>
      <c r="F282" s="107"/>
      <c r="G282" s="107"/>
      <c r="H282" s="107"/>
      <c r="I282" s="107"/>
      <c r="J282" s="107"/>
      <c r="K282" s="108"/>
      <c r="M282" s="16">
        <f t="shared" si="56"/>
        <v>0</v>
      </c>
      <c r="N282" s="16">
        <f t="shared" si="57"/>
        <v>0</v>
      </c>
      <c r="O282" s="16">
        <f t="shared" si="58"/>
        <v>0</v>
      </c>
      <c r="P282" s="16">
        <f t="shared" si="52"/>
        <v>0</v>
      </c>
      <c r="Q282" s="16">
        <f t="shared" si="59"/>
        <v>0</v>
      </c>
      <c r="Y282" s="41">
        <f t="shared" si="60"/>
        <v>0</v>
      </c>
      <c r="Z282" s="41">
        <f t="shared" si="54"/>
        <v>0</v>
      </c>
      <c r="AA282" s="47">
        <f t="shared" si="55"/>
        <v>0</v>
      </c>
      <c r="AB282" s="41">
        <f t="shared" si="61"/>
        <v>0</v>
      </c>
      <c r="AC282" s="41">
        <f t="shared" si="62"/>
        <v>0</v>
      </c>
      <c r="AE282" s="86"/>
      <c r="AF282" s="86"/>
      <c r="AG282" s="86"/>
      <c r="AH282" s="86"/>
      <c r="AI282" s="17"/>
      <c r="AJ282" s="17"/>
      <c r="AK282" s="17"/>
      <c r="AL282" s="17"/>
      <c r="AM282" s="17"/>
      <c r="AN282" s="185" t="str">
        <f t="shared" si="63"/>
        <v/>
      </c>
      <c r="AO282" s="17" t="s">
        <v>9</v>
      </c>
      <c r="AP282" s="17">
        <v>35</v>
      </c>
      <c r="AQ282" s="17" t="s">
        <v>836</v>
      </c>
      <c r="AR282" s="17">
        <v>27</v>
      </c>
      <c r="AS282" s="17"/>
    </row>
    <row r="283" spans="1:45">
      <c r="A283" s="7">
        <v>87</v>
      </c>
      <c r="B283" s="166"/>
      <c r="C283" s="166"/>
      <c r="D283" s="166"/>
      <c r="E283" s="107">
        <f t="shared" si="53"/>
        <v>0</v>
      </c>
      <c r="F283" s="107"/>
      <c r="G283" s="107"/>
      <c r="H283" s="107"/>
      <c r="I283" s="107"/>
      <c r="J283" s="107"/>
      <c r="K283" s="108"/>
      <c r="M283" s="16">
        <f t="shared" si="56"/>
        <v>0</v>
      </c>
      <c r="N283" s="16">
        <f t="shared" si="57"/>
        <v>0</v>
      </c>
      <c r="O283" s="16">
        <f t="shared" si="58"/>
        <v>0</v>
      </c>
      <c r="P283" s="16">
        <f t="shared" si="52"/>
        <v>0</v>
      </c>
      <c r="Q283" s="16">
        <f t="shared" si="59"/>
        <v>0</v>
      </c>
      <c r="Y283" s="41">
        <f t="shared" si="60"/>
        <v>0</v>
      </c>
      <c r="Z283" s="41">
        <f t="shared" si="54"/>
        <v>0</v>
      </c>
      <c r="AA283" s="47">
        <f t="shared" si="55"/>
        <v>0</v>
      </c>
      <c r="AB283" s="41">
        <f t="shared" si="61"/>
        <v>0</v>
      </c>
      <c r="AC283" s="41">
        <f t="shared" si="62"/>
        <v>0</v>
      </c>
      <c r="AE283" s="86"/>
      <c r="AF283" s="86"/>
      <c r="AG283" s="86"/>
      <c r="AH283" s="86"/>
      <c r="AI283" s="17"/>
      <c r="AJ283" s="17"/>
      <c r="AK283" s="17"/>
      <c r="AL283" s="17"/>
      <c r="AM283" s="17"/>
      <c r="AN283" s="185" t="str">
        <f t="shared" si="63"/>
        <v/>
      </c>
      <c r="AO283" s="17" t="s">
        <v>828</v>
      </c>
      <c r="AP283" s="17">
        <v>35</v>
      </c>
      <c r="AQ283" s="17" t="s">
        <v>836</v>
      </c>
      <c r="AR283" s="17">
        <v>31</v>
      </c>
      <c r="AS283" s="17"/>
    </row>
    <row r="284" spans="1:45" ht="15.75" thickBot="1">
      <c r="A284" s="55">
        <v>88</v>
      </c>
      <c r="B284" s="167"/>
      <c r="C284" s="167"/>
      <c r="D284" s="167"/>
      <c r="E284" s="109">
        <f t="shared" si="53"/>
        <v>0</v>
      </c>
      <c r="F284" s="109"/>
      <c r="G284" s="109"/>
      <c r="H284" s="109"/>
      <c r="I284" s="109"/>
      <c r="J284" s="109"/>
      <c r="K284" s="110"/>
      <c r="M284" s="16">
        <f t="shared" si="56"/>
        <v>0</v>
      </c>
      <c r="N284" s="16">
        <f t="shared" si="57"/>
        <v>0</v>
      </c>
      <c r="O284" s="16">
        <f t="shared" si="58"/>
        <v>0</v>
      </c>
      <c r="P284" s="16">
        <f t="shared" si="52"/>
        <v>0</v>
      </c>
      <c r="Q284" s="16">
        <f t="shared" si="59"/>
        <v>0</v>
      </c>
      <c r="Y284" s="41">
        <f t="shared" si="60"/>
        <v>0</v>
      </c>
      <c r="Z284" s="41">
        <f t="shared" si="54"/>
        <v>0</v>
      </c>
      <c r="AA284" s="47">
        <f t="shared" si="55"/>
        <v>0</v>
      </c>
      <c r="AB284" s="41">
        <f t="shared" si="61"/>
        <v>0</v>
      </c>
      <c r="AC284" s="41">
        <f t="shared" si="62"/>
        <v>0</v>
      </c>
      <c r="AE284" s="86"/>
      <c r="AF284" s="86"/>
      <c r="AG284" s="86"/>
      <c r="AH284" s="86"/>
      <c r="AI284" s="17"/>
      <c r="AJ284" s="17"/>
      <c r="AK284" s="17"/>
      <c r="AL284" s="17"/>
      <c r="AM284" s="17"/>
      <c r="AN284" s="185" t="str">
        <f t="shared" si="63"/>
        <v/>
      </c>
      <c r="AO284" s="17" t="s">
        <v>829</v>
      </c>
      <c r="AP284" s="17">
        <v>35</v>
      </c>
      <c r="AQ284" s="17" t="s">
        <v>836</v>
      </c>
      <c r="AR284" s="17">
        <v>35</v>
      </c>
      <c r="AS284" s="17"/>
    </row>
    <row r="285" spans="1:45">
      <c r="A285" s="56">
        <v>89</v>
      </c>
      <c r="B285" s="165"/>
      <c r="C285" s="165"/>
      <c r="D285" s="165"/>
      <c r="E285" s="111">
        <f t="shared" si="53"/>
        <v>0</v>
      </c>
      <c r="F285" s="111"/>
      <c r="G285" s="111"/>
      <c r="H285" s="111"/>
      <c r="I285" s="111"/>
      <c r="J285" s="111"/>
      <c r="K285" s="112"/>
      <c r="M285" s="16">
        <f t="shared" si="56"/>
        <v>0</v>
      </c>
      <c r="N285" s="16">
        <f t="shared" si="57"/>
        <v>0</v>
      </c>
      <c r="O285" s="16">
        <f t="shared" si="58"/>
        <v>0</v>
      </c>
      <c r="P285" s="16">
        <f t="shared" si="52"/>
        <v>0</v>
      </c>
      <c r="Q285" s="16">
        <f t="shared" si="59"/>
        <v>0</v>
      </c>
      <c r="Y285" s="41">
        <f t="shared" si="60"/>
        <v>0</v>
      </c>
      <c r="Z285" s="41">
        <f t="shared" si="54"/>
        <v>0</v>
      </c>
      <c r="AA285" s="47">
        <f t="shared" si="55"/>
        <v>0</v>
      </c>
      <c r="AB285" s="41">
        <f t="shared" si="61"/>
        <v>0</v>
      </c>
      <c r="AC285" s="41">
        <f t="shared" si="62"/>
        <v>0</v>
      </c>
      <c r="AE285" s="86"/>
      <c r="AF285" s="86"/>
      <c r="AG285" s="86"/>
      <c r="AH285" s="86"/>
      <c r="AI285" s="17"/>
      <c r="AJ285" s="17"/>
      <c r="AK285" s="17"/>
      <c r="AL285" s="17"/>
      <c r="AM285" s="17"/>
      <c r="AN285" s="185" t="str">
        <f t="shared" si="63"/>
        <v/>
      </c>
      <c r="AO285" s="17" t="s">
        <v>830</v>
      </c>
      <c r="AP285" s="17">
        <v>35</v>
      </c>
      <c r="AQ285" s="17" t="s">
        <v>837</v>
      </c>
      <c r="AR285" s="17">
        <v>7</v>
      </c>
      <c r="AS285" s="17"/>
    </row>
    <row r="286" spans="1:45">
      <c r="A286" s="7">
        <v>90</v>
      </c>
      <c r="B286" s="166"/>
      <c r="C286" s="166"/>
      <c r="D286" s="166"/>
      <c r="E286" s="107">
        <f t="shared" si="53"/>
        <v>0</v>
      </c>
      <c r="F286" s="107"/>
      <c r="G286" s="107"/>
      <c r="H286" s="107"/>
      <c r="I286" s="107"/>
      <c r="J286" s="107"/>
      <c r="K286" s="108"/>
      <c r="M286" s="16">
        <f t="shared" si="56"/>
        <v>0</v>
      </c>
      <c r="N286" s="16">
        <f t="shared" si="57"/>
        <v>0</v>
      </c>
      <c r="O286" s="16">
        <f t="shared" si="58"/>
        <v>0</v>
      </c>
      <c r="P286" s="16">
        <f t="shared" si="52"/>
        <v>0</v>
      </c>
      <c r="Q286" s="16">
        <f t="shared" si="59"/>
        <v>0</v>
      </c>
      <c r="Y286" s="41">
        <f t="shared" si="60"/>
        <v>0</v>
      </c>
      <c r="Z286" s="41">
        <f t="shared" si="54"/>
        <v>0</v>
      </c>
      <c r="AA286" s="47">
        <f t="shared" si="55"/>
        <v>0</v>
      </c>
      <c r="AB286" s="41">
        <f t="shared" si="61"/>
        <v>0</v>
      </c>
      <c r="AC286" s="41">
        <f t="shared" si="62"/>
        <v>0</v>
      </c>
      <c r="AE286" s="86"/>
      <c r="AF286" s="86"/>
      <c r="AG286" s="86"/>
      <c r="AH286" s="86"/>
      <c r="AI286" s="17"/>
      <c r="AJ286" s="17"/>
      <c r="AK286" s="17"/>
      <c r="AL286" s="17"/>
      <c r="AM286" s="17"/>
      <c r="AN286" s="185" t="str">
        <f t="shared" si="63"/>
        <v/>
      </c>
      <c r="AO286" s="17" t="s">
        <v>831</v>
      </c>
      <c r="AP286" s="17">
        <v>35</v>
      </c>
      <c r="AQ286" s="17" t="s">
        <v>837</v>
      </c>
      <c r="AR286" s="17">
        <v>11</v>
      </c>
      <c r="AS286" s="17"/>
    </row>
    <row r="287" spans="1:45">
      <c r="A287" s="7">
        <v>91</v>
      </c>
      <c r="B287" s="166"/>
      <c r="C287" s="166"/>
      <c r="D287" s="166"/>
      <c r="E287" s="107">
        <f t="shared" si="53"/>
        <v>0</v>
      </c>
      <c r="F287" s="107"/>
      <c r="G287" s="107"/>
      <c r="H287" s="107"/>
      <c r="I287" s="107"/>
      <c r="J287" s="107"/>
      <c r="K287" s="108"/>
      <c r="M287" s="16">
        <f t="shared" si="56"/>
        <v>0</v>
      </c>
      <c r="N287" s="16">
        <f t="shared" si="57"/>
        <v>0</v>
      </c>
      <c r="O287" s="16">
        <f t="shared" si="58"/>
        <v>0</v>
      </c>
      <c r="P287" s="16">
        <f t="shared" si="52"/>
        <v>0</v>
      </c>
      <c r="Q287" s="16">
        <f t="shared" si="59"/>
        <v>0</v>
      </c>
      <c r="Y287" s="41">
        <f t="shared" si="60"/>
        <v>0</v>
      </c>
      <c r="Z287" s="41">
        <f t="shared" si="54"/>
        <v>0</v>
      </c>
      <c r="AA287" s="47">
        <f t="shared" si="55"/>
        <v>0</v>
      </c>
      <c r="AB287" s="41">
        <f t="shared" si="61"/>
        <v>0</v>
      </c>
      <c r="AC287" s="41">
        <f t="shared" si="62"/>
        <v>0</v>
      </c>
      <c r="AE287" s="86"/>
      <c r="AF287" s="86"/>
      <c r="AG287" s="86"/>
      <c r="AH287" s="86"/>
      <c r="AI287" s="17"/>
      <c r="AJ287" s="17"/>
      <c r="AK287" s="17"/>
      <c r="AL287" s="17"/>
      <c r="AM287" s="17"/>
      <c r="AN287" s="185" t="str">
        <f t="shared" si="63"/>
        <v/>
      </c>
      <c r="AO287" s="17" t="s">
        <v>832</v>
      </c>
      <c r="AP287" s="17">
        <v>35</v>
      </c>
      <c r="AQ287" s="17" t="s">
        <v>837</v>
      </c>
      <c r="AR287" s="17">
        <v>15</v>
      </c>
      <c r="AS287" s="17"/>
    </row>
    <row r="288" spans="1:45">
      <c r="A288" s="7">
        <v>92</v>
      </c>
      <c r="B288" s="166"/>
      <c r="C288" s="166"/>
      <c r="D288" s="166"/>
      <c r="E288" s="107">
        <f t="shared" si="53"/>
        <v>0</v>
      </c>
      <c r="F288" s="107"/>
      <c r="G288" s="107"/>
      <c r="H288" s="107"/>
      <c r="I288" s="107"/>
      <c r="J288" s="107"/>
      <c r="K288" s="108"/>
      <c r="M288" s="16">
        <f t="shared" si="56"/>
        <v>0</v>
      </c>
      <c r="N288" s="16">
        <f t="shared" si="57"/>
        <v>0</v>
      </c>
      <c r="O288" s="16">
        <f t="shared" si="58"/>
        <v>0</v>
      </c>
      <c r="P288" s="16">
        <f t="shared" si="52"/>
        <v>0</v>
      </c>
      <c r="Q288" s="16">
        <f t="shared" si="59"/>
        <v>0</v>
      </c>
      <c r="Y288" s="41">
        <f t="shared" si="60"/>
        <v>0</v>
      </c>
      <c r="Z288" s="41">
        <f t="shared" si="54"/>
        <v>0</v>
      </c>
      <c r="AA288" s="47">
        <f t="shared" si="55"/>
        <v>0</v>
      </c>
      <c r="AB288" s="41">
        <f t="shared" si="61"/>
        <v>0</v>
      </c>
      <c r="AC288" s="41">
        <f t="shared" si="62"/>
        <v>0</v>
      </c>
      <c r="AE288" s="86"/>
      <c r="AF288" s="86"/>
      <c r="AG288" s="86"/>
      <c r="AH288" s="86"/>
      <c r="AI288" s="17"/>
      <c r="AJ288" s="17"/>
      <c r="AK288" s="17"/>
      <c r="AL288" s="17"/>
      <c r="AM288" s="17"/>
      <c r="AN288" s="185" t="str">
        <f t="shared" si="63"/>
        <v/>
      </c>
      <c r="AO288" s="17" t="s">
        <v>833</v>
      </c>
      <c r="AP288" s="17">
        <v>35</v>
      </c>
      <c r="AQ288" s="17" t="s">
        <v>837</v>
      </c>
      <c r="AR288" s="17">
        <v>19</v>
      </c>
      <c r="AS288" s="17"/>
    </row>
    <row r="289" spans="1:45">
      <c r="A289" s="7">
        <v>93</v>
      </c>
      <c r="B289" s="166"/>
      <c r="C289" s="166"/>
      <c r="D289" s="166"/>
      <c r="E289" s="107">
        <f t="shared" si="53"/>
        <v>0</v>
      </c>
      <c r="F289" s="107"/>
      <c r="G289" s="107"/>
      <c r="H289" s="107"/>
      <c r="I289" s="107"/>
      <c r="J289" s="107"/>
      <c r="K289" s="108"/>
      <c r="M289" s="16">
        <f t="shared" si="56"/>
        <v>0</v>
      </c>
      <c r="N289" s="16">
        <f t="shared" si="57"/>
        <v>0</v>
      </c>
      <c r="O289" s="16">
        <f t="shared" si="58"/>
        <v>0</v>
      </c>
      <c r="P289" s="16">
        <f t="shared" si="52"/>
        <v>0</v>
      </c>
      <c r="Q289" s="16">
        <f t="shared" si="59"/>
        <v>0</v>
      </c>
      <c r="Y289" s="41">
        <f t="shared" si="60"/>
        <v>0</v>
      </c>
      <c r="Z289" s="41">
        <f t="shared" si="54"/>
        <v>0</v>
      </c>
      <c r="AA289" s="47">
        <f t="shared" si="55"/>
        <v>0</v>
      </c>
      <c r="AB289" s="41">
        <f t="shared" si="61"/>
        <v>0</v>
      </c>
      <c r="AC289" s="41">
        <f t="shared" si="62"/>
        <v>0</v>
      </c>
      <c r="AE289" s="86"/>
      <c r="AF289" s="86"/>
      <c r="AG289" s="86"/>
      <c r="AH289" s="86"/>
      <c r="AI289" s="17"/>
      <c r="AJ289" s="17"/>
      <c r="AK289" s="17"/>
      <c r="AL289" s="17"/>
      <c r="AM289" s="17"/>
      <c r="AN289" s="185" t="str">
        <f t="shared" si="63"/>
        <v/>
      </c>
      <c r="AO289" s="17" t="s">
        <v>834</v>
      </c>
      <c r="AP289" s="17">
        <v>35</v>
      </c>
      <c r="AQ289" s="17" t="s">
        <v>837</v>
      </c>
      <c r="AR289" s="17">
        <v>23</v>
      </c>
      <c r="AS289" s="17"/>
    </row>
    <row r="290" spans="1:45">
      <c r="A290" s="7">
        <v>94</v>
      </c>
      <c r="B290" s="166"/>
      <c r="C290" s="166"/>
      <c r="D290" s="166"/>
      <c r="E290" s="107">
        <f t="shared" si="53"/>
        <v>0</v>
      </c>
      <c r="F290" s="107"/>
      <c r="G290" s="107"/>
      <c r="H290" s="107"/>
      <c r="I290" s="107"/>
      <c r="J290" s="107"/>
      <c r="K290" s="108"/>
      <c r="M290" s="16">
        <f t="shared" si="56"/>
        <v>0</v>
      </c>
      <c r="N290" s="16">
        <f t="shared" si="57"/>
        <v>0</v>
      </c>
      <c r="O290" s="16">
        <f t="shared" si="58"/>
        <v>0</v>
      </c>
      <c r="P290" s="16">
        <f>(IF(F290=4,E290,0))</f>
        <v>0</v>
      </c>
      <c r="Q290" s="16">
        <f t="shared" si="59"/>
        <v>0</v>
      </c>
      <c r="Y290" s="41">
        <f t="shared" si="60"/>
        <v>0</v>
      </c>
      <c r="Z290" s="41">
        <f t="shared" si="54"/>
        <v>0</v>
      </c>
      <c r="AA290" s="47">
        <f t="shared" si="55"/>
        <v>0</v>
      </c>
      <c r="AB290" s="41">
        <f t="shared" si="61"/>
        <v>0</v>
      </c>
      <c r="AC290" s="41">
        <f t="shared" si="62"/>
        <v>0</v>
      </c>
      <c r="AE290" s="86"/>
      <c r="AF290" s="86"/>
      <c r="AG290" s="86"/>
      <c r="AH290" s="86"/>
      <c r="AI290" s="17"/>
      <c r="AJ290" s="17"/>
      <c r="AK290" s="17"/>
      <c r="AL290" s="17"/>
      <c r="AM290" s="17"/>
      <c r="AN290" s="185" t="str">
        <f t="shared" si="63"/>
        <v/>
      </c>
      <c r="AO290" s="17" t="s">
        <v>835</v>
      </c>
      <c r="AP290" s="17">
        <v>35</v>
      </c>
      <c r="AQ290" s="17" t="s">
        <v>837</v>
      </c>
      <c r="AR290" s="17">
        <v>27</v>
      </c>
      <c r="AS290" s="17"/>
    </row>
    <row r="291" spans="1:45">
      <c r="A291" s="7">
        <v>95</v>
      </c>
      <c r="B291" s="166"/>
      <c r="C291" s="166"/>
      <c r="D291" s="166"/>
      <c r="E291" s="107">
        <f t="shared" si="53"/>
        <v>0</v>
      </c>
      <c r="F291" s="107"/>
      <c r="G291" s="107"/>
      <c r="H291" s="107"/>
      <c r="I291" s="107"/>
      <c r="J291" s="107"/>
      <c r="K291" s="108"/>
      <c r="M291" s="16">
        <f t="shared" si="56"/>
        <v>0</v>
      </c>
      <c r="N291" s="16">
        <f t="shared" si="57"/>
        <v>0</v>
      </c>
      <c r="O291" s="16">
        <f t="shared" si="58"/>
        <v>0</v>
      </c>
      <c r="P291" s="16">
        <f>(IF(F291=4,E291,0))</f>
        <v>0</v>
      </c>
      <c r="Q291" s="16">
        <f t="shared" si="59"/>
        <v>0</v>
      </c>
      <c r="Y291" s="41">
        <f t="shared" si="60"/>
        <v>0</v>
      </c>
      <c r="Z291" s="41">
        <f t="shared" si="54"/>
        <v>0</v>
      </c>
      <c r="AA291" s="47">
        <f t="shared" si="55"/>
        <v>0</v>
      </c>
      <c r="AB291" s="41">
        <f t="shared" si="61"/>
        <v>0</v>
      </c>
      <c r="AC291" s="41">
        <f t="shared" si="62"/>
        <v>0</v>
      </c>
      <c r="AE291" s="86"/>
      <c r="AF291" s="86"/>
      <c r="AG291" s="86"/>
      <c r="AH291" s="86"/>
      <c r="AI291" s="17"/>
      <c r="AJ291" s="17"/>
      <c r="AK291" s="17"/>
      <c r="AL291" s="17"/>
      <c r="AM291" s="17"/>
      <c r="AN291" s="185" t="str">
        <f t="shared" si="63"/>
        <v/>
      </c>
      <c r="AO291" s="17" t="s">
        <v>836</v>
      </c>
      <c r="AP291" s="17">
        <v>35</v>
      </c>
      <c r="AQ291" s="17" t="s">
        <v>837</v>
      </c>
      <c r="AR291" s="17">
        <v>31</v>
      </c>
      <c r="AS291" s="17"/>
    </row>
    <row r="292" spans="1:45" ht="15.75" thickBot="1">
      <c r="A292" s="55">
        <v>96</v>
      </c>
      <c r="B292" s="167"/>
      <c r="C292" s="167"/>
      <c r="D292" s="167"/>
      <c r="E292" s="109">
        <f t="shared" si="53"/>
        <v>0</v>
      </c>
      <c r="F292" s="109"/>
      <c r="G292" s="109"/>
      <c r="H292" s="109"/>
      <c r="I292" s="109"/>
      <c r="J292" s="109"/>
      <c r="K292" s="110"/>
      <c r="M292" s="16">
        <f t="shared" si="56"/>
        <v>0</v>
      </c>
      <c r="N292" s="16">
        <f t="shared" si="57"/>
        <v>0</v>
      </c>
      <c r="O292" s="16">
        <f t="shared" si="58"/>
        <v>0</v>
      </c>
      <c r="P292" s="16">
        <f>(IF(F292=4,E292,0))</f>
        <v>0</v>
      </c>
      <c r="Q292" s="16">
        <f t="shared" si="59"/>
        <v>0</v>
      </c>
      <c r="Y292" s="41">
        <f t="shared" si="60"/>
        <v>0</v>
      </c>
      <c r="Z292" s="41">
        <f t="shared" si="54"/>
        <v>0</v>
      </c>
      <c r="AA292" s="47">
        <f t="shared" si="55"/>
        <v>0</v>
      </c>
      <c r="AB292" s="41">
        <f t="shared" si="61"/>
        <v>0</v>
      </c>
      <c r="AC292" s="41">
        <f t="shared" si="62"/>
        <v>0</v>
      </c>
      <c r="AE292" s="86"/>
      <c r="AF292" s="86"/>
      <c r="AG292" s="86"/>
      <c r="AH292" s="86"/>
      <c r="AI292" s="17"/>
      <c r="AJ292" s="17"/>
      <c r="AK292" s="17"/>
      <c r="AL292" s="17"/>
      <c r="AM292" s="17"/>
      <c r="AN292" s="185" t="str">
        <f t="shared" si="63"/>
        <v/>
      </c>
      <c r="AO292" s="17" t="s">
        <v>837</v>
      </c>
      <c r="AP292" s="17">
        <v>35</v>
      </c>
      <c r="AQ292" s="17" t="s">
        <v>837</v>
      </c>
      <c r="AR292" s="17">
        <v>35</v>
      </c>
      <c r="AS292" s="17"/>
    </row>
    <row r="293" spans="1:45" hidden="1">
      <c r="A293" s="83"/>
      <c r="B293" s="83"/>
      <c r="C293" s="83"/>
      <c r="D293" s="83"/>
      <c r="E293" s="83"/>
      <c r="F293" s="83"/>
      <c r="G293" s="83"/>
      <c r="H293" s="84"/>
      <c r="I293" s="84"/>
      <c r="J293" s="85"/>
      <c r="K293" s="86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</row>
    <row r="294" spans="1:45" hidden="1">
      <c r="A294" s="83"/>
      <c r="B294" s="83"/>
      <c r="C294" s="83"/>
      <c r="D294" s="83"/>
      <c r="E294" s="83"/>
      <c r="F294" s="83"/>
      <c r="G294" s="83"/>
      <c r="H294" s="84"/>
      <c r="I294" s="84"/>
      <c r="J294" s="85"/>
      <c r="K294" s="86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</row>
    <row r="295" spans="1:45" hidden="1">
      <c r="A295" s="83"/>
      <c r="B295" s="83"/>
      <c r="C295" s="83"/>
      <c r="D295" s="83"/>
      <c r="E295" s="83"/>
      <c r="F295" s="83"/>
      <c r="G295" s="83"/>
      <c r="H295" s="84"/>
      <c r="I295" s="84"/>
      <c r="J295" s="85"/>
      <c r="K295" s="86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</row>
    <row r="296" spans="1:45" hidden="1">
      <c r="A296" s="83"/>
      <c r="B296" s="83"/>
      <c r="C296" s="83"/>
      <c r="D296" s="83"/>
      <c r="E296" s="83"/>
      <c r="F296" s="83"/>
      <c r="G296" s="83"/>
      <c r="H296" s="84"/>
      <c r="I296" s="84"/>
      <c r="J296" s="85"/>
      <c r="K296" s="86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</row>
    <row r="297" spans="1:45" hidden="1">
      <c r="A297" s="83"/>
      <c r="B297" s="83"/>
      <c r="C297" s="83"/>
      <c r="D297" s="83"/>
      <c r="E297" s="83"/>
      <c r="F297" s="83"/>
      <c r="G297" s="83"/>
      <c r="H297" s="84"/>
      <c r="I297" s="84"/>
      <c r="J297" s="85"/>
      <c r="K297" s="86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</row>
    <row r="298" spans="1:45" hidden="1">
      <c r="A298" s="83"/>
      <c r="B298" s="83"/>
      <c r="C298" s="83"/>
      <c r="D298" s="83"/>
      <c r="E298" s="83"/>
      <c r="F298" s="83"/>
      <c r="G298" s="83"/>
      <c r="H298" s="84"/>
      <c r="I298" s="84"/>
      <c r="J298" s="85"/>
      <c r="K298" s="86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</row>
    <row r="299" spans="1:45" hidden="1">
      <c r="A299" s="83"/>
      <c r="B299" s="83"/>
      <c r="C299" s="83"/>
      <c r="D299" s="83"/>
      <c r="E299" s="83"/>
      <c r="F299" s="83"/>
      <c r="G299" s="83"/>
      <c r="H299" s="84"/>
      <c r="I299" s="84"/>
      <c r="J299" s="85"/>
      <c r="K299" s="86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</row>
    <row r="300" spans="1:45" hidden="1">
      <c r="A300" s="83"/>
      <c r="B300" s="83"/>
      <c r="C300" s="83"/>
      <c r="D300" s="83"/>
      <c r="E300" s="83"/>
      <c r="F300" s="83"/>
      <c r="G300" s="83"/>
      <c r="H300" s="84"/>
      <c r="I300" s="84"/>
      <c r="J300" s="85"/>
      <c r="K300" s="86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</row>
    <row r="301" spans="1:45" hidden="1">
      <c r="A301" s="83"/>
      <c r="B301" s="83"/>
      <c r="C301" s="83"/>
      <c r="D301" s="83"/>
      <c r="E301" s="83"/>
      <c r="F301" s="83"/>
      <c r="G301" s="83"/>
      <c r="H301" s="84"/>
      <c r="I301" s="84"/>
      <c r="J301" s="85"/>
      <c r="K301" s="86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</row>
    <row r="302" spans="1:45" hidden="1">
      <c r="A302" s="83"/>
      <c r="B302" s="83"/>
      <c r="C302" s="83"/>
      <c r="D302" s="83"/>
      <c r="E302" s="83"/>
      <c r="F302" s="83"/>
      <c r="G302" s="83"/>
      <c r="H302" s="84"/>
      <c r="I302" s="84"/>
      <c r="J302" s="85"/>
      <c r="K302" s="86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</row>
    <row r="303" spans="1:45" hidden="1">
      <c r="A303" s="83"/>
      <c r="B303" s="83"/>
      <c r="C303" s="83"/>
      <c r="D303" s="83"/>
      <c r="E303" s="83"/>
      <c r="F303" s="83"/>
      <c r="G303" s="83"/>
      <c r="H303" s="84"/>
      <c r="I303" s="84"/>
      <c r="J303" s="85"/>
      <c r="K303" s="86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</row>
    <row r="304" spans="1:45" hidden="1">
      <c r="A304" s="83"/>
      <c r="B304" s="83"/>
      <c r="C304" s="83"/>
      <c r="D304" s="83"/>
      <c r="E304" s="83"/>
      <c r="F304" s="83"/>
      <c r="G304" s="83"/>
      <c r="H304" s="84"/>
      <c r="I304" s="84"/>
      <c r="J304" s="85"/>
      <c r="K304" s="86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</row>
    <row r="305" spans="1:45" hidden="1">
      <c r="A305" s="83"/>
      <c r="B305" s="83"/>
      <c r="C305" s="83"/>
      <c r="D305" s="83"/>
      <c r="E305" s="83"/>
      <c r="F305" s="83"/>
      <c r="G305" s="83"/>
      <c r="H305" s="84"/>
      <c r="I305" s="84"/>
      <c r="J305" s="85"/>
      <c r="K305" s="86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</row>
    <row r="306" spans="1:45" hidden="1">
      <c r="A306" s="83"/>
      <c r="B306" s="83"/>
      <c r="C306" s="83"/>
      <c r="D306" s="83"/>
      <c r="E306" s="83"/>
      <c r="F306" s="83"/>
      <c r="G306" s="83"/>
      <c r="H306" s="84"/>
      <c r="I306" s="84"/>
      <c r="J306" s="85"/>
      <c r="K306" s="86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</row>
    <row r="307" spans="1:45" hidden="1">
      <c r="A307" s="83"/>
      <c r="B307" s="83"/>
      <c r="C307" s="83"/>
      <c r="D307" s="83"/>
      <c r="E307" s="83"/>
      <c r="F307" s="83"/>
      <c r="G307" s="83"/>
      <c r="H307" s="84"/>
      <c r="I307" s="84"/>
      <c r="J307" s="85"/>
      <c r="K307" s="86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</row>
    <row r="308" spans="1:45" hidden="1">
      <c r="A308" s="83"/>
      <c r="B308" s="83"/>
      <c r="C308" s="83"/>
      <c r="D308" s="83"/>
      <c r="E308" s="83"/>
      <c r="F308" s="83"/>
      <c r="G308" s="83"/>
      <c r="H308" s="84"/>
      <c r="I308" s="84"/>
      <c r="J308" s="85"/>
      <c r="K308" s="86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</row>
    <row r="309" spans="1:45" hidden="1">
      <c r="A309" s="83"/>
      <c r="B309" s="83"/>
      <c r="C309" s="83"/>
      <c r="D309" s="83"/>
      <c r="E309" s="83"/>
      <c r="F309" s="83"/>
      <c r="G309" s="83"/>
      <c r="H309" s="84"/>
      <c r="I309" s="84"/>
      <c r="J309" s="85"/>
      <c r="K309" s="86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</row>
    <row r="310" spans="1:45" hidden="1">
      <c r="A310" s="83"/>
      <c r="B310" s="83"/>
      <c r="C310" s="83"/>
      <c r="D310" s="83"/>
      <c r="E310" s="83"/>
      <c r="F310" s="83"/>
      <c r="G310" s="83"/>
      <c r="H310" s="84"/>
      <c r="I310" s="84"/>
      <c r="J310" s="85"/>
      <c r="K310" s="86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</row>
    <row r="311" spans="1:45" hidden="1">
      <c r="A311" s="83"/>
      <c r="B311" s="83"/>
      <c r="C311" s="83"/>
      <c r="D311" s="83"/>
      <c r="E311" s="83"/>
      <c r="F311" s="83"/>
      <c r="G311" s="83"/>
      <c r="H311" s="84"/>
      <c r="I311" s="84"/>
      <c r="J311" s="85"/>
      <c r="K311" s="86"/>
    </row>
  </sheetData>
  <dataConsolidate/>
  <mergeCells count="11">
    <mergeCell ref="AJ1:AN1"/>
    <mergeCell ref="A1:G1"/>
    <mergeCell ref="A2:D2"/>
    <mergeCell ref="F2:G2"/>
    <mergeCell ref="M2:Q2"/>
    <mergeCell ref="S2:W2"/>
    <mergeCell ref="AO3:AP3"/>
    <mergeCell ref="AQ3:AR3"/>
    <mergeCell ref="Y2:AC2"/>
    <mergeCell ref="AE2:AG2"/>
    <mergeCell ref="S6:W6"/>
  </mergeCells>
  <conditionalFormatting sqref="E5:E292">
    <cfRule type="dataBar" priority="16">
      <dataBar>
        <cfvo type="min" val="0"/>
        <cfvo type="max" val="0"/>
        <color theme="1"/>
      </dataBar>
    </cfRule>
  </conditionalFormatting>
  <conditionalFormatting sqref="E5:E100">
    <cfRule type="dataBar" priority="15">
      <dataBar>
        <cfvo type="min" val="0"/>
        <cfvo type="max" val="0"/>
        <color theme="1"/>
      </dataBar>
    </cfRule>
  </conditionalFormatting>
  <conditionalFormatting sqref="E101:E196">
    <cfRule type="dataBar" priority="14">
      <dataBar>
        <cfvo type="min" val="0"/>
        <cfvo type="max" val="0"/>
        <color theme="1"/>
      </dataBar>
    </cfRule>
  </conditionalFormatting>
  <conditionalFormatting sqref="E5:E100">
    <cfRule type="dataBar" priority="13">
      <dataBar>
        <cfvo type="min" val="0"/>
        <cfvo type="max" val="0"/>
        <color theme="1"/>
      </dataBar>
    </cfRule>
  </conditionalFormatting>
  <conditionalFormatting sqref="E101:E196">
    <cfRule type="dataBar" priority="12">
      <dataBar>
        <cfvo type="min" val="0"/>
        <cfvo type="max" val="0"/>
        <color theme="1"/>
      </dataBar>
    </cfRule>
  </conditionalFormatting>
  <conditionalFormatting sqref="E5:E100">
    <cfRule type="dataBar" priority="11">
      <dataBar>
        <cfvo type="min" val="0"/>
        <cfvo type="max" val="0"/>
        <color theme="1"/>
      </dataBar>
    </cfRule>
  </conditionalFormatting>
  <conditionalFormatting sqref="E101:E196">
    <cfRule type="dataBar" priority="10">
      <dataBar>
        <cfvo type="min" val="0"/>
        <cfvo type="max" val="0"/>
        <color theme="1"/>
      </dataBar>
    </cfRule>
  </conditionalFormatting>
  <conditionalFormatting sqref="E5:E100">
    <cfRule type="dataBar" priority="9">
      <dataBar>
        <cfvo type="min" val="0"/>
        <cfvo type="max" val="0"/>
        <color theme="1"/>
      </dataBar>
    </cfRule>
  </conditionalFormatting>
  <conditionalFormatting sqref="E101:E196">
    <cfRule type="dataBar" priority="8">
      <dataBar>
        <cfvo type="min" val="0"/>
        <cfvo type="max" val="0"/>
        <color theme="1"/>
      </dataBar>
    </cfRule>
  </conditionalFormatting>
  <conditionalFormatting sqref="E5:E100">
    <cfRule type="dataBar" priority="7">
      <dataBar>
        <cfvo type="min" val="0"/>
        <cfvo type="max" val="0"/>
        <color theme="1"/>
      </dataBar>
    </cfRule>
  </conditionalFormatting>
  <conditionalFormatting sqref="E101:E196">
    <cfRule type="dataBar" priority="6">
      <dataBar>
        <cfvo type="min" val="0"/>
        <cfvo type="max" val="0"/>
        <color theme="1"/>
      </dataBar>
    </cfRule>
  </conditionalFormatting>
  <conditionalFormatting sqref="E5:E100">
    <cfRule type="dataBar" priority="5">
      <dataBar>
        <cfvo type="min" val="0"/>
        <cfvo type="max" val="0"/>
        <color theme="1"/>
      </dataBar>
    </cfRule>
  </conditionalFormatting>
  <conditionalFormatting sqref="E5:E100">
    <cfRule type="dataBar" priority="4">
      <dataBar>
        <cfvo type="min" val="0"/>
        <cfvo type="max" val="0"/>
        <color theme="1"/>
      </dataBar>
    </cfRule>
  </conditionalFormatting>
  <conditionalFormatting sqref="E101:E196">
    <cfRule type="dataBar" priority="3">
      <dataBar>
        <cfvo type="min" val="0"/>
        <cfvo type="max" val="0"/>
        <color theme="1"/>
      </dataBar>
    </cfRule>
  </conditionalFormatting>
  <conditionalFormatting sqref="E5:E100">
    <cfRule type="dataBar" priority="2">
      <dataBar>
        <cfvo type="min" val="0"/>
        <cfvo type="max" val="0"/>
        <color theme="1"/>
      </dataBar>
    </cfRule>
  </conditionalFormatting>
  <conditionalFormatting sqref="E101:E196">
    <cfRule type="dataBar" priority="1">
      <dataBar>
        <cfvo type="min" val="0"/>
        <cfvo type="max" val="0"/>
        <color theme="1"/>
      </dataBar>
    </cfRule>
  </conditionalFormatting>
  <dataValidations count="5">
    <dataValidation type="list" allowBlank="1" showInputMessage="1" showErrorMessage="1" prompt="Choose from list" sqref="I2:I3">
      <formula1>"--,Henry,Joel,Matt"</formula1>
    </dataValidation>
    <dataValidation allowBlank="1" showInputMessage="1" showErrorMessage="1" prompt="Autofilled to today" sqref="J2"/>
    <dataValidation allowBlank="1" showInputMessage="1" showErrorMessage="1" prompt="Autofilled to now" sqref="K2"/>
    <dataValidation allowBlank="1" showInputMessage="1" showErrorMessage="1" prompt="*Input Message*" sqref="AI1"/>
    <dataValidation allowBlank="1" showInputMessage="1" showErrorMessage="1" prompt="Input Run Start Time" sqref="K5:K196"/>
  </dataValidations>
  <hyperlinks>
    <hyperlink ref="AI2" location="'syn rec_edit_2'!B5:B100" display="Plate 4"/>
    <hyperlink ref="AI3" location="'syn rec_edit_2'!B101:B196" display="Plate 5"/>
    <hyperlink ref="AI4" location="'syn rec_edit_2'!B197:B292" display="Plate 6"/>
  </hyperlinks>
  <pageMargins left="0.7" right="0.7" top="0.75" bottom="0.75" header="0.3" footer="0.3"/>
  <pageSetup scale="42" orientation="portrait" r:id="rId1"/>
  <headerFooter>
    <oddFooter>&amp;LF142.1 Rev 00</oddFooter>
  </headerFooter>
  <rowBreaks count="2" manualBreakCount="2">
    <brk id="100" max="16383" man="1"/>
    <brk id="196" max="16383" man="1"/>
  </rowBreaks>
  <legacyDrawing r:id="rId2"/>
  <controls>
    <control shapeId="8220" r:id="rId3" name="CommandButton1"/>
    <control shapeId="8215" r:id="rId4" name="CommandButton12"/>
    <control shapeId="8216" r:id="rId5" name="CommandButton14"/>
    <control shapeId="8217" r:id="rId6" name="CommandButton15"/>
    <control shapeId="8218" r:id="rId7" name="CommandButton16"/>
    <control shapeId="8219" r:id="rId8" name="CommandButton17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published="0" codeName="Sheet6">
    <pageSetUpPr fitToPage="1"/>
  </sheetPr>
  <dimension ref="A1:XFC421"/>
  <sheetViews>
    <sheetView showGridLines="0" topLeftCell="A2" zoomScale="50" zoomScaleNormal="50" zoomScaleSheetLayoutView="50" zoomScalePageLayoutView="40" workbookViewId="0">
      <selection activeCell="I30" sqref="I30:M31"/>
    </sheetView>
  </sheetViews>
  <sheetFormatPr defaultColWidth="0" defaultRowHeight="15" zeroHeight="1"/>
  <cols>
    <col min="1" max="1" width="2.85546875" style="73" customWidth="1"/>
    <col min="2" max="20" width="2.85546875" style="142" customWidth="1"/>
    <col min="21" max="63" width="2.85546875" style="73" customWidth="1"/>
    <col min="64" max="103" width="2.140625" style="73" hidden="1" customWidth="1"/>
    <col min="104" max="16383" width="9.140625" style="73" hidden="1"/>
    <col min="16384" max="16384" width="1.140625" style="73" customWidth="1"/>
  </cols>
  <sheetData>
    <row r="1" spans="1:76" ht="24" customHeight="1">
      <c r="A1" s="647"/>
      <c r="B1" s="647"/>
      <c r="C1" s="647"/>
      <c r="D1" s="681">
        <f>'syn rec_edit'!J2</f>
        <v>0</v>
      </c>
      <c r="E1" s="681"/>
      <c r="F1" s="681"/>
      <c r="G1" s="681"/>
      <c r="H1" s="681"/>
      <c r="I1" s="681"/>
      <c r="J1" s="681"/>
      <c r="K1" s="681"/>
      <c r="L1" s="681"/>
      <c r="M1" s="681"/>
      <c r="N1" s="681"/>
      <c r="O1" s="681"/>
      <c r="P1" s="681"/>
      <c r="Q1" s="681"/>
      <c r="R1" s="681"/>
      <c r="S1" s="682" t="s">
        <v>20</v>
      </c>
      <c r="T1" s="683">
        <f>Pre_Record!H2</f>
        <v>0</v>
      </c>
      <c r="U1" s="683"/>
      <c r="V1" s="683"/>
      <c r="W1" s="683"/>
      <c r="X1" s="683"/>
      <c r="Y1" s="647"/>
      <c r="Z1" s="647"/>
      <c r="AA1" s="647"/>
      <c r="AB1" s="647"/>
      <c r="AC1" s="647"/>
      <c r="AD1" s="647"/>
      <c r="AE1" s="647"/>
      <c r="AF1" s="647"/>
      <c r="AG1" s="647"/>
      <c r="AH1" s="647"/>
      <c r="AI1" s="647"/>
      <c r="AJ1" s="647"/>
      <c r="AK1" s="647"/>
      <c r="AL1" s="647"/>
      <c r="AM1" s="647"/>
      <c r="AN1" s="680" t="s">
        <v>120</v>
      </c>
      <c r="AO1" s="680"/>
      <c r="AP1" s="680"/>
      <c r="AQ1" s="680"/>
      <c r="AR1" s="680"/>
      <c r="AS1" s="680"/>
      <c r="AT1" s="680"/>
      <c r="AU1" s="680"/>
      <c r="AV1" s="680"/>
      <c r="AW1" s="680"/>
      <c r="AX1" s="680"/>
      <c r="AY1" s="680"/>
      <c r="AZ1" s="678">
        <f>Pre_Record!J2</f>
        <v>0</v>
      </c>
      <c r="BA1" s="679"/>
      <c r="BB1" s="679"/>
      <c r="BC1" s="679"/>
      <c r="BD1" s="679"/>
      <c r="BE1" s="679"/>
      <c r="BF1" s="679"/>
      <c r="BG1" s="679"/>
      <c r="BH1" s="679"/>
      <c r="BI1" s="679"/>
      <c r="BJ1" s="679"/>
      <c r="BK1" s="679"/>
    </row>
    <row r="2" spans="1:76" ht="24" customHeight="1">
      <c r="A2" s="647"/>
      <c r="B2" s="647"/>
      <c r="C2" s="647"/>
      <c r="D2" s="681"/>
      <c r="E2" s="681"/>
      <c r="F2" s="681"/>
      <c r="G2" s="681"/>
      <c r="H2" s="681"/>
      <c r="I2" s="681"/>
      <c r="J2" s="681"/>
      <c r="K2" s="681"/>
      <c r="L2" s="681"/>
      <c r="M2" s="681"/>
      <c r="N2" s="681"/>
      <c r="O2" s="681"/>
      <c r="P2" s="681"/>
      <c r="Q2" s="681"/>
      <c r="R2" s="681"/>
      <c r="S2" s="682"/>
      <c r="T2" s="683"/>
      <c r="U2" s="683"/>
      <c r="V2" s="683"/>
      <c r="W2" s="683"/>
      <c r="X2" s="683"/>
      <c r="Y2" s="647"/>
      <c r="Z2" s="647"/>
      <c r="AA2" s="647"/>
      <c r="AB2" s="647"/>
      <c r="AC2" s="647"/>
      <c r="AD2" s="647"/>
      <c r="AE2" s="647"/>
      <c r="AF2" s="647"/>
      <c r="AG2" s="647"/>
      <c r="AH2" s="647"/>
      <c r="AI2" s="647"/>
      <c r="AJ2" s="647"/>
      <c r="AK2" s="647"/>
      <c r="AL2" s="647"/>
      <c r="AM2" s="647"/>
      <c r="AN2" s="680" t="s">
        <v>46</v>
      </c>
      <c r="AO2" s="680"/>
      <c r="AP2" s="680"/>
      <c r="AQ2" s="680"/>
      <c r="AR2" s="680"/>
      <c r="AS2" s="680"/>
      <c r="AT2" s="680"/>
      <c r="AU2" s="680"/>
      <c r="AV2" s="680"/>
      <c r="AW2" s="680"/>
      <c r="AX2" s="680"/>
      <c r="AY2" s="680"/>
      <c r="AZ2" s="678">
        <f ca="1">TODAY()</f>
        <v>43467</v>
      </c>
      <c r="BA2" s="679"/>
      <c r="BB2" s="679"/>
      <c r="BC2" s="679"/>
      <c r="BD2" s="679"/>
      <c r="BE2" s="679"/>
      <c r="BF2" s="679"/>
      <c r="BG2" s="679"/>
      <c r="BH2" s="679"/>
      <c r="BI2" s="679"/>
      <c r="BJ2" s="679"/>
      <c r="BK2" s="679"/>
    </row>
    <row r="3" spans="1:76" ht="15" customHeight="1">
      <c r="A3" s="647"/>
      <c r="B3" s="647"/>
      <c r="C3" s="647"/>
      <c r="D3" s="647"/>
      <c r="E3" s="647"/>
      <c r="F3" s="647"/>
      <c r="G3" s="647"/>
      <c r="H3" s="647"/>
      <c r="I3" s="647"/>
      <c r="J3" s="647"/>
      <c r="K3" s="647"/>
      <c r="L3" s="647"/>
      <c r="M3" s="647"/>
      <c r="N3" s="647"/>
      <c r="O3" s="647"/>
      <c r="P3" s="647"/>
      <c r="Q3" s="647"/>
      <c r="R3" s="647"/>
      <c r="S3" s="647"/>
      <c r="T3" s="647"/>
      <c r="U3" s="647"/>
      <c r="V3" s="647"/>
      <c r="W3" s="647"/>
      <c r="X3" s="647"/>
      <c r="Y3" s="675" t="s">
        <v>2</v>
      </c>
      <c r="Z3" s="675"/>
      <c r="AA3" s="675"/>
      <c r="AB3" s="675"/>
      <c r="AC3" s="675"/>
      <c r="AD3" s="675"/>
      <c r="AE3" s="675"/>
      <c r="AF3" s="675"/>
      <c r="AG3" s="675"/>
      <c r="AH3" s="676">
        <f>SUM(F22,AA22,AV22,AV43,AA43,F43,AO71,BB71)</f>
        <v>118</v>
      </c>
      <c r="AI3" s="676"/>
      <c r="AJ3" s="676"/>
      <c r="AK3" s="676"/>
      <c r="AL3" s="676"/>
      <c r="AM3" s="676"/>
      <c r="AN3" s="647"/>
      <c r="AO3" s="647"/>
      <c r="AP3" s="647"/>
      <c r="AQ3" s="647"/>
      <c r="AR3" s="647"/>
      <c r="AS3" s="647"/>
      <c r="AT3" s="647"/>
      <c r="AU3" s="647"/>
      <c r="AV3" s="647"/>
      <c r="AW3" s="647"/>
      <c r="AX3" s="647"/>
      <c r="AY3" s="647"/>
      <c r="AZ3" s="647"/>
      <c r="BA3" s="647"/>
      <c r="BB3" s="647"/>
      <c r="BC3" s="647"/>
      <c r="BD3" s="647"/>
      <c r="BE3" s="647"/>
      <c r="BF3" s="647"/>
      <c r="BG3" s="647"/>
      <c r="BH3" s="647"/>
      <c r="BI3" s="647"/>
      <c r="BJ3" s="647"/>
      <c r="BK3" s="647"/>
    </row>
    <row r="4" spans="1:76" ht="24" customHeight="1">
      <c r="A4" s="647"/>
      <c r="B4" s="647"/>
      <c r="C4" s="647"/>
      <c r="D4" s="647"/>
      <c r="E4" s="647"/>
      <c r="F4" s="647"/>
      <c r="G4" s="647"/>
      <c r="H4" s="647"/>
      <c r="I4" s="647"/>
      <c r="J4" s="647"/>
      <c r="K4" s="647"/>
      <c r="L4" s="647"/>
      <c r="M4" s="647"/>
      <c r="N4" s="647"/>
      <c r="O4" s="647"/>
      <c r="P4" s="647"/>
      <c r="Q4" s="647"/>
      <c r="R4" s="647"/>
      <c r="S4" s="647"/>
      <c r="T4" s="647"/>
      <c r="U4" s="647"/>
      <c r="V4" s="647"/>
      <c r="W4" s="647"/>
      <c r="X4" s="647"/>
      <c r="Y4" s="675"/>
      <c r="Z4" s="675"/>
      <c r="AA4" s="675"/>
      <c r="AB4" s="675"/>
      <c r="AC4" s="675"/>
      <c r="AD4" s="675"/>
      <c r="AE4" s="675"/>
      <c r="AF4" s="675"/>
      <c r="AG4" s="675"/>
      <c r="AH4" s="677"/>
      <c r="AI4" s="677"/>
      <c r="AJ4" s="677"/>
      <c r="AK4" s="677"/>
      <c r="AL4" s="677"/>
      <c r="AM4" s="677"/>
      <c r="AN4" s="647"/>
      <c r="AO4" s="647"/>
      <c r="AP4" s="647"/>
      <c r="AQ4" s="647"/>
      <c r="AR4" s="647"/>
      <c r="AS4" s="647"/>
      <c r="AT4" s="647"/>
      <c r="AU4" s="647"/>
      <c r="AV4" s="647"/>
      <c r="AW4" s="647"/>
      <c r="AX4" s="647"/>
      <c r="AY4" s="647"/>
      <c r="AZ4" s="647"/>
      <c r="BA4" s="647"/>
      <c r="BB4" s="647"/>
      <c r="BC4" s="647"/>
      <c r="BD4" s="647"/>
      <c r="BE4" s="647"/>
      <c r="BF4" s="647"/>
      <c r="BG4" s="647"/>
      <c r="BH4" s="647"/>
      <c r="BI4" s="647"/>
      <c r="BJ4" s="647"/>
      <c r="BK4" s="647"/>
    </row>
    <row r="5" spans="1:76" ht="14.25" customHeight="1">
      <c r="A5" s="159"/>
      <c r="B5" s="159"/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41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41"/>
      <c r="AG5" s="141"/>
      <c r="AH5" s="141"/>
      <c r="AI5" s="141"/>
      <c r="AJ5" s="141"/>
      <c r="AK5" s="141"/>
      <c r="AL5" s="141"/>
      <c r="AM5" s="141"/>
      <c r="AN5" s="141"/>
      <c r="AO5" s="141"/>
      <c r="AP5" s="141"/>
      <c r="AQ5" s="141"/>
      <c r="AR5" s="141"/>
      <c r="AS5" s="141"/>
      <c r="AT5" s="141"/>
      <c r="AU5" s="141"/>
      <c r="AV5" s="141"/>
      <c r="AW5" s="141"/>
      <c r="AX5" s="141"/>
      <c r="AY5" s="141"/>
      <c r="AZ5" s="159"/>
      <c r="BA5" s="159"/>
      <c r="BB5" s="159"/>
      <c r="BC5" s="159"/>
      <c r="BD5" s="159"/>
      <c r="BE5" s="159"/>
      <c r="BF5" s="159"/>
      <c r="BG5" s="159"/>
      <c r="BH5" s="159"/>
      <c r="BI5" s="159"/>
      <c r="BJ5" s="159"/>
      <c r="BK5" s="159"/>
    </row>
    <row r="6" spans="1:76" ht="20.100000000000001" customHeight="1">
      <c r="A6" s="674" t="s">
        <v>47</v>
      </c>
      <c r="B6" s="674"/>
      <c r="C6" s="674"/>
      <c r="D6" s="674"/>
      <c r="E6" s="674"/>
      <c r="F6" s="674"/>
      <c r="G6" s="674"/>
      <c r="H6" s="674" t="s">
        <v>163</v>
      </c>
      <c r="I6" s="674"/>
      <c r="J6" s="674"/>
      <c r="K6" s="674"/>
      <c r="L6" s="674"/>
      <c r="M6" s="674"/>
      <c r="N6" s="674"/>
      <c r="O6" s="674" t="s">
        <v>162</v>
      </c>
      <c r="P6" s="674"/>
      <c r="Q6" s="674"/>
      <c r="R6" s="674"/>
      <c r="S6" s="674"/>
      <c r="T6" s="674"/>
      <c r="U6" s="674"/>
      <c r="V6" s="674" t="s">
        <v>166</v>
      </c>
      <c r="W6" s="674"/>
      <c r="X6" s="674"/>
      <c r="Y6" s="674"/>
      <c r="Z6" s="674"/>
      <c r="AA6" s="674"/>
      <c r="AB6" s="674"/>
      <c r="AC6" s="674" t="s">
        <v>167</v>
      </c>
      <c r="AD6" s="674"/>
      <c r="AE6" s="674"/>
      <c r="AF6" s="674"/>
      <c r="AG6" s="674"/>
      <c r="AH6" s="674"/>
      <c r="AI6" s="674"/>
      <c r="AJ6" s="674" t="s">
        <v>164</v>
      </c>
      <c r="AK6" s="674"/>
      <c r="AL6" s="674"/>
      <c r="AM6" s="674"/>
      <c r="AN6" s="674"/>
      <c r="AO6" s="674"/>
      <c r="AP6" s="674"/>
      <c r="AQ6" s="674" t="s">
        <v>169</v>
      </c>
      <c r="AR6" s="674"/>
      <c r="AS6" s="674"/>
      <c r="AT6" s="674"/>
      <c r="AU6" s="674"/>
      <c r="AV6" s="674"/>
      <c r="AW6" s="674"/>
      <c r="AX6" s="674" t="s">
        <v>170</v>
      </c>
      <c r="AY6" s="674"/>
      <c r="AZ6" s="674"/>
      <c r="BA6" s="674"/>
      <c r="BB6" s="674"/>
      <c r="BC6" s="674"/>
      <c r="BD6" s="674"/>
      <c r="BE6" s="674" t="s">
        <v>168</v>
      </c>
      <c r="BF6" s="674"/>
      <c r="BG6" s="674"/>
      <c r="BH6" s="674"/>
      <c r="BI6" s="674"/>
      <c r="BJ6" s="674"/>
      <c r="BK6" s="674"/>
    </row>
    <row r="7" spans="1:76" ht="18" customHeight="1">
      <c r="A7" s="635" t="s">
        <v>61</v>
      </c>
      <c r="B7" s="635"/>
      <c r="C7" s="635"/>
      <c r="D7" s="635"/>
      <c r="E7" s="635"/>
      <c r="F7" s="635"/>
      <c r="G7" s="635"/>
      <c r="H7" s="635" t="str">
        <f>IF($I$30&lt;&gt;"","X","")</f>
        <v>X</v>
      </c>
      <c r="I7" s="635"/>
      <c r="J7" s="635"/>
      <c r="K7" s="635"/>
      <c r="L7" s="635"/>
      <c r="M7" s="635"/>
      <c r="N7" s="635"/>
      <c r="O7" s="635" t="str">
        <f>IF($I$30&lt;&gt;"","X","")</f>
        <v>X</v>
      </c>
      <c r="P7" s="635"/>
      <c r="Q7" s="635"/>
      <c r="R7" s="635"/>
      <c r="S7" s="635"/>
      <c r="T7" s="635"/>
      <c r="U7" s="635"/>
      <c r="V7" s="635" t="str">
        <f>IF($I$30&lt;&gt;"","X","")</f>
        <v>X</v>
      </c>
      <c r="W7" s="635"/>
      <c r="X7" s="635"/>
      <c r="Y7" s="635"/>
      <c r="Z7" s="635"/>
      <c r="AA7" s="635"/>
      <c r="AB7" s="635"/>
      <c r="AC7" s="635" t="str">
        <f>IF($I$30&lt;&gt;"","X","")</f>
        <v>X</v>
      </c>
      <c r="AD7" s="635"/>
      <c r="AE7" s="635"/>
      <c r="AF7" s="635"/>
      <c r="AG7" s="635"/>
      <c r="AH7" s="635"/>
      <c r="AI7" s="635"/>
      <c r="AJ7" s="635" t="str">
        <f>IF($I$30&lt;&gt;"","X","")</f>
        <v>X</v>
      </c>
      <c r="AK7" s="635"/>
      <c r="AL7" s="635"/>
      <c r="AM7" s="635"/>
      <c r="AN7" s="635"/>
      <c r="AO7" s="635"/>
      <c r="AP7" s="635"/>
      <c r="AQ7" s="635" t="str">
        <f>IF($I$30&lt;&gt;"","X","")</f>
        <v>X</v>
      </c>
      <c r="AR7" s="635"/>
      <c r="AS7" s="635"/>
      <c r="AT7" s="635"/>
      <c r="AU7" s="635"/>
      <c r="AV7" s="635"/>
      <c r="AW7" s="635"/>
      <c r="AX7" s="635" t="str">
        <f>IF($I$30&lt;&gt;"","X","")</f>
        <v>X</v>
      </c>
      <c r="AY7" s="635"/>
      <c r="AZ7" s="635"/>
      <c r="BA7" s="635"/>
      <c r="BB7" s="635"/>
      <c r="BC7" s="635"/>
      <c r="BD7" s="635"/>
      <c r="BE7" s="635" t="str">
        <f>IF($I$30&lt;&gt;"","X","")</f>
        <v>X</v>
      </c>
      <c r="BF7" s="635"/>
      <c r="BG7" s="635"/>
      <c r="BH7" s="635"/>
      <c r="BI7" s="635"/>
      <c r="BJ7" s="635"/>
      <c r="BK7" s="635"/>
    </row>
    <row r="8" spans="1:76" ht="18" customHeight="1">
      <c r="A8" s="635" t="s">
        <v>60</v>
      </c>
      <c r="B8" s="635"/>
      <c r="C8" s="635"/>
      <c r="D8" s="635"/>
      <c r="E8" s="635"/>
      <c r="F8" s="635"/>
      <c r="G8" s="635"/>
      <c r="H8" s="635" t="str">
        <f>IF($AD$30&lt;&gt;"","X","")</f>
        <v>X</v>
      </c>
      <c r="I8" s="635"/>
      <c r="J8" s="635"/>
      <c r="K8" s="635"/>
      <c r="L8" s="635"/>
      <c r="M8" s="635"/>
      <c r="N8" s="635"/>
      <c r="O8" s="635" t="str">
        <f>IF($AD$30&lt;&gt;"","X","")</f>
        <v>X</v>
      </c>
      <c r="P8" s="635"/>
      <c r="Q8" s="635"/>
      <c r="R8" s="635"/>
      <c r="S8" s="635"/>
      <c r="T8" s="635"/>
      <c r="U8" s="635"/>
      <c r="V8" s="635" t="str">
        <f>IF($AD$30&lt;&gt;"","X","")</f>
        <v>X</v>
      </c>
      <c r="W8" s="635"/>
      <c r="X8" s="635"/>
      <c r="Y8" s="635"/>
      <c r="Z8" s="635"/>
      <c r="AA8" s="635"/>
      <c r="AB8" s="635"/>
      <c r="AC8" s="635" t="str">
        <f>IF($AD$30&lt;&gt;"","X","")</f>
        <v>X</v>
      </c>
      <c r="AD8" s="635"/>
      <c r="AE8" s="635"/>
      <c r="AF8" s="635"/>
      <c r="AG8" s="635"/>
      <c r="AH8" s="635"/>
      <c r="AI8" s="635"/>
      <c r="AJ8" s="635" t="str">
        <f>IF($AD$30&lt;&gt;"","X","")</f>
        <v>X</v>
      </c>
      <c r="AK8" s="635"/>
      <c r="AL8" s="635"/>
      <c r="AM8" s="635"/>
      <c r="AN8" s="635"/>
      <c r="AO8" s="635"/>
      <c r="AP8" s="635"/>
      <c r="AQ8" s="635" t="str">
        <f>IF($AD$30&lt;&gt;"","X","")</f>
        <v>X</v>
      </c>
      <c r="AR8" s="635"/>
      <c r="AS8" s="635"/>
      <c r="AT8" s="635"/>
      <c r="AU8" s="635"/>
      <c r="AV8" s="635"/>
      <c r="AW8" s="635"/>
      <c r="AX8" s="635" t="str">
        <f>IF($AD$30&lt;&gt;"","X","")</f>
        <v>X</v>
      </c>
      <c r="AY8" s="635"/>
      <c r="AZ8" s="635"/>
      <c r="BA8" s="635"/>
      <c r="BB8" s="635"/>
      <c r="BC8" s="635"/>
      <c r="BD8" s="635"/>
      <c r="BE8" s="635" t="str">
        <f>IF($AD$30&lt;&gt;"","X","")</f>
        <v>X</v>
      </c>
      <c r="BF8" s="635"/>
      <c r="BG8" s="635"/>
      <c r="BH8" s="635"/>
      <c r="BI8" s="635"/>
      <c r="BJ8" s="635"/>
      <c r="BK8" s="635"/>
    </row>
    <row r="9" spans="1:76" ht="18" customHeight="1">
      <c r="A9" s="635" t="s">
        <v>57</v>
      </c>
      <c r="B9" s="635"/>
      <c r="C9" s="635"/>
      <c r="D9" s="635"/>
      <c r="E9" s="635"/>
      <c r="F9" s="635"/>
      <c r="G9" s="635"/>
      <c r="H9" s="635" t="str">
        <f>IF($AY$30&lt;&gt;"","X","")</f>
        <v/>
      </c>
      <c r="I9" s="635"/>
      <c r="J9" s="635"/>
      <c r="K9" s="635"/>
      <c r="L9" s="635"/>
      <c r="M9" s="635"/>
      <c r="N9" s="635"/>
      <c r="O9" s="635" t="str">
        <f>IF($AY$30&lt;&gt;"","X","")</f>
        <v/>
      </c>
      <c r="P9" s="635"/>
      <c r="Q9" s="635"/>
      <c r="R9" s="635"/>
      <c r="S9" s="635"/>
      <c r="T9" s="635"/>
      <c r="U9" s="635"/>
      <c r="V9" s="635" t="str">
        <f>IF($AY$30&lt;&gt;"","X","")</f>
        <v/>
      </c>
      <c r="W9" s="635"/>
      <c r="X9" s="635"/>
      <c r="Y9" s="635"/>
      <c r="Z9" s="635"/>
      <c r="AA9" s="635"/>
      <c r="AB9" s="635"/>
      <c r="AC9" s="635" t="str">
        <f>IF($AY$30&lt;&gt;"","X","")</f>
        <v/>
      </c>
      <c r="AD9" s="635"/>
      <c r="AE9" s="635"/>
      <c r="AF9" s="635"/>
      <c r="AG9" s="635"/>
      <c r="AH9" s="635"/>
      <c r="AI9" s="635"/>
      <c r="AJ9" s="635" t="str">
        <f>IF($AY$30&lt;&gt;"","X","")</f>
        <v/>
      </c>
      <c r="AK9" s="635"/>
      <c r="AL9" s="635"/>
      <c r="AM9" s="635"/>
      <c r="AN9" s="635"/>
      <c r="AO9" s="635"/>
      <c r="AP9" s="635"/>
      <c r="AQ9" s="635" t="str">
        <f>IF($AY$30&lt;&gt;"","X","")</f>
        <v/>
      </c>
      <c r="AR9" s="635"/>
      <c r="AS9" s="635"/>
      <c r="AT9" s="635"/>
      <c r="AU9" s="635"/>
      <c r="AV9" s="635"/>
      <c r="AW9" s="635"/>
      <c r="AX9" s="635" t="str">
        <f>IF($AY$30&lt;&gt;"","X","")</f>
        <v/>
      </c>
      <c r="AY9" s="635"/>
      <c r="AZ9" s="635"/>
      <c r="BA9" s="635"/>
      <c r="BB9" s="635"/>
      <c r="BC9" s="635"/>
      <c r="BD9" s="635"/>
      <c r="BE9" s="635" t="str">
        <f>IF($AY$30&lt;&gt;"","X","")</f>
        <v/>
      </c>
      <c r="BF9" s="635"/>
      <c r="BG9" s="635"/>
      <c r="BH9" s="635"/>
      <c r="BI9" s="635"/>
      <c r="BJ9" s="635"/>
      <c r="BK9" s="635"/>
    </row>
    <row r="10" spans="1:76" ht="18" customHeight="1">
      <c r="A10" s="635" t="s">
        <v>58</v>
      </c>
      <c r="B10" s="635"/>
      <c r="C10" s="635"/>
      <c r="D10" s="635"/>
      <c r="E10" s="635"/>
      <c r="F10" s="635"/>
      <c r="G10" s="635"/>
      <c r="H10" s="635" t="str">
        <f>IF($I$51&lt;&gt;"","X","")</f>
        <v/>
      </c>
      <c r="I10" s="635"/>
      <c r="J10" s="635"/>
      <c r="K10" s="635"/>
      <c r="L10" s="635"/>
      <c r="M10" s="635"/>
      <c r="N10" s="635"/>
      <c r="O10" s="635" t="str">
        <f>IF($I$51&lt;&gt;"","X","")</f>
        <v/>
      </c>
      <c r="P10" s="635"/>
      <c r="Q10" s="635"/>
      <c r="R10" s="635"/>
      <c r="S10" s="635"/>
      <c r="T10" s="635"/>
      <c r="U10" s="635"/>
      <c r="V10" s="635" t="str">
        <f>IF($I$51&lt;&gt;"","X","")</f>
        <v/>
      </c>
      <c r="W10" s="635"/>
      <c r="X10" s="635"/>
      <c r="Y10" s="635"/>
      <c r="Z10" s="635"/>
      <c r="AA10" s="635"/>
      <c r="AB10" s="635"/>
      <c r="AC10" s="635" t="str">
        <f>IF($I$51&lt;&gt;"","X","")</f>
        <v/>
      </c>
      <c r="AD10" s="635"/>
      <c r="AE10" s="635"/>
      <c r="AF10" s="635"/>
      <c r="AG10" s="635"/>
      <c r="AH10" s="635"/>
      <c r="AI10" s="635"/>
      <c r="AJ10" s="635" t="str">
        <f>IF($I$51&lt;&gt;"","X","")</f>
        <v/>
      </c>
      <c r="AK10" s="635"/>
      <c r="AL10" s="635"/>
      <c r="AM10" s="635"/>
      <c r="AN10" s="635"/>
      <c r="AO10" s="635"/>
      <c r="AP10" s="635"/>
      <c r="AQ10" s="635" t="str">
        <f>IF($I$51&lt;&gt;"","X","")</f>
        <v/>
      </c>
      <c r="AR10" s="635"/>
      <c r="AS10" s="635"/>
      <c r="AT10" s="635"/>
      <c r="AU10" s="635"/>
      <c r="AV10" s="635"/>
      <c r="AW10" s="635"/>
      <c r="AX10" s="635" t="str">
        <f>IF($I$51&lt;&gt;"","X","")</f>
        <v/>
      </c>
      <c r="AY10" s="635"/>
      <c r="AZ10" s="635"/>
      <c r="BA10" s="635"/>
      <c r="BB10" s="635"/>
      <c r="BC10" s="635"/>
      <c r="BD10" s="635"/>
      <c r="BE10" s="635" t="str">
        <f>IF($I$51&lt;&gt;"","X","")</f>
        <v/>
      </c>
      <c r="BF10" s="635"/>
      <c r="BG10" s="635"/>
      <c r="BH10" s="635"/>
      <c r="BI10" s="635"/>
      <c r="BJ10" s="635"/>
      <c r="BK10" s="635"/>
    </row>
    <row r="11" spans="1:76" ht="18" customHeight="1">
      <c r="A11" s="635" t="s">
        <v>59</v>
      </c>
      <c r="B11" s="635"/>
      <c r="C11" s="635"/>
      <c r="D11" s="635"/>
      <c r="E11" s="635"/>
      <c r="F11" s="635"/>
      <c r="G11" s="635"/>
      <c r="H11" s="635" t="str">
        <f>IF($AD$51&lt;&gt;"","X","")</f>
        <v/>
      </c>
      <c r="I11" s="635"/>
      <c r="J11" s="635"/>
      <c r="K11" s="635"/>
      <c r="L11" s="635"/>
      <c r="M11" s="635"/>
      <c r="N11" s="635"/>
      <c r="O11" s="635" t="str">
        <f>IF($AD$51&lt;&gt;"","X","")</f>
        <v/>
      </c>
      <c r="P11" s="635"/>
      <c r="Q11" s="635"/>
      <c r="R11" s="635"/>
      <c r="S11" s="635"/>
      <c r="T11" s="635"/>
      <c r="U11" s="635"/>
      <c r="V11" s="635" t="str">
        <f>IF($AD$51&lt;&gt;"","X","")</f>
        <v/>
      </c>
      <c r="W11" s="635"/>
      <c r="X11" s="635"/>
      <c r="Y11" s="635"/>
      <c r="Z11" s="635"/>
      <c r="AA11" s="635"/>
      <c r="AB11" s="635"/>
      <c r="AC11" s="635" t="str">
        <f>IF($AD$51&lt;&gt;"","X","")</f>
        <v/>
      </c>
      <c r="AD11" s="635"/>
      <c r="AE11" s="635"/>
      <c r="AF11" s="635"/>
      <c r="AG11" s="635"/>
      <c r="AH11" s="635"/>
      <c r="AI11" s="635"/>
      <c r="AJ11" s="635" t="str">
        <f>IF($AD$51&lt;&gt;"","X","")</f>
        <v/>
      </c>
      <c r="AK11" s="635"/>
      <c r="AL11" s="635"/>
      <c r="AM11" s="635"/>
      <c r="AN11" s="635"/>
      <c r="AO11" s="635"/>
      <c r="AP11" s="635"/>
      <c r="AQ11" s="635" t="str">
        <f>IF($AD$51&lt;&gt;"","X","")</f>
        <v/>
      </c>
      <c r="AR11" s="635"/>
      <c r="AS11" s="635"/>
      <c r="AT11" s="635"/>
      <c r="AU11" s="635"/>
      <c r="AV11" s="635"/>
      <c r="AW11" s="635"/>
      <c r="AX11" s="635" t="str">
        <f>IF($AD$51&lt;&gt;"","X","")</f>
        <v/>
      </c>
      <c r="AY11" s="635"/>
      <c r="AZ11" s="635"/>
      <c r="BA11" s="635"/>
      <c r="BB11" s="635"/>
      <c r="BC11" s="635"/>
      <c r="BD11" s="635"/>
      <c r="BE11" s="635" t="str">
        <f>IF($AD$51&lt;&gt;"","X","")</f>
        <v/>
      </c>
      <c r="BF11" s="635"/>
      <c r="BG11" s="635"/>
      <c r="BH11" s="635"/>
      <c r="BI11" s="635"/>
      <c r="BJ11" s="635"/>
      <c r="BK11" s="635"/>
    </row>
    <row r="12" spans="1:76" ht="18" customHeight="1">
      <c r="A12" s="635" t="s">
        <v>118</v>
      </c>
      <c r="B12" s="635"/>
      <c r="C12" s="635"/>
      <c r="D12" s="635"/>
      <c r="E12" s="635"/>
      <c r="F12" s="635"/>
      <c r="G12" s="635"/>
      <c r="H12" s="635" t="str">
        <f>IF($AY$51&lt;&gt;"","X","")</f>
        <v/>
      </c>
      <c r="I12" s="635"/>
      <c r="J12" s="635"/>
      <c r="K12" s="635"/>
      <c r="L12" s="635"/>
      <c r="M12" s="635"/>
      <c r="N12" s="635"/>
      <c r="O12" s="635" t="str">
        <f>IF($AY$51&lt;&gt;"","X","")</f>
        <v/>
      </c>
      <c r="P12" s="635"/>
      <c r="Q12" s="635"/>
      <c r="R12" s="635"/>
      <c r="S12" s="635"/>
      <c r="T12" s="635"/>
      <c r="U12" s="635"/>
      <c r="V12" s="635" t="str">
        <f>IF($AY$51&lt;&gt;"","X","")</f>
        <v/>
      </c>
      <c r="W12" s="635"/>
      <c r="X12" s="635"/>
      <c r="Y12" s="635"/>
      <c r="Z12" s="635"/>
      <c r="AA12" s="635"/>
      <c r="AB12" s="635"/>
      <c r="AC12" s="635" t="str">
        <f>IF($AY$51&lt;&gt;"","X","")</f>
        <v/>
      </c>
      <c r="AD12" s="635"/>
      <c r="AE12" s="635"/>
      <c r="AF12" s="635"/>
      <c r="AG12" s="635"/>
      <c r="AH12" s="635"/>
      <c r="AI12" s="635"/>
      <c r="AJ12" s="635" t="str">
        <f>IF($AY$51&lt;&gt;"","X","")</f>
        <v/>
      </c>
      <c r="AK12" s="635"/>
      <c r="AL12" s="635"/>
      <c r="AM12" s="635"/>
      <c r="AN12" s="635"/>
      <c r="AO12" s="635"/>
      <c r="AP12" s="635"/>
      <c r="AQ12" s="635" t="str">
        <f>IF($AY$51&lt;&gt;"","X","")</f>
        <v/>
      </c>
      <c r="AR12" s="635"/>
      <c r="AS12" s="635"/>
      <c r="AT12" s="635"/>
      <c r="AU12" s="635"/>
      <c r="AV12" s="635"/>
      <c r="AW12" s="635"/>
      <c r="AX12" s="635" t="str">
        <f>IF($AY$51&lt;&gt;"","X","")</f>
        <v/>
      </c>
      <c r="AY12" s="635"/>
      <c r="AZ12" s="635"/>
      <c r="BA12" s="635"/>
      <c r="BB12" s="635"/>
      <c r="BC12" s="635"/>
      <c r="BD12" s="635"/>
      <c r="BE12" s="635" t="str">
        <f>IF($AY$51&lt;&gt;"","X","")</f>
        <v/>
      </c>
      <c r="BF12" s="635"/>
      <c r="BG12" s="635"/>
      <c r="BH12" s="635"/>
      <c r="BI12" s="635"/>
      <c r="BJ12" s="635"/>
      <c r="BK12" s="635"/>
    </row>
    <row r="13" spans="1:76" ht="18.75">
      <c r="A13" s="635" t="s">
        <v>161</v>
      </c>
      <c r="B13" s="635"/>
      <c r="C13" s="635"/>
      <c r="D13" s="635"/>
      <c r="E13" s="635"/>
      <c r="F13" s="635"/>
      <c r="G13" s="635"/>
      <c r="H13" s="635" t="str">
        <f>IF(OR($AV$77&lt;&gt;"",$BC$77&lt;&gt;""),"X","")</f>
        <v/>
      </c>
      <c r="I13" s="635"/>
      <c r="J13" s="635"/>
      <c r="K13" s="635"/>
      <c r="L13" s="635"/>
      <c r="M13" s="635"/>
      <c r="N13" s="635"/>
      <c r="O13" s="635" t="str">
        <f>IF(OR($AV$77&lt;&gt;"",$BC$77&lt;&gt;""),"X","")</f>
        <v/>
      </c>
      <c r="P13" s="635"/>
      <c r="Q13" s="635"/>
      <c r="R13" s="635"/>
      <c r="S13" s="635"/>
      <c r="T13" s="635"/>
      <c r="U13" s="635"/>
      <c r="V13" s="635" t="str">
        <f>IF(OR($AV$77&lt;&gt;"",$BC$77&lt;&gt;""),"X","")</f>
        <v/>
      </c>
      <c r="W13" s="635"/>
      <c r="X13" s="635"/>
      <c r="Y13" s="635"/>
      <c r="Z13" s="635"/>
      <c r="AA13" s="635"/>
      <c r="AB13" s="635"/>
      <c r="AC13" s="635" t="str">
        <f>IF(OR($AV$77&lt;&gt;"",$BC$77&lt;&gt;""),"X","")</f>
        <v/>
      </c>
      <c r="AD13" s="635"/>
      <c r="AE13" s="635"/>
      <c r="AF13" s="635"/>
      <c r="AG13" s="635"/>
      <c r="AH13" s="635"/>
      <c r="AI13" s="635"/>
      <c r="AJ13" s="635" t="str">
        <f>IF(OR($AV$77&lt;&gt;"",$BC$77&lt;&gt;""),"X","")</f>
        <v/>
      </c>
      <c r="AK13" s="635"/>
      <c r="AL13" s="635"/>
      <c r="AM13" s="635"/>
      <c r="AN13" s="635"/>
      <c r="AO13" s="635"/>
      <c r="AP13" s="635"/>
      <c r="AQ13" s="635" t="str">
        <f>IF(OR($AV$77&lt;&gt;"",$BC$77&lt;&gt;""),"X","")</f>
        <v/>
      </c>
      <c r="AR13" s="635"/>
      <c r="AS13" s="635"/>
      <c r="AT13" s="635"/>
      <c r="AU13" s="635"/>
      <c r="AV13" s="635"/>
      <c r="AW13" s="635"/>
      <c r="AX13" s="635" t="str">
        <f>IF(OR($AV$77&lt;&gt;"",$BC$77&lt;&gt;""),"X","")</f>
        <v/>
      </c>
      <c r="AY13" s="635"/>
      <c r="AZ13" s="635"/>
      <c r="BA13" s="635"/>
      <c r="BB13" s="635"/>
      <c r="BC13" s="635"/>
      <c r="BD13" s="635"/>
      <c r="BE13" s="635" t="str">
        <f>IF(OR($AV$77&lt;&gt;"",$BC$77&lt;&gt;""),"X","")</f>
        <v/>
      </c>
      <c r="BF13" s="635"/>
      <c r="BG13" s="635"/>
      <c r="BH13" s="635"/>
      <c r="BI13" s="635"/>
      <c r="BJ13" s="635"/>
      <c r="BK13" s="635"/>
    </row>
    <row r="14" spans="1:76" ht="15" customHeight="1">
      <c r="A14" s="37"/>
      <c r="B14" s="143"/>
      <c r="C14" s="143"/>
      <c r="D14" s="143"/>
      <c r="E14" s="143"/>
      <c r="F14" s="143"/>
      <c r="G14" s="143"/>
      <c r="H14" s="143"/>
      <c r="I14" s="143"/>
      <c r="J14" s="143"/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37"/>
      <c r="V14" s="37"/>
      <c r="W14" s="143"/>
      <c r="X14" s="143"/>
      <c r="Y14" s="143"/>
      <c r="Z14" s="143"/>
      <c r="AA14" s="143"/>
      <c r="AB14" s="143"/>
      <c r="AC14" s="143"/>
      <c r="AD14" s="143"/>
      <c r="AE14" s="143"/>
      <c r="AF14" s="143"/>
      <c r="AG14" s="143"/>
      <c r="AH14" s="143"/>
      <c r="AI14" s="143"/>
      <c r="AJ14" s="143"/>
      <c r="AK14" s="143"/>
      <c r="AL14" s="143"/>
      <c r="AM14" s="143"/>
      <c r="AN14" s="143"/>
      <c r="AO14" s="143"/>
      <c r="AP14" s="37"/>
      <c r="AQ14" s="37"/>
      <c r="AR14" s="143"/>
      <c r="AS14" s="143"/>
      <c r="AT14" s="143"/>
      <c r="AU14" s="143"/>
      <c r="AV14" s="143"/>
      <c r="AW14" s="143"/>
      <c r="AX14" s="143"/>
      <c r="AY14" s="143"/>
      <c r="AZ14" s="143"/>
      <c r="BA14" s="143"/>
      <c r="BB14" s="143"/>
      <c r="BC14" s="143"/>
      <c r="BD14" s="143"/>
      <c r="BE14" s="143"/>
      <c r="BF14" s="143"/>
      <c r="BG14" s="143"/>
      <c r="BH14" s="143"/>
      <c r="BI14" s="143"/>
      <c r="BJ14" s="143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</row>
    <row r="15" spans="1:76" ht="15" customHeight="1">
      <c r="A15" s="37"/>
      <c r="B15" s="323" t="s">
        <v>916</v>
      </c>
      <c r="C15" s="323"/>
      <c r="D15" s="572"/>
      <c r="E15" s="320"/>
      <c r="F15" s="320"/>
      <c r="G15" s="321" t="str">
        <f>IF(AND(Pre_Record!E13&gt;0,Pre_Record!E13&lt;71),IF(Pre_Record!M13&lt;&gt;"","X",IF(COUNTIF('Record Inputs'!$Q$2:$Q$100,Pre_Record!AN13)&gt;0,"+","O")),IF(Pre_Record!E13&gt;70,"L",""))</f>
        <v>O</v>
      </c>
      <c r="H15" s="321" t="str">
        <f>IF(AND(Pre_Record!E14&gt;0,Pre_Record!E14&lt;71),IF(Pre_Record!M14&lt;&gt;"","X",IF(COUNTIF('Record Inputs'!$Q$2:$Q$100,Pre_Record!AN14)&gt;0,"+","O")),IF(Pre_Record!E14&gt;70,"L",""))</f>
        <v>O</v>
      </c>
      <c r="I15" s="321" t="str">
        <f>IF(AND(Pre_Record!E15&gt;0,Pre_Record!E15&lt;71),IF(Pre_Record!M15&lt;&gt;"","X",IF(COUNTIF('Record Inputs'!$Q$2:$Q$100,Pre_Record!AN15)&gt;0,"+","O")),IF(Pre_Record!E15&gt;70,"L",""))</f>
        <v>O</v>
      </c>
      <c r="J15" s="321" t="str">
        <f>IF(AND(Pre_Record!E16&gt;0,Pre_Record!E16&lt;71),IF(Pre_Record!M16&lt;&gt;"","X",IF(COUNTIF('Record Inputs'!$Q$2:$Q$100,Pre_Record!AN16)&gt;0,"+","O")),IF(Pre_Record!E16&gt;70,"L",""))</f>
        <v>O</v>
      </c>
      <c r="K15" s="320"/>
      <c r="L15" s="321" t="str">
        <f>IF(AND(Pre_Record!E17&gt;0,Pre_Record!E17&lt;71),IF(Pre_Record!M17&lt;&gt;"","X",IF(COUNTIF('Record Inputs'!$Q$2:$Q$100,Pre_Record!AN17)&gt;0,"+","O")),IF(Pre_Record!E17&gt;70,"L",""))</f>
        <v>O</v>
      </c>
      <c r="M15" s="321" t="str">
        <f>IF(AND(Pre_Record!E18&gt;0,Pre_Record!E18&lt;71),IF(Pre_Record!M18&lt;&gt;"","X",IF(COUNTIF('Record Inputs'!$Q$2:$Q$100,Pre_Record!AN18)&gt;0,"+","O")),IF(Pre_Record!E18&gt;70,"L",""))</f>
        <v>O</v>
      </c>
      <c r="N15" s="321" t="str">
        <f>IF(AND(Pre_Record!E19&gt;0,Pre_Record!E19&lt;71),IF(Pre_Record!M19&lt;&gt;"","X",IF(COUNTIF('Record Inputs'!$Q$2:$Q$100,Pre_Record!AN19)&gt;0,"+","O")),IF(Pre_Record!E19&gt;70,"L",""))</f>
        <v>O</v>
      </c>
      <c r="O15" s="321" t="str">
        <f>IF(AND(Pre_Record!E20&gt;0,Pre_Record!E20&lt;71),IF(Pre_Record!M20&lt;&gt;"","X",IF(COUNTIF('Record Inputs'!$Q$2:$Q$100,Pre_Record!AN20)&gt;0,"+","O")),IF(Pre_Record!E20&gt;70,"L",""))</f>
        <v>O</v>
      </c>
      <c r="P15" s="320"/>
      <c r="Q15" s="320"/>
      <c r="R15" s="572"/>
      <c r="S15" s="320"/>
      <c r="T15" s="323" t="s">
        <v>916</v>
      </c>
      <c r="U15" s="322"/>
      <c r="V15" s="322"/>
      <c r="W15" s="323" t="s">
        <v>916</v>
      </c>
      <c r="X15" s="320"/>
      <c r="Y15" s="320"/>
      <c r="Z15" s="320"/>
      <c r="AA15" s="320"/>
      <c r="AB15" s="321" t="str">
        <f>IF(AND(Pre_Record!E61&gt;0,Pre_Record!E61&lt;71),IF(Pre_Record!M61&lt;&gt;"","X",IF(COUNTIF('Record Inputs'!$Q$2:$Q$100,Pre_Record!AN61)&gt;0,"+","O")),IF(Pre_Record!E61&gt;70,"L",""))</f>
        <v>O</v>
      </c>
      <c r="AC15" s="321" t="str">
        <f>IF(AND(Pre_Record!E62&gt;0,Pre_Record!E62&lt;71),IF(Pre_Record!M62&lt;&gt;"","X",IF(COUNTIF('Record Inputs'!$Q$2:$Q$100,Pre_Record!AN62)&gt;0,"+","O")),IF(Pre_Record!E62&gt;70,"L",""))</f>
        <v>O</v>
      </c>
      <c r="AD15" s="321" t="str">
        <f>IF(AND(Pre_Record!E63&gt;0,Pre_Record!E63&lt;71),IF(Pre_Record!M63&lt;&gt;"","X",IF(COUNTIF('Record Inputs'!$Q$2:$Q$100,Pre_Record!AN63)&gt;0,"+","O")),IF(Pre_Record!E63&gt;70,"L",""))</f>
        <v>O</v>
      </c>
      <c r="AE15" s="321" t="str">
        <f>IF(AND(Pre_Record!E64&gt;0,Pre_Record!E64&lt;71),IF(Pre_Record!M64&lt;&gt;"","X",IF(COUNTIF('Record Inputs'!$Q$2:$Q$100,Pre_Record!AN64)&gt;0,"+","O")),IF(Pre_Record!E64&gt;70,"L",""))</f>
        <v>O</v>
      </c>
      <c r="AF15" s="320"/>
      <c r="AG15" s="321" t="str">
        <f>IF(AND(Pre_Record!E65&gt;0,Pre_Record!E65&lt;71),IF(Pre_Record!M65&lt;&gt;"","X",IF(COUNTIF('Record Inputs'!$Q$2:$Q$100,Pre_Record!AN65)&gt;0,"+","O")),IF(Pre_Record!E65&gt;70,"L",""))</f>
        <v>O</v>
      </c>
      <c r="AH15" s="321" t="str">
        <f>IF(AND(Pre_Record!E66&gt;0,Pre_Record!E66&lt;71),IF(Pre_Record!M66&lt;&gt;"","X",IF(COUNTIF('Record Inputs'!$Q$2:$Q$100,Pre_Record!AN66)&gt;0,"+","O")),IF(Pre_Record!E66&gt;70,"L",""))</f>
        <v>O</v>
      </c>
      <c r="AI15" s="321" t="str">
        <f>IF(AND(Pre_Record!E67&gt;0,Pre_Record!E67&lt;71),IF(Pre_Record!M67&lt;&gt;"","X",IF(COUNTIF('Record Inputs'!$Q$2:$Q$100,Pre_Record!AN67)&gt;0,"+","O")),IF(Pre_Record!E67&gt;70,"L",""))</f>
        <v>O</v>
      </c>
      <c r="AJ15" s="321" t="str">
        <f>IF(AND(Pre_Record!E68&gt;0,Pre_Record!E68&lt;71),IF(Pre_Record!M68&lt;&gt;"","X",IF(COUNTIF('Record Inputs'!$Q$2:$Q$100,Pre_Record!AN68)&gt;0,"+","O")),IF(Pre_Record!E68&gt;70,"L",""))</f>
        <v>O</v>
      </c>
      <c r="AK15" s="320"/>
      <c r="AL15" s="320"/>
      <c r="AM15" s="320"/>
      <c r="AN15" s="320"/>
      <c r="AO15" s="323" t="s">
        <v>916</v>
      </c>
      <c r="AP15" s="322"/>
      <c r="AQ15" s="322"/>
      <c r="AR15" s="323" t="s">
        <v>916</v>
      </c>
      <c r="AS15" s="320"/>
      <c r="AT15" s="320"/>
      <c r="AU15" s="320"/>
      <c r="AV15" s="320"/>
      <c r="AW15" s="321" t="str">
        <f>IF(AND(Pre_Record!E109&gt;0,Pre_Record!E109&lt;71),IF(Pre_Record!M109&lt;&gt;"","X",IF(COUNTIF('Record Inputs'!$Q$2:$Q$100,Pre_Record!AN109)&gt;0,"+","O")),IF(Pre_Record!E109&gt;70,"L",""))</f>
        <v/>
      </c>
      <c r="AX15" s="321" t="str">
        <f>IF(AND(Pre_Record!E110&gt;0,Pre_Record!E110&lt;71),IF(Pre_Record!M110&lt;&gt;"","X",IF(COUNTIF('Record Inputs'!$Q$2:$Q$100,Pre_Record!AN110)&gt;0,"+","O")),IF(Pre_Record!E110&gt;70,"L",""))</f>
        <v/>
      </c>
      <c r="AY15" s="321" t="str">
        <f>IF(AND(Pre_Record!E111&gt;0,Pre_Record!E111&lt;71),IF(Pre_Record!M111&lt;&gt;"","X",IF(COUNTIF('Record Inputs'!$Q$2:$Q$100,Pre_Record!AN111)&gt;0,"+","O")),IF(Pre_Record!E111&gt;70,"L",""))</f>
        <v/>
      </c>
      <c r="AZ15" s="321" t="str">
        <f>IF(AND(Pre_Record!E112&gt;0,Pre_Record!E112&lt;71),IF(Pre_Record!M112&lt;&gt;"","X",IF(COUNTIF('Record Inputs'!$Q$2:$Q$100,Pre_Record!AN112)&gt;0,"+","O")),IF(Pre_Record!E112&gt;70,"L",""))</f>
        <v/>
      </c>
      <c r="BA15" s="320"/>
      <c r="BB15" s="321" t="str">
        <f>IF(AND(Pre_Record!E113&gt;0,Pre_Record!E113&lt;71),IF(Pre_Record!M113&lt;&gt;"","X",IF(COUNTIF('Record Inputs'!$Q$2:$Q$100,Pre_Record!AN113)&gt;0,"+","O")),IF(Pre_Record!E113&gt;70,"L",""))</f>
        <v/>
      </c>
      <c r="BC15" s="321" t="str">
        <f>IF(AND(Pre_Record!E114&gt;0,Pre_Record!E114&lt;71),IF(Pre_Record!M114&lt;&gt;"","X",IF(COUNTIF('Record Inputs'!$Q$2:$Q$100,Pre_Record!AN114)&gt;0,"+","O")),IF(Pre_Record!E114&gt;70,"L",""))</f>
        <v/>
      </c>
      <c r="BD15" s="321" t="str">
        <f>IF(AND(Pre_Record!E115&gt;0,Pre_Record!E115&lt;71),IF(Pre_Record!M115&lt;&gt;"","X",IF(COUNTIF('Record Inputs'!$Q$2:$Q$100,Pre_Record!AN115)&gt;0,"+","O")),IF(Pre_Record!E115&gt;70,"L",""))</f>
        <v/>
      </c>
      <c r="BE15" s="321" t="str">
        <f>IF(AND(Pre_Record!E116&gt;0,Pre_Record!E116&lt;71),IF(Pre_Record!M116&lt;&gt;"","X",IF(COUNTIF('Record Inputs'!$Q$2:$Q$100,Pre_Record!AN116)&gt;0,"+","O")),IF(Pre_Record!E116&gt;70,"L",""))</f>
        <v/>
      </c>
      <c r="BF15" s="320"/>
      <c r="BG15" s="320"/>
      <c r="BH15" s="320"/>
      <c r="BI15" s="320"/>
      <c r="BJ15" s="323" t="s">
        <v>916</v>
      </c>
      <c r="BK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</row>
    <row r="16" spans="1:76" ht="15" customHeight="1">
      <c r="A16" s="37"/>
      <c r="B16" s="321" t="str">
        <f>IF(OR(COUNTIF(Pre_Record!D5:D16,"*U*")&gt;0,COUNTIF(Pre_Record!D29:D40,"*U*")&gt;0),1,"")</f>
        <v/>
      </c>
      <c r="C16" s="644">
        <v>1</v>
      </c>
      <c r="D16" s="644"/>
      <c r="E16" s="320"/>
      <c r="F16" s="321" t="str">
        <f>IF(AND(Pre_Record!E12&gt;0,Pre_Record!E12&lt;71),IF(Pre_Record!M12&lt;&gt;"","X",IF(COUNTIF('Record Inputs'!$Q$2:$Q$100,Pre_Record!AN12)&gt;0,"+","O")),IF(Pre_Record!E12&gt;70,"L",""))</f>
        <v>O</v>
      </c>
      <c r="G16" s="320"/>
      <c r="H16" s="645" t="s">
        <v>61</v>
      </c>
      <c r="I16" s="645"/>
      <c r="J16" s="645"/>
      <c r="K16" s="645"/>
      <c r="L16" s="645"/>
      <c r="M16" s="645"/>
      <c r="N16" s="645"/>
      <c r="O16" s="320"/>
      <c r="P16" s="321" t="str">
        <f>IF(AND(Pre_Record!E21&gt;0,Pre_Record!E21&lt;71),IF(Pre_Record!M21&lt;&gt;"","X",IF(COUNTIF('Record Inputs'!$Q$2:$Q$100,Pre_Record!AN21)&gt;0,"+","O")),IF(Pre_Record!E21&gt;70,"L",""))</f>
        <v>O</v>
      </c>
      <c r="Q16" s="320"/>
      <c r="R16" s="636">
        <v>2</v>
      </c>
      <c r="S16" s="636"/>
      <c r="T16" s="321" t="str">
        <f>IF(OR(COUNTIF(Pre_Record!D17:D28,"*U*")&gt;0,COUNTIF(Pre_Record!D41:D52,"*U*")&gt;0),1,"")</f>
        <v/>
      </c>
      <c r="U16" s="322"/>
      <c r="V16" s="322"/>
      <c r="W16" s="321" t="str">
        <f>IF(OR(COUNTIF(Pre_Record!D53:D64,"*U*")&gt;0,COUNTIF(Pre_Record!D77:D88,"*U*")&gt;0),1,"")</f>
        <v/>
      </c>
      <c r="X16" s="644">
        <v>1</v>
      </c>
      <c r="Y16" s="644"/>
      <c r="Z16" s="320"/>
      <c r="AA16" s="321" t="str">
        <f>IF(AND(Pre_Record!E60&gt;0,Pre_Record!E60&lt;71),IF(Pre_Record!M60&lt;&gt;"","X",IF(COUNTIF('Record Inputs'!$Q$2:$Q$100,Pre_Record!AN60)&gt;0,"+","O")),IF(Pre_Record!E60&gt;70,"L",""))</f>
        <v>O</v>
      </c>
      <c r="AB16" s="320"/>
      <c r="AC16" s="645" t="s">
        <v>60</v>
      </c>
      <c r="AD16" s="645"/>
      <c r="AE16" s="645"/>
      <c r="AF16" s="645"/>
      <c r="AG16" s="645"/>
      <c r="AH16" s="645"/>
      <c r="AI16" s="645"/>
      <c r="AJ16" s="320"/>
      <c r="AK16" s="321" t="str">
        <f>IF(AND(Pre_Record!E69&gt;0,Pre_Record!E69&lt;71),IF(Pre_Record!M69&lt;&gt;"","X",IF(COUNTIF('Record Inputs'!$Q$2:$Q$100,Pre_Record!AN69)&gt;0,"+","O")),IF(Pre_Record!E69&gt;70,"L",""))</f>
        <v>O</v>
      </c>
      <c r="AL16" s="320"/>
      <c r="AM16" s="636">
        <v>2</v>
      </c>
      <c r="AN16" s="636"/>
      <c r="AO16" s="321" t="str">
        <f>IF(OR(COUNTIF(Pre_Record!D65:D76,"*U*")&gt;0,COUNTIF(Pre_Record!D89:D100,"*U*")&gt;0),1,"")</f>
        <v/>
      </c>
      <c r="AP16" s="322"/>
      <c r="AQ16" s="322"/>
      <c r="AR16" s="321" t="str">
        <f>IF(OR(COUNTIF(Pre_Record!D101:D112,"*U*")&gt;0,COUNTIF(Pre_Record!D125:D136,"*U*")&gt;0),1,"")</f>
        <v/>
      </c>
      <c r="AS16" s="644">
        <v>1</v>
      </c>
      <c r="AT16" s="644"/>
      <c r="AU16" s="320"/>
      <c r="AV16" s="321" t="str">
        <f>IF(AND(Pre_Record!E108&gt;0,Pre_Record!E108&lt;71),IF(Pre_Record!M108&lt;&gt;"","X",IF(COUNTIF('Record Inputs'!$Q$2:$Q$100,Pre_Record!AN108)&gt;0,"+","O")),IF(Pre_Record!E108&gt;70,"L",""))</f>
        <v/>
      </c>
      <c r="AW16" s="320"/>
      <c r="AX16" s="645" t="s">
        <v>57</v>
      </c>
      <c r="AY16" s="645"/>
      <c r="AZ16" s="645"/>
      <c r="BA16" s="645"/>
      <c r="BB16" s="645"/>
      <c r="BC16" s="645"/>
      <c r="BD16" s="645"/>
      <c r="BE16" s="320"/>
      <c r="BF16" s="321" t="str">
        <f>IF(AND(Pre_Record!E117&gt;0,Pre_Record!E117&lt;71),IF(Pre_Record!M117&lt;&gt;"","X",IF(COUNTIF('Record Inputs'!$Q$2:$Q$100,Pre_Record!AN117)&gt;0,"+","O")),IF(Pre_Record!E117&gt;70,"L",""))</f>
        <v/>
      </c>
      <c r="BG16" s="320"/>
      <c r="BH16" s="636">
        <v>2</v>
      </c>
      <c r="BI16" s="636"/>
      <c r="BJ16" s="321" t="str">
        <f>IF(OR(COUNTIF(Pre_Record!D113:D124,"*U*")&gt;0,COUNTIF(Pre_Record!D137:D148,"*U*")&gt;0),1,"")</f>
        <v/>
      </c>
      <c r="BK16" s="37"/>
      <c r="BM16" s="37"/>
      <c r="BN16" s="37"/>
      <c r="BO16" s="37"/>
      <c r="BP16" s="37"/>
      <c r="BQ16" s="37"/>
      <c r="BR16" s="37"/>
      <c r="BS16" s="37"/>
      <c r="BT16" s="37"/>
      <c r="BU16" s="37"/>
      <c r="BV16" s="37"/>
      <c r="BW16" s="37"/>
      <c r="BX16" s="37"/>
    </row>
    <row r="17" spans="1:76" ht="15" customHeight="1">
      <c r="A17" s="37"/>
      <c r="B17" s="320"/>
      <c r="C17" s="644"/>
      <c r="D17" s="644"/>
      <c r="E17" s="321" t="str">
        <f>IF(AND(Pre_Record!E11&gt;0,Pre_Record!E11&lt;71),IF(Pre_Record!M11&lt;&gt;"","X",IF(COUNTIF('Record Inputs'!$Q$2:$Q$100,Pre_Record!AN11)&gt;0,"+","O")),IF(Pre_Record!E11&gt;70,"L",""))</f>
        <v>O</v>
      </c>
      <c r="F17" s="320"/>
      <c r="G17" s="320"/>
      <c r="H17" s="645"/>
      <c r="I17" s="645"/>
      <c r="J17" s="645"/>
      <c r="K17" s="645"/>
      <c r="L17" s="645"/>
      <c r="M17" s="645"/>
      <c r="N17" s="645"/>
      <c r="O17" s="320"/>
      <c r="P17" s="320"/>
      <c r="Q17" s="321" t="str">
        <f>IF(AND(Pre_Record!E22&gt;0,Pre_Record!E22&lt;71),IF(Pre_Record!M22&lt;&gt;"","X",IF(COUNTIF('Record Inputs'!$Q$2:$Q$100,Pre_Record!AN22)&gt;0,"+","O")),IF(Pre_Record!E22&gt;70,"L",""))</f>
        <v>O</v>
      </c>
      <c r="R17" s="636"/>
      <c r="S17" s="636"/>
      <c r="T17" s="320"/>
      <c r="U17" s="322"/>
      <c r="V17" s="322"/>
      <c r="W17" s="320"/>
      <c r="X17" s="644"/>
      <c r="Y17" s="644"/>
      <c r="Z17" s="321" t="str">
        <f>IF(AND(Pre_Record!E59&gt;0,Pre_Record!E59&lt;71),IF(Pre_Record!M59&lt;&gt;"","X",IF(COUNTIF('Record Inputs'!$Q$2:$Q$100,Pre_Record!AN59)&gt;0,"+","O")),IF(Pre_Record!E59&gt;70,"L",""))</f>
        <v>O</v>
      </c>
      <c r="AA17" s="320"/>
      <c r="AB17" s="320"/>
      <c r="AC17" s="645"/>
      <c r="AD17" s="645"/>
      <c r="AE17" s="645"/>
      <c r="AF17" s="645"/>
      <c r="AG17" s="645"/>
      <c r="AH17" s="645"/>
      <c r="AI17" s="645"/>
      <c r="AJ17" s="320"/>
      <c r="AK17" s="320"/>
      <c r="AL17" s="321" t="str">
        <f>IF(AND(Pre_Record!E70&gt;0,Pre_Record!E70&lt;71),IF(Pre_Record!M70&lt;&gt;"","X",IF(COUNTIF('Record Inputs'!$Q$2:$Q$100,Pre_Record!AN70)&gt;0,"+","O")),IF(Pre_Record!E70&gt;70,"L",""))</f>
        <v>O</v>
      </c>
      <c r="AM17" s="636"/>
      <c r="AN17" s="636"/>
      <c r="AO17" s="320"/>
      <c r="AP17" s="322"/>
      <c r="AQ17" s="322"/>
      <c r="AR17" s="320"/>
      <c r="AS17" s="644"/>
      <c r="AT17" s="644"/>
      <c r="AU17" s="321" t="str">
        <f>IF(AND(Pre_Record!E107&gt;0,Pre_Record!E107&lt;71),IF(Pre_Record!M107&lt;&gt;"","X",IF(COUNTIF('Record Inputs'!$Q$2:$Q$100,Pre_Record!AN107)&gt;0,"+","O")),IF(Pre_Record!E107&gt;70,"L",""))</f>
        <v/>
      </c>
      <c r="AV17" s="320"/>
      <c r="AW17" s="320"/>
      <c r="AX17" s="645"/>
      <c r="AY17" s="645"/>
      <c r="AZ17" s="645"/>
      <c r="BA17" s="645"/>
      <c r="BB17" s="645"/>
      <c r="BC17" s="645"/>
      <c r="BD17" s="645"/>
      <c r="BE17" s="320"/>
      <c r="BF17" s="320"/>
      <c r="BG17" s="321" t="str">
        <f>IF(AND(Pre_Record!E118&gt;0,Pre_Record!E118&lt;71),IF(Pre_Record!M118&lt;&gt;"","X",IF(COUNTIF('Record Inputs'!$Q$2:$Q$100,Pre_Record!AN118)&gt;0,"+","O")),IF(Pre_Record!E118&gt;70,"L",""))</f>
        <v/>
      </c>
      <c r="BH17" s="636"/>
      <c r="BI17" s="636"/>
      <c r="BJ17" s="320"/>
      <c r="BK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</row>
    <row r="18" spans="1:76" ht="15" customHeight="1">
      <c r="A18" s="37"/>
      <c r="B18" s="320"/>
      <c r="C18" s="320"/>
      <c r="D18" s="321" t="str">
        <f>IF(AND(Pre_Record!E10&gt;0,Pre_Record!E10&lt;71),IF(Pre_Record!M10&lt;&gt;"","X",IF(COUNTIF('Record Inputs'!$Q$2:$Q$100,Pre_Record!AN10)&gt;0,"+","O")),IF(Pre_Record!E10&gt;70,"L",""))</f>
        <v>O</v>
      </c>
      <c r="E18" s="320"/>
      <c r="F18" s="320"/>
      <c r="G18" s="320"/>
      <c r="H18" s="645"/>
      <c r="I18" s="645"/>
      <c r="J18" s="645"/>
      <c r="K18" s="645"/>
      <c r="L18" s="645"/>
      <c r="M18" s="645"/>
      <c r="N18" s="645"/>
      <c r="O18" s="320"/>
      <c r="P18" s="320"/>
      <c r="Q18" s="320"/>
      <c r="R18" s="321" t="str">
        <f>IF(AND(Pre_Record!E23&gt;0,Pre_Record!E23&lt;71),IF(Pre_Record!M23&lt;&gt;"","X",IF(COUNTIF('Record Inputs'!$Q$2:$Q$100,Pre_Record!AN23)&gt;0,"+","O")),IF(Pre_Record!E23&gt;70,"L",""))</f>
        <v>O</v>
      </c>
      <c r="S18" s="320"/>
      <c r="T18" s="320"/>
      <c r="U18" s="322"/>
      <c r="V18" s="322"/>
      <c r="W18" s="320"/>
      <c r="X18" s="320"/>
      <c r="Y18" s="321" t="str">
        <f>IF(AND(Pre_Record!E58&gt;0,Pre_Record!E58&lt;71),IF(Pre_Record!M58&lt;&gt;"","X",IF(COUNTIF('Record Inputs'!$Q$2:$Q$100,Pre_Record!AN58)&gt;0,"+","O")),IF(Pre_Record!E58&gt;70,"L",""))</f>
        <v>O</v>
      </c>
      <c r="Z18" s="320"/>
      <c r="AA18" s="320"/>
      <c r="AB18" s="320"/>
      <c r="AC18" s="645"/>
      <c r="AD18" s="645"/>
      <c r="AE18" s="645"/>
      <c r="AF18" s="645"/>
      <c r="AG18" s="645"/>
      <c r="AH18" s="645"/>
      <c r="AI18" s="645"/>
      <c r="AJ18" s="320"/>
      <c r="AK18" s="320"/>
      <c r="AL18" s="320"/>
      <c r="AM18" s="321" t="str">
        <f>IF(AND(Pre_Record!E71&gt;0,Pre_Record!E71&lt;71),IF(Pre_Record!M71&lt;&gt;"","X",IF(COUNTIF('Record Inputs'!$Q$2:$Q$100,Pre_Record!AN71)&gt;0,"+","O")),IF(Pre_Record!E71&gt;70,"L",""))</f>
        <v>O</v>
      </c>
      <c r="AN18" s="320"/>
      <c r="AO18" s="320"/>
      <c r="AP18" s="322"/>
      <c r="AQ18" s="322"/>
      <c r="AR18" s="320"/>
      <c r="AS18" s="320"/>
      <c r="AT18" s="321" t="str">
        <f>IF(AND(Pre_Record!E106&gt;0,Pre_Record!E106&lt;71),IF(Pre_Record!M106&lt;&gt;"","X",IF(COUNTIF('Record Inputs'!$Q$2:$Q$100,Pre_Record!AN106)&gt;0,"+","O")),IF(Pre_Record!E106&gt;70,"L",""))</f>
        <v/>
      </c>
      <c r="AU18" s="320"/>
      <c r="AV18" s="320"/>
      <c r="AW18" s="320"/>
      <c r="AX18" s="645"/>
      <c r="AY18" s="645"/>
      <c r="AZ18" s="645"/>
      <c r="BA18" s="645"/>
      <c r="BB18" s="645"/>
      <c r="BC18" s="645"/>
      <c r="BD18" s="645"/>
      <c r="BE18" s="320"/>
      <c r="BF18" s="320"/>
      <c r="BG18" s="320"/>
      <c r="BH18" s="321" t="str">
        <f>IF(AND(Pre_Record!E119&gt;0,Pre_Record!E119&lt;71),IF(Pre_Record!M119&lt;&gt;"","X",IF(COUNTIF('Record Inputs'!$Q$2:$Q$100,Pre_Record!AN119)&gt;0,"+","O")),IF(Pre_Record!E119&gt;70,"L",""))</f>
        <v/>
      </c>
      <c r="BI18" s="320"/>
      <c r="BJ18" s="320"/>
      <c r="BK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</row>
    <row r="19" spans="1:76" ht="15" customHeight="1" thickBot="1">
      <c r="A19" s="37"/>
      <c r="B19" s="320"/>
      <c r="C19" s="321" t="str">
        <f>IF(AND(Pre_Record!E9&gt;0,Pre_Record!E9&lt;71),IF(Pre_Record!M9&lt;&gt;"","X",IF(COUNTIF('Record Inputs'!$Q$2:$Q$100,Pre_Record!AN9)&gt;0,"+","O")),IF(Pre_Record!E9&gt;70,"L",""))</f>
        <v>O</v>
      </c>
      <c r="D19" s="320"/>
      <c r="E19" s="320"/>
      <c r="F19" s="320"/>
      <c r="G19" s="637" t="s">
        <v>32</v>
      </c>
      <c r="H19" s="637"/>
      <c r="I19" s="637"/>
      <c r="J19" s="637"/>
      <c r="K19" s="637"/>
      <c r="L19" s="637"/>
      <c r="M19" s="637"/>
      <c r="N19" s="637"/>
      <c r="O19" s="637"/>
      <c r="P19" s="320"/>
      <c r="Q19" s="320"/>
      <c r="R19" s="320"/>
      <c r="S19" s="321" t="str">
        <f>IF(AND(Pre_Record!E24&gt;0,Pre_Record!E24&lt;71),IF(Pre_Record!M24&lt;&gt;"","X",IF(COUNTIF('Record Inputs'!$Q$2:$Q$100,Pre_Record!AN24)&gt;0,"+","O")),IF(Pre_Record!E24&gt;70,"L",""))</f>
        <v>O</v>
      </c>
      <c r="T19" s="320"/>
      <c r="U19" s="322"/>
      <c r="V19" s="322"/>
      <c r="W19" s="320"/>
      <c r="X19" s="321" t="str">
        <f>IF(AND(Pre_Record!E57&gt;0,Pre_Record!E57&lt;71),IF(Pre_Record!M57&lt;&gt;"","X",IF(COUNTIF('Record Inputs'!$Q$2:$Q$100,Pre_Record!AN57)&gt;0,"+","O")),IF(Pre_Record!E57&gt;70,"L",""))</f>
        <v>O</v>
      </c>
      <c r="Y19" s="320"/>
      <c r="Z19" s="320"/>
      <c r="AA19" s="320"/>
      <c r="AB19" s="637" t="s">
        <v>32</v>
      </c>
      <c r="AC19" s="637"/>
      <c r="AD19" s="637"/>
      <c r="AE19" s="637"/>
      <c r="AF19" s="637"/>
      <c r="AG19" s="637"/>
      <c r="AH19" s="637"/>
      <c r="AI19" s="637"/>
      <c r="AJ19" s="637"/>
      <c r="AK19" s="320"/>
      <c r="AL19" s="320"/>
      <c r="AM19" s="320"/>
      <c r="AN19" s="321" t="str">
        <f>IF(AND(Pre_Record!E72&gt;0,Pre_Record!E72&lt;71),IF(Pre_Record!M72&lt;&gt;"","X",IF(COUNTIF('Record Inputs'!$Q$2:$Q$100,Pre_Record!AN72)&gt;0,"+","O")),IF(Pre_Record!E72&gt;70,"L",""))</f>
        <v>O</v>
      </c>
      <c r="AO19" s="320"/>
      <c r="AP19" s="322"/>
      <c r="AQ19" s="322"/>
      <c r="AR19" s="320"/>
      <c r="AS19" s="321" t="str">
        <f>IF(AND(Pre_Record!E105&gt;0,Pre_Record!E105&lt;71),IF(Pre_Record!M105&lt;&gt;"","X",IF(COUNTIF('Record Inputs'!$Q$2:$Q$100,Pre_Record!AN105)&gt;0,"+","O")),IF(Pre_Record!E105&gt;70,"L",""))</f>
        <v/>
      </c>
      <c r="AT19" s="320"/>
      <c r="AU19" s="320"/>
      <c r="AV19" s="320"/>
      <c r="AW19" s="637" t="s">
        <v>32</v>
      </c>
      <c r="AX19" s="637"/>
      <c r="AY19" s="637"/>
      <c r="AZ19" s="637"/>
      <c r="BA19" s="637"/>
      <c r="BB19" s="637"/>
      <c r="BC19" s="637"/>
      <c r="BD19" s="637"/>
      <c r="BE19" s="637"/>
      <c r="BF19" s="320"/>
      <c r="BG19" s="320"/>
      <c r="BH19" s="320"/>
      <c r="BI19" s="321" t="str">
        <f>IF(AND(Pre_Record!E120&gt;0,Pre_Record!E120&lt;71),IF(Pre_Record!M120&lt;&gt;"","X",IF(COUNTIF('Record Inputs'!$Q$2:$Q$100,Pre_Record!AN120)&gt;0,"+","O")),IF(Pre_Record!E120&gt;70,"L",""))</f>
        <v/>
      </c>
      <c r="BJ19" s="320"/>
      <c r="BK19" s="37"/>
      <c r="BM19" s="37"/>
      <c r="BN19" s="37"/>
      <c r="BO19" s="37"/>
      <c r="BP19" s="37"/>
      <c r="BQ19" s="37"/>
      <c r="BR19" s="37"/>
      <c r="BS19" s="37"/>
      <c r="BT19" s="37"/>
      <c r="BU19" s="37"/>
      <c r="BV19" s="37"/>
      <c r="BW19" s="37"/>
      <c r="BX19" s="37"/>
    </row>
    <row r="20" spans="1:76" ht="15" customHeight="1">
      <c r="A20" s="37"/>
      <c r="B20" s="321" t="str">
        <f>IF(AND(Pre_Record!E8&gt;0,Pre_Record!E8&lt;71),IF(Pre_Record!M8&lt;&gt;"","X",IF(COUNTIF('Record Inputs'!$Q$2:$Q$100,Pre_Record!AN8)&gt;0,"+","O")),IF(Pre_Record!E8&gt;70,"L",""))</f>
        <v>O</v>
      </c>
      <c r="C20" s="320"/>
      <c r="D20" s="320"/>
      <c r="E20" s="323"/>
      <c r="F20" s="323"/>
      <c r="G20" s="638">
        <f>IF(Pre_Record!V8=0,"",Pre_Record!V8)</f>
        <v>0.34027777777777773</v>
      </c>
      <c r="H20" s="639"/>
      <c r="I20" s="639"/>
      <c r="J20" s="639"/>
      <c r="K20" s="639"/>
      <c r="L20" s="639"/>
      <c r="M20" s="639"/>
      <c r="N20" s="639"/>
      <c r="O20" s="640"/>
      <c r="P20" s="323"/>
      <c r="Q20" s="323"/>
      <c r="R20" s="320"/>
      <c r="S20" s="320"/>
      <c r="T20" s="321" t="str">
        <f>IF(AND(Pre_Record!E25&gt;0,Pre_Record!E25&lt;71),IF(Pre_Record!M25&lt;&gt;"","X",IF(COUNTIF('Record Inputs'!$Q$2:$Q$100,Pre_Record!AN25)&gt;0,"+","O")),IF(Pre_Record!E25&gt;70,"L",""))</f>
        <v>O</v>
      </c>
      <c r="U20" s="322"/>
      <c r="V20" s="322"/>
      <c r="W20" s="321" t="str">
        <f>IF(AND(Pre_Record!E56&gt;0,Pre_Record!E56&lt;71),IF(Pre_Record!M56&lt;&gt;"","X",IF(COUNTIF('Record Inputs'!$Q$2:$Q$100,Pre_Record!AN56)&gt;0,"+","O")),IF(Pre_Record!E56&gt;70,"L",""))</f>
        <v>O</v>
      </c>
      <c r="X20" s="320"/>
      <c r="Y20" s="320"/>
      <c r="Z20" s="323"/>
      <c r="AA20" s="323"/>
      <c r="AB20" s="638">
        <f>IF(Pre_Record!W8=0,"",Pre_Record!W8)</f>
        <v>0.53472222222222221</v>
      </c>
      <c r="AC20" s="639"/>
      <c r="AD20" s="639"/>
      <c r="AE20" s="639"/>
      <c r="AF20" s="639"/>
      <c r="AG20" s="639"/>
      <c r="AH20" s="639"/>
      <c r="AI20" s="639"/>
      <c r="AJ20" s="640"/>
      <c r="AK20" s="323"/>
      <c r="AL20" s="323"/>
      <c r="AM20" s="320"/>
      <c r="AN20" s="320"/>
      <c r="AO20" s="321" t="str">
        <f>IF(AND(Pre_Record!E73&gt;0,Pre_Record!E73&lt;71),IF(Pre_Record!M73&lt;&gt;"","X",IF(COUNTIF('Record Inputs'!$Q$2:$Q$100,Pre_Record!AN73)&gt;0,"+","O")),IF(Pre_Record!E73&gt;70,"L",""))</f>
        <v>O</v>
      </c>
      <c r="AP20" s="322"/>
      <c r="AQ20" s="322"/>
      <c r="AR20" s="321" t="str">
        <f>IF(AND(Pre_Record!E104&gt;0,Pre_Record!E104&lt;71),IF(Pre_Record!M104&lt;&gt;"","X",IF(COUNTIF('Record Inputs'!$Q$2:$Q$100,Pre_Record!AN104)&gt;0,"+","O")),IF(Pre_Record!E104&gt;70,"L",""))</f>
        <v/>
      </c>
      <c r="AS20" s="320"/>
      <c r="AT20" s="320"/>
      <c r="AU20" s="323"/>
      <c r="AV20" s="323"/>
      <c r="AW20" s="638">
        <f>IF(Pre_Record!X8=0,"",Pre_Record!X8)</f>
        <v>0.21388888888888891</v>
      </c>
      <c r="AX20" s="639"/>
      <c r="AY20" s="639"/>
      <c r="AZ20" s="639"/>
      <c r="BA20" s="639"/>
      <c r="BB20" s="639"/>
      <c r="BC20" s="639"/>
      <c r="BD20" s="639"/>
      <c r="BE20" s="640"/>
      <c r="BF20" s="323"/>
      <c r="BG20" s="323"/>
      <c r="BH20" s="320"/>
      <c r="BI20" s="320"/>
      <c r="BJ20" s="321" t="str">
        <f>IF(AND(Pre_Record!E121&gt;0,Pre_Record!E121&lt;71),IF(Pre_Record!M121&lt;&gt;"","X",IF(COUNTIF('Record Inputs'!$Q$2:$Q$100,Pre_Record!AN121)&gt;0,"+","O")),IF(Pre_Record!E121&gt;70,"L",""))</f>
        <v/>
      </c>
      <c r="BK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</row>
    <row r="21" spans="1:76" ht="15" customHeight="1" thickBot="1">
      <c r="A21" s="37"/>
      <c r="B21" s="321" t="str">
        <f>IF(AND(Pre_Record!E7&gt;0,Pre_Record!E7&lt;71),IF(Pre_Record!M7&lt;&gt;"","X",IF(COUNTIF('Record Inputs'!$Q$2:$Q$100,Pre_Record!AN7)&gt;0,"+","O")),IF(Pre_Record!E7&gt;70,"L",""))</f>
        <v>O</v>
      </c>
      <c r="C21" s="320"/>
      <c r="D21" s="320"/>
      <c r="E21" s="323"/>
      <c r="F21" s="323"/>
      <c r="G21" s="641"/>
      <c r="H21" s="642"/>
      <c r="I21" s="642"/>
      <c r="J21" s="642"/>
      <c r="K21" s="642"/>
      <c r="L21" s="642"/>
      <c r="M21" s="642"/>
      <c r="N21" s="642"/>
      <c r="O21" s="643"/>
      <c r="P21" s="323"/>
      <c r="Q21" s="323"/>
      <c r="R21" s="320"/>
      <c r="S21" s="320"/>
      <c r="T21" s="321" t="str">
        <f>IF(AND(Pre_Record!E26&gt;0,Pre_Record!E26&lt;71),IF(Pre_Record!M26&lt;&gt;"","X",IF(COUNTIF('Record Inputs'!$Q$2:$Q$100,Pre_Record!AN26)&gt;0,"+","O")),IF(Pre_Record!E26&gt;70,"L",""))</f>
        <v>O</v>
      </c>
      <c r="U21" s="322"/>
      <c r="V21" s="322"/>
      <c r="W21" s="321" t="str">
        <f>IF(AND(Pre_Record!E55&gt;0,Pre_Record!E55&lt;71),IF(Pre_Record!M55&lt;&gt;"","X",IF(COUNTIF('Record Inputs'!$Q$2:$Q$100,Pre_Record!AN55)&gt;0,"+","O")),IF(Pre_Record!E55&gt;70,"L",""))</f>
        <v>O</v>
      </c>
      <c r="X21" s="320"/>
      <c r="Y21" s="320"/>
      <c r="Z21" s="323"/>
      <c r="AA21" s="323"/>
      <c r="AB21" s="641"/>
      <c r="AC21" s="642"/>
      <c r="AD21" s="642"/>
      <c r="AE21" s="642"/>
      <c r="AF21" s="642"/>
      <c r="AG21" s="642"/>
      <c r="AH21" s="642"/>
      <c r="AI21" s="642"/>
      <c r="AJ21" s="643"/>
      <c r="AK21" s="323"/>
      <c r="AL21" s="323"/>
      <c r="AM21" s="320"/>
      <c r="AN21" s="320"/>
      <c r="AO21" s="321" t="str">
        <f>IF(AND(Pre_Record!E74&gt;0,Pre_Record!E74&lt;71),IF(Pre_Record!M74&lt;&gt;"","X",IF(COUNTIF('Record Inputs'!$Q$2:$Q$100,Pre_Record!AN74)&gt;0,"+","O")),IF(Pre_Record!E74&gt;70,"L",""))</f>
        <v>O</v>
      </c>
      <c r="AP21" s="322"/>
      <c r="AQ21" s="322"/>
      <c r="AR21" s="321" t="str">
        <f>IF(AND(Pre_Record!E103&gt;0,Pre_Record!E103&lt;71),IF(Pre_Record!M103&lt;&gt;"","X",IF(COUNTIF('Record Inputs'!$Q$2:$Q$100,Pre_Record!AN103)&gt;0,"+","O")),IF(Pre_Record!E103&gt;70,"L",""))</f>
        <v/>
      </c>
      <c r="AS21" s="320"/>
      <c r="AT21" s="320"/>
      <c r="AU21" s="323"/>
      <c r="AV21" s="323"/>
      <c r="AW21" s="641"/>
      <c r="AX21" s="642"/>
      <c r="AY21" s="642"/>
      <c r="AZ21" s="642"/>
      <c r="BA21" s="642"/>
      <c r="BB21" s="642"/>
      <c r="BC21" s="642"/>
      <c r="BD21" s="642"/>
      <c r="BE21" s="643"/>
      <c r="BF21" s="323"/>
      <c r="BG21" s="323"/>
      <c r="BH21" s="320"/>
      <c r="BI21" s="320"/>
      <c r="BJ21" s="321" t="str">
        <f>IF(AND(Pre_Record!E122&gt;0,Pre_Record!E122&lt;71),IF(Pre_Record!M122&lt;&gt;"","X",IF(COUNTIF('Record Inputs'!$Q$2:$Q$100,Pre_Record!AN122)&gt;0,"+","O")),IF(Pre_Record!E122&gt;70,"L",""))</f>
        <v/>
      </c>
      <c r="BK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</row>
    <row r="22" spans="1:76" ht="15" customHeight="1">
      <c r="A22" s="37"/>
      <c r="B22" s="321" t="str">
        <f>IF(AND(Pre_Record!E6&gt;0,Pre_Record!E6&lt;71),IF(Pre_Record!M6&lt;&gt;"","X",IF(COUNTIF('Record Inputs'!$Q$2:$Q$100,Pre_Record!AN6)&gt;0,"+","O")),IF(Pre_Record!E6&gt;70,"L",""))</f>
        <v>O</v>
      </c>
      <c r="C22" s="537"/>
      <c r="D22" s="622" t="s">
        <v>122</v>
      </c>
      <c r="E22" s="622"/>
      <c r="F22" s="623">
        <f>IF(Pre_Record!V12=0,"",Pre_Record!V12)</f>
        <v>24</v>
      </c>
      <c r="G22" s="623"/>
      <c r="H22" s="621" t="s">
        <v>23</v>
      </c>
      <c r="I22" s="621"/>
      <c r="J22" s="621"/>
      <c r="K22" s="619">
        <f>IF(Pre_Record!P4=0,"",Pre_Record!P4)</f>
        <v>70</v>
      </c>
      <c r="L22" s="619"/>
      <c r="M22" s="621" t="s">
        <v>904</v>
      </c>
      <c r="N22" s="621"/>
      <c r="O22" s="623">
        <f>IF(Pre_Record!AI18=0,"",Pre_Record!AI18)</f>
        <v>1300</v>
      </c>
      <c r="P22" s="623"/>
      <c r="Q22" s="623"/>
      <c r="R22" s="623"/>
      <c r="S22" s="320"/>
      <c r="T22" s="321" t="str">
        <f>IF(AND(Pre_Record!E27&gt;0,Pre_Record!E27&lt;71),IF(Pre_Record!M27&lt;&gt;"","X",IF(COUNTIF('Record Inputs'!$Q$2:$Q$100,Pre_Record!AN27)&gt;0,"+","O")),IF(Pre_Record!E27&gt;70,"L",""))</f>
        <v>O</v>
      </c>
      <c r="U22" s="322"/>
      <c r="V22" s="322"/>
      <c r="W22" s="321" t="str">
        <f>IF(AND(Pre_Record!E54&gt;0,Pre_Record!E54&lt;71),IF(Pre_Record!M54&lt;&gt;"","X",IF(COUNTIF('Record Inputs'!$Q$2:$Q$100,Pre_Record!AN54)&gt;0,"+","O")),IF(Pre_Record!E54&gt;70,"L",""))</f>
        <v>O</v>
      </c>
      <c r="X22" s="537"/>
      <c r="Y22" s="622" t="s">
        <v>122</v>
      </c>
      <c r="Z22" s="622"/>
      <c r="AA22" s="623">
        <f>IF(Pre_Record!W12=0,"",Pre_Record!W12)</f>
        <v>46</v>
      </c>
      <c r="AB22" s="623"/>
      <c r="AC22" s="621" t="s">
        <v>23</v>
      </c>
      <c r="AD22" s="621"/>
      <c r="AE22" s="621"/>
      <c r="AF22" s="619">
        <f>IF(Pre_Record!Q4=0,"",Pre_Record!Q4)</f>
        <v>70</v>
      </c>
      <c r="AG22" s="619"/>
      <c r="AH22" s="621" t="s">
        <v>904</v>
      </c>
      <c r="AI22" s="621"/>
      <c r="AJ22" s="623">
        <f>IF(Pre_Record!AI67=0,"",Pre_Record!AI67)</f>
        <v>2204</v>
      </c>
      <c r="AK22" s="623"/>
      <c r="AL22" s="623"/>
      <c r="AM22" s="623"/>
      <c r="AN22" s="320"/>
      <c r="AO22" s="321" t="str">
        <f>IF(AND(Pre_Record!E75&gt;0,Pre_Record!E75&lt;71),IF(Pre_Record!M75&lt;&gt;"","X",IF(COUNTIF('Record Inputs'!$Q$2:$Q$100,Pre_Record!AN75)&gt;0,"+","O")),IF(Pre_Record!E75&gt;70,"L",""))</f>
        <v>O</v>
      </c>
      <c r="AP22" s="322"/>
      <c r="AQ22" s="322"/>
      <c r="AR22" s="321" t="str">
        <f>IF(AND(Pre_Record!E102&gt;0,Pre_Record!E102&lt;71),IF(Pre_Record!M102&lt;&gt;"","X",IF(COUNTIF('Record Inputs'!$Q$2:$Q$100,Pre_Record!AN102)&gt;0,"+","O")),IF(Pre_Record!E102&gt;70,"L",""))</f>
        <v/>
      </c>
      <c r="AS22" s="537"/>
      <c r="AT22" s="622" t="s">
        <v>122</v>
      </c>
      <c r="AU22" s="622"/>
      <c r="AV22" s="623">
        <f>IF(Pre_Record!X12=0,"",Pre_Record!X12)</f>
        <v>24</v>
      </c>
      <c r="AW22" s="623"/>
      <c r="AX22" s="621" t="s">
        <v>23</v>
      </c>
      <c r="AY22" s="621"/>
      <c r="AZ22" s="621"/>
      <c r="BA22" s="619">
        <f>IF(Pre_Record!R4=0,"",Pre_Record!R4)</f>
        <v>44</v>
      </c>
      <c r="BB22" s="619"/>
      <c r="BC22" s="621" t="s">
        <v>904</v>
      </c>
      <c r="BD22" s="621"/>
      <c r="BE22" s="623">
        <f>IF(Pre_Record!AI115=0,"",Pre_Record!AI115)</f>
        <v>784</v>
      </c>
      <c r="BF22" s="623"/>
      <c r="BG22" s="623"/>
      <c r="BH22" s="623"/>
      <c r="BI22" s="320"/>
      <c r="BJ22" s="321" t="str">
        <f>IF(AND(Pre_Record!E123&gt;0,Pre_Record!E123&lt;71),IF(Pre_Record!M123&lt;&gt;"","X",IF(COUNTIF('Record Inputs'!$Q$2:$Q$100,Pre_Record!AN123)&gt;0,"+","O")),IF(Pre_Record!E123&gt;70,"L",""))</f>
        <v/>
      </c>
      <c r="BK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</row>
    <row r="23" spans="1:76" ht="15" customHeight="1">
      <c r="A23" s="37"/>
      <c r="B23" s="321" t="str">
        <f>IF(AND(Pre_Record!E5&gt;0,Pre_Record!E5&lt;71),IF(Pre_Record!M5&lt;&gt;"","X",IF(COUNTIF('Record Inputs'!$Q$2:$Q$100,Pre_Record!AN5)&gt;0,"+","O")),IF(Pre_Record!E5&gt;70,"L",""))</f>
        <v>O</v>
      </c>
      <c r="C23" s="537"/>
      <c r="D23" s="622"/>
      <c r="E23" s="622"/>
      <c r="F23" s="624"/>
      <c r="G23" s="624"/>
      <c r="H23" s="622"/>
      <c r="I23" s="622"/>
      <c r="J23" s="622"/>
      <c r="K23" s="620"/>
      <c r="L23" s="620"/>
      <c r="M23" s="622"/>
      <c r="N23" s="622"/>
      <c r="O23" s="624"/>
      <c r="P23" s="624"/>
      <c r="Q23" s="624"/>
      <c r="R23" s="624"/>
      <c r="S23" s="320"/>
      <c r="T23" s="321" t="str">
        <f>IF(AND(Pre_Record!E28&gt;0,Pre_Record!E28&lt;71),IF(Pre_Record!M28&lt;&gt;"","X",IF(COUNTIF('Record Inputs'!$Q$2:$Q$100,Pre_Record!AN28)&gt;0,"+","O")),IF(Pre_Record!E28&gt;70,"L",""))</f>
        <v>O</v>
      </c>
      <c r="U23" s="322"/>
      <c r="V23" s="322"/>
      <c r="W23" s="321" t="str">
        <f>IF(AND(Pre_Record!E53&gt;0,Pre_Record!E53&lt;71),IF(Pre_Record!M53&lt;&gt;"","X",IF(COUNTIF('Record Inputs'!$Q$2:$Q$100,Pre_Record!AN53)&gt;0,"+","O")),IF(Pre_Record!E53&gt;70,"L",""))</f>
        <v>O</v>
      </c>
      <c r="X23" s="537"/>
      <c r="Y23" s="622"/>
      <c r="Z23" s="622"/>
      <c r="AA23" s="624"/>
      <c r="AB23" s="624"/>
      <c r="AC23" s="622"/>
      <c r="AD23" s="622"/>
      <c r="AE23" s="622"/>
      <c r="AF23" s="620"/>
      <c r="AG23" s="620"/>
      <c r="AH23" s="622"/>
      <c r="AI23" s="622"/>
      <c r="AJ23" s="624"/>
      <c r="AK23" s="624"/>
      <c r="AL23" s="624"/>
      <c r="AM23" s="624"/>
      <c r="AN23" s="320"/>
      <c r="AO23" s="321" t="str">
        <f>IF(AND(Pre_Record!E76&gt;0,Pre_Record!E76&lt;71),IF(Pre_Record!M76&lt;&gt;"","X",IF(COUNTIF('Record Inputs'!$Q$2:$Q$100,Pre_Record!AN76)&gt;0,"+","O")),IF(Pre_Record!E76&gt;70,"L",""))</f>
        <v>O</v>
      </c>
      <c r="AP23" s="322"/>
      <c r="AQ23" s="322"/>
      <c r="AR23" s="321" t="str">
        <f>IF(AND(Pre_Record!E101&gt;0,Pre_Record!E101&lt;71),IF(Pre_Record!M101&lt;&gt;"","X",IF(COUNTIF('Record Inputs'!$Q$2:$Q$100,Pre_Record!AN101)&gt;0,"+","O")),IF(Pre_Record!E101&gt;70,"L",""))</f>
        <v/>
      </c>
      <c r="AS23" s="537"/>
      <c r="AT23" s="622"/>
      <c r="AU23" s="622"/>
      <c r="AV23" s="624"/>
      <c r="AW23" s="624"/>
      <c r="AX23" s="622"/>
      <c r="AY23" s="622"/>
      <c r="AZ23" s="622"/>
      <c r="BA23" s="620"/>
      <c r="BB23" s="620"/>
      <c r="BC23" s="622"/>
      <c r="BD23" s="622"/>
      <c r="BE23" s="624"/>
      <c r="BF23" s="624"/>
      <c r="BG23" s="624"/>
      <c r="BH23" s="624"/>
      <c r="BI23" s="320"/>
      <c r="BJ23" s="321" t="str">
        <f>IF(AND(Pre_Record!E124&gt;0,Pre_Record!E124&lt;71),IF(Pre_Record!M124&lt;&gt;"","X",IF(COUNTIF('Record Inputs'!$Q$2:$Q$100,Pre_Record!AN124)&gt;0,"+","O")),IF(Pre_Record!E124&gt;70,"L",""))</f>
        <v/>
      </c>
      <c r="BK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</row>
    <row r="24" spans="1:76" ht="15" customHeight="1">
      <c r="A24" s="37"/>
      <c r="B24" s="320"/>
      <c r="C24" s="324"/>
      <c r="D24" s="324"/>
      <c r="E24" s="324"/>
      <c r="F24" s="324"/>
      <c r="G24" s="324"/>
      <c r="H24" s="324"/>
      <c r="I24" s="324"/>
      <c r="J24" s="324"/>
      <c r="K24" s="324"/>
      <c r="L24" s="324"/>
      <c r="M24" s="324"/>
      <c r="N24" s="324"/>
      <c r="O24" s="324"/>
      <c r="P24" s="324"/>
      <c r="Q24" s="324"/>
      <c r="R24" s="324"/>
      <c r="S24" s="320"/>
      <c r="T24" s="320"/>
      <c r="U24" s="322"/>
      <c r="V24" s="322"/>
      <c r="W24" s="320"/>
      <c r="X24" s="324"/>
      <c r="Y24" s="324"/>
      <c r="Z24" s="324"/>
      <c r="AA24" s="324"/>
      <c r="AB24" s="324"/>
      <c r="AC24" s="324"/>
      <c r="AD24" s="324"/>
      <c r="AE24" s="324"/>
      <c r="AF24" s="324"/>
      <c r="AG24" s="324"/>
      <c r="AH24" s="324"/>
      <c r="AI24" s="324"/>
      <c r="AJ24" s="324"/>
      <c r="AK24" s="324"/>
      <c r="AL24" s="324"/>
      <c r="AM24" s="324"/>
      <c r="AN24" s="320"/>
      <c r="AO24" s="320"/>
      <c r="AP24" s="322"/>
      <c r="AQ24" s="322"/>
      <c r="AR24" s="320"/>
      <c r="AS24" s="324"/>
      <c r="AT24" s="324"/>
      <c r="AU24" s="324"/>
      <c r="AV24" s="324"/>
      <c r="AW24" s="324"/>
      <c r="AX24" s="324"/>
      <c r="AY24" s="324"/>
      <c r="AZ24" s="324"/>
      <c r="BA24" s="324"/>
      <c r="BB24" s="324"/>
      <c r="BC24" s="324"/>
      <c r="BD24" s="324"/>
      <c r="BE24" s="324"/>
      <c r="BF24" s="324"/>
      <c r="BG24" s="324"/>
      <c r="BH24" s="324"/>
      <c r="BI24" s="320"/>
      <c r="BJ24" s="320"/>
      <c r="BK24" s="37"/>
      <c r="BM24" s="37"/>
      <c r="BN24" s="37"/>
      <c r="BO24" s="37"/>
      <c r="BP24" s="37"/>
      <c r="BQ24" s="37"/>
      <c r="BR24" s="37"/>
      <c r="BS24" s="37"/>
      <c r="BT24" s="37"/>
      <c r="BU24" s="37"/>
      <c r="BV24" s="37"/>
      <c r="BW24" s="37"/>
      <c r="BX24" s="37"/>
    </row>
    <row r="25" spans="1:76" ht="15" customHeight="1">
      <c r="A25" s="37"/>
      <c r="B25" s="321" t="str">
        <f>IF(AND(Pre_Record!E52&gt;0,Pre_Record!E52&lt;71),IF(Pre_Record!M52&lt;&gt;"","X",IF(COUNTIF('Record Inputs'!$Q$2:$Q$100,Pre_Record!AN52)&gt;0,"+","O")),IF(Pre_Record!E52&gt;70,"L",""))</f>
        <v/>
      </c>
      <c r="C25" s="320"/>
      <c r="D25" s="673" t="s">
        <v>121</v>
      </c>
      <c r="E25" s="673"/>
      <c r="F25" s="673"/>
      <c r="G25" s="673"/>
      <c r="H25" s="673"/>
      <c r="I25" s="673"/>
      <c r="J25" s="673"/>
      <c r="K25" s="673"/>
      <c r="L25" s="673"/>
      <c r="M25" s="673"/>
      <c r="N25" s="673"/>
      <c r="O25" s="673"/>
      <c r="P25" s="673"/>
      <c r="Q25" s="673"/>
      <c r="R25" s="673"/>
      <c r="S25" s="320"/>
      <c r="T25" s="321" t="str">
        <f>IF(AND(Pre_Record!E29&gt;0,Pre_Record!E29&lt;71),IF(Pre_Record!M29&lt;&gt;"","X",IF(COUNTIF('Record Inputs'!$Q$2:$Q$100,Pre_Record!AN29)&gt;0,"+","O")),IF(Pre_Record!E29&gt;70,"L",""))</f>
        <v/>
      </c>
      <c r="U25" s="322"/>
      <c r="V25" s="322"/>
      <c r="W25" s="321" t="str">
        <f>IF(AND(Pre_Record!E100&gt;0,Pre_Record!E100&lt;71),IF(Pre_Record!M100&lt;&gt;"","X",IF(COUNTIF('Record Inputs'!$Q$2:$Q$100,Pre_Record!AN100)&gt;0,"+","O")),IF(Pre_Record!E100&gt;70,"L",""))</f>
        <v/>
      </c>
      <c r="X25" s="320"/>
      <c r="Y25" s="673" t="s">
        <v>121</v>
      </c>
      <c r="Z25" s="673"/>
      <c r="AA25" s="673"/>
      <c r="AB25" s="673"/>
      <c r="AC25" s="673"/>
      <c r="AD25" s="673"/>
      <c r="AE25" s="673"/>
      <c r="AF25" s="673"/>
      <c r="AG25" s="673"/>
      <c r="AH25" s="673"/>
      <c r="AI25" s="673"/>
      <c r="AJ25" s="673"/>
      <c r="AK25" s="673"/>
      <c r="AL25" s="673"/>
      <c r="AM25" s="673"/>
      <c r="AN25" s="320"/>
      <c r="AO25" s="321" t="str">
        <f>IF(AND(Pre_Record!E77&gt;0,Pre_Record!E77&lt;71),IF(Pre_Record!M77&lt;&gt;"","X",IF(COUNTIF('Record Inputs'!$Q$2:$Q$100,Pre_Record!AN77)&gt;0,"+","O")),IF(Pre_Record!E77&gt;70,"L",""))</f>
        <v>O</v>
      </c>
      <c r="AP25" s="322"/>
      <c r="AQ25" s="322"/>
      <c r="AR25" s="321" t="str">
        <f>IF(AND(Pre_Record!E148&gt;0,Pre_Record!E148&lt;71),IF(Pre_Record!M148&lt;&gt;"","X",IF(COUNTIF('Record Inputs'!$Q$2:$Q$100,Pre_Record!AN148)&gt;0,"+","O")),IF(Pre_Record!E148&gt;70,"L",""))</f>
        <v>O</v>
      </c>
      <c r="AS25" s="320"/>
      <c r="AT25" s="673" t="s">
        <v>121</v>
      </c>
      <c r="AU25" s="673"/>
      <c r="AV25" s="673"/>
      <c r="AW25" s="673"/>
      <c r="AX25" s="673"/>
      <c r="AY25" s="673"/>
      <c r="AZ25" s="673"/>
      <c r="BA25" s="673"/>
      <c r="BB25" s="673"/>
      <c r="BC25" s="673"/>
      <c r="BD25" s="673"/>
      <c r="BE25" s="673"/>
      <c r="BF25" s="673"/>
      <c r="BG25" s="673"/>
      <c r="BH25" s="673"/>
      <c r="BI25" s="320"/>
      <c r="BJ25" s="321" t="str">
        <f>IF(AND(Pre_Record!E125&gt;0,Pre_Record!E125&lt;71),IF(Pre_Record!M125&lt;&gt;"","X",IF(COUNTIF('Record Inputs'!$Q$2:$Q$100,Pre_Record!AN125)&gt;0,"+","O")),IF(Pre_Record!E125&gt;70,"L",""))</f>
        <v>O</v>
      </c>
      <c r="BK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</row>
    <row r="26" spans="1:76" ht="15" customHeight="1" thickBot="1">
      <c r="A26" s="37"/>
      <c r="B26" s="321" t="str">
        <f>IF(AND(Pre_Record!E51&gt;0,Pre_Record!E51&lt;71),IF(Pre_Record!M51&lt;&gt;"","X",IF(COUNTIF('Record Inputs'!$Q$2:$Q$100,Pre_Record!AN51)&gt;0,"+","O")),IF(Pre_Record!E51&gt;70,"L",""))</f>
        <v/>
      </c>
      <c r="C26" s="320"/>
      <c r="D26" s="625">
        <v>1</v>
      </c>
      <c r="E26" s="625"/>
      <c r="F26" s="625"/>
      <c r="G26" s="323"/>
      <c r="H26" s="625">
        <v>2</v>
      </c>
      <c r="I26" s="625"/>
      <c r="J26" s="625"/>
      <c r="K26" s="320"/>
      <c r="L26" s="625">
        <v>3</v>
      </c>
      <c r="M26" s="625"/>
      <c r="N26" s="625"/>
      <c r="O26" s="323"/>
      <c r="P26" s="625">
        <v>4</v>
      </c>
      <c r="Q26" s="625"/>
      <c r="R26" s="625"/>
      <c r="S26" s="320"/>
      <c r="T26" s="321" t="str">
        <f>IF(AND(Pre_Record!E30&gt;0,Pre_Record!E30&lt;71),IF(Pre_Record!M30&lt;&gt;"","X",IF(COUNTIF('Record Inputs'!$Q$2:$Q$100,Pre_Record!AN30)&gt;0,"+","O")),IF(Pre_Record!E30&gt;70,"L",""))</f>
        <v/>
      </c>
      <c r="U26" s="322"/>
      <c r="V26" s="322"/>
      <c r="W26" s="321" t="str">
        <f>IF(AND(Pre_Record!E99&gt;0,Pre_Record!E99&lt;71),IF(Pre_Record!M99&lt;&gt;"","X",IF(COUNTIF('Record Inputs'!$Q$2:$Q$100,Pre_Record!AN99)&gt;0,"+","O")),IF(Pre_Record!E99&gt;70,"L",""))</f>
        <v/>
      </c>
      <c r="X26" s="320"/>
      <c r="Y26" s="625">
        <v>1</v>
      </c>
      <c r="Z26" s="625"/>
      <c r="AA26" s="625"/>
      <c r="AB26" s="323"/>
      <c r="AC26" s="625">
        <v>2</v>
      </c>
      <c r="AD26" s="625"/>
      <c r="AE26" s="625"/>
      <c r="AF26" s="320"/>
      <c r="AG26" s="625">
        <v>3</v>
      </c>
      <c r="AH26" s="625"/>
      <c r="AI26" s="625"/>
      <c r="AJ26" s="323"/>
      <c r="AK26" s="625">
        <v>4</v>
      </c>
      <c r="AL26" s="625"/>
      <c r="AM26" s="625"/>
      <c r="AN26" s="320"/>
      <c r="AO26" s="321" t="str">
        <f>IF(AND(Pre_Record!E78&gt;0,Pre_Record!E78&lt;71),IF(Pre_Record!M78&lt;&gt;"","X",IF(COUNTIF('Record Inputs'!$Q$2:$Q$100,Pre_Record!AN78)&gt;0,"+","O")),IF(Pre_Record!E78&gt;70,"L",""))</f>
        <v>O</v>
      </c>
      <c r="AP26" s="322"/>
      <c r="AQ26" s="322"/>
      <c r="AR26" s="321" t="str">
        <f>IF(AND(Pre_Record!E147&gt;0,Pre_Record!E147&lt;71),IF(Pre_Record!M147&lt;&gt;"","X",IF(COUNTIF('Record Inputs'!$Q$2:$Q$100,Pre_Record!AN147)&gt;0,"+","O")),IF(Pre_Record!E147&gt;70,"L",""))</f>
        <v>O</v>
      </c>
      <c r="AS26" s="320"/>
      <c r="AT26" s="625">
        <v>1</v>
      </c>
      <c r="AU26" s="625"/>
      <c r="AV26" s="625"/>
      <c r="AW26" s="323"/>
      <c r="AX26" s="625">
        <v>2</v>
      </c>
      <c r="AY26" s="625"/>
      <c r="AZ26" s="625"/>
      <c r="BA26" s="320"/>
      <c r="BB26" s="625">
        <v>3</v>
      </c>
      <c r="BC26" s="625"/>
      <c r="BD26" s="625"/>
      <c r="BE26" s="323"/>
      <c r="BF26" s="625">
        <v>4</v>
      </c>
      <c r="BG26" s="625"/>
      <c r="BH26" s="625"/>
      <c r="BI26" s="320"/>
      <c r="BJ26" s="321" t="str">
        <f>IF(AND(Pre_Record!E126&gt;0,Pre_Record!E126&lt;71),IF(Pre_Record!M126&lt;&gt;"","X",IF(COUNTIF('Record Inputs'!$Q$2:$Q$100,Pre_Record!AN126)&gt;0,"+","O")),IF(Pre_Record!E126&gt;70,"L",""))</f>
        <v>O</v>
      </c>
      <c r="BK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</row>
    <row r="27" spans="1:76" ht="15" customHeight="1">
      <c r="A27" s="37"/>
      <c r="B27" s="321" t="str">
        <f>IF(AND(Pre_Record!E50&gt;0,Pre_Record!E50&lt;71),IF(Pre_Record!M50&lt;&gt;"","X",IF(COUNTIF('Record Inputs'!$Q$2:$Q$100,Pre_Record!AN50)&gt;0,"+","O")),IF(Pre_Record!E50&gt;70,"L",""))</f>
        <v/>
      </c>
      <c r="C27" s="320"/>
      <c r="D27" s="628" t="str">
        <f>IF(Pre_Record!G5=0,"",Pre_Record!G5)</f>
        <v>50nmUniv</v>
      </c>
      <c r="E27" s="629"/>
      <c r="F27" s="630"/>
      <c r="G27" s="323"/>
      <c r="H27" s="628" t="str">
        <f>IF(Pre_Record!G17=0,"",Pre_Record!G17)</f>
        <v>25nmUniv</v>
      </c>
      <c r="I27" s="629"/>
      <c r="J27" s="630"/>
      <c r="K27" s="323"/>
      <c r="L27" s="628" t="str">
        <f>IF(Pre_Record!G29=0,"",Pre_Record!G29)</f>
        <v/>
      </c>
      <c r="M27" s="629"/>
      <c r="N27" s="630"/>
      <c r="O27" s="323"/>
      <c r="P27" s="628" t="str">
        <f>IF(Pre_Record!G41=0,"",Pre_Record!G41)</f>
        <v/>
      </c>
      <c r="Q27" s="629"/>
      <c r="R27" s="630"/>
      <c r="S27" s="320"/>
      <c r="T27" s="321" t="str">
        <f>IF(AND(Pre_Record!E31&gt;0,Pre_Record!E31&lt;71),IF(Pre_Record!M31&lt;&gt;"","X",IF(COUNTIF('Record Inputs'!$Q$2:$Q$100,Pre_Record!AN31)&gt;0,"+","O")),IF(Pre_Record!E31&gt;70,"L",""))</f>
        <v/>
      </c>
      <c r="U27" s="322"/>
      <c r="V27" s="322"/>
      <c r="W27" s="321" t="str">
        <f>IF(AND(Pre_Record!E98&gt;0,Pre_Record!E98&lt;71),IF(Pre_Record!M98&lt;&gt;"","X",IF(COUNTIF('Record Inputs'!$Q$2:$Q$100,Pre_Record!AN98)&gt;0,"+","O")),IF(Pre_Record!E98&gt;70,"L",""))</f>
        <v>O</v>
      </c>
      <c r="X27" s="320"/>
      <c r="Y27" s="628" t="str">
        <f>IF(Pre_Record!G53=0,"",Pre_Record!G53)</f>
        <v>50nmUniv</v>
      </c>
      <c r="Z27" s="629"/>
      <c r="AA27" s="630"/>
      <c r="AB27" s="323"/>
      <c r="AC27" s="628" t="str">
        <f>IF(Pre_Record!G65=0,"",Pre_Record!G65)</f>
        <v>50nmUniv</v>
      </c>
      <c r="AD27" s="629"/>
      <c r="AE27" s="630"/>
      <c r="AF27" s="323"/>
      <c r="AG27" s="628" t="str">
        <f>IF(Pre_Record!G77=0,"",Pre_Record!G77)</f>
        <v>25nmUniv</v>
      </c>
      <c r="AH27" s="629"/>
      <c r="AI27" s="630"/>
      <c r="AJ27" s="323"/>
      <c r="AK27" s="628" t="str">
        <f>IF(Pre_Record!G89=0,"",Pre_Record!G89)</f>
        <v>25nmUniv</v>
      </c>
      <c r="AL27" s="629"/>
      <c r="AM27" s="630"/>
      <c r="AN27" s="320"/>
      <c r="AO27" s="321" t="str">
        <f>IF(AND(Pre_Record!E79&gt;0,Pre_Record!E79&lt;71),IF(Pre_Record!M79&lt;&gt;"","X",IF(COUNTIF('Record Inputs'!$Q$2:$Q$100,Pre_Record!AN79)&gt;0,"+","O")),IF(Pre_Record!E79&gt;70,"L",""))</f>
        <v>O</v>
      </c>
      <c r="AP27" s="322"/>
      <c r="AQ27" s="322"/>
      <c r="AR27" s="321" t="str">
        <f>IF(AND(Pre_Record!E146&gt;0,Pre_Record!E146&lt;71),IF(Pre_Record!M146&lt;&gt;"","X",IF(COUNTIF('Record Inputs'!$Q$2:$Q$100,Pre_Record!AN146)&gt;0,"+","O")),IF(Pre_Record!E146&gt;70,"L",""))</f>
        <v>O</v>
      </c>
      <c r="AS27" s="320"/>
      <c r="AT27" s="628" t="str">
        <f>IF(Pre_Record!G101=0,"",Pre_Record!G101)</f>
        <v/>
      </c>
      <c r="AU27" s="629"/>
      <c r="AV27" s="630"/>
      <c r="AW27" s="323"/>
      <c r="AX27" s="628" t="str">
        <f>IF(Pre_Record!G113=0,"",Pre_Record!G113)</f>
        <v/>
      </c>
      <c r="AY27" s="629"/>
      <c r="AZ27" s="630"/>
      <c r="BA27" s="323"/>
      <c r="BB27" s="628" t="str">
        <f>IF(Pre_Record!G125=0,"",Pre_Record!G125)</f>
        <v>25nmUniv</v>
      </c>
      <c r="BC27" s="629"/>
      <c r="BD27" s="630"/>
      <c r="BE27" s="323"/>
      <c r="BF27" s="628" t="str">
        <f>IF(Pre_Record!G137=0,"",Pre_Record!G137)</f>
        <v>25nmUniv</v>
      </c>
      <c r="BG27" s="629"/>
      <c r="BH27" s="630"/>
      <c r="BI27" s="320"/>
      <c r="BJ27" s="321" t="str">
        <f>IF(AND(Pre_Record!E127&gt;0,Pre_Record!E127&lt;71),IF(Pre_Record!M127&lt;&gt;"","X",IF(COUNTIF('Record Inputs'!$Q$2:$Q$100,Pre_Record!AN127)&gt;0,"+","O")),IF(Pre_Record!E127&gt;70,"L",""))</f>
        <v>O</v>
      </c>
      <c r="BK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</row>
    <row r="28" spans="1:76" ht="15" customHeight="1" thickBot="1">
      <c r="A28" s="37"/>
      <c r="B28" s="321" t="str">
        <f>IF(AND(Pre_Record!E49&gt;0,Pre_Record!E49&lt;71),IF(Pre_Record!M49&lt;&gt;"","X",IF(COUNTIF('Record Inputs'!$Q$2:$Q$100,Pre_Record!AN49)&gt;0,"+","O")),IF(Pre_Record!E49&gt;70,"L",""))</f>
        <v/>
      </c>
      <c r="C28" s="320"/>
      <c r="D28" s="631"/>
      <c r="E28" s="632"/>
      <c r="F28" s="633"/>
      <c r="G28" s="323"/>
      <c r="H28" s="631"/>
      <c r="I28" s="632"/>
      <c r="J28" s="633"/>
      <c r="K28" s="323"/>
      <c r="L28" s="631"/>
      <c r="M28" s="632"/>
      <c r="N28" s="633"/>
      <c r="O28" s="323"/>
      <c r="P28" s="631"/>
      <c r="Q28" s="632"/>
      <c r="R28" s="633"/>
      <c r="S28" s="320"/>
      <c r="T28" s="321" t="str">
        <f>IF(AND(Pre_Record!E32&gt;0,Pre_Record!E32&lt;71),IF(Pre_Record!M32&lt;&gt;"","X",IF(COUNTIF('Record Inputs'!$Q$2:$Q$100,Pre_Record!AN32)&gt;0,"+","O")),IF(Pre_Record!E32&gt;70,"L",""))</f>
        <v/>
      </c>
      <c r="U28" s="322"/>
      <c r="V28" s="322"/>
      <c r="W28" s="321" t="str">
        <f>IF(AND(Pre_Record!E97&gt;0,Pre_Record!E97&lt;71),IF(Pre_Record!M97&lt;&gt;"","X",IF(COUNTIF('Record Inputs'!$Q$2:$Q$100,Pre_Record!AN97)&gt;0,"+","O")),IF(Pre_Record!E97&gt;70,"L",""))</f>
        <v>O</v>
      </c>
      <c r="X28" s="320"/>
      <c r="Y28" s="631"/>
      <c r="Z28" s="632"/>
      <c r="AA28" s="633"/>
      <c r="AB28" s="323"/>
      <c r="AC28" s="631"/>
      <c r="AD28" s="632"/>
      <c r="AE28" s="633"/>
      <c r="AF28" s="323"/>
      <c r="AG28" s="631"/>
      <c r="AH28" s="632"/>
      <c r="AI28" s="633"/>
      <c r="AJ28" s="323"/>
      <c r="AK28" s="631"/>
      <c r="AL28" s="632"/>
      <c r="AM28" s="633"/>
      <c r="AN28" s="320"/>
      <c r="AO28" s="321" t="str">
        <f>IF(AND(Pre_Record!E80&gt;0,Pre_Record!E80&lt;71),IF(Pre_Record!M80&lt;&gt;"","X",IF(COUNTIF('Record Inputs'!$Q$2:$Q$100,Pre_Record!AN80)&gt;0,"+","O")),IF(Pre_Record!E80&gt;70,"L",""))</f>
        <v>O</v>
      </c>
      <c r="AP28" s="322"/>
      <c r="AQ28" s="322"/>
      <c r="AR28" s="321" t="str">
        <f>IF(AND(Pre_Record!E145&gt;0,Pre_Record!E145&lt;71),IF(Pre_Record!M145&lt;&gt;"","X",IF(COUNTIF('Record Inputs'!$Q$2:$Q$100,Pre_Record!AN145)&gt;0,"+","O")),IF(Pre_Record!E145&gt;70,"L",""))</f>
        <v>O</v>
      </c>
      <c r="AS28" s="320"/>
      <c r="AT28" s="631"/>
      <c r="AU28" s="632"/>
      <c r="AV28" s="633"/>
      <c r="AW28" s="323"/>
      <c r="AX28" s="631"/>
      <c r="AY28" s="632"/>
      <c r="AZ28" s="633"/>
      <c r="BA28" s="323"/>
      <c r="BB28" s="631"/>
      <c r="BC28" s="632"/>
      <c r="BD28" s="633"/>
      <c r="BE28" s="323"/>
      <c r="BF28" s="631"/>
      <c r="BG28" s="632"/>
      <c r="BH28" s="633"/>
      <c r="BI28" s="320"/>
      <c r="BJ28" s="321" t="str">
        <f>IF(AND(Pre_Record!E128&gt;0,Pre_Record!E128&lt;71),IF(Pre_Record!M128&lt;&gt;"","X",IF(COUNTIF('Record Inputs'!$Q$2:$Q$100,Pre_Record!AN128)&gt;0,"+","O")),IF(Pre_Record!E128&gt;70,"L",""))</f>
        <v>O</v>
      </c>
      <c r="BK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</row>
    <row r="29" spans="1:76" ht="15" customHeight="1" thickBot="1">
      <c r="A29" s="37"/>
      <c r="B29" s="320"/>
      <c r="C29" s="321" t="str">
        <f>IF(AND(Pre_Record!E48&gt;0,Pre_Record!E48&lt;71),IF(Pre_Record!M48&lt;&gt;"","X",IF(COUNTIF('Record Inputs'!$Q$2:$Q$100,Pre_Record!AN48)&gt;0,"+","O")),IF(Pre_Record!E48&gt;70,"L",""))</f>
        <v/>
      </c>
      <c r="D29" s="320"/>
      <c r="E29" s="323"/>
      <c r="F29" s="323"/>
      <c r="G29" s="323"/>
      <c r="H29" s="625" t="s">
        <v>119</v>
      </c>
      <c r="I29" s="625"/>
      <c r="J29" s="625"/>
      <c r="K29" s="625"/>
      <c r="L29" s="625"/>
      <c r="M29" s="625"/>
      <c r="N29" s="625"/>
      <c r="O29" s="323"/>
      <c r="P29" s="323"/>
      <c r="Q29" s="323"/>
      <c r="R29" s="320"/>
      <c r="S29" s="321" t="str">
        <f>IF(AND(Pre_Record!E33&gt;0,Pre_Record!E33&lt;71),IF(Pre_Record!M33&lt;&gt;"","X",IF(COUNTIF('Record Inputs'!$Q$2:$Q$100,Pre_Record!AN33)&gt;0,"+","O")),IF(Pre_Record!E33&gt;70,"L",""))</f>
        <v/>
      </c>
      <c r="T29" s="320"/>
      <c r="U29" s="322"/>
      <c r="V29" s="322"/>
      <c r="W29" s="320"/>
      <c r="X29" s="321" t="str">
        <f>IF(AND(Pre_Record!E96&gt;0,Pre_Record!E96&lt;71),IF(Pre_Record!M96&lt;&gt;"","X",IF(COUNTIF('Record Inputs'!$Q$2:$Q$100,Pre_Record!AN96)&gt;0,"+","O")),IF(Pre_Record!E96&gt;70,"L",""))</f>
        <v>O</v>
      </c>
      <c r="Y29" s="320"/>
      <c r="Z29" s="323"/>
      <c r="AA29" s="323"/>
      <c r="AB29" s="323"/>
      <c r="AC29" s="625" t="s">
        <v>119</v>
      </c>
      <c r="AD29" s="625"/>
      <c r="AE29" s="625"/>
      <c r="AF29" s="625"/>
      <c r="AG29" s="625"/>
      <c r="AH29" s="625"/>
      <c r="AI29" s="625"/>
      <c r="AJ29" s="323"/>
      <c r="AK29" s="323"/>
      <c r="AL29" s="323"/>
      <c r="AM29" s="320"/>
      <c r="AN29" s="321" t="str">
        <f>IF(AND(Pre_Record!E81&gt;0,Pre_Record!E81&lt;71),IF(Pre_Record!M81&lt;&gt;"","X",IF(COUNTIF('Record Inputs'!$Q$2:$Q$100,Pre_Record!AN81)&gt;0,"+","O")),IF(Pre_Record!E81&gt;70,"L",""))</f>
        <v>O</v>
      </c>
      <c r="AO29" s="320"/>
      <c r="AP29" s="322"/>
      <c r="AQ29" s="322"/>
      <c r="AR29" s="320"/>
      <c r="AS29" s="321" t="str">
        <f>IF(AND(Pre_Record!E144&gt;0,Pre_Record!E144&lt;71),IF(Pre_Record!M144&lt;&gt;"","X",IF(COUNTIF('Record Inputs'!$Q$2:$Q$100,Pre_Record!AN144)&gt;0,"+","O")),IF(Pre_Record!E144&gt;70,"L",""))</f>
        <v>O</v>
      </c>
      <c r="AT29" s="320"/>
      <c r="AU29" s="323"/>
      <c r="AV29" s="323"/>
      <c r="AW29" s="323"/>
      <c r="AX29" s="625" t="s">
        <v>119</v>
      </c>
      <c r="AY29" s="625"/>
      <c r="AZ29" s="625"/>
      <c r="BA29" s="625"/>
      <c r="BB29" s="625"/>
      <c r="BC29" s="625"/>
      <c r="BD29" s="625"/>
      <c r="BE29" s="323"/>
      <c r="BF29" s="323"/>
      <c r="BG29" s="323"/>
      <c r="BH29" s="320"/>
      <c r="BI29" s="321" t="str">
        <f>IF(AND(Pre_Record!E129&gt;0,Pre_Record!E129&lt;71),IF(Pre_Record!M129&lt;&gt;"","X",IF(COUNTIF('Record Inputs'!$Q$2:$Q$100,Pre_Record!AN129)&gt;0,"+","O")),IF(Pre_Record!E129&gt;70,"L",""))</f>
        <v>O</v>
      </c>
      <c r="BJ29" s="320"/>
      <c r="BK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</row>
    <row r="30" spans="1:76" ht="15" customHeight="1">
      <c r="A30" s="37"/>
      <c r="B30" s="320"/>
      <c r="C30" s="320"/>
      <c r="D30" s="321" t="str">
        <f>IF(AND(Pre_Record!E47&gt;0,Pre_Record!E47&lt;71),IF(Pre_Record!M47&lt;&gt;"","X",IF(COUNTIF('Record Inputs'!$Q$2:$Q$100,Pre_Record!AN47)&gt;0,"+","O")),IF(Pre_Record!E47&gt;70,"L",""))</f>
        <v/>
      </c>
      <c r="E30" s="323"/>
      <c r="F30" s="323"/>
      <c r="G30" s="323"/>
      <c r="H30" s="323"/>
      <c r="I30" s="667" t="str">
        <f>IF(AND(Pre_Record!I2="Henry",Pre_Record!B5&lt;&gt;""),"HG",IF(AND(Pre_Record!I2="Joel",Pre_Record!B5&lt;&gt;""),"JT",IF(AND(Pre_Record!I2="Matt",Pre_Record!B5&lt;&gt;""),"MT",IF(AND(Pre_Record!I2="Sean",Pre_Record!B5&lt;&gt;""),"SJM",""))))</f>
        <v>SJM</v>
      </c>
      <c r="J30" s="668"/>
      <c r="K30" s="668"/>
      <c r="L30" s="668"/>
      <c r="M30" s="669"/>
      <c r="N30" s="323"/>
      <c r="O30" s="323"/>
      <c r="P30" s="323"/>
      <c r="Q30" s="323"/>
      <c r="R30" s="321" t="str">
        <f>IF(AND(Pre_Record!E34&gt;0,Pre_Record!E34&lt;71),IF(Pre_Record!M34&lt;&gt;"","X",IF(COUNTIF('Record Inputs'!$Q$2:$Q$100,Pre_Record!AN34)&gt;0,"+","O")),IF(Pre_Record!E34&gt;70,"L",""))</f>
        <v/>
      </c>
      <c r="S30" s="320"/>
      <c r="T30" s="320"/>
      <c r="U30" s="322"/>
      <c r="V30" s="322"/>
      <c r="W30" s="320"/>
      <c r="X30" s="320"/>
      <c r="Y30" s="321" t="str">
        <f>IF(AND(Pre_Record!E95&gt;0,Pre_Record!E95&lt;71),IF(Pre_Record!M95&lt;&gt;"","X",IF(COUNTIF('Record Inputs'!$Q$2:$Q$100,Pre_Record!AN95)&gt;0,"+","O")),IF(Pre_Record!E95&gt;70,"L",""))</f>
        <v>O</v>
      </c>
      <c r="Z30" s="323"/>
      <c r="AA30" s="323"/>
      <c r="AB30" s="323"/>
      <c r="AC30" s="323"/>
      <c r="AD30" s="667" t="str">
        <f>IF(AND(Pre_Record!I2="Henry",Pre_Record!B53&lt;&gt;""),"HG",IF(AND(Pre_Record!I2="Joel",Pre_Record!B53&lt;&gt;""),"JT",IF(AND(Pre_Record!I2="Matt",Pre_Record!B53&lt;&gt;""),"MT",IF(AND(Pre_Record!I2="Sean",Pre_Record!B53&lt;&gt;""),"SJM",""))))</f>
        <v>SJM</v>
      </c>
      <c r="AE30" s="668"/>
      <c r="AF30" s="668"/>
      <c r="AG30" s="668"/>
      <c r="AH30" s="669"/>
      <c r="AI30" s="323"/>
      <c r="AJ30" s="323"/>
      <c r="AK30" s="323"/>
      <c r="AL30" s="323"/>
      <c r="AM30" s="321" t="str">
        <f>IF(AND(Pre_Record!E82&gt;0,Pre_Record!E82&lt;71),IF(Pre_Record!M82&lt;&gt;"","X",IF(COUNTIF('Record Inputs'!$Q$2:$Q$100,Pre_Record!AN82)&gt;0,"+","O")),IF(Pre_Record!E82&gt;70,"L",""))</f>
        <v>O</v>
      </c>
      <c r="AN30" s="320"/>
      <c r="AO30" s="320"/>
      <c r="AP30" s="322"/>
      <c r="AQ30" s="322"/>
      <c r="AR30" s="320"/>
      <c r="AS30" s="320"/>
      <c r="AT30" s="321" t="str">
        <f>IF(AND(Pre_Record!E143&gt;0,Pre_Record!E143&lt;71),IF(Pre_Record!M143&lt;&gt;"","X",IF(COUNTIF('Record Inputs'!$Q$2:$Q$100,Pre_Record!AN143)&gt;0,"+","O")),IF(Pre_Record!E143&gt;70,"L",""))</f>
        <v>O</v>
      </c>
      <c r="AU30" s="323"/>
      <c r="AV30" s="323"/>
      <c r="AW30" s="323"/>
      <c r="AX30" s="323"/>
      <c r="AY30" s="667" t="str">
        <f>IF(AND(Pre_Record!I2="Henry",Pre_Record!B101&lt;&gt;""),"HG",IF(AND(Pre_Record!I2="Joel",Pre_Record!B101&lt;&gt;""),"JT",IF(AND(Pre_Record!I2="Matt",Pre_Record!B101&lt;&gt;""),"MT",IF(AND(Pre_Record!I2="Sean",Pre_Record!B101&lt;&gt;""),"SJM",""))))</f>
        <v/>
      </c>
      <c r="AZ30" s="668"/>
      <c r="BA30" s="668"/>
      <c r="BB30" s="668"/>
      <c r="BC30" s="669"/>
      <c r="BD30" s="323"/>
      <c r="BE30" s="323"/>
      <c r="BF30" s="323"/>
      <c r="BG30" s="323"/>
      <c r="BH30" s="321" t="str">
        <f>IF(AND(Pre_Record!E130&gt;0,Pre_Record!E130&lt;71),IF(Pre_Record!M130&lt;&gt;"","X",IF(COUNTIF('Record Inputs'!$Q$2:$Q$100,Pre_Record!AN130)&gt;0,"+","O")),IF(Pre_Record!E130&gt;70,"L",""))</f>
        <v>O</v>
      </c>
      <c r="BI30" s="320"/>
      <c r="BJ30" s="320"/>
      <c r="BK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</row>
    <row r="31" spans="1:76" ht="15" customHeight="1" thickBot="1">
      <c r="A31" s="37"/>
      <c r="B31" s="320"/>
      <c r="C31" s="627">
        <v>4</v>
      </c>
      <c r="D31" s="627"/>
      <c r="E31" s="321" t="str">
        <f>IF(AND(Pre_Record!E46&gt;0,Pre_Record!E46&lt;71),IF(Pre_Record!M46&lt;&gt;"","X",IF(COUNTIF('Record Inputs'!$Q$2:$Q$100,Pre_Record!AN46)&gt;0,"+","O")),IF(Pre_Record!E46&gt;70,"L",""))</f>
        <v/>
      </c>
      <c r="F31" s="320"/>
      <c r="G31" s="320"/>
      <c r="H31" s="323"/>
      <c r="I31" s="670"/>
      <c r="J31" s="671"/>
      <c r="K31" s="671"/>
      <c r="L31" s="671"/>
      <c r="M31" s="672"/>
      <c r="N31" s="323"/>
      <c r="O31" s="320"/>
      <c r="P31" s="320"/>
      <c r="Q31" s="321" t="str">
        <f>IF(AND(Pre_Record!E35&gt;0,Pre_Record!E35&lt;71),IF(Pre_Record!M35&lt;&gt;"","X",IF(COUNTIF('Record Inputs'!$Q$2:$Q$100,Pre_Record!AN35)&gt;0,"+","O")),IF(Pre_Record!E35&gt;70,"L",""))</f>
        <v/>
      </c>
      <c r="R31" s="626">
        <v>3</v>
      </c>
      <c r="S31" s="626"/>
      <c r="T31" s="320"/>
      <c r="U31" s="322"/>
      <c r="V31" s="322"/>
      <c r="W31" s="320"/>
      <c r="X31" s="627">
        <v>4</v>
      </c>
      <c r="Y31" s="627"/>
      <c r="Z31" s="321" t="str">
        <f>IF(AND(Pre_Record!E94&gt;0,Pre_Record!E94&lt;71),IF(Pre_Record!M94&lt;&gt;"","X",IF(COUNTIF('Record Inputs'!$Q$2:$Q$100,Pre_Record!AN94)&gt;0,"+","O")),IF(Pre_Record!E94&gt;70,"L",""))</f>
        <v>O</v>
      </c>
      <c r="AA31" s="320"/>
      <c r="AB31" s="320"/>
      <c r="AC31" s="323"/>
      <c r="AD31" s="670"/>
      <c r="AE31" s="671"/>
      <c r="AF31" s="671"/>
      <c r="AG31" s="671"/>
      <c r="AH31" s="672"/>
      <c r="AI31" s="323"/>
      <c r="AJ31" s="320"/>
      <c r="AK31" s="320"/>
      <c r="AL31" s="321" t="str">
        <f>IF(AND(Pre_Record!E83&gt;0,Pre_Record!E83&lt;71),IF(Pre_Record!M83&lt;&gt;"","X",IF(COUNTIF('Record Inputs'!$Q$2:$Q$100,Pre_Record!AN83)&gt;0,"+","O")),IF(Pre_Record!E83&gt;70,"L",""))</f>
        <v>O</v>
      </c>
      <c r="AM31" s="626">
        <v>3</v>
      </c>
      <c r="AN31" s="626"/>
      <c r="AO31" s="320"/>
      <c r="AP31" s="322"/>
      <c r="AQ31" s="322"/>
      <c r="AR31" s="320"/>
      <c r="AS31" s="627">
        <v>4</v>
      </c>
      <c r="AT31" s="627"/>
      <c r="AU31" s="321" t="str">
        <f>IF(AND(Pre_Record!E142&gt;0,Pre_Record!E142&lt;71),IF(Pre_Record!M142&lt;&gt;"","X",IF(COUNTIF('Record Inputs'!$Q$2:$Q$100,Pre_Record!AN142)&gt;0,"+","O")),IF(Pre_Record!E142&gt;70,"L",""))</f>
        <v>O</v>
      </c>
      <c r="AV31" s="320"/>
      <c r="AW31" s="320"/>
      <c r="AX31" s="323"/>
      <c r="AY31" s="670"/>
      <c r="AZ31" s="671"/>
      <c r="BA31" s="671"/>
      <c r="BB31" s="671"/>
      <c r="BC31" s="672"/>
      <c r="BD31" s="323"/>
      <c r="BE31" s="320"/>
      <c r="BF31" s="320"/>
      <c r="BG31" s="321" t="str">
        <f>IF(AND(Pre_Record!E131&gt;0,Pre_Record!E131&lt;71),IF(Pre_Record!M131&lt;&gt;"","X",IF(COUNTIF('Record Inputs'!$Q$2:$Q$100,Pre_Record!AN131)&gt;0,"+","O")),IF(Pre_Record!E131&gt;70,"L",""))</f>
        <v>O</v>
      </c>
      <c r="BH31" s="626">
        <v>3</v>
      </c>
      <c r="BI31" s="626"/>
      <c r="BJ31" s="320"/>
      <c r="BK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</row>
    <row r="32" spans="1:76" ht="15" customHeight="1">
      <c r="A32" s="37"/>
      <c r="B32" s="320"/>
      <c r="C32" s="627"/>
      <c r="D32" s="627"/>
      <c r="E32" s="320"/>
      <c r="F32" s="321" t="str">
        <f>IF(AND(Pre_Record!E45&gt;0,Pre_Record!E45&lt;71),IF(Pre_Record!M45&lt;&gt;"","X",IF(COUNTIF('Record Inputs'!$Q$2:$Q$100,Pre_Record!AN45)&gt;0,"+","O")),IF(Pre_Record!E45&gt;70,"L",""))</f>
        <v/>
      </c>
      <c r="G32" s="320"/>
      <c r="H32" s="320"/>
      <c r="I32" s="320"/>
      <c r="J32" s="320"/>
      <c r="K32" s="320"/>
      <c r="L32" s="320"/>
      <c r="M32" s="320"/>
      <c r="N32" s="320"/>
      <c r="O32" s="320"/>
      <c r="P32" s="321" t="str">
        <f>IF(AND(Pre_Record!E36&gt;0,Pre_Record!E36&lt;71),IF(Pre_Record!M36&lt;&gt;"","X",IF(COUNTIF('Record Inputs'!$Q$2:$Q$100,Pre_Record!AN36)&gt;0,"+","O")),IF(Pre_Record!E36&gt;70,"L",""))</f>
        <v/>
      </c>
      <c r="Q32" s="320"/>
      <c r="R32" s="626"/>
      <c r="S32" s="626"/>
      <c r="T32" s="320"/>
      <c r="U32" s="322"/>
      <c r="V32" s="322"/>
      <c r="W32" s="320"/>
      <c r="X32" s="627"/>
      <c r="Y32" s="627"/>
      <c r="Z32" s="320"/>
      <c r="AA32" s="321" t="str">
        <f>IF(AND(Pre_Record!E93&gt;0,Pre_Record!E93&lt;71),IF(Pre_Record!M93&lt;&gt;"","X",IF(COUNTIF('Record Inputs'!$Q$2:$Q$100,Pre_Record!AN93)&gt;0,"+","O")),IF(Pre_Record!E93&gt;70,"L",""))</f>
        <v>O</v>
      </c>
      <c r="AB32" s="320"/>
      <c r="AC32" s="320"/>
      <c r="AD32" s="320"/>
      <c r="AE32" s="320"/>
      <c r="AF32" s="320"/>
      <c r="AG32" s="320"/>
      <c r="AH32" s="320"/>
      <c r="AI32" s="320"/>
      <c r="AJ32" s="320"/>
      <c r="AK32" s="321" t="str">
        <f>IF(AND(Pre_Record!E84&gt;0,Pre_Record!E84&lt;71),IF(Pre_Record!M84&lt;&gt;"","X",IF(COUNTIF('Record Inputs'!$Q$2:$Q$100,Pre_Record!AN84)&gt;0,"+","O")),IF(Pre_Record!E84&gt;70,"L",""))</f>
        <v>O</v>
      </c>
      <c r="AL32" s="320"/>
      <c r="AM32" s="626"/>
      <c r="AN32" s="626"/>
      <c r="AO32" s="320"/>
      <c r="AP32" s="322"/>
      <c r="AQ32" s="322"/>
      <c r="AR32" s="320"/>
      <c r="AS32" s="627"/>
      <c r="AT32" s="627"/>
      <c r="AU32" s="320"/>
      <c r="AV32" s="321" t="str">
        <f>IF(AND(Pre_Record!E141&gt;0,Pre_Record!E141&lt;71),IF(Pre_Record!M141&lt;&gt;"","X",IF(COUNTIF('Record Inputs'!$Q$2:$Q$100,Pre_Record!AN141)&gt;0,"+","O")),IF(Pre_Record!E141&gt;70,"L",""))</f>
        <v>O</v>
      </c>
      <c r="AW32" s="320"/>
      <c r="AX32" s="320"/>
      <c r="AY32" s="320"/>
      <c r="AZ32" s="320"/>
      <c r="BA32" s="320"/>
      <c r="BB32" s="320"/>
      <c r="BC32" s="320"/>
      <c r="BD32" s="320"/>
      <c r="BE32" s="320"/>
      <c r="BF32" s="321" t="str">
        <f>IF(AND(Pre_Record!E132&gt;0,Pre_Record!E132&lt;71),IF(Pre_Record!M132&lt;&gt;"","X",IF(COUNTIF('Record Inputs'!$Q$2:$Q$100,Pre_Record!AN132)&gt;0,"+","O")),IF(Pre_Record!E132&gt;70,"L",""))</f>
        <v>O</v>
      </c>
      <c r="BG32" s="320"/>
      <c r="BH32" s="626"/>
      <c r="BI32" s="626"/>
      <c r="BJ32" s="320"/>
      <c r="BK32" s="37"/>
      <c r="BM32" s="37"/>
      <c r="BN32" s="37"/>
      <c r="BO32" s="37"/>
      <c r="BP32" s="37"/>
      <c r="BQ32" s="37"/>
      <c r="BR32" s="37"/>
      <c r="BS32" s="37"/>
      <c r="BT32" s="37"/>
      <c r="BU32" s="37"/>
      <c r="BV32" s="37"/>
      <c r="BW32" s="37"/>
      <c r="BX32" s="37"/>
    </row>
    <row r="33" spans="1:76" ht="15" customHeight="1">
      <c r="A33" s="37"/>
      <c r="B33" s="634" t="str">
        <f>VLOOKUP("*",Pre_Record!B5:B52,1,FALSE)</f>
        <v>OE1447788re-1</v>
      </c>
      <c r="C33" s="634"/>
      <c r="D33" s="634"/>
      <c r="E33" s="634"/>
      <c r="F33" s="320"/>
      <c r="G33" s="321" t="str">
        <f>IF(AND(Pre_Record!E44&gt;0,Pre_Record!E44&lt;71),IF(Pre_Record!M44&lt;&gt;"","X",IF(COUNTIF('Record Inputs'!$Q$2:$Q$100,Pre_Record!AN44)&gt;0,"+","O")),IF(Pre_Record!E44&gt;70,"L",""))</f>
        <v/>
      </c>
      <c r="H33" s="321" t="str">
        <f>IF(AND(Pre_Record!E43&gt;0,Pre_Record!E43&lt;71),IF(Pre_Record!M43&lt;&gt;"","X",IF(COUNTIF('Record Inputs'!$Q$2:$Q$100,Pre_Record!AN43)&gt;0,"+","O")),IF(Pre_Record!E43&gt;70,"L",""))</f>
        <v/>
      </c>
      <c r="I33" s="321" t="str">
        <f>IF(AND(Pre_Record!E42&gt;0,Pre_Record!E42&lt;71),IF(Pre_Record!M42&lt;&gt;"","X",IF(COUNTIF('Record Inputs'!$Q$2:$Q$100,Pre_Record!AN42)&gt;0,"+","O")),IF(Pre_Record!E42&gt;70,"L",""))</f>
        <v/>
      </c>
      <c r="J33" s="321" t="str">
        <f>IF(AND(Pre_Record!E41&gt;0,Pre_Record!E41&lt;71),IF(Pre_Record!M41&lt;&gt;"","X",IF(COUNTIF('Record Inputs'!$Q$2:$Q$100,Pre_Record!AN41)&gt;0,"+","O")),IF(Pre_Record!E41&gt;70,"L",""))</f>
        <v/>
      </c>
      <c r="K33" s="320"/>
      <c r="L33" s="321" t="str">
        <f>IF(AND(Pre_Record!E40&gt;0,Pre_Record!E40&lt;71),IF(Pre_Record!M40&lt;&gt;"","X",IF(COUNTIF('Record Inputs'!$Q$2:$Q$100,Pre_Record!AN40)&gt;0,"+","O")),IF(Pre_Record!E40&gt;70,"L",""))</f>
        <v/>
      </c>
      <c r="M33" s="321" t="str">
        <f>IF(AND(Pre_Record!E39&gt;0,Pre_Record!E39&lt;71),IF(Pre_Record!M39&lt;&gt;"","X",IF(COUNTIF('Record Inputs'!$Q$2:$Q$100,Pre_Record!AN39)&gt;0,"+","O")),IF(Pre_Record!E39&gt;70,"L",""))</f>
        <v/>
      </c>
      <c r="N33" s="321" t="str">
        <f>IF(AND(Pre_Record!E38&gt;0,Pre_Record!E38&lt;71),IF(Pre_Record!M38&lt;&gt;"","X",IF(COUNTIF('Record Inputs'!$Q$2:$Q$100,Pre_Record!AN38)&gt;0,"+","O")),IF(Pre_Record!E38&gt;70,"L",""))</f>
        <v/>
      </c>
      <c r="O33" s="321" t="str">
        <f>IF(AND(Pre_Record!E37&gt;0,Pre_Record!E37&lt;71),IF(Pre_Record!M37&lt;&gt;"","X",IF(COUNTIF('Record Inputs'!$Q$2:$Q$100,Pre_Record!AN37)&gt;0,"+","O")),IF(Pre_Record!E37&gt;70,"L",""))</f>
        <v/>
      </c>
      <c r="P33" s="320"/>
      <c r="Q33" s="634" t="str">
        <f>LOOKUP(2,1/(Pre_Record!B5:B52&lt;&gt;""),Pre_Record!B5:B52)</f>
        <v>OE1448083-6</v>
      </c>
      <c r="R33" s="634"/>
      <c r="S33" s="634"/>
      <c r="T33" s="634"/>
      <c r="U33" s="322"/>
      <c r="V33" s="322"/>
      <c r="W33" s="634" t="str">
        <f>VLOOKUP("*",Pre_Record!B53:B100,1,FALSE)</f>
        <v>OE1448083-4</v>
      </c>
      <c r="X33" s="634"/>
      <c r="Y33" s="634"/>
      <c r="Z33" s="634"/>
      <c r="AA33" s="320"/>
      <c r="AB33" s="321" t="str">
        <f>IF(AND(Pre_Record!E92&gt;0,Pre_Record!E92&lt;71),IF(Pre_Record!M92&lt;&gt;"","X",IF(COUNTIF('Record Inputs'!$Q$2:$Q$100,Pre_Record!AN92)&gt;0,"+","O")),IF(Pre_Record!E92&gt;70,"L",""))</f>
        <v>O</v>
      </c>
      <c r="AC33" s="321" t="str">
        <f>IF(AND(Pre_Record!E91&gt;0,Pre_Record!E91&lt;71),IF(Pre_Record!M91&lt;&gt;"","X",IF(COUNTIF('Record Inputs'!$Q$2:$Q$100,Pre_Record!AN91)&gt;0,"+","O")),IF(Pre_Record!E91&gt;70,"L",""))</f>
        <v>O</v>
      </c>
      <c r="AD33" s="321" t="str">
        <f>IF(AND(Pre_Record!E90&gt;0,Pre_Record!E90&lt;71),IF(Pre_Record!M90&lt;&gt;"","X",IF(COUNTIF('Record Inputs'!$Q$2:$Q$100,Pre_Record!AN90)&gt;0,"+","O")),IF(Pre_Record!E90&gt;70,"L",""))</f>
        <v>O</v>
      </c>
      <c r="AE33" s="321" t="str">
        <f>IF(AND(Pre_Record!E89&gt;0,Pre_Record!E89&lt;71),IF(Pre_Record!M89&lt;&gt;"","X",IF(COUNTIF('Record Inputs'!$Q$2:$Q$100,Pre_Record!AN89)&gt;0,"+","O")),IF(Pre_Record!E89&gt;70,"L",""))</f>
        <v>O</v>
      </c>
      <c r="AF33" s="320"/>
      <c r="AG33" s="321" t="str">
        <f>IF(AND(Pre_Record!E88&gt;0,Pre_Record!E88&lt;71),IF(Pre_Record!M88&lt;&gt;"","X",IF(COUNTIF('Record Inputs'!$Q$2:$Q$100,Pre_Record!AN88)&gt;0,"+","O")),IF(Pre_Record!E88&gt;70,"L",""))</f>
        <v>O</v>
      </c>
      <c r="AH33" s="321" t="str">
        <f>IF(AND(Pre_Record!E87&gt;0,Pre_Record!E87&lt;71),IF(Pre_Record!M87&lt;&gt;"","X",IF(COUNTIF('Record Inputs'!$Q$2:$Q$100,Pre_Record!AN87)&gt;0,"+","O")),IF(Pre_Record!E87&gt;70,"L",""))</f>
        <v>O</v>
      </c>
      <c r="AI33" s="321" t="str">
        <f>IF(AND(Pre_Record!E86&gt;0,Pre_Record!E86&lt;71),IF(Pre_Record!M86&lt;&gt;"","X",IF(COUNTIF('Record Inputs'!$Q$2:$Q$100,Pre_Record!AN86)&gt;0,"+","O")),IF(Pre_Record!E86&gt;70,"L",""))</f>
        <v>O</v>
      </c>
      <c r="AJ33" s="321" t="str">
        <f>IF(AND(Pre_Record!E85&gt;0,Pre_Record!E85&lt;71),IF(Pre_Record!M85&lt;&gt;"","X",IF(COUNTIF('Record Inputs'!$Q$2:$Q$100,Pre_Record!AN85)&gt;0,"+","O")),IF(Pre_Record!E85&gt;70,"L",""))</f>
        <v>O</v>
      </c>
      <c r="AK33" s="320"/>
      <c r="AL33" s="634" t="str">
        <f>LOOKUP(2,1/(Pre_Record!B53:B100&lt;&gt;""),Pre_Record!B53:B100)</f>
        <v>OE1447436-26</v>
      </c>
      <c r="AM33" s="634"/>
      <c r="AN33" s="634"/>
      <c r="AO33" s="634"/>
      <c r="AP33" s="322"/>
      <c r="AQ33" s="322"/>
      <c r="AR33" s="634" t="str">
        <f>VLOOKUP("*",Pre_Record!B101:B148,1,FALSE)</f>
        <v>OE1447430-2</v>
      </c>
      <c r="AS33" s="634"/>
      <c r="AT33" s="634"/>
      <c r="AU33" s="634"/>
      <c r="AV33" s="320"/>
      <c r="AW33" s="321" t="str">
        <f>IF(AND(Pre_Record!E140&gt;0,Pre_Record!E140&lt;71),IF(Pre_Record!M140&lt;&gt;"","X",IF(COUNTIF('Record Inputs'!$Q$2:$Q$100,Pre_Record!AN140)&gt;0,"+","O")),IF(Pre_Record!E140&gt;70,"L",""))</f>
        <v>O</v>
      </c>
      <c r="AX33" s="321" t="str">
        <f>IF(AND(Pre_Record!E139&gt;0,Pre_Record!E139&lt;71),IF(Pre_Record!M139&lt;&gt;"","X",IF(COUNTIF('Record Inputs'!$Q$2:$Q$100,Pre_Record!AN139)&gt;0,"+","O")),IF(Pre_Record!E139&gt;70,"L",""))</f>
        <v>O</v>
      </c>
      <c r="AY33" s="321" t="str">
        <f>IF(AND(Pre_Record!E138&gt;0,Pre_Record!E138&lt;71),IF(Pre_Record!M138&lt;&gt;"","X",IF(COUNTIF('Record Inputs'!$Q$2:$Q$100,Pre_Record!AN138)&gt;0,"+","O")),IF(Pre_Record!E138&gt;70,"L",""))</f>
        <v>O</v>
      </c>
      <c r="AZ33" s="321" t="str">
        <f>IF(AND(Pre_Record!E137&gt;0,Pre_Record!E137&lt;71),IF(Pre_Record!M137&lt;&gt;"","X",IF(COUNTIF('Record Inputs'!$Q$2:$Q$100,Pre_Record!AN137)&gt;0,"+","O")),IF(Pre_Record!E137&gt;70,"L",""))</f>
        <v>O</v>
      </c>
      <c r="BA33" s="320"/>
      <c r="BB33" s="321" t="str">
        <f>IF(AND(Pre_Record!E136&gt;0,Pre_Record!E136&lt;71),IF(Pre_Record!M136&lt;&gt;"","X",IF(COUNTIF('Record Inputs'!$Q$2:$Q$100,Pre_Record!AN136)&gt;0,"+","O")),IF(Pre_Record!E136&gt;70,"L",""))</f>
        <v>O</v>
      </c>
      <c r="BC33" s="321" t="str">
        <f>IF(AND(Pre_Record!E135&gt;0,Pre_Record!E135&lt;71),IF(Pre_Record!M135&lt;&gt;"","X",IF(COUNTIF('Record Inputs'!$Q$2:$Q$100,Pre_Record!AN135)&gt;0,"+","O")),IF(Pre_Record!E135&gt;70,"L",""))</f>
        <v>O</v>
      </c>
      <c r="BD33" s="321" t="str">
        <f>IF(AND(Pre_Record!E134&gt;0,Pre_Record!E134&lt;71),IF(Pre_Record!M134&lt;&gt;"","X",IF(COUNTIF('Record Inputs'!$Q$2:$Q$100,Pre_Record!AN134)&gt;0,"+","O")),IF(Pre_Record!E134&gt;70,"L",""))</f>
        <v>O</v>
      </c>
      <c r="BE33" s="321" t="str">
        <f>IF(AND(Pre_Record!E133&gt;0,Pre_Record!E133&lt;71),IF(Pre_Record!M133&lt;&gt;"","X",IF(COUNTIF('Record Inputs'!$Q$2:$Q$100,Pre_Record!AN133)&gt;0,"+","O")),IF(Pre_Record!E133&gt;70,"L",""))</f>
        <v>O</v>
      </c>
      <c r="BF33" s="320"/>
      <c r="BG33" s="634" t="str">
        <f>LOOKUP(2,1/(Pre_Record!B101:B148&lt;&gt;""),Pre_Record!B101:B148)</f>
        <v>OE1447436-4</v>
      </c>
      <c r="BH33" s="634"/>
      <c r="BI33" s="634"/>
      <c r="BJ33" s="634"/>
      <c r="BK33" s="37"/>
      <c r="BM33" s="37"/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7"/>
    </row>
    <row r="34" spans="1:76" ht="15" customHeight="1">
      <c r="A34" s="37"/>
      <c r="B34" s="325"/>
      <c r="C34" s="325"/>
      <c r="D34" s="325"/>
      <c r="E34" s="325"/>
      <c r="F34" s="320"/>
      <c r="G34" s="320"/>
      <c r="H34" s="320"/>
      <c r="I34" s="320"/>
      <c r="J34" s="320"/>
      <c r="K34" s="320"/>
      <c r="L34" s="320"/>
      <c r="M34" s="320"/>
      <c r="N34" s="320"/>
      <c r="O34" s="320"/>
      <c r="P34" s="320"/>
      <c r="Q34" s="325"/>
      <c r="R34" s="325"/>
      <c r="S34" s="325"/>
      <c r="T34" s="325"/>
      <c r="U34" s="322"/>
      <c r="V34" s="322"/>
      <c r="W34" s="320"/>
      <c r="X34" s="320"/>
      <c r="Y34" s="320"/>
      <c r="Z34" s="320"/>
      <c r="AA34" s="320"/>
      <c r="AB34" s="320"/>
      <c r="AC34" s="320"/>
      <c r="AD34" s="320"/>
      <c r="AE34" s="320"/>
      <c r="AF34" s="320"/>
      <c r="AG34" s="320"/>
      <c r="AH34" s="320"/>
      <c r="AI34" s="320"/>
      <c r="AJ34" s="320"/>
      <c r="AK34" s="320"/>
      <c r="AL34" s="320"/>
      <c r="AM34" s="320"/>
      <c r="AN34" s="320"/>
      <c r="AO34" s="320"/>
      <c r="AP34" s="322"/>
      <c r="AQ34" s="322"/>
      <c r="AR34" s="320"/>
      <c r="AS34" s="320"/>
      <c r="AT34" s="320"/>
      <c r="AU34" s="320"/>
      <c r="AV34" s="320"/>
      <c r="AW34" s="320"/>
      <c r="AX34" s="320"/>
      <c r="AY34" s="320"/>
      <c r="AZ34" s="320"/>
      <c r="BA34" s="320"/>
      <c r="BB34" s="320"/>
      <c r="BC34" s="320"/>
      <c r="BD34" s="320"/>
      <c r="BE34" s="320"/>
      <c r="BF34" s="320"/>
      <c r="BG34" s="320"/>
      <c r="BH34" s="320"/>
      <c r="BI34" s="320"/>
      <c r="BJ34" s="320"/>
      <c r="BK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</row>
    <row r="35" spans="1:76" ht="15" customHeight="1">
      <c r="A35" s="37"/>
      <c r="B35" s="326"/>
      <c r="C35" s="326"/>
      <c r="D35" s="326"/>
      <c r="E35" s="326"/>
      <c r="F35" s="326"/>
      <c r="G35" s="326"/>
      <c r="H35" s="326"/>
      <c r="I35" s="326"/>
      <c r="J35" s="326"/>
      <c r="K35" s="326"/>
      <c r="L35" s="326"/>
      <c r="M35" s="326"/>
      <c r="N35" s="326"/>
      <c r="O35" s="326"/>
      <c r="P35" s="326"/>
      <c r="Q35" s="326"/>
      <c r="R35" s="326"/>
      <c r="S35" s="326"/>
      <c r="T35" s="326"/>
      <c r="U35" s="322"/>
      <c r="V35" s="322"/>
      <c r="W35" s="326"/>
      <c r="X35" s="326"/>
      <c r="Y35" s="326"/>
      <c r="Z35" s="326"/>
      <c r="AA35" s="326"/>
      <c r="AB35" s="326"/>
      <c r="AC35" s="326"/>
      <c r="AD35" s="326"/>
      <c r="AE35" s="326"/>
      <c r="AF35" s="326"/>
      <c r="AG35" s="326"/>
      <c r="AH35" s="326"/>
      <c r="AI35" s="326"/>
      <c r="AJ35" s="326"/>
      <c r="AK35" s="326"/>
      <c r="AL35" s="326"/>
      <c r="AM35" s="326"/>
      <c r="AN35" s="326"/>
      <c r="AO35" s="326"/>
      <c r="AP35" s="322"/>
      <c r="AQ35" s="322"/>
      <c r="AR35" s="326"/>
      <c r="AS35" s="326"/>
      <c r="AT35" s="326"/>
      <c r="AU35" s="326"/>
      <c r="AV35" s="326"/>
      <c r="AW35" s="326"/>
      <c r="AX35" s="326"/>
      <c r="AY35" s="326"/>
      <c r="AZ35" s="326"/>
      <c r="BA35" s="326"/>
      <c r="BB35" s="326"/>
      <c r="BC35" s="326"/>
      <c r="BD35" s="326"/>
      <c r="BE35" s="326"/>
      <c r="BF35" s="326"/>
      <c r="BG35" s="326"/>
      <c r="BH35" s="326"/>
      <c r="BI35" s="326"/>
      <c r="BJ35" s="326"/>
      <c r="BK35" s="37"/>
      <c r="BM35" s="37"/>
      <c r="BN35" s="37"/>
      <c r="BO35" s="37"/>
      <c r="BP35" s="37"/>
      <c r="BQ35" s="37"/>
      <c r="BR35" s="37"/>
      <c r="BS35" s="37"/>
      <c r="BT35" s="37"/>
      <c r="BU35" s="37"/>
      <c r="BV35" s="37"/>
      <c r="BW35" s="37"/>
      <c r="BX35" s="37"/>
    </row>
    <row r="36" spans="1:76" ht="15" customHeight="1">
      <c r="A36" s="37"/>
      <c r="B36" s="323" t="s">
        <v>916</v>
      </c>
      <c r="C36" s="320"/>
      <c r="D36" s="320"/>
      <c r="E36" s="320"/>
      <c r="F36" s="320"/>
      <c r="G36" s="321" t="str">
        <f>IF(AND(Pre_Record!E157&gt;0,Pre_Record!E157&lt;71),IF(Pre_Record!M157&lt;&gt;"","X",IF(COUNTIF('Record Inputs'!$Q$2:$Q$100,Pre_Record!AN157)&gt;0,"+","O")),IF(Pre_Record!E157&gt;70,"L",""))</f>
        <v/>
      </c>
      <c r="H36" s="321" t="str">
        <f>IF(AND(Pre_Record!E158&gt;0,Pre_Record!E158&lt;71),IF(Pre_Record!M158&lt;&gt;"","X",IF(COUNTIF('Record Inputs'!$Q$2:$Q$100,Pre_Record!AN158)&gt;0,"+","O")),IF(Pre_Record!E158&gt;70,"L",""))</f>
        <v/>
      </c>
      <c r="I36" s="321" t="str">
        <f>IF(AND(Pre_Record!E159&gt;0,Pre_Record!E159&lt;71),IF(Pre_Record!M159&lt;&gt;"","X",IF(COUNTIF('Record Inputs'!$Q$2:$Q$100,Pre_Record!AN159)&gt;0,"+","O")),IF(Pre_Record!E159&gt;70,"L",""))</f>
        <v/>
      </c>
      <c r="J36" s="321" t="str">
        <f>IF(AND(Pre_Record!E160&gt;0,Pre_Record!E160&lt;71),IF(Pre_Record!M160&lt;&gt;"","X",IF(COUNTIF('Record Inputs'!$Q$2:$Q$100,Pre_Record!AN160)&gt;0,"+","O")),IF(Pre_Record!E160&gt;70,"L",""))</f>
        <v/>
      </c>
      <c r="K36" s="320"/>
      <c r="L36" s="321" t="str">
        <f>IF(AND(Pre_Record!E161&gt;0,Pre_Record!E161&lt;71),IF(Pre_Record!M161&lt;&gt;"","X",IF(COUNTIF('Record Inputs'!$Q$2:$Q$100,Pre_Record!AN161)&gt;0,"+","O")),IF(Pre_Record!E161&gt;70,"L",""))</f>
        <v/>
      </c>
      <c r="M36" s="321" t="str">
        <f>IF(AND(Pre_Record!E162&gt;0,Pre_Record!E162&lt;71),IF(Pre_Record!M162&lt;&gt;"","X",IF(COUNTIF('Record Inputs'!$Q$2:$Q$100,Pre_Record!AN162)&gt;0,"+","O")),IF(Pre_Record!E162&gt;70,"L",""))</f>
        <v/>
      </c>
      <c r="N36" s="321" t="str">
        <f>IF(AND(Pre_Record!E163&gt;0,Pre_Record!E163&lt;71),IF(Pre_Record!M163&lt;&gt;"","X",IF(COUNTIF('Record Inputs'!$Q$2:$Q$100,Pre_Record!AN163)&gt;0,"+","O")),IF(Pre_Record!E163&gt;70,"L",""))</f>
        <v/>
      </c>
      <c r="O36" s="321" t="str">
        <f>IF(AND(Pre_Record!E164&gt;0,Pre_Record!E164&lt;71),IF(Pre_Record!M164&lt;&gt;"","X",IF(COUNTIF('Record Inputs'!$Q$2:$Q$100,Pre_Record!AN164)&gt;0,"+","O")),IF(Pre_Record!E164&gt;70,"L",""))</f>
        <v/>
      </c>
      <c r="P36" s="320"/>
      <c r="Q36" s="320"/>
      <c r="R36" s="320"/>
      <c r="S36" s="320"/>
      <c r="T36" s="323" t="s">
        <v>916</v>
      </c>
      <c r="U36" s="322"/>
      <c r="V36" s="322"/>
      <c r="W36" s="323" t="s">
        <v>916</v>
      </c>
      <c r="X36" s="320"/>
      <c r="Y36" s="320"/>
      <c r="Z36" s="320"/>
      <c r="AA36" s="320"/>
      <c r="AB36" s="321" t="str">
        <f>IF(AND(Pre_Record!E205&gt;0,Pre_Record!E205&lt;71),IF(Pre_Record!M205&lt;&gt;"","X",IF(COUNTIF('Record Inputs'!$Q$2:$Q$100,Pre_Record!AN205)&gt;0,"+","O")),IF(Pre_Record!E205&gt;70,"L",""))</f>
        <v/>
      </c>
      <c r="AC36" s="321" t="str">
        <f>IF(AND(Pre_Record!E206&gt;0,Pre_Record!E206&lt;71),IF(Pre_Record!M206&lt;&gt;"","X",IF(COUNTIF('Record Inputs'!$Q$2:$Q$100,Pre_Record!AN206)&gt;0,"+","O")),IF(Pre_Record!E206&gt;70,"L",""))</f>
        <v/>
      </c>
      <c r="AD36" s="321" t="str">
        <f>IF(AND(Pre_Record!E207&gt;0,Pre_Record!E207&lt;71),IF(Pre_Record!M207&lt;&gt;"","X",IF(COUNTIF('Record Inputs'!$Q$2:$Q$100,Pre_Record!AN207)&gt;0,"+","O")),IF(Pre_Record!E207&gt;70,"L",""))</f>
        <v/>
      </c>
      <c r="AE36" s="321" t="str">
        <f>IF(AND(Pre_Record!E208&gt;0,Pre_Record!E208&lt;71),IF(Pre_Record!M208&lt;&gt;"","X",IF(COUNTIF('Record Inputs'!$Q$2:$Q$100,Pre_Record!AN208)&gt;0,"+","O")),IF(Pre_Record!E208&gt;70,"L",""))</f>
        <v/>
      </c>
      <c r="AF36" s="320"/>
      <c r="AG36" s="321" t="str">
        <f>IF(AND(Pre_Record!E209&gt;0,Pre_Record!E209&lt;71),IF(Pre_Record!M209&lt;&gt;"","X",IF(COUNTIF('Record Inputs'!$Q$2:$Q$100,Pre_Record!AN209)&gt;0,"+","O")),IF(Pre_Record!E209&gt;70,"L",""))</f>
        <v/>
      </c>
      <c r="AH36" s="321" t="str">
        <f>IF(AND(Pre_Record!E210&gt;0,Pre_Record!E210&lt;71),IF(Pre_Record!M210&lt;&gt;"","X",IF(COUNTIF('Record Inputs'!$Q$2:$Q$100,Pre_Record!AN210)&gt;0,"+","O")),IF(Pre_Record!E210&gt;70,"L",""))</f>
        <v/>
      </c>
      <c r="AI36" s="321" t="str">
        <f>IF(AND(Pre_Record!E211&gt;0,Pre_Record!E211&lt;71),IF(Pre_Record!M211&lt;&gt;"","X",IF(COUNTIF('Record Inputs'!$Q$2:$Q$100,Pre_Record!AN211)&gt;0,"+","O")),IF(Pre_Record!E211&gt;70,"L",""))</f>
        <v/>
      </c>
      <c r="AJ36" s="321" t="str">
        <f>IF(AND(Pre_Record!E212&gt;0,Pre_Record!E212&lt;71),IF(Pre_Record!M212&lt;&gt;"","X",IF(COUNTIF('Record Inputs'!$Q$2:$Q$100,Pre_Record!AN212)&gt;0,"+","O")),IF(Pre_Record!E212&gt;70,"L",""))</f>
        <v/>
      </c>
      <c r="AK36" s="320"/>
      <c r="AL36" s="320"/>
      <c r="AM36" s="320"/>
      <c r="AN36" s="320"/>
      <c r="AO36" s="323" t="s">
        <v>916</v>
      </c>
      <c r="AP36" s="322"/>
      <c r="AQ36" s="322"/>
      <c r="AR36" s="323" t="s">
        <v>916</v>
      </c>
      <c r="AS36" s="320"/>
      <c r="AT36" s="320"/>
      <c r="AU36" s="320"/>
      <c r="AV36" s="320"/>
      <c r="AW36" s="321" t="str">
        <f>IF(AND(Pre_Record!E253&gt;0,Pre_Record!E253&lt;71),IF(Pre_Record!M253&lt;&gt;"","X",IF(COUNTIF('Record Inputs'!$Q$2:$Q$100,Pre_Record!AN253)&gt;0,"+","O")),IF(Pre_Record!E253&gt;70,"L",""))</f>
        <v/>
      </c>
      <c r="AX36" s="321" t="str">
        <f>IF(AND(Pre_Record!E254&gt;0,Pre_Record!E254&lt;71),IF(Pre_Record!M254&lt;&gt;"","X",IF(COUNTIF('Record Inputs'!$Q$2:$Q$100,Pre_Record!AN254)&gt;0,"+","O")),IF(Pre_Record!E254&gt;70,"L",""))</f>
        <v/>
      </c>
      <c r="AY36" s="321" t="str">
        <f>IF(AND(Pre_Record!E255&gt;0,Pre_Record!E255&lt;71),IF(Pre_Record!M255&lt;&gt;"","X",IF(COUNTIF('Record Inputs'!$Q$2:$Q$100,Pre_Record!AN255)&gt;0,"+","O")),IF(Pre_Record!E255&gt;70,"L",""))</f>
        <v/>
      </c>
      <c r="AZ36" s="321" t="str">
        <f>IF(AND(Pre_Record!E256&gt;0,Pre_Record!E256&lt;71),IF(Pre_Record!M256&lt;&gt;"","X",IF(COUNTIF('Record Inputs'!$Q$2:$Q$100,Pre_Record!AN256)&gt;0,"+","O")),IF(Pre_Record!E256&gt;70,"L",""))</f>
        <v/>
      </c>
      <c r="BA36" s="320"/>
      <c r="BB36" s="321" t="str">
        <f>IF(AND(Pre_Record!E257&gt;0,Pre_Record!E257&lt;71),IF(Pre_Record!M257&lt;&gt;"","X",IF(COUNTIF('Record Inputs'!$Q$2:$Q$100,Pre_Record!AN257)&gt;0,"+","O")),IF(Pre_Record!E257&gt;70,"L",""))</f>
        <v/>
      </c>
      <c r="BC36" s="321" t="str">
        <f>IF(AND(Pre_Record!E258&gt;0,Pre_Record!E258&lt;71),IF(Pre_Record!M258&lt;&gt;"","X",IF(COUNTIF('Record Inputs'!$Q$2:$Q$100,Pre_Record!AN258)&gt;0,"+","O")),IF(Pre_Record!E258&gt;70,"L",""))</f>
        <v/>
      </c>
      <c r="BD36" s="321" t="str">
        <f>IF(AND(Pre_Record!E259&gt;0,Pre_Record!E259&lt;71),IF(Pre_Record!M259&lt;&gt;"","X",IF(COUNTIF('Record Inputs'!$Q$2:$Q$100,Pre_Record!AN259)&gt;0,"+","O")),IF(Pre_Record!E259&gt;70,"L",""))</f>
        <v/>
      </c>
      <c r="BE36" s="321" t="str">
        <f>IF(AND(Pre_Record!E260&gt;0,Pre_Record!E260&lt;71),IF(Pre_Record!M260&lt;&gt;"","X",IF(COUNTIF('Record Inputs'!$Q$2:$Q$100,Pre_Record!AN260)&gt;0,"+","O")),IF(Pre_Record!E260&gt;70,"L",""))</f>
        <v/>
      </c>
      <c r="BF36" s="320"/>
      <c r="BG36" s="320"/>
      <c r="BH36" s="320"/>
      <c r="BI36" s="320"/>
      <c r="BJ36" s="323" t="s">
        <v>916</v>
      </c>
      <c r="BK36" s="37"/>
      <c r="BM36" s="37"/>
      <c r="BN36" s="37"/>
      <c r="BO36" s="37"/>
      <c r="BP36" s="37"/>
      <c r="BQ36" s="37"/>
      <c r="BR36" s="37"/>
      <c r="BS36" s="37"/>
      <c r="BT36" s="37"/>
      <c r="BU36" s="37"/>
      <c r="BV36" s="37"/>
      <c r="BW36" s="37"/>
      <c r="BX36" s="37"/>
    </row>
    <row r="37" spans="1:76" ht="15" customHeight="1">
      <c r="A37" s="37"/>
      <c r="B37" s="321">
        <f>IF(OR(COUNTIF(Pre_Record!D149:D160,"*U*")&gt;0,COUNTIF(Pre_Record!D173:D184,"*U*")&gt;0),1,"")</f>
        <v>1</v>
      </c>
      <c r="C37" s="644">
        <v>1</v>
      </c>
      <c r="D37" s="644"/>
      <c r="E37" s="320"/>
      <c r="F37" s="321" t="str">
        <f>IF(AND(Pre_Record!E156&gt;0,Pre_Record!E156&lt;71),IF(Pre_Record!M156&lt;&gt;"","X",IF(COUNTIF('Record Inputs'!$Q$2:$Q$100,Pre_Record!AN156)&gt;0,"+","O")),IF(Pre_Record!E156&gt;70,"L",""))</f>
        <v/>
      </c>
      <c r="G37" s="320"/>
      <c r="H37" s="645" t="s">
        <v>58</v>
      </c>
      <c r="I37" s="645"/>
      <c r="J37" s="645"/>
      <c r="K37" s="645"/>
      <c r="L37" s="645"/>
      <c r="M37" s="645"/>
      <c r="N37" s="645"/>
      <c r="O37" s="320"/>
      <c r="P37" s="321" t="str">
        <f>IF(AND(Pre_Record!E165&gt;0,Pre_Record!E165&lt;71),IF(Pre_Record!M165&lt;&gt;"","X",IF(COUNTIF('Record Inputs'!$Q$2:$Q$100,Pre_Record!AN165)&gt;0,"+","O")),IF(Pre_Record!E165&gt;70,"L",""))</f>
        <v/>
      </c>
      <c r="Q37" s="320"/>
      <c r="R37" s="636">
        <v>2</v>
      </c>
      <c r="S37" s="636"/>
      <c r="T37" s="321" t="str">
        <f>IF(OR(COUNTIF(Pre_Record!D161:D172,"*U*")&gt;0,COUNTIF(Pre_Record!D185:D196,"*U*")&gt;0),1,"")</f>
        <v/>
      </c>
      <c r="U37" s="322"/>
      <c r="V37" s="322"/>
      <c r="W37" s="321" t="str">
        <f>IF(OR(COUNTIF(Pre_Record!D197:D208,"*U*")&gt;0,COUNTIF(Pre_Record!D221:D232,"*U*")&gt;0),1,"")</f>
        <v/>
      </c>
      <c r="X37" s="644">
        <v>1</v>
      </c>
      <c r="Y37" s="644"/>
      <c r="Z37" s="320"/>
      <c r="AA37" s="321" t="str">
        <f>IF(AND(Pre_Record!E204&gt;0,Pre_Record!E204&lt;71),IF(Pre_Record!M204&lt;&gt;"","X",IF(COUNTIF('Record Inputs'!$Q$2:$Q$100,Pre_Record!AN204)&gt;0,"+","O")),IF(Pre_Record!E204&gt;70,"L",""))</f>
        <v/>
      </c>
      <c r="AB37" s="320"/>
      <c r="AC37" s="645" t="s">
        <v>59</v>
      </c>
      <c r="AD37" s="645"/>
      <c r="AE37" s="645"/>
      <c r="AF37" s="645"/>
      <c r="AG37" s="645"/>
      <c r="AH37" s="645"/>
      <c r="AI37" s="645"/>
      <c r="AJ37" s="320"/>
      <c r="AK37" s="321" t="str">
        <f>IF(AND(Pre_Record!E213&gt;0,Pre_Record!E213&lt;71),IF(Pre_Record!M213&lt;&gt;"","X",IF(COUNTIF('Record Inputs'!$Q$2:$Q$100,Pre_Record!AN213)&gt;0,"+","O")),IF(Pre_Record!E213&gt;70,"L",""))</f>
        <v/>
      </c>
      <c r="AL37" s="320"/>
      <c r="AM37" s="636">
        <v>2</v>
      </c>
      <c r="AN37" s="636"/>
      <c r="AO37" s="321" t="str">
        <f>IF(OR(COUNTIF(Pre_Record!D209:D220,"*U*")&gt;0,COUNTIF(Pre_Record!D233:D244,"*U*")&gt;0),1,"")</f>
        <v/>
      </c>
      <c r="AP37" s="322"/>
      <c r="AQ37" s="322"/>
      <c r="AR37" s="321" t="str">
        <f>IF(OR(COUNTIF(Pre_Record!D245:D256,"*U*")&gt;0,COUNTIF(Pre_Record!D269:D280,"*U*")&gt;0),1,"")</f>
        <v/>
      </c>
      <c r="AS37" s="644">
        <v>1</v>
      </c>
      <c r="AT37" s="644"/>
      <c r="AU37" s="320"/>
      <c r="AV37" s="321" t="str">
        <f>IF(AND(Pre_Record!E252&gt;0,Pre_Record!E252&lt;71),IF(Pre_Record!M252&lt;&gt;"","X",IF(COUNTIF('Record Inputs'!$Q$2:$Q$100,Pre_Record!AN252)&gt;0,"+","O")),IF(Pre_Record!E252&gt;70,"L",""))</f>
        <v/>
      </c>
      <c r="AW37" s="320"/>
      <c r="AX37" s="645" t="s">
        <v>118</v>
      </c>
      <c r="AY37" s="645"/>
      <c r="AZ37" s="645"/>
      <c r="BA37" s="645"/>
      <c r="BB37" s="645"/>
      <c r="BC37" s="645"/>
      <c r="BD37" s="645"/>
      <c r="BE37" s="320"/>
      <c r="BF37" s="321" t="str">
        <f>IF(AND(Pre_Record!E261&gt;0,Pre_Record!E261&lt;71),IF(Pre_Record!M261&lt;&gt;"","X",IF(COUNTIF('Record Inputs'!$Q$2:$Q$100,Pre_Record!AN261)&gt;0,"+","O")),IF(Pre_Record!E261&gt;70,"L",""))</f>
        <v/>
      </c>
      <c r="BG37" s="320"/>
      <c r="BH37" s="636">
        <v>2</v>
      </c>
      <c r="BI37" s="636"/>
      <c r="BJ37" s="321" t="str">
        <f>IF(OR(COUNTIF(Pre_Record!D257:D268,"*U*")&gt;0,COUNTIF(Pre_Record!D281:D292,"*U*")&gt;0),1,"")</f>
        <v/>
      </c>
      <c r="BK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</row>
    <row r="38" spans="1:76" ht="15" customHeight="1">
      <c r="A38" s="37"/>
      <c r="B38" s="320"/>
      <c r="C38" s="644"/>
      <c r="D38" s="644"/>
      <c r="E38" s="321" t="str">
        <f>IF(AND(Pre_Record!E155&gt;0,Pre_Record!E155&lt;71),IF(Pre_Record!M155&lt;&gt;"","X",IF(COUNTIF('Record Inputs'!$Q$2:$Q$100,Pre_Record!AN155)&gt;0,"+","O")),IF(Pre_Record!E155&gt;70,"L",""))</f>
        <v/>
      </c>
      <c r="F38" s="320"/>
      <c r="G38" s="320"/>
      <c r="H38" s="645"/>
      <c r="I38" s="645"/>
      <c r="J38" s="645"/>
      <c r="K38" s="645"/>
      <c r="L38" s="645"/>
      <c r="M38" s="645"/>
      <c r="N38" s="645"/>
      <c r="O38" s="320"/>
      <c r="P38" s="320"/>
      <c r="Q38" s="321" t="str">
        <f>IF(AND(Pre_Record!E166&gt;0,Pre_Record!E166&lt;71),IF(Pre_Record!M166&lt;&gt;"","X",IF(COUNTIF('Record Inputs'!$Q$2:$Q$100,Pre_Record!AN166)&gt;0,"+","O")),IF(Pre_Record!E166&gt;70,"L",""))</f>
        <v/>
      </c>
      <c r="R38" s="636"/>
      <c r="S38" s="636"/>
      <c r="T38" s="320"/>
      <c r="U38" s="322"/>
      <c r="V38" s="322"/>
      <c r="W38" s="320"/>
      <c r="X38" s="644"/>
      <c r="Y38" s="644"/>
      <c r="Z38" s="321" t="str">
        <f>IF(AND(Pre_Record!E203&gt;0,Pre_Record!E203&lt;71),IF(Pre_Record!M203&lt;&gt;"","X",IF(COUNTIF('Record Inputs'!$Q$2:$Q$100,Pre_Record!AN203)&gt;0,"+","O")),IF(Pre_Record!E203&gt;70,"L",""))</f>
        <v/>
      </c>
      <c r="AA38" s="320"/>
      <c r="AB38" s="320"/>
      <c r="AC38" s="645"/>
      <c r="AD38" s="645"/>
      <c r="AE38" s="645"/>
      <c r="AF38" s="645"/>
      <c r="AG38" s="645"/>
      <c r="AH38" s="645"/>
      <c r="AI38" s="645"/>
      <c r="AJ38" s="320"/>
      <c r="AK38" s="320"/>
      <c r="AL38" s="321" t="str">
        <f>IF(AND(Pre_Record!E214&gt;0,Pre_Record!E214&lt;71),IF(Pre_Record!M214&lt;&gt;"","X",IF(COUNTIF('Record Inputs'!$Q$2:$Q$100,Pre_Record!AN214)&gt;0,"+","O")),IF(Pre_Record!E214&gt;70,"L",""))</f>
        <v/>
      </c>
      <c r="AM38" s="636"/>
      <c r="AN38" s="636"/>
      <c r="AO38" s="320"/>
      <c r="AP38" s="322"/>
      <c r="AQ38" s="322"/>
      <c r="AR38" s="320"/>
      <c r="AS38" s="644"/>
      <c r="AT38" s="644"/>
      <c r="AU38" s="321" t="str">
        <f>IF(AND(Pre_Record!E251&gt;0,Pre_Record!E251&lt;71),IF(Pre_Record!M251&lt;&gt;"","X",IF(COUNTIF('Record Inputs'!$Q$2:$Q$100,Pre_Record!AN251)&gt;0,"+","O")),IF(Pre_Record!E251&gt;70,"L",""))</f>
        <v/>
      </c>
      <c r="AV38" s="320"/>
      <c r="AW38" s="320"/>
      <c r="AX38" s="645"/>
      <c r="AY38" s="645"/>
      <c r="AZ38" s="645"/>
      <c r="BA38" s="645"/>
      <c r="BB38" s="645"/>
      <c r="BC38" s="645"/>
      <c r="BD38" s="645"/>
      <c r="BE38" s="320"/>
      <c r="BF38" s="320"/>
      <c r="BG38" s="321" t="str">
        <f>IF(AND(Pre_Record!E262&gt;0,Pre_Record!E262&lt;71),IF(Pre_Record!M262&lt;&gt;"","X",IF(COUNTIF('Record Inputs'!$Q$2:$Q$100,Pre_Record!AN262)&gt;0,"+","O")),IF(Pre_Record!E262&gt;70,"L",""))</f>
        <v/>
      </c>
      <c r="BH38" s="636"/>
      <c r="BI38" s="636"/>
      <c r="BJ38" s="320"/>
      <c r="BK38" s="37"/>
      <c r="BM38" s="37"/>
      <c r="BN38" s="37"/>
      <c r="BO38" s="37"/>
      <c r="BP38" s="37"/>
      <c r="BQ38" s="37"/>
      <c r="BR38" s="37"/>
      <c r="BS38" s="37"/>
      <c r="BT38" s="37"/>
      <c r="BU38" s="37"/>
      <c r="BV38" s="37"/>
      <c r="BW38" s="37"/>
      <c r="BX38" s="37"/>
    </row>
    <row r="39" spans="1:76" ht="15" customHeight="1">
      <c r="A39" s="37"/>
      <c r="B39" s="320"/>
      <c r="C39" s="320"/>
      <c r="D39" s="321" t="str">
        <f>IF(AND(Pre_Record!E154&gt;0,Pre_Record!E154&lt;71),IF(Pre_Record!M154&lt;&gt;"","X",IF(COUNTIF('Record Inputs'!$Q$2:$Q$100,Pre_Record!AN154)&gt;0,"+","O")),IF(Pre_Record!E154&gt;70,"L",""))</f>
        <v/>
      </c>
      <c r="E39" s="320"/>
      <c r="F39" s="320"/>
      <c r="G39" s="320"/>
      <c r="H39" s="645"/>
      <c r="I39" s="645"/>
      <c r="J39" s="645"/>
      <c r="K39" s="645"/>
      <c r="L39" s="645"/>
      <c r="M39" s="645"/>
      <c r="N39" s="645"/>
      <c r="O39" s="320"/>
      <c r="P39" s="320"/>
      <c r="Q39" s="320"/>
      <c r="R39" s="321" t="str">
        <f>IF(AND(Pre_Record!E167&gt;0,Pre_Record!E167&lt;71),IF(Pre_Record!M167&lt;&gt;"","X",IF(COUNTIF('Record Inputs'!$Q$2:$Q$100,Pre_Record!AN167)&gt;0,"+","O")),IF(Pre_Record!E167&gt;70,"L",""))</f>
        <v/>
      </c>
      <c r="S39" s="320"/>
      <c r="T39" s="320"/>
      <c r="U39" s="322"/>
      <c r="V39" s="322"/>
      <c r="W39" s="320"/>
      <c r="X39" s="320"/>
      <c r="Y39" s="321" t="str">
        <f>IF(AND(Pre_Record!E202&gt;0,Pre_Record!E202&lt;71),IF(Pre_Record!M202&lt;&gt;"","X",IF(COUNTIF('Record Inputs'!$Q$2:$Q$100,Pre_Record!AN202)&gt;0,"+","O")),IF(Pre_Record!E202&gt;70,"L",""))</f>
        <v/>
      </c>
      <c r="Z39" s="320"/>
      <c r="AA39" s="320"/>
      <c r="AB39" s="320"/>
      <c r="AC39" s="645"/>
      <c r="AD39" s="645"/>
      <c r="AE39" s="645"/>
      <c r="AF39" s="645"/>
      <c r="AG39" s="645"/>
      <c r="AH39" s="645"/>
      <c r="AI39" s="645"/>
      <c r="AJ39" s="320"/>
      <c r="AK39" s="320"/>
      <c r="AL39" s="320"/>
      <c r="AM39" s="321" t="str">
        <f>IF(AND(Pre_Record!E215&gt;0,Pre_Record!E215&lt;71),IF(Pre_Record!M215&lt;&gt;"","X",IF(COUNTIF('Record Inputs'!$Q$2:$Q$100,Pre_Record!AN215)&gt;0,"+","O")),IF(Pre_Record!E215&gt;70,"L",""))</f>
        <v/>
      </c>
      <c r="AN39" s="320"/>
      <c r="AO39" s="320"/>
      <c r="AP39" s="322"/>
      <c r="AQ39" s="322"/>
      <c r="AR39" s="320"/>
      <c r="AS39" s="320"/>
      <c r="AT39" s="321" t="str">
        <f>IF(AND(Pre_Record!E250&gt;0,Pre_Record!E250&lt;71),IF(Pre_Record!M250&lt;&gt;"","X",IF(COUNTIF('Record Inputs'!$Q$2:$Q$100,Pre_Record!AN250)&gt;0,"+","O")),IF(Pre_Record!E250&gt;70,"L",""))</f>
        <v/>
      </c>
      <c r="AU39" s="320"/>
      <c r="AV39" s="320"/>
      <c r="AW39" s="320"/>
      <c r="AX39" s="645"/>
      <c r="AY39" s="645"/>
      <c r="AZ39" s="645"/>
      <c r="BA39" s="645"/>
      <c r="BB39" s="645"/>
      <c r="BC39" s="645"/>
      <c r="BD39" s="645"/>
      <c r="BE39" s="320"/>
      <c r="BF39" s="320"/>
      <c r="BG39" s="320"/>
      <c r="BH39" s="321" t="str">
        <f>IF(AND(Pre_Record!E263&gt;0,Pre_Record!E263&lt;71),IF(Pre_Record!M263&lt;&gt;"","X",IF(COUNTIF('Record Inputs'!$Q$2:$Q$100,Pre_Record!AN263)&gt;0,"+","O")),IF(Pre_Record!E263&gt;70,"L",""))</f>
        <v/>
      </c>
      <c r="BI39" s="320"/>
      <c r="BJ39" s="320"/>
      <c r="BK39" s="37"/>
      <c r="BM39" s="37"/>
      <c r="BN39" s="37"/>
      <c r="BO39" s="37"/>
      <c r="BP39" s="37"/>
      <c r="BQ39" s="37"/>
      <c r="BR39" s="37"/>
      <c r="BS39" s="37"/>
      <c r="BT39" s="37"/>
      <c r="BU39" s="37"/>
      <c r="BV39" s="37"/>
      <c r="BW39" s="37"/>
      <c r="BX39" s="37"/>
    </row>
    <row r="40" spans="1:76" ht="15" customHeight="1" thickBot="1">
      <c r="A40" s="37"/>
      <c r="B40" s="320"/>
      <c r="C40" s="321" t="str">
        <f>IF(AND(Pre_Record!E153&gt;0,Pre_Record!E153&lt;71),IF(Pre_Record!M153&lt;&gt;"","X",IF(COUNTIF('Record Inputs'!$Q$2:$Q$100,Pre_Record!AN153)&gt;0,"+","O")),IF(Pre_Record!E153&gt;70,"L",""))</f>
        <v/>
      </c>
      <c r="D40" s="320"/>
      <c r="E40" s="320"/>
      <c r="F40" s="320"/>
      <c r="G40" s="637" t="s">
        <v>32</v>
      </c>
      <c r="H40" s="637"/>
      <c r="I40" s="637"/>
      <c r="J40" s="637"/>
      <c r="K40" s="637"/>
      <c r="L40" s="637"/>
      <c r="M40" s="637"/>
      <c r="N40" s="637"/>
      <c r="O40" s="637"/>
      <c r="P40" s="320"/>
      <c r="Q40" s="320"/>
      <c r="R40" s="320"/>
      <c r="S40" s="321" t="str">
        <f>IF(AND(Pre_Record!E168&gt;0,Pre_Record!E168&lt;71),IF(Pre_Record!M168&lt;&gt;"","X",IF(COUNTIF('Record Inputs'!$Q$2:$Q$100,Pre_Record!AN168)&gt;0,"+","O")),IF(Pre_Record!E168&gt;70,"L",""))</f>
        <v/>
      </c>
      <c r="T40" s="320"/>
      <c r="U40" s="322"/>
      <c r="V40" s="322"/>
      <c r="W40" s="320"/>
      <c r="X40" s="321" t="str">
        <f>IF(AND(Pre_Record!E201&gt;0,Pre_Record!E201&lt;71),IF(Pre_Record!M201&lt;&gt;"","X",IF(COUNTIF('Record Inputs'!$Q$2:$Q$100,Pre_Record!AN201)&gt;0,"+","O")),IF(Pre_Record!E201&gt;70,"L",""))</f>
        <v/>
      </c>
      <c r="Y40" s="320"/>
      <c r="Z40" s="320"/>
      <c r="AA40" s="320"/>
      <c r="AB40" s="637" t="s">
        <v>32</v>
      </c>
      <c r="AC40" s="637"/>
      <c r="AD40" s="637"/>
      <c r="AE40" s="637"/>
      <c r="AF40" s="637"/>
      <c r="AG40" s="637"/>
      <c r="AH40" s="637"/>
      <c r="AI40" s="637"/>
      <c r="AJ40" s="637"/>
      <c r="AK40" s="320"/>
      <c r="AL40" s="320"/>
      <c r="AM40" s="320"/>
      <c r="AN40" s="321" t="str">
        <f>IF(AND(Pre_Record!E216&gt;0,Pre_Record!E216&lt;71),IF(Pre_Record!M216&lt;&gt;"","X",IF(COUNTIF('Record Inputs'!$Q$2:$Q$100,Pre_Record!AN216)&gt;0,"+","O")),IF(Pre_Record!E216&gt;70,"L",""))</f>
        <v/>
      </c>
      <c r="AO40" s="320"/>
      <c r="AP40" s="322"/>
      <c r="AQ40" s="322"/>
      <c r="AR40" s="320"/>
      <c r="AS40" s="321" t="str">
        <f>IF(AND(Pre_Record!E249&gt;0,Pre_Record!E249&lt;71),IF(Pre_Record!M249&lt;&gt;"","X",IF(COUNTIF('Record Inputs'!$Q$2:$Q$100,Pre_Record!AN249)&gt;0,"+","O")),IF(Pre_Record!E249&gt;70,"L",""))</f>
        <v/>
      </c>
      <c r="AT40" s="320"/>
      <c r="AU40" s="320"/>
      <c r="AV40" s="320"/>
      <c r="AW40" s="637" t="s">
        <v>32</v>
      </c>
      <c r="AX40" s="637"/>
      <c r="AY40" s="637"/>
      <c r="AZ40" s="637"/>
      <c r="BA40" s="637"/>
      <c r="BB40" s="637"/>
      <c r="BC40" s="637"/>
      <c r="BD40" s="637"/>
      <c r="BE40" s="637"/>
      <c r="BF40" s="320"/>
      <c r="BG40" s="320"/>
      <c r="BH40" s="320"/>
      <c r="BI40" s="321" t="str">
        <f>IF(AND(Pre_Record!E264&gt;0,Pre_Record!E264&lt;71),IF(Pre_Record!M264&lt;&gt;"","X",IF(COUNTIF('Record Inputs'!$Q$2:$Q$100,Pre_Record!AN264)&gt;0,"+","O")),IF(Pre_Record!E264&gt;70,"L",""))</f>
        <v/>
      </c>
      <c r="BJ40" s="320"/>
      <c r="BK40" s="37"/>
      <c r="BM40" s="37"/>
      <c r="BN40" s="37"/>
      <c r="BO40" s="37"/>
      <c r="BP40" s="37"/>
      <c r="BQ40" s="37"/>
      <c r="BR40" s="37"/>
      <c r="BS40" s="37"/>
      <c r="BT40" s="37"/>
      <c r="BU40" s="37"/>
      <c r="BV40" s="37"/>
      <c r="BW40" s="37"/>
      <c r="BX40" s="37"/>
    </row>
    <row r="41" spans="1:76" ht="15" customHeight="1">
      <c r="A41" s="37"/>
      <c r="B41" s="321" t="str">
        <f>IF(AND(Pre_Record!E152&gt;0,Pre_Record!E152&lt;71),IF(Pre_Record!M152&lt;&gt;"","X",IF(COUNTIF('Record Inputs'!$Q$2:$Q$100,Pre_Record!AN152)&gt;0,"+","O")),IF(Pre_Record!E152&gt;70,"L",""))</f>
        <v/>
      </c>
      <c r="C41" s="320"/>
      <c r="D41" s="320"/>
      <c r="E41" s="323"/>
      <c r="F41" s="323"/>
      <c r="G41" s="638">
        <f>IF(Pre_Record!Y8=0,"",Pre_Record!Y8)</f>
        <v>0.22847222222222222</v>
      </c>
      <c r="H41" s="639"/>
      <c r="I41" s="639"/>
      <c r="J41" s="639"/>
      <c r="K41" s="639"/>
      <c r="L41" s="639"/>
      <c r="M41" s="639"/>
      <c r="N41" s="639"/>
      <c r="O41" s="640"/>
      <c r="P41" s="323"/>
      <c r="Q41" s="323"/>
      <c r="R41" s="320"/>
      <c r="S41" s="320"/>
      <c r="T41" s="321" t="str">
        <f>IF(AND(Pre_Record!E169&gt;0,Pre_Record!E169&lt;71),IF(Pre_Record!M169&lt;&gt;"","X",IF(COUNTIF('Record Inputs'!$Q$2:$Q$100,Pre_Record!AN169)&gt;0,"+","O")),IF(Pre_Record!E169&gt;70,"L",""))</f>
        <v/>
      </c>
      <c r="U41" s="322"/>
      <c r="V41" s="322"/>
      <c r="W41" s="321" t="str">
        <f>IF(AND(Pre_Record!E200&gt;0,Pre_Record!E200&lt;71),IF(Pre_Record!M200&lt;&gt;"","X",IF(COUNTIF('Record Inputs'!$Q$2:$Q$100,Pre_Record!AN200)&gt;0,"+","O")),IF(Pre_Record!E200&gt;70,"L",""))</f>
        <v/>
      </c>
      <c r="X41" s="320"/>
      <c r="Y41" s="320"/>
      <c r="Z41" s="323"/>
      <c r="AA41" s="323"/>
      <c r="AB41" s="638" t="str">
        <f>IF(Pre_Record!Z8=0,"",Pre_Record!Z8)</f>
        <v/>
      </c>
      <c r="AC41" s="639"/>
      <c r="AD41" s="639"/>
      <c r="AE41" s="639"/>
      <c r="AF41" s="639"/>
      <c r="AG41" s="639"/>
      <c r="AH41" s="639"/>
      <c r="AI41" s="639"/>
      <c r="AJ41" s="640"/>
      <c r="AK41" s="323"/>
      <c r="AL41" s="323"/>
      <c r="AM41" s="320"/>
      <c r="AN41" s="320"/>
      <c r="AO41" s="321" t="str">
        <f>IF(AND(Pre_Record!E217&gt;0,Pre_Record!E217&lt;71),IF(Pre_Record!M217&lt;&gt;"","X",IF(COUNTIF('Record Inputs'!$Q$2:$Q$100,Pre_Record!AN217)&gt;0,"+","O")),IF(Pre_Record!E217&gt;70,"L",""))</f>
        <v/>
      </c>
      <c r="AP41" s="322"/>
      <c r="AQ41" s="322"/>
      <c r="AR41" s="321" t="str">
        <f>IF(AND(Pre_Record!E248&gt;0,Pre_Record!E248&lt;71),IF(Pre_Record!M248&lt;&gt;"","X",IF(COUNTIF('Record Inputs'!$Q$2:$Q$100,Pre_Record!AN248)&gt;0,"+","O")),IF(Pre_Record!E248&gt;70,"L",""))</f>
        <v/>
      </c>
      <c r="AS41" s="320"/>
      <c r="AT41" s="320"/>
      <c r="AU41" s="323"/>
      <c r="AV41" s="323"/>
      <c r="AW41" s="638" t="str">
        <f>IF(Pre_Record!AA8=0,"",Pre_Record!AA8)</f>
        <v/>
      </c>
      <c r="AX41" s="639"/>
      <c r="AY41" s="639"/>
      <c r="AZ41" s="639"/>
      <c r="BA41" s="639"/>
      <c r="BB41" s="639"/>
      <c r="BC41" s="639"/>
      <c r="BD41" s="639"/>
      <c r="BE41" s="640"/>
      <c r="BF41" s="323"/>
      <c r="BG41" s="323"/>
      <c r="BH41" s="320"/>
      <c r="BI41" s="320"/>
      <c r="BJ41" s="321" t="str">
        <f>IF(AND(Pre_Record!E265&gt;0,Pre_Record!E265&lt;71),IF(Pre_Record!M265&lt;&gt;"","X",IF(COUNTIF('Record Inputs'!$Q$2:$Q$100,Pre_Record!AN265)&gt;0,"+","O")),IF(Pre_Record!E265&gt;70,"L",""))</f>
        <v/>
      </c>
      <c r="BK41" s="37"/>
      <c r="BM41" s="37"/>
      <c r="BN41" s="37"/>
      <c r="BO41" s="37"/>
      <c r="BP41" s="37"/>
      <c r="BQ41" s="37"/>
      <c r="BR41" s="37"/>
      <c r="BS41" s="37"/>
      <c r="BT41" s="37"/>
      <c r="BU41" s="37"/>
      <c r="BV41" s="37"/>
      <c r="BW41" s="37"/>
      <c r="BX41" s="37"/>
    </row>
    <row r="42" spans="1:76" ht="15" customHeight="1" thickBot="1">
      <c r="A42" s="37"/>
      <c r="B42" s="321" t="str">
        <f>IF(AND(Pre_Record!E151&gt;0,Pre_Record!E151&lt;71),IF(Pre_Record!M151&lt;&gt;"","X",IF(COUNTIF('Record Inputs'!$Q$2:$Q$100,Pre_Record!AN151)&gt;0,"+","O")),IF(Pre_Record!E151&gt;70,"L",""))</f>
        <v/>
      </c>
      <c r="C42" s="320"/>
      <c r="D42" s="320"/>
      <c r="E42" s="323"/>
      <c r="F42" s="323"/>
      <c r="G42" s="641"/>
      <c r="H42" s="642"/>
      <c r="I42" s="642"/>
      <c r="J42" s="642"/>
      <c r="K42" s="642"/>
      <c r="L42" s="642"/>
      <c r="M42" s="642"/>
      <c r="N42" s="642"/>
      <c r="O42" s="643"/>
      <c r="P42" s="323"/>
      <c r="Q42" s="323"/>
      <c r="R42" s="320"/>
      <c r="S42" s="320"/>
      <c r="T42" s="321" t="str">
        <f>IF(AND(Pre_Record!E170&gt;0,Pre_Record!E170&lt;71),IF(Pre_Record!M170&lt;&gt;"","X",IF(COUNTIF('Record Inputs'!$Q$2:$Q$100,Pre_Record!AN170)&gt;0,"+","O")),IF(Pre_Record!E170&gt;70,"L",""))</f>
        <v/>
      </c>
      <c r="U42" s="322"/>
      <c r="V42" s="322"/>
      <c r="W42" s="321" t="str">
        <f>IF(AND(Pre_Record!E199&gt;0,Pre_Record!E199&lt;71),IF(Pre_Record!M199&lt;&gt;"","X",IF(COUNTIF('Record Inputs'!$Q$2:$Q$100,Pre_Record!AN199)&gt;0,"+","O")),IF(Pre_Record!E199&gt;70,"L",""))</f>
        <v/>
      </c>
      <c r="X42" s="320"/>
      <c r="Y42" s="320"/>
      <c r="Z42" s="323"/>
      <c r="AA42" s="323"/>
      <c r="AB42" s="641"/>
      <c r="AC42" s="642"/>
      <c r="AD42" s="642"/>
      <c r="AE42" s="642"/>
      <c r="AF42" s="642"/>
      <c r="AG42" s="642"/>
      <c r="AH42" s="642"/>
      <c r="AI42" s="642"/>
      <c r="AJ42" s="643"/>
      <c r="AK42" s="323"/>
      <c r="AL42" s="323"/>
      <c r="AM42" s="320"/>
      <c r="AN42" s="320"/>
      <c r="AO42" s="321" t="str">
        <f>IF(AND(Pre_Record!E218&gt;0,Pre_Record!E218&lt;71),IF(Pre_Record!M218&lt;&gt;"","X",IF(COUNTIF('Record Inputs'!$Q$2:$Q$100,Pre_Record!AN218)&gt;0,"+","O")),IF(Pre_Record!E218&gt;70,"L",""))</f>
        <v/>
      </c>
      <c r="AP42" s="322"/>
      <c r="AQ42" s="322"/>
      <c r="AR42" s="321" t="str">
        <f>IF(AND(Pre_Record!E247&gt;0,Pre_Record!E247&lt;71),IF(Pre_Record!M247&lt;&gt;"","X",IF(COUNTIF('Record Inputs'!$Q$2:$Q$100,Pre_Record!AN247)&gt;0,"+","O")),IF(Pre_Record!E247&gt;70,"L",""))</f>
        <v/>
      </c>
      <c r="AS42" s="320"/>
      <c r="AT42" s="320"/>
      <c r="AU42" s="323"/>
      <c r="AV42" s="323"/>
      <c r="AW42" s="641"/>
      <c r="AX42" s="642"/>
      <c r="AY42" s="642"/>
      <c r="AZ42" s="642"/>
      <c r="BA42" s="642"/>
      <c r="BB42" s="642"/>
      <c r="BC42" s="642"/>
      <c r="BD42" s="642"/>
      <c r="BE42" s="643"/>
      <c r="BF42" s="323"/>
      <c r="BG42" s="323"/>
      <c r="BH42" s="320"/>
      <c r="BI42" s="320"/>
      <c r="BJ42" s="321" t="str">
        <f>IF(AND(Pre_Record!E266&gt;0,Pre_Record!E266&lt;71),IF(Pre_Record!M266&lt;&gt;"","X",IF(COUNTIF('Record Inputs'!$Q$2:$Q$100,Pre_Record!AN266)&gt;0,"+","O")),IF(Pre_Record!E266&gt;70,"L",""))</f>
        <v/>
      </c>
      <c r="BK42" s="37"/>
      <c r="BM42" s="37"/>
      <c r="BN42" s="37"/>
      <c r="BO42" s="37"/>
      <c r="BP42" s="37"/>
      <c r="BQ42" s="37"/>
      <c r="BR42" s="37"/>
      <c r="BS42" s="37"/>
      <c r="BT42" s="37"/>
      <c r="BU42" s="37"/>
      <c r="BV42" s="37"/>
      <c r="BW42" s="37"/>
      <c r="BX42" s="37"/>
    </row>
    <row r="43" spans="1:76" ht="15" customHeight="1">
      <c r="A43" s="37"/>
      <c r="B43" s="321" t="str">
        <f>IF(AND(Pre_Record!E150&gt;0,Pre_Record!E150&lt;71),IF(Pre_Record!M150&lt;&gt;"","X",IF(COUNTIF('Record Inputs'!$Q$2:$Q$100,Pre_Record!AN150)&gt;0,"+","O")),IF(Pre_Record!E150&gt;70,"L",""))</f>
        <v/>
      </c>
      <c r="C43" s="537"/>
      <c r="D43" s="622" t="s">
        <v>122</v>
      </c>
      <c r="E43" s="622"/>
      <c r="F43" s="623">
        <f>IF(Pre_Record!Y12=0,"",Pre_Record!Y12)</f>
        <v>24</v>
      </c>
      <c r="G43" s="623"/>
      <c r="H43" s="621" t="s">
        <v>23</v>
      </c>
      <c r="I43" s="621"/>
      <c r="J43" s="621"/>
      <c r="K43" s="619">
        <f>IF(Pre_Record!S4=0,"",Pre_Record!S4)</f>
        <v>47</v>
      </c>
      <c r="L43" s="619"/>
      <c r="M43" s="621" t="s">
        <v>904</v>
      </c>
      <c r="N43" s="621"/>
      <c r="O43" s="623">
        <f>IF(Pre_Record!AI163=0,"",Pre_Record!AI163)</f>
        <v>797</v>
      </c>
      <c r="P43" s="623"/>
      <c r="Q43" s="623"/>
      <c r="R43" s="623"/>
      <c r="S43" s="320"/>
      <c r="T43" s="321" t="str">
        <f>IF(AND(Pre_Record!E171&gt;0,Pre_Record!E171&lt;71),IF(Pre_Record!M171&lt;&gt;"","X",IF(COUNTIF('Record Inputs'!$Q$2:$Q$100,Pre_Record!AN171)&gt;0,"+","O")),IF(Pre_Record!E171&gt;70,"L",""))</f>
        <v/>
      </c>
      <c r="U43" s="322"/>
      <c r="V43" s="322"/>
      <c r="W43" s="321" t="str">
        <f>IF(AND(Pre_Record!E198&gt;0,Pre_Record!E198&lt;71),IF(Pre_Record!M198&lt;&gt;"","X",IF(COUNTIF('Record Inputs'!$Q$2:$Q$100,Pre_Record!AN198)&gt;0,"+","O")),IF(Pre_Record!E198&gt;70,"L",""))</f>
        <v/>
      </c>
      <c r="X43" s="537"/>
      <c r="Y43" s="622" t="s">
        <v>122</v>
      </c>
      <c r="Z43" s="622"/>
      <c r="AA43" s="623" t="str">
        <f>IF(Pre_Record!Z12=0,"",Pre_Record!Z12)</f>
        <v/>
      </c>
      <c r="AB43" s="623"/>
      <c r="AC43" s="621" t="s">
        <v>23</v>
      </c>
      <c r="AD43" s="621"/>
      <c r="AE43" s="621"/>
      <c r="AF43" s="619" t="str">
        <f>IF(Pre_Record!T4=0,"",Pre_Record!T4)</f>
        <v/>
      </c>
      <c r="AG43" s="619"/>
      <c r="AH43" s="621" t="s">
        <v>904</v>
      </c>
      <c r="AI43" s="621"/>
      <c r="AJ43" s="623" t="str">
        <f>IF(Pre_Record!AI211=0,"",Pre_Record!AI211)</f>
        <v/>
      </c>
      <c r="AK43" s="623"/>
      <c r="AL43" s="623"/>
      <c r="AM43" s="623"/>
      <c r="AN43" s="320"/>
      <c r="AO43" s="321" t="str">
        <f>IF(AND(Pre_Record!E219&gt;0,Pre_Record!E219&lt;71),IF(Pre_Record!M219&lt;&gt;"","X",IF(COUNTIF('Record Inputs'!$Q$2:$Q$100,Pre_Record!AN219)&gt;0,"+","O")),IF(Pre_Record!E219&gt;70,"L",""))</f>
        <v/>
      </c>
      <c r="AP43" s="322"/>
      <c r="AQ43" s="322"/>
      <c r="AR43" s="321" t="str">
        <f>IF(AND(Pre_Record!E246&gt;0,Pre_Record!E246&lt;71),IF(Pre_Record!M246&lt;&gt;"","X",IF(COUNTIF('Record Inputs'!$Q$2:$Q$100,Pre_Record!AN246)&gt;0,"+","O")),IF(Pre_Record!E246&gt;70,"L",""))</f>
        <v/>
      </c>
      <c r="AS43" s="537"/>
      <c r="AT43" s="622" t="s">
        <v>122</v>
      </c>
      <c r="AU43" s="622"/>
      <c r="AV43" s="623" t="str">
        <f>IF(Pre_Record!AA12=0,"",Pre_Record!AA12)</f>
        <v/>
      </c>
      <c r="AW43" s="623"/>
      <c r="AX43" s="621" t="s">
        <v>23</v>
      </c>
      <c r="AY43" s="621"/>
      <c r="AZ43" s="621"/>
      <c r="BA43" s="619" t="str">
        <f>IF(Pre_Record!U4=0,"",Pre_Record!U4)</f>
        <v/>
      </c>
      <c r="BB43" s="619"/>
      <c r="BC43" s="621" t="s">
        <v>904</v>
      </c>
      <c r="BD43" s="621"/>
      <c r="BE43" s="623" t="str">
        <f>IF(Pre_Record!AI259=0,"",Pre_Record!AI259)</f>
        <v/>
      </c>
      <c r="BF43" s="623"/>
      <c r="BG43" s="623"/>
      <c r="BH43" s="623"/>
      <c r="BI43" s="320"/>
      <c r="BJ43" s="321" t="str">
        <f>IF(AND(Pre_Record!E267&gt;0,Pre_Record!E267&lt;71),IF(Pre_Record!M267&lt;&gt;"","X",IF(COUNTIF('Record Inputs'!$Q$2:$Q$100,Pre_Record!AN267)&gt;0,"+","O")),IF(Pre_Record!E267&gt;70,"L",""))</f>
        <v/>
      </c>
      <c r="BK43" s="37"/>
      <c r="BM43" s="37"/>
      <c r="BN43" s="37"/>
      <c r="BO43" s="37"/>
      <c r="BP43" s="37"/>
      <c r="BQ43" s="37"/>
      <c r="BR43" s="37"/>
      <c r="BS43" s="37"/>
      <c r="BT43" s="37"/>
      <c r="BU43" s="37"/>
      <c r="BV43" s="37"/>
      <c r="BW43" s="37"/>
      <c r="BX43" s="37"/>
    </row>
    <row r="44" spans="1:76" ht="15" customHeight="1">
      <c r="A44" s="37"/>
      <c r="B44" s="321" t="str">
        <f>IF(AND(Pre_Record!E149&gt;0,Pre_Record!E149&lt;71),IF(Pre_Record!M149&lt;&gt;"","X",IF(COUNTIF('Record Inputs'!$Q$2:$Q$100,Pre_Record!AN149)&gt;0,"+","O")),IF(Pre_Record!E149&gt;70,"L",""))</f>
        <v/>
      </c>
      <c r="C44" s="537"/>
      <c r="D44" s="622"/>
      <c r="E44" s="622"/>
      <c r="F44" s="624"/>
      <c r="G44" s="624"/>
      <c r="H44" s="622"/>
      <c r="I44" s="622"/>
      <c r="J44" s="622"/>
      <c r="K44" s="620"/>
      <c r="L44" s="620"/>
      <c r="M44" s="622"/>
      <c r="N44" s="622"/>
      <c r="O44" s="624"/>
      <c r="P44" s="624"/>
      <c r="Q44" s="624"/>
      <c r="R44" s="624"/>
      <c r="S44" s="320"/>
      <c r="T44" s="321" t="str">
        <f>IF(AND(Pre_Record!E172&gt;0,Pre_Record!E172&lt;71),IF(Pre_Record!M172&lt;&gt;"","X",IF(COUNTIF('Record Inputs'!$Q$2:$Q$100,Pre_Record!AN172)&gt;0,"+","O")),IF(Pre_Record!E172&gt;70,"L",""))</f>
        <v/>
      </c>
      <c r="U44" s="322"/>
      <c r="V44" s="322"/>
      <c r="W44" s="321" t="str">
        <f>IF(AND(Pre_Record!E197&gt;0,Pre_Record!E197&lt;71),IF(Pre_Record!M197&lt;&gt;"","X",IF(COUNTIF('Record Inputs'!$Q$2:$Q$100,Pre_Record!AN197)&gt;0,"+","O")),IF(Pre_Record!E197&gt;70,"L",""))</f>
        <v/>
      </c>
      <c r="X44" s="537"/>
      <c r="Y44" s="622"/>
      <c r="Z44" s="622"/>
      <c r="AA44" s="624"/>
      <c r="AB44" s="624"/>
      <c r="AC44" s="622"/>
      <c r="AD44" s="622"/>
      <c r="AE44" s="622"/>
      <c r="AF44" s="620"/>
      <c r="AG44" s="620"/>
      <c r="AH44" s="622"/>
      <c r="AI44" s="622"/>
      <c r="AJ44" s="624"/>
      <c r="AK44" s="624"/>
      <c r="AL44" s="624"/>
      <c r="AM44" s="624"/>
      <c r="AN44" s="320"/>
      <c r="AO44" s="321" t="str">
        <f>IF(AND(Pre_Record!E220&gt;0,Pre_Record!E220&lt;71),IF(Pre_Record!M220&lt;&gt;"","X",IF(COUNTIF('Record Inputs'!$Q$2:$Q$100,Pre_Record!AN220)&gt;0,"+","O")),IF(Pre_Record!E220&gt;70,"L",""))</f>
        <v/>
      </c>
      <c r="AP44" s="322"/>
      <c r="AQ44" s="322"/>
      <c r="AR44" s="321" t="str">
        <f>IF(AND(Pre_Record!E245&gt;0,Pre_Record!E245&lt;71),IF(Pre_Record!M245&lt;&gt;"","X",IF(COUNTIF('Record Inputs'!$Q$2:$Q$100,Pre_Record!AN245)&gt;0,"+","O")),IF(Pre_Record!E245&gt;70,"L",""))</f>
        <v/>
      </c>
      <c r="AS44" s="537"/>
      <c r="AT44" s="622"/>
      <c r="AU44" s="622"/>
      <c r="AV44" s="624"/>
      <c r="AW44" s="624"/>
      <c r="AX44" s="622"/>
      <c r="AY44" s="622"/>
      <c r="AZ44" s="622"/>
      <c r="BA44" s="620"/>
      <c r="BB44" s="620"/>
      <c r="BC44" s="622"/>
      <c r="BD44" s="622"/>
      <c r="BE44" s="624"/>
      <c r="BF44" s="624"/>
      <c r="BG44" s="624"/>
      <c r="BH44" s="624"/>
      <c r="BI44" s="320"/>
      <c r="BJ44" s="321" t="str">
        <f>IF(AND(Pre_Record!E268&gt;0,Pre_Record!E268&lt;71),IF(Pre_Record!M268&lt;&gt;"","X",IF(COUNTIF('Record Inputs'!$Q$2:$Q$100,Pre_Record!AN268)&gt;0,"+","O")),IF(Pre_Record!E268&gt;70,"L",""))</f>
        <v/>
      </c>
      <c r="BK44" s="37"/>
      <c r="BM44" s="37"/>
      <c r="BN44" s="37"/>
      <c r="BO44" s="37"/>
      <c r="BP44" s="37"/>
      <c r="BQ44" s="37"/>
      <c r="BR44" s="37"/>
      <c r="BS44" s="37"/>
      <c r="BT44" s="37"/>
      <c r="BU44" s="37"/>
      <c r="BV44" s="37"/>
      <c r="BW44" s="37"/>
      <c r="BX44" s="37"/>
    </row>
    <row r="45" spans="1:76" ht="15" customHeight="1">
      <c r="A45" s="37"/>
      <c r="B45" s="320"/>
      <c r="C45" s="324"/>
      <c r="D45" s="324"/>
      <c r="E45" s="324"/>
      <c r="F45" s="324"/>
      <c r="G45" s="324"/>
      <c r="H45" s="324"/>
      <c r="I45" s="324"/>
      <c r="J45" s="324"/>
      <c r="K45" s="324"/>
      <c r="L45" s="324"/>
      <c r="M45" s="324"/>
      <c r="N45" s="324"/>
      <c r="O45" s="324"/>
      <c r="P45" s="324"/>
      <c r="Q45" s="324"/>
      <c r="R45" s="324"/>
      <c r="S45" s="320"/>
      <c r="T45" s="320"/>
      <c r="U45" s="322"/>
      <c r="V45" s="322"/>
      <c r="W45" s="320"/>
      <c r="X45" s="324"/>
      <c r="Y45" s="324"/>
      <c r="Z45" s="324"/>
      <c r="AA45" s="324"/>
      <c r="AB45" s="324"/>
      <c r="AC45" s="324"/>
      <c r="AD45" s="324"/>
      <c r="AE45" s="324"/>
      <c r="AF45" s="324"/>
      <c r="AG45" s="324"/>
      <c r="AH45" s="324"/>
      <c r="AI45" s="324"/>
      <c r="AJ45" s="324"/>
      <c r="AK45" s="324"/>
      <c r="AL45" s="324"/>
      <c r="AM45" s="324"/>
      <c r="AN45" s="320"/>
      <c r="AO45" s="320"/>
      <c r="AP45" s="322"/>
      <c r="AQ45" s="322"/>
      <c r="AR45" s="320"/>
      <c r="AS45" s="324"/>
      <c r="AT45" s="324"/>
      <c r="AU45" s="324"/>
      <c r="AV45" s="324"/>
      <c r="AW45" s="324"/>
      <c r="AX45" s="324"/>
      <c r="AY45" s="324"/>
      <c r="AZ45" s="324"/>
      <c r="BA45" s="324"/>
      <c r="BB45" s="324"/>
      <c r="BC45" s="324"/>
      <c r="BD45" s="324"/>
      <c r="BE45" s="324"/>
      <c r="BF45" s="324"/>
      <c r="BG45" s="324"/>
      <c r="BH45" s="324"/>
      <c r="BI45" s="320"/>
      <c r="BJ45" s="320"/>
      <c r="BK45" s="37"/>
      <c r="BM45" s="37"/>
      <c r="BN45" s="37"/>
      <c r="BO45" s="37"/>
      <c r="BP45" s="37"/>
      <c r="BQ45" s="37"/>
      <c r="BR45" s="37"/>
      <c r="BS45" s="37"/>
      <c r="BT45" s="37"/>
      <c r="BU45" s="37"/>
      <c r="BV45" s="37"/>
      <c r="BW45" s="37"/>
      <c r="BX45" s="37"/>
    </row>
    <row r="46" spans="1:76" ht="15" customHeight="1">
      <c r="A46" s="37"/>
      <c r="B46" s="321" t="str">
        <f>IF(AND(Pre_Record!E196&gt;0,Pre_Record!E196&lt;71),IF(Pre_Record!M196&lt;&gt;"","X",IF(COUNTIF('Record Inputs'!$Q$2:$Q$100,Pre_Record!AN196)&gt;0,"+","O")),IF(Pre_Record!E196&gt;70,"L",""))</f>
        <v>O</v>
      </c>
      <c r="C46" s="320"/>
      <c r="D46" s="673" t="s">
        <v>121</v>
      </c>
      <c r="E46" s="673"/>
      <c r="F46" s="673"/>
      <c r="G46" s="673"/>
      <c r="H46" s="673"/>
      <c r="I46" s="673"/>
      <c r="J46" s="673"/>
      <c r="K46" s="673"/>
      <c r="L46" s="673"/>
      <c r="M46" s="673"/>
      <c r="N46" s="673"/>
      <c r="O46" s="673"/>
      <c r="P46" s="673"/>
      <c r="Q46" s="673"/>
      <c r="R46" s="673"/>
      <c r="S46" s="320"/>
      <c r="T46" s="321" t="str">
        <f>IF(AND(Pre_Record!E173&gt;0,Pre_Record!E173&lt;71),IF(Pre_Record!M173&lt;&gt;"","X",IF(COUNTIF('Record Inputs'!$Q$2:$Q$100,Pre_Record!AN173)&gt;0,"+","O")),IF(Pre_Record!E173&gt;70,"L",""))</f>
        <v>O</v>
      </c>
      <c r="U46" s="322"/>
      <c r="V46" s="322"/>
      <c r="W46" s="321" t="str">
        <f>IF(AND(Pre_Record!E244&gt;0,Pre_Record!E244&lt;71),IF(Pre_Record!M244&lt;&gt;"","X",IF(COUNTIF('Record Inputs'!$Q$2:$Q$100,Pre_Record!AN244)&gt;0,"+","O")),IF(Pre_Record!E244&gt;70,"L",""))</f>
        <v/>
      </c>
      <c r="X46" s="320"/>
      <c r="Y46" s="673" t="s">
        <v>121</v>
      </c>
      <c r="Z46" s="673"/>
      <c r="AA46" s="673"/>
      <c r="AB46" s="673"/>
      <c r="AC46" s="673"/>
      <c r="AD46" s="673"/>
      <c r="AE46" s="673"/>
      <c r="AF46" s="673"/>
      <c r="AG46" s="673"/>
      <c r="AH46" s="673"/>
      <c r="AI46" s="673"/>
      <c r="AJ46" s="673"/>
      <c r="AK46" s="673"/>
      <c r="AL46" s="673"/>
      <c r="AM46" s="673"/>
      <c r="AN46" s="320"/>
      <c r="AO46" s="321" t="str">
        <f>IF(AND(Pre_Record!E221&gt;0,Pre_Record!E221&lt;71),IF(Pre_Record!M221&lt;&gt;"","X",IF(COUNTIF('Record Inputs'!$Q$2:$Q$100,Pre_Record!AN221)&gt;0,"+","O")),IF(Pre_Record!E221&gt;70,"L",""))</f>
        <v/>
      </c>
      <c r="AP46" s="322"/>
      <c r="AQ46" s="322"/>
      <c r="AR46" s="321" t="str">
        <f>IF(AND(Pre_Record!E292&gt;0,Pre_Record!E292&lt;71),IF(Pre_Record!M292&lt;&gt;"","X",IF(COUNTIF('Record Inputs'!$Q$2:$Q$100,Pre_Record!AN292)&gt;0,"+","O")),IF(Pre_Record!E292&gt;70,"L",""))</f>
        <v/>
      </c>
      <c r="AS46" s="320"/>
      <c r="AT46" s="673" t="s">
        <v>121</v>
      </c>
      <c r="AU46" s="673"/>
      <c r="AV46" s="673"/>
      <c r="AW46" s="673"/>
      <c r="AX46" s="673"/>
      <c r="AY46" s="673"/>
      <c r="AZ46" s="673"/>
      <c r="BA46" s="673"/>
      <c r="BB46" s="673"/>
      <c r="BC46" s="673"/>
      <c r="BD46" s="673"/>
      <c r="BE46" s="673"/>
      <c r="BF46" s="673"/>
      <c r="BG46" s="673"/>
      <c r="BH46" s="673"/>
      <c r="BI46" s="320"/>
      <c r="BJ46" s="321" t="str">
        <f>IF(AND(Pre_Record!E269&gt;0,Pre_Record!E269&lt;71),IF(Pre_Record!M269&lt;&gt;"","X",IF(COUNTIF('Record Inputs'!$Q$2:$Q$100,Pre_Record!AN269)&gt;0,"+","O")),IF(Pre_Record!E269&gt;70,"L",""))</f>
        <v/>
      </c>
      <c r="BK46" s="37"/>
      <c r="BM46" s="37"/>
      <c r="BN46" s="37"/>
      <c r="BO46" s="37"/>
      <c r="BP46" s="37"/>
      <c r="BQ46" s="37"/>
      <c r="BR46" s="37"/>
      <c r="BS46" s="37"/>
      <c r="BT46" s="37"/>
      <c r="BU46" s="37"/>
      <c r="BV46" s="37"/>
      <c r="BW46" s="37"/>
      <c r="BX46" s="37"/>
    </row>
    <row r="47" spans="1:76" ht="15" customHeight="1" thickBot="1">
      <c r="A47" s="37"/>
      <c r="B47" s="321" t="str">
        <f>IF(AND(Pre_Record!E195&gt;0,Pre_Record!E195&lt;71),IF(Pre_Record!M195&lt;&gt;"","X",IF(COUNTIF('Record Inputs'!$Q$2:$Q$100,Pre_Record!AN195)&gt;0,"+","O")),IF(Pre_Record!E195&gt;70,"L",""))</f>
        <v>O</v>
      </c>
      <c r="C47" s="320"/>
      <c r="D47" s="625">
        <v>1</v>
      </c>
      <c r="E47" s="625"/>
      <c r="F47" s="625"/>
      <c r="G47" s="323"/>
      <c r="H47" s="625">
        <v>2</v>
      </c>
      <c r="I47" s="625"/>
      <c r="J47" s="625"/>
      <c r="K47" s="320"/>
      <c r="L47" s="625">
        <v>3</v>
      </c>
      <c r="M47" s="625"/>
      <c r="N47" s="625"/>
      <c r="O47" s="323"/>
      <c r="P47" s="625">
        <v>4</v>
      </c>
      <c r="Q47" s="625"/>
      <c r="R47" s="625"/>
      <c r="S47" s="320"/>
      <c r="T47" s="321" t="str">
        <f>IF(AND(Pre_Record!E174&gt;0,Pre_Record!E174&lt;71),IF(Pre_Record!M174&lt;&gt;"","X",IF(COUNTIF('Record Inputs'!$Q$2:$Q$100,Pre_Record!AN174)&gt;0,"+","O")),IF(Pre_Record!E174&gt;70,"L",""))</f>
        <v>O</v>
      </c>
      <c r="U47" s="322"/>
      <c r="V47" s="322"/>
      <c r="W47" s="321" t="str">
        <f>IF(AND(Pre_Record!E243&gt;0,Pre_Record!E243&lt;71),IF(Pre_Record!M243&lt;&gt;"","X",IF(COUNTIF('Record Inputs'!$Q$2:$Q$100,Pre_Record!AN243)&gt;0,"+","O")),IF(Pre_Record!E243&gt;70,"L",""))</f>
        <v/>
      </c>
      <c r="X47" s="320"/>
      <c r="Y47" s="625">
        <v>1</v>
      </c>
      <c r="Z47" s="625"/>
      <c r="AA47" s="625"/>
      <c r="AB47" s="323"/>
      <c r="AC47" s="625">
        <v>2</v>
      </c>
      <c r="AD47" s="625"/>
      <c r="AE47" s="625"/>
      <c r="AF47" s="320"/>
      <c r="AG47" s="625">
        <v>3</v>
      </c>
      <c r="AH47" s="625"/>
      <c r="AI47" s="625"/>
      <c r="AJ47" s="323"/>
      <c r="AK47" s="625">
        <v>4</v>
      </c>
      <c r="AL47" s="625"/>
      <c r="AM47" s="625"/>
      <c r="AN47" s="320"/>
      <c r="AO47" s="321" t="str">
        <f>IF(AND(Pre_Record!E222&gt;0,Pre_Record!E222&lt;71),IF(Pre_Record!M222&lt;&gt;"","X",IF(COUNTIF('Record Inputs'!$Q$2:$Q$100,Pre_Record!AN222)&gt;0,"+","O")),IF(Pre_Record!E222&gt;70,"L",""))</f>
        <v/>
      </c>
      <c r="AP47" s="322"/>
      <c r="AQ47" s="322"/>
      <c r="AR47" s="321" t="str">
        <f>IF(AND(Pre_Record!E291&gt;0,Pre_Record!E291&lt;71),IF(Pre_Record!M291&lt;&gt;"","X",IF(COUNTIF('Record Inputs'!$Q$2:$Q$100,Pre_Record!AN291)&gt;0,"+","O")),IF(Pre_Record!E291&gt;70,"L",""))</f>
        <v/>
      </c>
      <c r="AS47" s="320"/>
      <c r="AT47" s="625">
        <v>1</v>
      </c>
      <c r="AU47" s="625"/>
      <c r="AV47" s="625"/>
      <c r="AW47" s="323"/>
      <c r="AX47" s="625">
        <v>2</v>
      </c>
      <c r="AY47" s="625"/>
      <c r="AZ47" s="625"/>
      <c r="BA47" s="320"/>
      <c r="BB47" s="625">
        <v>3</v>
      </c>
      <c r="BC47" s="625"/>
      <c r="BD47" s="625"/>
      <c r="BE47" s="323"/>
      <c r="BF47" s="625">
        <v>4</v>
      </c>
      <c r="BG47" s="625"/>
      <c r="BH47" s="625"/>
      <c r="BI47" s="320"/>
      <c r="BJ47" s="321" t="str">
        <f>IF(AND(Pre_Record!E270&gt;0,Pre_Record!E270&lt;71),IF(Pre_Record!M270&lt;&gt;"","X",IF(COUNTIF('Record Inputs'!$Q$2:$Q$100,Pre_Record!AN270)&gt;0,"+","O")),IF(Pre_Record!E270&gt;70,"L",""))</f>
        <v/>
      </c>
      <c r="BK47" s="37"/>
      <c r="BM47" s="37"/>
      <c r="BN47" s="37"/>
      <c r="BO47" s="37"/>
      <c r="BP47" s="37"/>
      <c r="BQ47" s="37"/>
      <c r="BR47" s="37"/>
      <c r="BS47" s="37"/>
      <c r="BT47" s="37"/>
      <c r="BU47" s="37"/>
      <c r="BV47" s="37"/>
      <c r="BW47" s="37"/>
      <c r="BX47" s="37"/>
    </row>
    <row r="48" spans="1:76" ht="15" customHeight="1">
      <c r="A48" s="37"/>
      <c r="B48" s="321" t="str">
        <f>IF(AND(Pre_Record!E194&gt;0,Pre_Record!E194&lt;71),IF(Pre_Record!M194&lt;&gt;"","X",IF(COUNTIF('Record Inputs'!$Q$2:$Q$100,Pre_Record!AN194)&gt;0,"+","O")),IF(Pre_Record!E194&gt;70,"L",""))</f>
        <v>O</v>
      </c>
      <c r="C48" s="320"/>
      <c r="D48" s="628" t="str">
        <f>IF(Pre_Record!G149=0,"",Pre_Record!G149)</f>
        <v/>
      </c>
      <c r="E48" s="629"/>
      <c r="F48" s="630"/>
      <c r="G48" s="323"/>
      <c r="H48" s="628" t="str">
        <f>IF(Pre_Record!G161=0,"",Pre_Record!G161)</f>
        <v/>
      </c>
      <c r="I48" s="629"/>
      <c r="J48" s="630"/>
      <c r="K48" s="323"/>
      <c r="L48" s="628" t="str">
        <f>IF(Pre_Record!G173=0,"",Pre_Record!G173)</f>
        <v>25nmUniv</v>
      </c>
      <c r="M48" s="629"/>
      <c r="N48" s="630"/>
      <c r="O48" s="323"/>
      <c r="P48" s="628" t="str">
        <f>IF(Pre_Record!G185=0,"",Pre_Record!G185)</f>
        <v>25nmUniv</v>
      </c>
      <c r="Q48" s="629"/>
      <c r="R48" s="630"/>
      <c r="S48" s="320"/>
      <c r="T48" s="321" t="str">
        <f>IF(AND(Pre_Record!E175&gt;0,Pre_Record!E175&lt;71),IF(Pre_Record!M175&lt;&gt;"","X",IF(COUNTIF('Record Inputs'!$Q$2:$Q$100,Pre_Record!AN175)&gt;0,"+","O")),IF(Pre_Record!E175&gt;70,"L",""))</f>
        <v>O</v>
      </c>
      <c r="U48" s="322"/>
      <c r="V48" s="322"/>
      <c r="W48" s="321" t="str">
        <f>IF(AND(Pre_Record!E242&gt;0,Pre_Record!E242&lt;71),IF(Pre_Record!M242&lt;&gt;"","X",IF(COUNTIF('Record Inputs'!$Q$2:$Q$100,Pre_Record!AN242)&gt;0,"+","O")),IF(Pre_Record!E242&gt;70,"L",""))</f>
        <v/>
      </c>
      <c r="X48" s="320"/>
      <c r="Y48" s="628" t="str">
        <f>IF(Pre_Record!G197=0,"",Pre_Record!G197)</f>
        <v/>
      </c>
      <c r="Z48" s="629"/>
      <c r="AA48" s="630"/>
      <c r="AB48" s="323"/>
      <c r="AC48" s="628" t="str">
        <f>IF(Pre_Record!G209=0,"",Pre_Record!G209)</f>
        <v/>
      </c>
      <c r="AD48" s="629"/>
      <c r="AE48" s="630"/>
      <c r="AF48" s="323"/>
      <c r="AG48" s="628" t="str">
        <f>IF(Pre_Record!G221=0,"",Pre_Record!G221)</f>
        <v/>
      </c>
      <c r="AH48" s="629"/>
      <c r="AI48" s="630"/>
      <c r="AJ48" s="323"/>
      <c r="AK48" s="628" t="str">
        <f>IF(Pre_Record!G233=0,"",Pre_Record!G233)</f>
        <v/>
      </c>
      <c r="AL48" s="629"/>
      <c r="AM48" s="630"/>
      <c r="AN48" s="320"/>
      <c r="AO48" s="321" t="str">
        <f>IF(AND(Pre_Record!E223&gt;0,Pre_Record!E223&lt;71),IF(Pre_Record!M223&lt;&gt;"","X",IF(COUNTIF('Record Inputs'!$Q$2:$Q$100,Pre_Record!AN223)&gt;0,"+","O")),IF(Pre_Record!E223&gt;70,"L",""))</f>
        <v/>
      </c>
      <c r="AP48" s="322"/>
      <c r="AQ48" s="322"/>
      <c r="AR48" s="321" t="str">
        <f>IF(AND(Pre_Record!E290&gt;0,Pre_Record!E290&lt;71),IF(Pre_Record!M290&lt;&gt;"","X",IF(COUNTIF('Record Inputs'!$Q$2:$Q$100,Pre_Record!AN290)&gt;0,"+","O")),IF(Pre_Record!E290&gt;70,"L",""))</f>
        <v/>
      </c>
      <c r="AS48" s="320"/>
      <c r="AT48" s="628" t="str">
        <f>IF(Pre_Record!G245=0,"",Pre_Record!G245)</f>
        <v/>
      </c>
      <c r="AU48" s="629"/>
      <c r="AV48" s="630"/>
      <c r="AW48" s="323"/>
      <c r="AX48" s="628" t="str">
        <f>IF(Pre_Record!G257=0,"",Pre_Record!G257)</f>
        <v/>
      </c>
      <c r="AY48" s="629"/>
      <c r="AZ48" s="630"/>
      <c r="BA48" s="323"/>
      <c r="BB48" s="628" t="str">
        <f>IF(Pre_Record!G269=0,"",Pre_Record!G269)</f>
        <v/>
      </c>
      <c r="BC48" s="629"/>
      <c r="BD48" s="630"/>
      <c r="BE48" s="323"/>
      <c r="BF48" s="628" t="str">
        <f>IF(Pre_Record!G281=0,"",Pre_Record!G281)</f>
        <v/>
      </c>
      <c r="BG48" s="629"/>
      <c r="BH48" s="630"/>
      <c r="BI48" s="320"/>
      <c r="BJ48" s="321" t="str">
        <f>IF(AND(Pre_Record!E271&gt;0,Pre_Record!E271&lt;71),IF(Pre_Record!M271&lt;&gt;"","X",IF(COUNTIF('Record Inputs'!$Q$2:$Q$100,Pre_Record!AN271)&gt;0,"+","O")),IF(Pre_Record!E271&gt;70,"L",""))</f>
        <v/>
      </c>
      <c r="BK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</row>
    <row r="49" spans="1:76" ht="15" customHeight="1" thickBot="1">
      <c r="A49" s="37"/>
      <c r="B49" s="321" t="str">
        <f>IF(AND(Pre_Record!E193&gt;0,Pre_Record!E193&lt;71),IF(Pre_Record!M193&lt;&gt;"","X",IF(COUNTIF('Record Inputs'!$Q$2:$Q$100,Pre_Record!AN193)&gt;0,"+","O")),IF(Pre_Record!E193&gt;70,"L",""))</f>
        <v>O</v>
      </c>
      <c r="C49" s="320"/>
      <c r="D49" s="631"/>
      <c r="E49" s="632"/>
      <c r="F49" s="633"/>
      <c r="G49" s="323"/>
      <c r="H49" s="631"/>
      <c r="I49" s="632"/>
      <c r="J49" s="633"/>
      <c r="K49" s="323"/>
      <c r="L49" s="631"/>
      <c r="M49" s="632"/>
      <c r="N49" s="633"/>
      <c r="O49" s="323"/>
      <c r="P49" s="631"/>
      <c r="Q49" s="632"/>
      <c r="R49" s="633"/>
      <c r="S49" s="320"/>
      <c r="T49" s="321" t="str">
        <f>IF(AND(Pre_Record!E176&gt;0,Pre_Record!E176&lt;71),IF(Pre_Record!M176&lt;&gt;"","X",IF(COUNTIF('Record Inputs'!$Q$2:$Q$100,Pre_Record!AN176)&gt;0,"+","O")),IF(Pre_Record!E176&gt;70,"L",""))</f>
        <v>O</v>
      </c>
      <c r="U49" s="322"/>
      <c r="V49" s="322"/>
      <c r="W49" s="321" t="str">
        <f>IF(AND(Pre_Record!E241&gt;0,Pre_Record!E241&lt;71),IF(Pre_Record!M241&lt;&gt;"","X",IF(COUNTIF('Record Inputs'!$Q$2:$Q$100,Pre_Record!AN241)&gt;0,"+","O")),IF(Pre_Record!E241&gt;70,"L",""))</f>
        <v/>
      </c>
      <c r="X49" s="320"/>
      <c r="Y49" s="631"/>
      <c r="Z49" s="632"/>
      <c r="AA49" s="633"/>
      <c r="AB49" s="323"/>
      <c r="AC49" s="631"/>
      <c r="AD49" s="632"/>
      <c r="AE49" s="633"/>
      <c r="AF49" s="323"/>
      <c r="AG49" s="631"/>
      <c r="AH49" s="632"/>
      <c r="AI49" s="633"/>
      <c r="AJ49" s="323"/>
      <c r="AK49" s="631"/>
      <c r="AL49" s="632"/>
      <c r="AM49" s="633"/>
      <c r="AN49" s="320"/>
      <c r="AO49" s="321" t="str">
        <f>IF(AND(Pre_Record!E224&gt;0,Pre_Record!E224&lt;71),IF(Pre_Record!M224&lt;&gt;"","X",IF(COUNTIF('Record Inputs'!$Q$2:$Q$100,Pre_Record!AN224)&gt;0,"+","O")),IF(Pre_Record!E224&gt;70,"L",""))</f>
        <v/>
      </c>
      <c r="AP49" s="322"/>
      <c r="AQ49" s="322"/>
      <c r="AR49" s="321" t="str">
        <f>IF(AND(Pre_Record!E289&gt;0,Pre_Record!E289&lt;71),IF(Pre_Record!M289&lt;&gt;"","X",IF(COUNTIF('Record Inputs'!$Q$2:$Q$100,Pre_Record!AN289)&gt;0,"+","O")),IF(Pre_Record!E289&gt;70,"L",""))</f>
        <v/>
      </c>
      <c r="AS49" s="320"/>
      <c r="AT49" s="631"/>
      <c r="AU49" s="632"/>
      <c r="AV49" s="633"/>
      <c r="AW49" s="323"/>
      <c r="AX49" s="631"/>
      <c r="AY49" s="632"/>
      <c r="AZ49" s="633"/>
      <c r="BA49" s="323"/>
      <c r="BB49" s="631"/>
      <c r="BC49" s="632"/>
      <c r="BD49" s="633"/>
      <c r="BE49" s="323"/>
      <c r="BF49" s="631"/>
      <c r="BG49" s="632"/>
      <c r="BH49" s="633"/>
      <c r="BI49" s="320"/>
      <c r="BJ49" s="321" t="str">
        <f>IF(AND(Pre_Record!E272&gt;0,Pre_Record!E272&lt;71),IF(Pre_Record!M272&lt;&gt;"","X",IF(COUNTIF('Record Inputs'!$Q$2:$Q$100,Pre_Record!AN272)&gt;0,"+","O")),IF(Pre_Record!E272&gt;70,"L",""))</f>
        <v/>
      </c>
      <c r="BK49" s="37"/>
      <c r="BM49" s="37"/>
      <c r="BN49" s="37"/>
      <c r="BO49" s="37"/>
      <c r="BP49" s="37"/>
      <c r="BQ49" s="37"/>
      <c r="BR49" s="37"/>
      <c r="BS49" s="37"/>
      <c r="BT49" s="37"/>
      <c r="BU49" s="37"/>
      <c r="BV49" s="37"/>
      <c r="BW49" s="37"/>
      <c r="BX49" s="37"/>
    </row>
    <row r="50" spans="1:76" ht="15" customHeight="1" thickBot="1">
      <c r="A50" s="37"/>
      <c r="B50" s="320"/>
      <c r="C50" s="321" t="str">
        <f>IF(AND(Pre_Record!E192&gt;0,Pre_Record!E192&lt;71),IF(Pre_Record!M192&lt;&gt;"","X",IF(COUNTIF('Record Inputs'!$Q$2:$Q$100,Pre_Record!AN192)&gt;0,"+","O")),IF(Pre_Record!E192&gt;70,"L",""))</f>
        <v>O</v>
      </c>
      <c r="D50" s="320"/>
      <c r="E50" s="323"/>
      <c r="F50" s="323"/>
      <c r="G50" s="323"/>
      <c r="H50" s="625" t="s">
        <v>119</v>
      </c>
      <c r="I50" s="625"/>
      <c r="J50" s="625"/>
      <c r="K50" s="625"/>
      <c r="L50" s="625"/>
      <c r="M50" s="625"/>
      <c r="N50" s="625"/>
      <c r="O50" s="323"/>
      <c r="P50" s="323"/>
      <c r="Q50" s="323"/>
      <c r="R50" s="320"/>
      <c r="S50" s="321" t="str">
        <f>IF(AND(Pre_Record!E177&gt;0,Pre_Record!E177&lt;71),IF(Pre_Record!M177&lt;&gt;"","X",IF(COUNTIF('Record Inputs'!$Q$2:$Q$100,Pre_Record!AN177)&gt;0,"+","O")),IF(Pre_Record!E177&gt;70,"L",""))</f>
        <v>O</v>
      </c>
      <c r="T50" s="320"/>
      <c r="U50" s="322"/>
      <c r="V50" s="322"/>
      <c r="W50" s="320"/>
      <c r="X50" s="321" t="str">
        <f>IF(AND(Pre_Record!E240&gt;0,Pre_Record!E240&lt;71),IF(Pre_Record!M240&lt;&gt;"","X",IF(COUNTIF('Record Inputs'!$Q$2:$Q$100,Pre_Record!AN240)&gt;0,"+","O")),IF(Pre_Record!E240&gt;70,"L",""))</f>
        <v/>
      </c>
      <c r="Y50" s="320"/>
      <c r="Z50" s="323"/>
      <c r="AA50" s="323"/>
      <c r="AB50" s="323"/>
      <c r="AC50" s="625" t="s">
        <v>119</v>
      </c>
      <c r="AD50" s="625"/>
      <c r="AE50" s="625"/>
      <c r="AF50" s="625"/>
      <c r="AG50" s="625"/>
      <c r="AH50" s="625"/>
      <c r="AI50" s="625"/>
      <c r="AJ50" s="323"/>
      <c r="AK50" s="323"/>
      <c r="AL50" s="323"/>
      <c r="AM50" s="320"/>
      <c r="AN50" s="321" t="str">
        <f>IF(AND(Pre_Record!E225&gt;0,Pre_Record!E225&lt;71),IF(Pre_Record!M225&lt;&gt;"","X",IF(COUNTIF('Record Inputs'!$Q$2:$Q$100,Pre_Record!AN225)&gt;0,"+","O")),IF(Pre_Record!E225&gt;70,"L",""))</f>
        <v/>
      </c>
      <c r="AO50" s="320"/>
      <c r="AP50" s="322"/>
      <c r="AQ50" s="322"/>
      <c r="AR50" s="320"/>
      <c r="AS50" s="321" t="str">
        <f>IF(AND(Pre_Record!E288&gt;0,Pre_Record!E288&lt;71),IF(Pre_Record!M288&lt;&gt;"","X",IF(COUNTIF('Record Inputs'!$Q$2:$Q$100,Pre_Record!AN288)&gt;0,"+","O")),IF(Pre_Record!E288&gt;70,"L",""))</f>
        <v/>
      </c>
      <c r="AT50" s="320"/>
      <c r="AU50" s="323"/>
      <c r="AV50" s="323"/>
      <c r="AW50" s="323"/>
      <c r="AX50" s="625" t="s">
        <v>119</v>
      </c>
      <c r="AY50" s="625"/>
      <c r="AZ50" s="625"/>
      <c r="BA50" s="625"/>
      <c r="BB50" s="625"/>
      <c r="BC50" s="625"/>
      <c r="BD50" s="625"/>
      <c r="BE50" s="323"/>
      <c r="BF50" s="323"/>
      <c r="BG50" s="323"/>
      <c r="BH50" s="320"/>
      <c r="BI50" s="321" t="str">
        <f>IF(AND(Pre_Record!E273&gt;0,Pre_Record!E273&lt;71),IF(Pre_Record!M273&lt;&gt;"","X",IF(COUNTIF('Record Inputs'!$Q$2:$Q$100,Pre_Record!AN273)&gt;0,"+","O")),IF(Pre_Record!E273&gt;70,"L",""))</f>
        <v/>
      </c>
      <c r="BJ50" s="320"/>
      <c r="BK50" s="37"/>
      <c r="BM50" s="37"/>
      <c r="BN50" s="37"/>
      <c r="BO50" s="37"/>
      <c r="BP50" s="37"/>
      <c r="BQ50" s="37"/>
      <c r="BR50" s="37"/>
      <c r="BS50" s="37"/>
      <c r="BT50" s="37"/>
      <c r="BU50" s="37"/>
      <c r="BV50" s="37"/>
      <c r="BW50" s="37"/>
      <c r="BX50" s="37"/>
    </row>
    <row r="51" spans="1:76" ht="15" customHeight="1">
      <c r="A51" s="37"/>
      <c r="B51" s="320"/>
      <c r="C51" s="320"/>
      <c r="D51" s="321" t="str">
        <f>IF(AND(Pre_Record!E191&gt;0,Pre_Record!E191&lt;71),IF(Pre_Record!M191&lt;&gt;"","X",IF(COUNTIF('Record Inputs'!$Q$2:$Q$100,Pre_Record!AN191)&gt;0,"+","O")),IF(Pre_Record!E191&gt;70,"L",""))</f>
        <v>O</v>
      </c>
      <c r="E51" s="323"/>
      <c r="F51" s="323"/>
      <c r="G51" s="323"/>
      <c r="H51" s="323"/>
      <c r="I51" s="667" t="str">
        <f>IF(AND(Pre_Record!I2="Henry",Pre_Record!B149&lt;&gt;""),"HG",IF(AND(Pre_Record!I2="Joel",Pre_Record!B149&lt;&gt;""),"JT",IF(AND(Pre_Record!I2="Matt",Pre_Record!B149&lt;&gt;""),"MT",IF(AND(Pre_Record!I2="Sean",Pre_Record!B149&lt;&gt;""),"SJM",""))))</f>
        <v/>
      </c>
      <c r="J51" s="668"/>
      <c r="K51" s="668"/>
      <c r="L51" s="668"/>
      <c r="M51" s="669"/>
      <c r="N51" s="323"/>
      <c r="O51" s="323"/>
      <c r="P51" s="323"/>
      <c r="Q51" s="323"/>
      <c r="R51" s="321" t="str">
        <f>IF(AND(Pre_Record!E178&gt;0,Pre_Record!E178&lt;71),IF(Pre_Record!M178&lt;&gt;"","X",IF(COUNTIF('Record Inputs'!$Q$2:$Q$100,Pre_Record!AN178)&gt;0,"+","O")),IF(Pre_Record!E178&gt;70,"L",""))</f>
        <v>O</v>
      </c>
      <c r="S51" s="320"/>
      <c r="T51" s="320"/>
      <c r="U51" s="322"/>
      <c r="V51" s="322"/>
      <c r="W51" s="320"/>
      <c r="X51" s="320"/>
      <c r="Y51" s="321" t="str">
        <f>IF(AND(Pre_Record!E239&gt;0,Pre_Record!E239&lt;71),IF(Pre_Record!M239&lt;&gt;"","X",IF(COUNTIF('Record Inputs'!$Q$2:$Q$100,Pre_Record!AN239)&gt;0,"+","O")),IF(Pre_Record!E239&gt;70,"L",""))</f>
        <v/>
      </c>
      <c r="Z51" s="323"/>
      <c r="AA51" s="323"/>
      <c r="AB51" s="323"/>
      <c r="AC51" s="323"/>
      <c r="AD51" s="667" t="str">
        <f>IF(AND(Pre_Record!I2="Henry",Pre_Record!B197&lt;&gt;""),"HG",IF(AND(Pre_Record!I2="Joel",Pre_Record!B197&lt;&gt;""),"JT",IF(AND(Pre_Record!I2="Matt",Pre_Record!B197&lt;&gt;""),"MT",IF(AND(Pre_Record!I2="Sean",Pre_Record!B197&lt;&gt;""),"SJM",""))))</f>
        <v/>
      </c>
      <c r="AE51" s="668"/>
      <c r="AF51" s="668"/>
      <c r="AG51" s="668"/>
      <c r="AH51" s="669"/>
      <c r="AI51" s="323"/>
      <c r="AJ51" s="323"/>
      <c r="AK51" s="323"/>
      <c r="AL51" s="323"/>
      <c r="AM51" s="321" t="str">
        <f>IF(AND(Pre_Record!E226&gt;0,Pre_Record!E226&lt;71),IF(Pre_Record!M226&lt;&gt;"","X",IF(COUNTIF('Record Inputs'!$Q$2:$Q$100,Pre_Record!AN226)&gt;0,"+","O")),IF(Pre_Record!E226&gt;70,"L",""))</f>
        <v/>
      </c>
      <c r="AN51" s="320"/>
      <c r="AO51" s="320"/>
      <c r="AP51" s="322"/>
      <c r="AQ51" s="322"/>
      <c r="AR51" s="320"/>
      <c r="AS51" s="320"/>
      <c r="AT51" s="321" t="str">
        <f>IF(AND(Pre_Record!E287&gt;0,Pre_Record!E287&lt;71),IF(Pre_Record!M287&lt;&gt;"","X",IF(COUNTIF('Record Inputs'!$Q$2:$Q$100,Pre_Record!AN287)&gt;0,"+","O")),IF(Pre_Record!E287&gt;70,"L",""))</f>
        <v/>
      </c>
      <c r="AU51" s="323"/>
      <c r="AV51" s="323"/>
      <c r="AW51" s="323"/>
      <c r="AX51" s="323"/>
      <c r="AY51" s="667" t="str">
        <f>IF(AND(Pre_Record!I2="Henry",Pre_Record!B245&lt;&gt;""),"HG",IF(AND(Pre_Record!I2="Joel",Pre_Record!B245&lt;&gt;""),"JT",IF(AND(Pre_Record!I2="Matt",Pre_Record!B245&lt;&gt;""),"MT",IF(AND(Pre_Record!I2="Sean",Pre_Record!B245&lt;&gt;""),"SJM",""))))</f>
        <v/>
      </c>
      <c r="AZ51" s="668"/>
      <c r="BA51" s="668"/>
      <c r="BB51" s="668"/>
      <c r="BC51" s="669"/>
      <c r="BD51" s="323"/>
      <c r="BE51" s="323"/>
      <c r="BF51" s="323"/>
      <c r="BG51" s="323"/>
      <c r="BH51" s="321" t="str">
        <f>IF(AND(Pre_Record!E274&gt;0,Pre_Record!E274&lt;71),IF(Pre_Record!M274&lt;&gt;"","X",IF(COUNTIF('Record Inputs'!$Q$2:$Q$100,Pre_Record!AN274)&gt;0,"+","O")),IF(Pre_Record!E274&gt;70,"L",""))</f>
        <v/>
      </c>
      <c r="BI51" s="320"/>
      <c r="BJ51" s="320"/>
      <c r="BK51" s="37"/>
      <c r="BM51" s="37"/>
      <c r="BN51" s="37"/>
      <c r="BO51" s="37"/>
      <c r="BP51" s="37"/>
      <c r="BQ51" s="37"/>
      <c r="BR51" s="37"/>
      <c r="BS51" s="37"/>
      <c r="BT51" s="37"/>
      <c r="BU51" s="37"/>
      <c r="BV51" s="37"/>
      <c r="BW51" s="37"/>
      <c r="BX51" s="37"/>
    </row>
    <row r="52" spans="1:76" ht="15" customHeight="1" thickBot="1">
      <c r="A52" s="37"/>
      <c r="B52" s="320"/>
      <c r="C52" s="627">
        <v>4</v>
      </c>
      <c r="D52" s="627"/>
      <c r="E52" s="321" t="str">
        <f>IF(AND(Pre_Record!E190&gt;0,Pre_Record!E190&lt;71),IF(Pre_Record!M190&lt;&gt;"","X",IF(COUNTIF('Record Inputs'!$Q$2:$Q$100,Pre_Record!AN190)&gt;0,"+","O")),IF(Pre_Record!E190&gt;70,"L",""))</f>
        <v>O</v>
      </c>
      <c r="F52" s="320"/>
      <c r="G52" s="320"/>
      <c r="H52" s="323"/>
      <c r="I52" s="670"/>
      <c r="J52" s="671"/>
      <c r="K52" s="671"/>
      <c r="L52" s="671"/>
      <c r="M52" s="672"/>
      <c r="N52" s="323"/>
      <c r="O52" s="320"/>
      <c r="P52" s="320"/>
      <c r="Q52" s="321" t="str">
        <f>IF(AND(Pre_Record!E179&gt;0,Pre_Record!E179&lt;71),IF(Pre_Record!M179&lt;&gt;"","X",IF(COUNTIF('Record Inputs'!$Q$2:$Q$100,Pre_Record!AN179)&gt;0,"+","O")),IF(Pre_Record!E179&gt;70,"L",""))</f>
        <v>O</v>
      </c>
      <c r="R52" s="626">
        <v>3</v>
      </c>
      <c r="S52" s="626"/>
      <c r="T52" s="320"/>
      <c r="U52" s="322"/>
      <c r="V52" s="322"/>
      <c r="W52" s="320"/>
      <c r="X52" s="627">
        <v>4</v>
      </c>
      <c r="Y52" s="627"/>
      <c r="Z52" s="321" t="str">
        <f>IF(AND(Pre_Record!E238&gt;0,Pre_Record!E238&lt;71),IF(Pre_Record!M238&lt;&gt;"","X",IF(COUNTIF('Record Inputs'!$Q$2:$Q$100,Pre_Record!AN238)&gt;0,"+","O")),IF(Pre_Record!E238&gt;70,"L",""))</f>
        <v/>
      </c>
      <c r="AA52" s="320"/>
      <c r="AB52" s="320"/>
      <c r="AC52" s="323"/>
      <c r="AD52" s="670"/>
      <c r="AE52" s="671"/>
      <c r="AF52" s="671"/>
      <c r="AG52" s="671"/>
      <c r="AH52" s="672"/>
      <c r="AI52" s="323"/>
      <c r="AJ52" s="320"/>
      <c r="AK52" s="320"/>
      <c r="AL52" s="321" t="str">
        <f>IF(AND(Pre_Record!E227&gt;0,Pre_Record!E227&lt;71),IF(Pre_Record!M227&lt;&gt;"","X",IF(COUNTIF('Record Inputs'!$Q$2:$Q$100,Pre_Record!AN227)&gt;0,"+","O")),IF(Pre_Record!E227&gt;70,"L",""))</f>
        <v/>
      </c>
      <c r="AM52" s="626">
        <v>3</v>
      </c>
      <c r="AN52" s="626"/>
      <c r="AO52" s="320"/>
      <c r="AP52" s="322"/>
      <c r="AQ52" s="322"/>
      <c r="AR52" s="320"/>
      <c r="AS52" s="627">
        <v>4</v>
      </c>
      <c r="AT52" s="627"/>
      <c r="AU52" s="321" t="str">
        <f>IF(AND(Pre_Record!E286&gt;0,Pre_Record!E286&lt;71),IF(Pre_Record!M286&lt;&gt;"","X",IF(COUNTIF('Record Inputs'!$Q$2:$Q$100,Pre_Record!AN286)&gt;0,"+","O")),IF(Pre_Record!E286&gt;70,"L",""))</f>
        <v/>
      </c>
      <c r="AV52" s="320"/>
      <c r="AW52" s="320"/>
      <c r="AX52" s="323"/>
      <c r="AY52" s="670"/>
      <c r="AZ52" s="671"/>
      <c r="BA52" s="671"/>
      <c r="BB52" s="671"/>
      <c r="BC52" s="672"/>
      <c r="BD52" s="323"/>
      <c r="BE52" s="320"/>
      <c r="BF52" s="320"/>
      <c r="BG52" s="321" t="str">
        <f>IF(AND(Pre_Record!E275&gt;0,Pre_Record!E275&lt;71),IF(Pre_Record!M275&lt;&gt;"","X",IF(COUNTIF('Record Inputs'!$Q$2:$Q$100,Pre_Record!AN275)&gt;0,"+","O")),IF(Pre_Record!E275&gt;70,"L",""))</f>
        <v/>
      </c>
      <c r="BH52" s="626">
        <v>3</v>
      </c>
      <c r="BI52" s="626"/>
      <c r="BJ52" s="320"/>
      <c r="BK52" s="37"/>
      <c r="BM52" s="37"/>
      <c r="BN52" s="37"/>
      <c r="BO52" s="37"/>
      <c r="BP52" s="37"/>
      <c r="BQ52" s="37"/>
      <c r="BR52" s="37"/>
      <c r="BS52" s="37"/>
      <c r="BT52" s="37"/>
      <c r="BU52" s="37"/>
      <c r="BV52" s="37"/>
      <c r="BW52" s="37"/>
      <c r="BX52" s="37"/>
    </row>
    <row r="53" spans="1:76" ht="15" customHeight="1">
      <c r="A53" s="37"/>
      <c r="B53" s="320"/>
      <c r="C53" s="627"/>
      <c r="D53" s="627"/>
      <c r="E53" s="320"/>
      <c r="F53" s="321" t="str">
        <f>IF(AND(Pre_Record!E189&gt;0,Pre_Record!E189&lt;71),IF(Pre_Record!M189&lt;&gt;"","X",IF(COUNTIF('Record Inputs'!$Q$2:$Q$100,Pre_Record!AN189)&gt;0,"+","O")),IF(Pre_Record!E189&gt;70,"L",""))</f>
        <v>O</v>
      </c>
      <c r="G53" s="320"/>
      <c r="H53" s="320"/>
      <c r="I53" s="320"/>
      <c r="J53" s="320"/>
      <c r="K53" s="320"/>
      <c r="L53" s="320"/>
      <c r="M53" s="320"/>
      <c r="N53" s="320"/>
      <c r="O53" s="320"/>
      <c r="P53" s="321" t="str">
        <f>IF(AND(Pre_Record!E180&gt;0,Pre_Record!E180&lt;71),IF(Pre_Record!M180&lt;&gt;"","X",IF(COUNTIF('Record Inputs'!$Q$2:$Q$100,Pre_Record!AN180)&gt;0,"+","O")),IF(Pre_Record!E180&gt;70,"L",""))</f>
        <v>O</v>
      </c>
      <c r="Q53" s="320"/>
      <c r="R53" s="626"/>
      <c r="S53" s="626"/>
      <c r="T53" s="320"/>
      <c r="U53" s="322"/>
      <c r="V53" s="322"/>
      <c r="W53" s="320"/>
      <c r="X53" s="627"/>
      <c r="Y53" s="627"/>
      <c r="Z53" s="320"/>
      <c r="AA53" s="321" t="str">
        <f>IF(AND(Pre_Record!E237&gt;0,Pre_Record!E237&lt;71),IF(Pre_Record!M237&lt;&gt;"","X",IF(COUNTIF('Record Inputs'!$Q$2:$Q$100,Pre_Record!AN237)&gt;0,"+","O")),IF(Pre_Record!E237&gt;70,"L",""))</f>
        <v/>
      </c>
      <c r="AB53" s="320"/>
      <c r="AC53" s="320"/>
      <c r="AD53" s="320"/>
      <c r="AE53" s="320"/>
      <c r="AF53" s="320"/>
      <c r="AG53" s="320"/>
      <c r="AH53" s="320"/>
      <c r="AI53" s="320"/>
      <c r="AJ53" s="320"/>
      <c r="AK53" s="321" t="str">
        <f>IF(AND(Pre_Record!E228&gt;0,Pre_Record!E228&lt;71),IF(Pre_Record!M228&lt;&gt;"","X",IF(COUNTIF('Record Inputs'!$Q$2:$Q$100,Pre_Record!AN228)&gt;0,"+","O")),IF(Pre_Record!E228&gt;70,"L",""))</f>
        <v/>
      </c>
      <c r="AL53" s="320"/>
      <c r="AM53" s="626"/>
      <c r="AN53" s="626"/>
      <c r="AO53" s="320"/>
      <c r="AP53" s="322"/>
      <c r="AQ53" s="322"/>
      <c r="AR53" s="320"/>
      <c r="AS53" s="627"/>
      <c r="AT53" s="627"/>
      <c r="AU53" s="320"/>
      <c r="AV53" s="321" t="str">
        <f>IF(AND(Pre_Record!E285&gt;0,Pre_Record!E285&lt;71),IF(Pre_Record!M285&lt;&gt;"","X",IF(COUNTIF('Record Inputs'!$Q$2:$Q$100,Pre_Record!AN285)&gt;0,"+","O")),IF(Pre_Record!E285&gt;70,"L",""))</f>
        <v/>
      </c>
      <c r="AW53" s="320"/>
      <c r="AX53" s="320"/>
      <c r="AY53" s="320"/>
      <c r="AZ53" s="320"/>
      <c r="BA53" s="320"/>
      <c r="BB53" s="320"/>
      <c r="BC53" s="320"/>
      <c r="BD53" s="320"/>
      <c r="BE53" s="320"/>
      <c r="BF53" s="321" t="str">
        <f>IF(AND(Pre_Record!E276&gt;0,Pre_Record!E276&lt;71),IF(Pre_Record!M276&lt;&gt;"","X",IF(COUNTIF('Record Inputs'!$Q$2:$Q$100,Pre_Record!AN276)&gt;0,"+","O")),IF(Pre_Record!E276&gt;70,"L",""))</f>
        <v/>
      </c>
      <c r="BG53" s="320"/>
      <c r="BH53" s="626"/>
      <c r="BI53" s="626"/>
      <c r="BJ53" s="320"/>
      <c r="BK53" s="37"/>
      <c r="BM53" s="37"/>
      <c r="BN53" s="37"/>
      <c r="BO53" s="37"/>
      <c r="BP53" s="37"/>
      <c r="BQ53" s="37"/>
      <c r="BR53" s="37"/>
      <c r="BS53" s="37"/>
      <c r="BT53" s="37"/>
      <c r="BU53" s="37"/>
      <c r="BV53" s="37"/>
      <c r="BW53" s="37"/>
      <c r="BX53" s="37"/>
    </row>
    <row r="54" spans="1:76" ht="15" customHeight="1">
      <c r="A54" s="37"/>
      <c r="B54" s="634" t="str">
        <f>VLOOKUP("*",Pre_Record!B149:B196,1,FALSE)</f>
        <v>OE1448169-1</v>
      </c>
      <c r="C54" s="634"/>
      <c r="D54" s="634"/>
      <c r="E54" s="634"/>
      <c r="F54" s="320"/>
      <c r="G54" s="321" t="str">
        <f>IF(AND(Pre_Record!E188&gt;0,Pre_Record!E188&lt;71),IF(Pre_Record!M188&lt;&gt;"","X",IF(COUNTIF('Record Inputs'!$Q$2:$Q$100,Pre_Record!AN188)&gt;0,"+","O")),IF(Pre_Record!E188&gt;70,"L",""))</f>
        <v>O</v>
      </c>
      <c r="H54" s="321" t="str">
        <f>IF(AND(Pre_Record!E187&gt;0,Pre_Record!E187&lt;71),IF(Pre_Record!M187&lt;&gt;"","X",IF(COUNTIF('Record Inputs'!$Q$2:$Q$100,Pre_Record!AN187)&gt;0,"+","O")),IF(Pre_Record!E187&gt;70,"L",""))</f>
        <v>O</v>
      </c>
      <c r="I54" s="321" t="str">
        <f>IF(AND(Pre_Record!E186&gt;0,Pre_Record!E186&lt;71),IF(Pre_Record!M186&lt;&gt;"","X",IF(COUNTIF('Record Inputs'!$Q$2:$Q$100,Pre_Record!AN186)&gt;0,"+","O")),IF(Pre_Record!E186&gt;70,"L",""))</f>
        <v>O</v>
      </c>
      <c r="J54" s="321" t="str">
        <f>IF(AND(Pre_Record!E185&gt;0,Pre_Record!E185&lt;71),IF(Pre_Record!M185&lt;&gt;"","X",IF(COUNTIF('Record Inputs'!$Q$2:$Q$100,Pre_Record!AN185)&gt;0,"+","O")),IF(Pre_Record!E185&gt;70,"L",""))</f>
        <v>O</v>
      </c>
      <c r="K54" s="320"/>
      <c r="L54" s="321" t="str">
        <f>IF(AND(Pre_Record!E184&gt;0,Pre_Record!E184&lt;71),IF(Pre_Record!M184&lt;&gt;"","X",IF(COUNTIF('Record Inputs'!$Q$2:$Q$100,Pre_Record!AN184)&gt;0,"+","O")),IF(Pre_Record!E184&gt;70,"L",""))</f>
        <v>O</v>
      </c>
      <c r="M54" s="321" t="str">
        <f>IF(AND(Pre_Record!E183&gt;0,Pre_Record!E183&lt;71),IF(Pre_Record!M183&lt;&gt;"","X",IF(COUNTIF('Record Inputs'!$Q$2:$Q$100,Pre_Record!AN183)&gt;0,"+","O")),IF(Pre_Record!E183&gt;70,"L",""))</f>
        <v>O</v>
      </c>
      <c r="N54" s="321" t="str">
        <f>IF(AND(Pre_Record!E182&gt;0,Pre_Record!E182&lt;71),IF(Pre_Record!M182&lt;&gt;"","X",IF(COUNTIF('Record Inputs'!$Q$2:$Q$100,Pre_Record!AN182)&gt;0,"+","O")),IF(Pre_Record!E182&gt;70,"L",""))</f>
        <v>O</v>
      </c>
      <c r="O54" s="321" t="str">
        <f>IF(AND(Pre_Record!E181&gt;0,Pre_Record!E181&lt;71),IF(Pre_Record!M181&lt;&gt;"","X",IF(COUNTIF('Record Inputs'!$Q$2:$Q$100,Pre_Record!AN181)&gt;0,"+","O")),IF(Pre_Record!E181&gt;70,"L",""))</f>
        <v>O</v>
      </c>
      <c r="P54" s="320"/>
      <c r="Q54" s="634" t="str">
        <f>LOOKUP(2,1/(Pre_Record!B149:B196&lt;&gt;""),Pre_Record!B149:B196)</f>
        <v>OE1447430-1</v>
      </c>
      <c r="R54" s="634"/>
      <c r="S54" s="634"/>
      <c r="T54" s="634"/>
      <c r="U54" s="322"/>
      <c r="V54" s="322"/>
      <c r="W54" s="634" t="e">
        <f>VLOOKUP("*",Pre_Record!B197:B244,1,FALSE)</f>
        <v>#N/A</v>
      </c>
      <c r="X54" s="634"/>
      <c r="Y54" s="634"/>
      <c r="Z54" s="634"/>
      <c r="AA54" s="320"/>
      <c r="AB54" s="321" t="str">
        <f>IF(AND(Pre_Record!E236&gt;0,Pre_Record!E236&lt;71),IF(Pre_Record!M236&lt;&gt;"","X",IF(COUNTIF('Record Inputs'!$Q$2:$Q$100,Pre_Record!AN236)&gt;0,"+","O")),IF(Pre_Record!E236&gt;70,"L",""))</f>
        <v/>
      </c>
      <c r="AC54" s="321" t="str">
        <f>IF(AND(Pre_Record!E235&gt;0,Pre_Record!E235&lt;71),IF(Pre_Record!M235&lt;&gt;"","X",IF(COUNTIF('Record Inputs'!$Q$2:$Q$100,Pre_Record!AN235)&gt;0,"+","O")),IF(Pre_Record!E235&gt;70,"L",""))</f>
        <v/>
      </c>
      <c r="AD54" s="321" t="str">
        <f>IF(AND(Pre_Record!E234&gt;0,Pre_Record!E234&lt;71),IF(Pre_Record!M234&lt;&gt;"","X",IF(COUNTIF('Record Inputs'!$Q$2:$Q$100,Pre_Record!AN234)&gt;0,"+","O")),IF(Pre_Record!E234&gt;70,"L",""))</f>
        <v/>
      </c>
      <c r="AE54" s="321" t="str">
        <f>IF(AND(Pre_Record!E233&gt;0,Pre_Record!E233&lt;71),IF(Pre_Record!M233&lt;&gt;"","X",IF(COUNTIF('Record Inputs'!$Q$2:$Q$100,Pre_Record!AN233)&gt;0,"+","O")),IF(Pre_Record!E233&gt;70,"L",""))</f>
        <v/>
      </c>
      <c r="AF54" s="320"/>
      <c r="AG54" s="321" t="str">
        <f>IF(AND(Pre_Record!E232&gt;0,Pre_Record!E232&lt;71),IF(Pre_Record!M232&lt;&gt;"","X",IF(COUNTIF('Record Inputs'!$Q$2:$Q$100,Pre_Record!AN232)&gt;0,"+","O")),IF(Pre_Record!E232&gt;70,"L",""))</f>
        <v/>
      </c>
      <c r="AH54" s="321" t="str">
        <f>IF(AND(Pre_Record!E231&gt;0,Pre_Record!E231&lt;71),IF(Pre_Record!M231&lt;&gt;"","X",IF(COUNTIF('Record Inputs'!$Q$2:$Q$100,Pre_Record!AN231)&gt;0,"+","O")),IF(Pre_Record!E231&gt;70,"L",""))</f>
        <v/>
      </c>
      <c r="AI54" s="321" t="str">
        <f>IF(AND(Pre_Record!E230&gt;0,Pre_Record!E230&lt;71),IF(Pre_Record!M230&lt;&gt;"","X",IF(COUNTIF('Record Inputs'!$Q$2:$Q$100,Pre_Record!AN230)&gt;0,"+","O")),IF(Pre_Record!E230&gt;70,"L",""))</f>
        <v/>
      </c>
      <c r="AJ54" s="321" t="str">
        <f>IF(AND(Pre_Record!E229&gt;0,Pre_Record!E229&lt;71),IF(Pre_Record!M229&lt;&gt;"","X",IF(COUNTIF('Record Inputs'!$Q$2:$Q$100,Pre_Record!AN229)&gt;0,"+","O")),IF(Pre_Record!E229&gt;70,"L",""))</f>
        <v/>
      </c>
      <c r="AK54" s="320"/>
      <c r="AL54" s="634" t="e">
        <f>LOOKUP(2,1/(Pre_Record!B197:B244&lt;&gt;""),Pre_Record!B197:B244)</f>
        <v>#N/A</v>
      </c>
      <c r="AM54" s="634"/>
      <c r="AN54" s="634"/>
      <c r="AO54" s="634"/>
      <c r="AP54" s="322"/>
      <c r="AQ54" s="322"/>
      <c r="AR54" s="634" t="e">
        <f>VLOOKUP("*",Pre_Record!B245:B292,1,FALSE)</f>
        <v>#N/A</v>
      </c>
      <c r="AS54" s="634"/>
      <c r="AT54" s="634"/>
      <c r="AU54" s="634"/>
      <c r="AV54" s="320"/>
      <c r="AW54" s="321" t="str">
        <f>IF(AND(Pre_Record!E284&gt;0,Pre_Record!E284&lt;71),IF(Pre_Record!M284&lt;&gt;"","X",IF(COUNTIF('Record Inputs'!$Q$2:$Q$100,Pre_Record!AN284)&gt;0,"+","O")),IF(Pre_Record!E284&gt;70,"L",""))</f>
        <v/>
      </c>
      <c r="AX54" s="321" t="str">
        <f>IF(AND(Pre_Record!E283&gt;0,Pre_Record!E283&lt;71),IF(Pre_Record!M283&lt;&gt;"","X",IF(COUNTIF('Record Inputs'!$Q$2:$Q$100,Pre_Record!AN283)&gt;0,"+","O")),IF(Pre_Record!E283&gt;70,"L",""))</f>
        <v/>
      </c>
      <c r="AY54" s="321" t="str">
        <f>IF(AND(Pre_Record!E282&gt;0,Pre_Record!E282&lt;71),IF(Pre_Record!M282&lt;&gt;"","X",IF(COUNTIF('Record Inputs'!$Q$2:$Q$100,Pre_Record!AN282)&gt;0,"+","O")),IF(Pre_Record!E282&gt;70,"L",""))</f>
        <v/>
      </c>
      <c r="AZ54" s="321" t="str">
        <f>IF(AND(Pre_Record!E281&gt;0,Pre_Record!E281&lt;71),IF(Pre_Record!M281&lt;&gt;"","X",IF(COUNTIF('Record Inputs'!$Q$2:$Q$100,Pre_Record!AN281)&gt;0,"+","O")),IF(Pre_Record!E281&gt;70,"L",""))</f>
        <v/>
      </c>
      <c r="BA54" s="320"/>
      <c r="BB54" s="321" t="str">
        <f>IF(AND(Pre_Record!E280&gt;0,Pre_Record!E280&lt;71),IF(Pre_Record!M280&lt;&gt;"","X",IF(COUNTIF('Record Inputs'!$Q$2:$Q$100,Pre_Record!AN280)&gt;0,"+","O")),IF(Pre_Record!E280&gt;70,"L",""))</f>
        <v/>
      </c>
      <c r="BC54" s="321" t="str">
        <f>IF(AND(Pre_Record!E279&gt;0,Pre_Record!E279&lt;71),IF(Pre_Record!M279&lt;&gt;"","X",IF(COUNTIF('Record Inputs'!$Q$2:$Q$100,Pre_Record!AN279)&gt;0,"+","O")),IF(Pre_Record!E279&gt;70,"L",""))</f>
        <v/>
      </c>
      <c r="BD54" s="321" t="str">
        <f>IF(AND(Pre_Record!E278&gt;0,Pre_Record!E278&lt;71),IF(Pre_Record!M278&lt;&gt;"","X",IF(COUNTIF('Record Inputs'!$Q$2:$Q$100,Pre_Record!AN278)&gt;0,"+","O")),IF(Pre_Record!E278&gt;70,"L",""))</f>
        <v/>
      </c>
      <c r="BE54" s="321" t="str">
        <f>IF(AND(Pre_Record!E277&gt;0,Pre_Record!E277&lt;71),IF(Pre_Record!M277&lt;&gt;"","X",IF(COUNTIF('Record Inputs'!$Q$2:$Q$100,Pre_Record!AN277)&gt;0,"+","O")),IF(Pre_Record!E277&gt;70,"L",""))</f>
        <v/>
      </c>
      <c r="BF54" s="320"/>
      <c r="BG54" s="634" t="e">
        <f>LOOKUP(2,1/(Pre_Record!B245:B292&lt;&gt;""),Pre_Record!B245:B292)</f>
        <v>#N/A</v>
      </c>
      <c r="BH54" s="634"/>
      <c r="BI54" s="634"/>
      <c r="BJ54" s="634"/>
      <c r="BK54" s="37"/>
      <c r="BM54" s="37"/>
      <c r="BN54" s="37"/>
      <c r="BO54" s="37"/>
      <c r="BP54" s="37"/>
      <c r="BQ54" s="37"/>
      <c r="BR54" s="37"/>
      <c r="BS54" s="37"/>
      <c r="BT54" s="37"/>
      <c r="BU54" s="37"/>
      <c r="BV54" s="37"/>
      <c r="BW54" s="37"/>
      <c r="BX54" s="37"/>
    </row>
    <row r="55" spans="1:76" ht="11.25" customHeight="1">
      <c r="A55" s="37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37"/>
      <c r="V55" s="37"/>
      <c r="W55" s="158"/>
      <c r="X55" s="158"/>
      <c r="Y55" s="158"/>
      <c r="Z55" s="158"/>
      <c r="AA55" s="158"/>
      <c r="AB55" s="158"/>
      <c r="AC55" s="158"/>
      <c r="AD55" s="158"/>
      <c r="AE55" s="158"/>
      <c r="AF55" s="158"/>
      <c r="AG55" s="158"/>
      <c r="AH55" s="158"/>
      <c r="AI55" s="158"/>
      <c r="AJ55" s="158"/>
      <c r="AK55" s="261"/>
      <c r="AL55" s="261"/>
      <c r="AM55" s="261"/>
      <c r="AN55" s="261"/>
      <c r="AO55" s="261"/>
      <c r="AP55" s="37"/>
      <c r="AQ55" s="37"/>
      <c r="AR55" s="261"/>
      <c r="AS55" s="261"/>
      <c r="AT55" s="261"/>
      <c r="AU55" s="261"/>
      <c r="AV55" s="261"/>
      <c r="AW55" s="261"/>
      <c r="AX55" s="261"/>
      <c r="AY55" s="261"/>
      <c r="AZ55" s="261"/>
      <c r="BA55" s="261"/>
      <c r="BB55" s="261"/>
      <c r="BC55" s="261"/>
      <c r="BD55" s="261"/>
      <c r="BE55" s="261"/>
      <c r="BF55" s="261"/>
      <c r="BG55" s="261"/>
      <c r="BH55" s="261"/>
      <c r="BI55" s="261"/>
      <c r="BJ55" s="261"/>
      <c r="BK55" s="37"/>
      <c r="BM55" s="37"/>
      <c r="BN55" s="37"/>
      <c r="BO55" s="37"/>
      <c r="BP55" s="37"/>
      <c r="BQ55" s="37"/>
      <c r="BR55" s="37"/>
      <c r="BS55" s="37"/>
      <c r="BT55" s="37"/>
      <c r="BU55" s="37"/>
      <c r="BV55" s="37"/>
      <c r="BW55" s="37"/>
      <c r="BX55" s="37"/>
    </row>
    <row r="56" spans="1:76" ht="11.25" customHeight="1">
      <c r="A56" s="647"/>
      <c r="B56" s="647"/>
      <c r="C56" s="647"/>
      <c r="D56" s="647"/>
      <c r="E56" s="647"/>
      <c r="F56" s="647"/>
      <c r="G56" s="647"/>
      <c r="H56" s="647"/>
      <c r="I56" s="647"/>
      <c r="J56" s="647"/>
      <c r="K56" s="647"/>
      <c r="L56" s="647"/>
      <c r="M56" s="665" t="s">
        <v>44</v>
      </c>
      <c r="N56" s="665"/>
      <c r="O56" s="665"/>
      <c r="P56" s="206"/>
      <c r="Q56" s="665" t="s">
        <v>45</v>
      </c>
      <c r="R56" s="665"/>
      <c r="S56" s="665"/>
      <c r="T56" s="206"/>
      <c r="U56" s="665" t="s">
        <v>62</v>
      </c>
      <c r="V56" s="665"/>
      <c r="W56" s="665"/>
      <c r="X56" s="206"/>
      <c r="Y56" s="665" t="s">
        <v>156</v>
      </c>
      <c r="Z56" s="665"/>
      <c r="AA56" s="665"/>
      <c r="AB56" s="206"/>
      <c r="AC56" s="665" t="s">
        <v>157</v>
      </c>
      <c r="AD56" s="665"/>
      <c r="AE56" s="665"/>
      <c r="AF56" s="206"/>
      <c r="AG56" s="665" t="s">
        <v>158</v>
      </c>
      <c r="AH56" s="665"/>
      <c r="AI56" s="665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M56" s="37"/>
      <c r="BN56" s="37"/>
      <c r="BO56" s="37"/>
      <c r="BP56" s="37"/>
      <c r="BQ56" s="37"/>
      <c r="BR56" s="37"/>
      <c r="BS56" s="37"/>
      <c r="BT56" s="37"/>
      <c r="BU56" s="37"/>
      <c r="BV56" s="37"/>
      <c r="BW56" s="37"/>
      <c r="BX56" s="37"/>
    </row>
    <row r="57" spans="1:76" ht="11.25" customHeight="1" thickBot="1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666"/>
      <c r="N57" s="666"/>
      <c r="O57" s="666"/>
      <c r="P57" s="204"/>
      <c r="Q57" s="666"/>
      <c r="R57" s="666"/>
      <c r="S57" s="666"/>
      <c r="T57" s="204"/>
      <c r="U57" s="666"/>
      <c r="V57" s="666"/>
      <c r="W57" s="666"/>
      <c r="X57" s="204"/>
      <c r="Y57" s="666"/>
      <c r="Z57" s="666"/>
      <c r="AA57" s="666"/>
      <c r="AB57" s="204"/>
      <c r="AC57" s="666"/>
      <c r="AD57" s="666"/>
      <c r="AE57" s="666"/>
      <c r="AF57" s="204"/>
      <c r="AG57" s="666"/>
      <c r="AH57" s="666"/>
      <c r="AI57" s="666"/>
      <c r="AJ57" s="140"/>
      <c r="AK57" s="659" t="s">
        <v>161</v>
      </c>
      <c r="AL57" s="660"/>
      <c r="AM57" s="660"/>
      <c r="AN57" s="660"/>
      <c r="AO57" s="660"/>
      <c r="AP57" s="660"/>
      <c r="AQ57" s="660"/>
      <c r="AR57" s="660"/>
      <c r="AS57" s="660"/>
      <c r="AT57" s="660"/>
      <c r="AU57" s="660"/>
      <c r="AV57" s="660"/>
      <c r="AW57" s="660"/>
      <c r="AX57" s="660"/>
      <c r="AY57" s="660"/>
      <c r="AZ57" s="660"/>
      <c r="BA57" s="660"/>
      <c r="BB57" s="660"/>
      <c r="BC57" s="660"/>
      <c r="BD57" s="660"/>
      <c r="BE57" s="660"/>
      <c r="BF57" s="660"/>
      <c r="BG57" s="660"/>
      <c r="BH57" s="660"/>
      <c r="BI57" s="660"/>
      <c r="BJ57" s="660"/>
      <c r="BK57" s="661"/>
      <c r="BM57" s="37"/>
      <c r="BN57" s="37"/>
      <c r="BO57" s="37"/>
      <c r="BP57" s="37"/>
      <c r="BQ57" s="37"/>
      <c r="BR57" s="37"/>
      <c r="BS57" s="37"/>
      <c r="BT57" s="37"/>
      <c r="BU57" s="37"/>
      <c r="BV57" s="37"/>
      <c r="BW57" s="37"/>
      <c r="BX57" s="37"/>
    </row>
    <row r="58" spans="1:76" ht="11.25" customHeight="1">
      <c r="A58" s="140"/>
      <c r="B58" s="140"/>
      <c r="C58" s="658" t="s">
        <v>208</v>
      </c>
      <c r="D58" s="658"/>
      <c r="E58" s="658"/>
      <c r="F58" s="658"/>
      <c r="G58" s="658"/>
      <c r="H58" s="658"/>
      <c r="I58" s="658"/>
      <c r="J58" s="658"/>
      <c r="K58" s="658"/>
      <c r="L58" s="140"/>
      <c r="M58" s="652">
        <f>IF(Plate_Map_Matrix_1_H!S5&gt;0,Plate_Map_Matrix_1_H!S5,"")</f>
        <v>48</v>
      </c>
      <c r="N58" s="653"/>
      <c r="O58" s="654"/>
      <c r="P58" s="204"/>
      <c r="Q58" s="652">
        <f>IF(Plate_Map_Matrix_2_H!S5&gt;0,Plate_Map_Matrix_2_H!S5,"")</f>
        <v>70</v>
      </c>
      <c r="R58" s="653"/>
      <c r="S58" s="654"/>
      <c r="T58" s="204"/>
      <c r="U58" s="652" t="str">
        <f>IF(Plate_Map_Matrix_3_H!S5&gt;0,Plate_Map_Matrix_3_H!S5,"")</f>
        <v/>
      </c>
      <c r="V58" s="653"/>
      <c r="W58" s="654"/>
      <c r="X58" s="204"/>
      <c r="Y58" s="652" t="str">
        <f>IF(Plate_Map_Matrix_4_H!S5&gt;0,Plate_Map_Matrix_4_H!S5,"")</f>
        <v/>
      </c>
      <c r="Z58" s="653"/>
      <c r="AA58" s="654"/>
      <c r="AB58" s="204"/>
      <c r="AC58" s="652" t="str">
        <f>IF(Plate_Map_Matrix_5_H!S5&gt;0,Plate_Map_Matrix_5_H!S5,"")</f>
        <v/>
      </c>
      <c r="AD58" s="653"/>
      <c r="AE58" s="654"/>
      <c r="AF58" s="204"/>
      <c r="AG58" s="652" t="str">
        <f>IF(Plate_Map_Matrix_6_H!S5&gt;0,Plate_Map_Matrix_6_H!S5,"")</f>
        <v/>
      </c>
      <c r="AH58" s="653"/>
      <c r="AI58" s="654"/>
      <c r="AJ58" s="140"/>
      <c r="AK58" s="662"/>
      <c r="AL58" s="663"/>
      <c r="AM58" s="663"/>
      <c r="AN58" s="663"/>
      <c r="AO58" s="663"/>
      <c r="AP58" s="663"/>
      <c r="AQ58" s="663"/>
      <c r="AR58" s="663"/>
      <c r="AS58" s="663"/>
      <c r="AT58" s="663"/>
      <c r="AU58" s="663"/>
      <c r="AV58" s="663"/>
      <c r="AW58" s="663"/>
      <c r="AX58" s="663"/>
      <c r="AY58" s="663"/>
      <c r="AZ58" s="663"/>
      <c r="BA58" s="663"/>
      <c r="BB58" s="663"/>
      <c r="BC58" s="663"/>
      <c r="BD58" s="663"/>
      <c r="BE58" s="663"/>
      <c r="BF58" s="663"/>
      <c r="BG58" s="663"/>
      <c r="BH58" s="663"/>
      <c r="BI58" s="663"/>
      <c r="BJ58" s="663"/>
      <c r="BK58" s="664"/>
      <c r="BM58" s="37"/>
      <c r="BN58" s="37"/>
      <c r="BO58" s="37"/>
      <c r="BP58" s="37"/>
      <c r="BQ58" s="37"/>
      <c r="BR58" s="37"/>
      <c r="BS58" s="37"/>
      <c r="BT58" s="37"/>
      <c r="BU58" s="37"/>
      <c r="BV58" s="37"/>
      <c r="BW58" s="37"/>
      <c r="BX58" s="37"/>
    </row>
    <row r="59" spans="1:76" ht="11.25" customHeight="1" thickBot="1">
      <c r="A59" s="140"/>
      <c r="B59" s="140"/>
      <c r="C59" s="658"/>
      <c r="D59" s="658"/>
      <c r="E59" s="658"/>
      <c r="F59" s="658"/>
      <c r="G59" s="658"/>
      <c r="H59" s="658"/>
      <c r="I59" s="658"/>
      <c r="J59" s="658"/>
      <c r="K59" s="658"/>
      <c r="L59" s="140"/>
      <c r="M59" s="655"/>
      <c r="N59" s="656"/>
      <c r="O59" s="657"/>
      <c r="P59" s="205"/>
      <c r="Q59" s="655"/>
      <c r="R59" s="656"/>
      <c r="S59" s="657"/>
      <c r="T59" s="205"/>
      <c r="U59" s="655"/>
      <c r="V59" s="656"/>
      <c r="W59" s="657"/>
      <c r="X59" s="205"/>
      <c r="Y59" s="655"/>
      <c r="Z59" s="656"/>
      <c r="AA59" s="657"/>
      <c r="AB59" s="205"/>
      <c r="AC59" s="655"/>
      <c r="AD59" s="656"/>
      <c r="AE59" s="657"/>
      <c r="AF59" s="205"/>
      <c r="AG59" s="655"/>
      <c r="AH59" s="656"/>
      <c r="AI59" s="657"/>
      <c r="AJ59" s="140"/>
      <c r="AK59" s="662"/>
      <c r="AL59" s="663"/>
      <c r="AM59" s="663"/>
      <c r="AN59" s="663"/>
      <c r="AO59" s="663"/>
      <c r="AP59" s="663"/>
      <c r="AQ59" s="663"/>
      <c r="AR59" s="663"/>
      <c r="AS59" s="663"/>
      <c r="AT59" s="663"/>
      <c r="AU59" s="663"/>
      <c r="AV59" s="663"/>
      <c r="AW59" s="663"/>
      <c r="AX59" s="663"/>
      <c r="AY59" s="663"/>
      <c r="AZ59" s="663"/>
      <c r="BA59" s="663"/>
      <c r="BB59" s="663"/>
      <c r="BC59" s="663"/>
      <c r="BD59" s="663"/>
      <c r="BE59" s="663"/>
      <c r="BF59" s="663"/>
      <c r="BG59" s="663"/>
      <c r="BH59" s="663"/>
      <c r="BI59" s="663"/>
      <c r="BJ59" s="663"/>
      <c r="BK59" s="664"/>
      <c r="BM59" s="37"/>
      <c r="BN59" s="37"/>
      <c r="BO59" s="37"/>
      <c r="BP59" s="37"/>
      <c r="BQ59" s="37"/>
      <c r="BR59" s="37"/>
      <c r="BS59" s="37"/>
      <c r="BT59" s="37"/>
      <c r="BU59" s="37"/>
      <c r="BV59" s="37"/>
      <c r="BW59" s="37"/>
      <c r="BX59" s="37"/>
    </row>
    <row r="60" spans="1:76" ht="11.25" customHeight="1">
      <c r="A60" s="140"/>
      <c r="B60" s="140"/>
      <c r="AJ60" s="140"/>
      <c r="AK60" s="263"/>
      <c r="AL60" s="646" t="s">
        <v>519</v>
      </c>
      <c r="AM60" s="646"/>
      <c r="AN60" s="646"/>
      <c r="AO60" s="646"/>
      <c r="AP60" s="646"/>
      <c r="AQ60" s="646"/>
      <c r="AR60" s="646"/>
      <c r="AS60" s="646"/>
      <c r="AT60" s="646"/>
      <c r="AU60" s="646"/>
      <c r="AV60" s="646"/>
      <c r="AW60" s="646"/>
      <c r="AX60" s="267"/>
      <c r="AY60" s="646" t="s">
        <v>520</v>
      </c>
      <c r="AZ60" s="646"/>
      <c r="BA60" s="646"/>
      <c r="BB60" s="646"/>
      <c r="BC60" s="646"/>
      <c r="BD60" s="646"/>
      <c r="BE60" s="646"/>
      <c r="BF60" s="646"/>
      <c r="BG60" s="646"/>
      <c r="BH60" s="646"/>
      <c r="BI60" s="646"/>
      <c r="BJ60" s="646"/>
      <c r="BK60" s="164"/>
      <c r="BM60" s="37"/>
      <c r="BN60" s="37"/>
      <c r="BO60" s="37"/>
      <c r="BP60" s="37"/>
      <c r="BQ60" s="37"/>
      <c r="BR60" s="37"/>
      <c r="BS60" s="37"/>
      <c r="BT60" s="37"/>
      <c r="BU60" s="37"/>
      <c r="BV60" s="37"/>
      <c r="BW60" s="37"/>
      <c r="BX60" s="37"/>
    </row>
    <row r="61" spans="1:76" ht="11.25" customHeight="1">
      <c r="B61" s="144"/>
      <c r="C61" s="658" t="s">
        <v>49</v>
      </c>
      <c r="D61" s="658"/>
      <c r="E61" s="658"/>
      <c r="F61" s="658"/>
      <c r="G61" s="658"/>
      <c r="H61" s="658"/>
      <c r="I61" s="658"/>
      <c r="J61" s="658"/>
      <c r="K61" s="658"/>
      <c r="L61" s="658"/>
      <c r="M61" s="650" t="str">
        <f>IF(AND('syn rec_edit'!I2="Henry",'syn rec_edit'!B5&lt;&gt;""),"HG",IF(AND('syn rec_edit'!I2="Joel",'syn rec_edit'!B5&lt;&gt;""),"JT",IF(AND('syn rec_edit'!I2="Matt",'syn rec_edit'!B5&lt;&gt;""),"MT",IF(AND('syn rec_edit'!I2="Sean",'syn rec_edit'!B5&lt;&gt;""),"SJM",""))))</f>
        <v/>
      </c>
      <c r="N61" s="650"/>
      <c r="O61" s="650"/>
      <c r="P61" s="144"/>
      <c r="Q61" s="650" t="str">
        <f>IF(AND('syn rec_edit'!I2="Henry",'syn rec_edit'!B101&lt;&gt;""),"HG",IF(AND('syn rec_edit'!I2="Joel",'syn rec_edit'!B101&lt;&gt;""),"JT",IF(AND('syn rec_edit'!I2="Matt",'syn rec_edit'!B101&lt;&gt;""),"MT",IF(AND('syn rec_edit'!I2="Sean",'syn rec_edit'!B101&lt;&gt;""),"SJM",""))))</f>
        <v/>
      </c>
      <c r="R61" s="650"/>
      <c r="S61" s="650"/>
      <c r="T61" s="144"/>
      <c r="U61" s="650" t="str">
        <f>IF(AND('syn rec_edit'!I2="Henry",'syn rec_edit'!B197&lt;&gt;""),"HG",IF(AND('syn rec_edit'!I2="Joel",'syn rec_edit'!B197&lt;&gt;""),"JT",IF(AND('syn rec_edit'!I2="Matt",'syn rec_edit'!B197&lt;&gt;""),"MT",IF(AND('syn rec_edit'!I2="Sean",'syn rec_edit'!B197&lt;&gt;""),"SJM",""))))</f>
        <v/>
      </c>
      <c r="V61" s="650"/>
      <c r="W61" s="650"/>
      <c r="X61" s="144"/>
      <c r="Y61" s="650" t="str">
        <f>IF(AND('syn rec_edit_2'!I2="Henry",'syn rec_edit_2'!B5&lt;&gt;""),"HG",IF(AND('syn rec_edit_2'!I2="Joel",'syn rec_edit_2'!B5&lt;&gt;""),"JT",IF(AND('syn rec_edit_2'!I2="Matt",'syn rec_edit_2'!B5&lt;&gt;""),"MT",IF(AND('syn rec_edit_2'!I2="Sean",'syn rec_edit_2'!B5&lt;&gt;""),"SJM",""))))</f>
        <v/>
      </c>
      <c r="Z61" s="650"/>
      <c r="AA61" s="650"/>
      <c r="AB61" s="144"/>
      <c r="AC61" s="650" t="str">
        <f>IF(AND('syn rec_edit_2'!I2="Henry",'syn rec_edit_2'!B101&lt;&gt;""),"HG",IF(AND('syn rec_edit_2'!I2="Joel",'syn rec_edit_2'!B101&lt;&gt;""),"JT",IF(AND('syn rec_edit_2'!I2="Matt",'syn rec_edit_2'!B101&lt;&gt;""),"MT",IF(AND('syn rec_edit_2'!I2="Sean",'syn rec_edit_2'!B101&lt;&gt;""),"SJM",""))))</f>
        <v/>
      </c>
      <c r="AD61" s="650"/>
      <c r="AE61" s="650"/>
      <c r="AF61" s="144"/>
      <c r="AG61" s="650" t="str">
        <f>IF(AND('syn rec_edit_2'!I2="Henry",'syn rec_edit_2'!B197&lt;&gt;""),"HG",IF(AND('syn rec_edit_2'!I2="Joel",'syn rec_edit_2'!B197&lt;&gt;""),"JT",IF(AND('syn rec_edit_2'!I2="Matt",'syn rec_edit_2'!B197&lt;&gt;""),"MT",IF(AND('syn rec_edit_2'!I2="Sean",'syn rec_edit_2'!B197&lt;&gt;""),"SJM",""))))</f>
        <v/>
      </c>
      <c r="AH61" s="650"/>
      <c r="AI61" s="650"/>
      <c r="AJ61" s="140"/>
      <c r="AK61" s="263"/>
      <c r="AL61" s="646"/>
      <c r="AM61" s="646"/>
      <c r="AN61" s="646"/>
      <c r="AO61" s="646"/>
      <c r="AP61" s="646"/>
      <c r="AQ61" s="646"/>
      <c r="AR61" s="646"/>
      <c r="AS61" s="646"/>
      <c r="AT61" s="646"/>
      <c r="AU61" s="646"/>
      <c r="AV61" s="646"/>
      <c r="AW61" s="646"/>
      <c r="AX61" s="267"/>
      <c r="AY61" s="646"/>
      <c r="AZ61" s="646"/>
      <c r="BA61" s="646"/>
      <c r="BB61" s="646"/>
      <c r="BC61" s="646"/>
      <c r="BD61" s="646"/>
      <c r="BE61" s="646"/>
      <c r="BF61" s="646"/>
      <c r="BG61" s="646"/>
      <c r="BH61" s="646"/>
      <c r="BI61" s="646"/>
      <c r="BJ61" s="646"/>
      <c r="BK61" s="164"/>
      <c r="BM61" s="37"/>
      <c r="BN61" s="37"/>
      <c r="BO61" s="37"/>
      <c r="BP61" s="37"/>
      <c r="BQ61" s="37"/>
      <c r="BR61" s="37"/>
      <c r="BS61" s="37"/>
      <c r="BT61" s="37"/>
      <c r="BU61" s="37"/>
      <c r="BV61" s="37"/>
      <c r="BW61" s="37"/>
      <c r="BX61" s="37"/>
    </row>
    <row r="62" spans="1:76" ht="15" customHeight="1">
      <c r="B62" s="144"/>
      <c r="C62" s="658"/>
      <c r="D62" s="658"/>
      <c r="E62" s="658"/>
      <c r="F62" s="658"/>
      <c r="G62" s="658"/>
      <c r="H62" s="658"/>
      <c r="I62" s="658"/>
      <c r="J62" s="658"/>
      <c r="K62" s="658"/>
      <c r="L62" s="658"/>
      <c r="M62" s="651"/>
      <c r="N62" s="651"/>
      <c r="O62" s="651"/>
      <c r="P62" s="144"/>
      <c r="Q62" s="651"/>
      <c r="R62" s="651"/>
      <c r="S62" s="651"/>
      <c r="T62" s="144"/>
      <c r="U62" s="651"/>
      <c r="V62" s="651"/>
      <c r="W62" s="651"/>
      <c r="X62" s="144"/>
      <c r="Y62" s="651"/>
      <c r="Z62" s="651"/>
      <c r="AA62" s="651"/>
      <c r="AB62" s="144"/>
      <c r="AC62" s="651"/>
      <c r="AD62" s="651"/>
      <c r="AE62" s="651"/>
      <c r="AF62" s="144"/>
      <c r="AG62" s="651"/>
      <c r="AH62" s="651"/>
      <c r="AI62" s="651"/>
      <c r="AJ62" s="140"/>
      <c r="AK62" s="263"/>
      <c r="AL62" s="268">
        <v>1</v>
      </c>
      <c r="AM62" s="268">
        <v>2</v>
      </c>
      <c r="AN62" s="268">
        <v>3</v>
      </c>
      <c r="AO62" s="268">
        <v>4</v>
      </c>
      <c r="AP62" s="268">
        <v>5</v>
      </c>
      <c r="AQ62" s="268">
        <v>6</v>
      </c>
      <c r="AR62" s="268">
        <v>7</v>
      </c>
      <c r="AS62" s="268">
        <v>8</v>
      </c>
      <c r="AT62" s="268">
        <v>9</v>
      </c>
      <c r="AU62" s="268">
        <v>10</v>
      </c>
      <c r="AV62" s="268">
        <v>11</v>
      </c>
      <c r="AW62" s="268">
        <v>12</v>
      </c>
      <c r="AX62" s="267"/>
      <c r="AY62" s="268">
        <v>1</v>
      </c>
      <c r="AZ62" s="268">
        <v>2</v>
      </c>
      <c r="BA62" s="268">
        <v>3</v>
      </c>
      <c r="BB62" s="268">
        <v>4</v>
      </c>
      <c r="BC62" s="268">
        <v>5</v>
      </c>
      <c r="BD62" s="268">
        <v>6</v>
      </c>
      <c r="BE62" s="268">
        <v>7</v>
      </c>
      <c r="BF62" s="268">
        <v>8</v>
      </c>
      <c r="BG62" s="268">
        <v>9</v>
      </c>
      <c r="BH62" s="268">
        <v>10</v>
      </c>
      <c r="BI62" s="268">
        <v>11</v>
      </c>
      <c r="BJ62" s="268">
        <v>12</v>
      </c>
      <c r="BK62" s="164"/>
      <c r="BM62" s="37"/>
      <c r="BN62" s="37"/>
      <c r="BO62" s="37"/>
      <c r="BP62" s="37"/>
      <c r="BQ62" s="37"/>
      <c r="BR62" s="37"/>
      <c r="BS62" s="37"/>
      <c r="BT62" s="37"/>
      <c r="BU62" s="37"/>
      <c r="BV62" s="37"/>
      <c r="BW62" s="37"/>
      <c r="BX62" s="37"/>
    </row>
    <row r="63" spans="1:76" ht="15" customHeight="1">
      <c r="B63" s="144"/>
      <c r="C63" s="348"/>
      <c r="D63" s="348"/>
      <c r="E63" s="348"/>
      <c r="F63" s="348"/>
      <c r="G63" s="348"/>
      <c r="H63" s="348"/>
      <c r="I63" s="348"/>
      <c r="J63" s="348"/>
      <c r="K63" s="348"/>
      <c r="L63" s="348"/>
      <c r="M63" s="648" t="s">
        <v>207</v>
      </c>
      <c r="N63" s="648"/>
      <c r="O63" s="648"/>
      <c r="P63" s="140"/>
      <c r="Q63" s="648" t="s">
        <v>207</v>
      </c>
      <c r="R63" s="648"/>
      <c r="S63" s="648"/>
      <c r="T63" s="203"/>
      <c r="U63" s="648" t="s">
        <v>207</v>
      </c>
      <c r="V63" s="648"/>
      <c r="W63" s="648"/>
      <c r="X63" s="203"/>
      <c r="Y63" s="648" t="s">
        <v>207</v>
      </c>
      <c r="Z63" s="648"/>
      <c r="AA63" s="648"/>
      <c r="AB63" s="140"/>
      <c r="AC63" s="648" t="s">
        <v>207</v>
      </c>
      <c r="AD63" s="648"/>
      <c r="AE63" s="648"/>
      <c r="AF63" s="203"/>
      <c r="AG63" s="648" t="s">
        <v>207</v>
      </c>
      <c r="AH63" s="648"/>
      <c r="AI63" s="648"/>
      <c r="AJ63" s="140"/>
      <c r="AK63" s="269" t="s">
        <v>4</v>
      </c>
      <c r="AL63" s="139" t="str">
        <f>IF(Pre_Record!B293&lt;&gt;"","O","")</f>
        <v/>
      </c>
      <c r="AM63" s="139" t="str">
        <f>IF(Pre_Record!B301&lt;&gt;"","O","")</f>
        <v/>
      </c>
      <c r="AN63" s="139" t="str">
        <f>IF(Pre_Record!B309&lt;&gt;"","O","")</f>
        <v/>
      </c>
      <c r="AO63" s="139" t="str">
        <f>IF(Pre_Record!B317&lt;&gt;"","O","")</f>
        <v/>
      </c>
      <c r="AP63" s="139" t="str">
        <f>IF(Pre_Record!B325&lt;&gt;"","O","")</f>
        <v/>
      </c>
      <c r="AQ63" s="139" t="str">
        <f>IF(Pre_Record!B333&lt;&gt;"","O","")</f>
        <v/>
      </c>
      <c r="AR63" s="139" t="str">
        <f>IF(Pre_Record!B341&lt;&gt;"","O","")</f>
        <v/>
      </c>
      <c r="AS63" s="139" t="str">
        <f>IF(Pre_Record!B349&lt;&gt;"","O","")</f>
        <v/>
      </c>
      <c r="AT63" s="139" t="str">
        <f>IF(Pre_Record!B357&lt;&gt;"","O","")</f>
        <v/>
      </c>
      <c r="AU63" s="139" t="str">
        <f>IF(Pre_Record!B365&lt;&gt;"","O","")</f>
        <v/>
      </c>
      <c r="AV63" s="139" t="str">
        <f>IF(Pre_Record!B373&lt;&gt;"","O","")</f>
        <v/>
      </c>
      <c r="AW63" s="139" t="str">
        <f>IF(Pre_Record!B381&lt;&gt;"","O","")</f>
        <v/>
      </c>
      <c r="AX63" s="21" t="s">
        <v>4</v>
      </c>
      <c r="AY63" s="139" t="str">
        <f>IF(Pre_Record!B389&lt;&gt;"","O","")</f>
        <v/>
      </c>
      <c r="AZ63" s="139" t="str">
        <f>IF(Pre_Record!B397&lt;&gt;"","O","")</f>
        <v/>
      </c>
      <c r="BA63" s="139" t="str">
        <f>IF(Pre_Record!B405&lt;&gt;"","O","")</f>
        <v/>
      </c>
      <c r="BB63" s="139" t="str">
        <f>IF(Pre_Record!B413&lt;&gt;"","O","")</f>
        <v/>
      </c>
      <c r="BC63" s="139" t="str">
        <f>IF(Pre_Record!B421&lt;&gt;"","O","")</f>
        <v/>
      </c>
      <c r="BD63" s="139" t="str">
        <f>IF(Pre_Record!B429&lt;&gt;"","O","")</f>
        <v/>
      </c>
      <c r="BE63" s="139" t="str">
        <f>IF(Pre_Record!B437&lt;&gt;"","O","")</f>
        <v/>
      </c>
      <c r="BF63" s="139" t="str">
        <f>IF(Pre_Record!B445&lt;&gt;"","O","")</f>
        <v/>
      </c>
      <c r="BG63" s="139" t="str">
        <f>IF(Pre_Record!B453&lt;&gt;"","O","")</f>
        <v/>
      </c>
      <c r="BH63" s="139" t="str">
        <f>IF(Pre_Record!B461&lt;&gt;"","O","")</f>
        <v/>
      </c>
      <c r="BI63" s="139" t="str">
        <f>IF(Pre_Record!B469&lt;&gt;"","O","")</f>
        <v/>
      </c>
      <c r="BJ63" s="139" t="str">
        <f>IF(Pre_Record!B477&lt;&gt;"","O","")</f>
        <v/>
      </c>
      <c r="BK63" s="164"/>
      <c r="BM63" s="37"/>
      <c r="BN63" s="37"/>
      <c r="BO63" s="37"/>
      <c r="BP63" s="37"/>
      <c r="BQ63" s="37"/>
      <c r="BR63" s="37"/>
      <c r="BS63" s="37"/>
      <c r="BT63" s="37"/>
      <c r="BU63" s="37"/>
      <c r="BV63" s="37"/>
      <c r="BW63" s="37"/>
      <c r="BX63" s="37"/>
    </row>
    <row r="64" spans="1:76" ht="15" customHeight="1">
      <c r="B64" s="144"/>
      <c r="C64" s="658" t="s">
        <v>50</v>
      </c>
      <c r="D64" s="658"/>
      <c r="E64" s="658"/>
      <c r="F64" s="658"/>
      <c r="G64" s="658"/>
      <c r="H64" s="658"/>
      <c r="I64" s="658"/>
      <c r="J64" s="658"/>
      <c r="K64" s="658"/>
      <c r="L64" s="658"/>
      <c r="M64" s="650" t="str">
        <f>M61</f>
        <v/>
      </c>
      <c r="N64" s="650"/>
      <c r="O64" s="650"/>
      <c r="P64" s="144"/>
      <c r="Q64" s="650" t="str">
        <f>Q61</f>
        <v/>
      </c>
      <c r="R64" s="650"/>
      <c r="S64" s="650"/>
      <c r="T64" s="144"/>
      <c r="U64" s="650" t="str">
        <f>U61</f>
        <v/>
      </c>
      <c r="V64" s="650"/>
      <c r="W64" s="650"/>
      <c r="X64" s="144"/>
      <c r="Y64" s="650" t="str">
        <f>Y61</f>
        <v/>
      </c>
      <c r="Z64" s="650"/>
      <c r="AA64" s="650"/>
      <c r="AB64" s="144"/>
      <c r="AC64" s="650" t="str">
        <f>AC61</f>
        <v/>
      </c>
      <c r="AD64" s="650"/>
      <c r="AE64" s="650"/>
      <c r="AF64" s="144"/>
      <c r="AG64" s="650" t="str">
        <f>AG61</f>
        <v/>
      </c>
      <c r="AH64" s="650"/>
      <c r="AI64" s="650"/>
      <c r="AJ64" s="140"/>
      <c r="AK64" s="269" t="s">
        <v>5</v>
      </c>
      <c r="AL64" s="139" t="str">
        <f>IF(Pre_Record!B294&lt;&gt;"","O","")</f>
        <v/>
      </c>
      <c r="AM64" s="139" t="str">
        <f>IF(Pre_Record!B302&lt;&gt;"","O","")</f>
        <v/>
      </c>
      <c r="AN64" s="139" t="str">
        <f>IF(Pre_Record!B310&lt;&gt;"","O","")</f>
        <v/>
      </c>
      <c r="AO64" s="139" t="str">
        <f>IF(Pre_Record!B318&lt;&gt;"","O","")</f>
        <v/>
      </c>
      <c r="AP64" s="139" t="str">
        <f>IF(Pre_Record!B326&lt;&gt;"","O","")</f>
        <v/>
      </c>
      <c r="AQ64" s="139" t="str">
        <f>IF(Pre_Record!B334&lt;&gt;"","O","")</f>
        <v/>
      </c>
      <c r="AR64" s="139" t="str">
        <f>IF(Pre_Record!B342&lt;&gt;"","O","")</f>
        <v/>
      </c>
      <c r="AS64" s="139" t="str">
        <f>IF(Pre_Record!B350&lt;&gt;"","O","")</f>
        <v/>
      </c>
      <c r="AT64" s="139" t="str">
        <f>IF(Pre_Record!B358&lt;&gt;"","O","")</f>
        <v/>
      </c>
      <c r="AU64" s="139" t="str">
        <f>IF(Pre_Record!B366&lt;&gt;"","O","")</f>
        <v/>
      </c>
      <c r="AV64" s="139" t="str">
        <f>IF(Pre_Record!B374&lt;&gt;"","O","")</f>
        <v/>
      </c>
      <c r="AW64" s="139" t="str">
        <f>IF(Pre_Record!B382&lt;&gt;"","O","")</f>
        <v/>
      </c>
      <c r="AX64" s="21" t="s">
        <v>5</v>
      </c>
      <c r="AY64" s="139" t="str">
        <f>IF(Pre_Record!B390&lt;&gt;"","O","")</f>
        <v/>
      </c>
      <c r="AZ64" s="139" t="str">
        <f>IF(Pre_Record!B398&lt;&gt;"","O","")</f>
        <v/>
      </c>
      <c r="BA64" s="139" t="str">
        <f>IF(Pre_Record!B406&lt;&gt;"","O","")</f>
        <v/>
      </c>
      <c r="BB64" s="139" t="str">
        <f>IF(Pre_Record!B414&lt;&gt;"","O","")</f>
        <v/>
      </c>
      <c r="BC64" s="139" t="str">
        <f>IF(Pre_Record!B422&lt;&gt;"","O","")</f>
        <v/>
      </c>
      <c r="BD64" s="139" t="str">
        <f>IF(Pre_Record!B430&lt;&gt;"","O","")</f>
        <v/>
      </c>
      <c r="BE64" s="139" t="str">
        <f>IF(Pre_Record!B438&lt;&gt;"","O","")</f>
        <v/>
      </c>
      <c r="BF64" s="139" t="str">
        <f>IF(Pre_Record!B446&lt;&gt;"","O","")</f>
        <v/>
      </c>
      <c r="BG64" s="139" t="str">
        <f>IF(Pre_Record!B454&lt;&gt;"","O","")</f>
        <v/>
      </c>
      <c r="BH64" s="139" t="str">
        <f>IF(Pre_Record!B462&lt;&gt;"","O","")</f>
        <v/>
      </c>
      <c r="BI64" s="139" t="str">
        <f>IF(Pre_Record!B470&lt;&gt;"","O","")</f>
        <v/>
      </c>
      <c r="BJ64" s="139" t="str">
        <f>IF(Pre_Record!B478&lt;&gt;"","O","")</f>
        <v/>
      </c>
      <c r="BK64" s="164"/>
      <c r="BM64" s="37"/>
      <c r="BN64" s="37"/>
      <c r="BO64" s="37"/>
      <c r="BP64" s="37"/>
      <c r="BQ64" s="37"/>
      <c r="BR64" s="37"/>
      <c r="BS64" s="37"/>
      <c r="BT64" s="37"/>
      <c r="BU64" s="37"/>
      <c r="BV64" s="37"/>
      <c r="BW64" s="37"/>
      <c r="BX64" s="37"/>
    </row>
    <row r="65" spans="2:76" ht="15" customHeight="1">
      <c r="B65" s="144"/>
      <c r="C65" s="658"/>
      <c r="D65" s="658"/>
      <c r="E65" s="658"/>
      <c r="F65" s="658"/>
      <c r="G65" s="658"/>
      <c r="H65" s="658"/>
      <c r="I65" s="658"/>
      <c r="J65" s="658"/>
      <c r="K65" s="658"/>
      <c r="L65" s="658"/>
      <c r="M65" s="651"/>
      <c r="N65" s="651"/>
      <c r="O65" s="651"/>
      <c r="P65" s="144"/>
      <c r="Q65" s="651"/>
      <c r="R65" s="651"/>
      <c r="S65" s="651"/>
      <c r="T65" s="144"/>
      <c r="U65" s="651"/>
      <c r="V65" s="651"/>
      <c r="W65" s="651"/>
      <c r="X65" s="144"/>
      <c r="Y65" s="651"/>
      <c r="Z65" s="651"/>
      <c r="AA65" s="651"/>
      <c r="AB65" s="144"/>
      <c r="AC65" s="651"/>
      <c r="AD65" s="651"/>
      <c r="AE65" s="651"/>
      <c r="AF65" s="144"/>
      <c r="AG65" s="651"/>
      <c r="AH65" s="651"/>
      <c r="AI65" s="651"/>
      <c r="AJ65" s="140"/>
      <c r="AK65" s="269" t="s">
        <v>6</v>
      </c>
      <c r="AL65" s="139" t="str">
        <f>IF(Pre_Record!B295&lt;&gt;"","O","")</f>
        <v/>
      </c>
      <c r="AM65" s="139" t="str">
        <f>IF(Pre_Record!B303&lt;&gt;"","O","")</f>
        <v/>
      </c>
      <c r="AN65" s="139" t="str">
        <f>IF(Pre_Record!B311&lt;&gt;"","O","")</f>
        <v/>
      </c>
      <c r="AO65" s="139" t="str">
        <f>IF(Pre_Record!B319&lt;&gt;"","O","")</f>
        <v/>
      </c>
      <c r="AP65" s="139" t="str">
        <f>IF(Pre_Record!B327&lt;&gt;"","O","")</f>
        <v/>
      </c>
      <c r="AQ65" s="139" t="str">
        <f>IF(Pre_Record!B335&lt;&gt;"","O","")</f>
        <v/>
      </c>
      <c r="AR65" s="139" t="str">
        <f>IF(Pre_Record!B343&lt;&gt;"","O","")</f>
        <v/>
      </c>
      <c r="AS65" s="139" t="str">
        <f>IF(Pre_Record!B351&lt;&gt;"","O","")</f>
        <v/>
      </c>
      <c r="AT65" s="139" t="str">
        <f>IF(Pre_Record!B359&lt;&gt;"","O","")</f>
        <v/>
      </c>
      <c r="AU65" s="139" t="str">
        <f>IF(Pre_Record!B367&lt;&gt;"","O","")</f>
        <v/>
      </c>
      <c r="AV65" s="139" t="str">
        <f>IF(Pre_Record!B375&lt;&gt;"","O","")</f>
        <v/>
      </c>
      <c r="AW65" s="139" t="str">
        <f>IF(Pre_Record!B383&lt;&gt;"","O","")</f>
        <v/>
      </c>
      <c r="AX65" s="21" t="s">
        <v>6</v>
      </c>
      <c r="AY65" s="139" t="str">
        <f>IF(Pre_Record!B391&lt;&gt;"","O","")</f>
        <v/>
      </c>
      <c r="AZ65" s="139" t="str">
        <f>IF(Pre_Record!B399&lt;&gt;"","O","")</f>
        <v/>
      </c>
      <c r="BA65" s="139" t="str">
        <f>IF(Pre_Record!B407&lt;&gt;"","O","")</f>
        <v/>
      </c>
      <c r="BB65" s="139" t="str">
        <f>IF(Pre_Record!B415&lt;&gt;"","O","")</f>
        <v/>
      </c>
      <c r="BC65" s="139" t="str">
        <f>IF(Pre_Record!B423&lt;&gt;"","O","")</f>
        <v/>
      </c>
      <c r="BD65" s="139" t="str">
        <f>IF(Pre_Record!B431&lt;&gt;"","O","")</f>
        <v/>
      </c>
      <c r="BE65" s="139" t="str">
        <f>IF(Pre_Record!B439&lt;&gt;"","O","")</f>
        <v/>
      </c>
      <c r="BF65" s="139" t="str">
        <f>IF(Pre_Record!B447&lt;&gt;"","O","")</f>
        <v/>
      </c>
      <c r="BG65" s="139" t="str">
        <f>IF(Pre_Record!B455&lt;&gt;"","O","")</f>
        <v/>
      </c>
      <c r="BH65" s="139" t="str">
        <f>IF(Pre_Record!B463&lt;&gt;"","O","")</f>
        <v/>
      </c>
      <c r="BI65" s="139" t="str">
        <f>IF(Pre_Record!B471&lt;&gt;"","O","")</f>
        <v/>
      </c>
      <c r="BJ65" s="139" t="str">
        <f>IF(Pre_Record!B479&lt;&gt;"","O","")</f>
        <v/>
      </c>
      <c r="BK65" s="164"/>
      <c r="BM65" s="37"/>
      <c r="BN65" s="37"/>
      <c r="BO65" s="37"/>
      <c r="BP65" s="37"/>
      <c r="BQ65" s="37"/>
      <c r="BR65" s="37"/>
      <c r="BS65" s="37"/>
      <c r="BT65" s="37"/>
      <c r="BU65" s="37"/>
      <c r="BV65" s="37"/>
      <c r="BW65" s="37"/>
      <c r="BX65" s="37"/>
    </row>
    <row r="66" spans="2:76" ht="15" customHeight="1">
      <c r="B66" s="144"/>
      <c r="C66" s="348"/>
      <c r="D66" s="348"/>
      <c r="E66" s="348"/>
      <c r="F66" s="348"/>
      <c r="G66" s="348"/>
      <c r="H66" s="348"/>
      <c r="I66" s="348"/>
      <c r="J66" s="348"/>
      <c r="K66" s="348"/>
      <c r="L66" s="348"/>
      <c r="M66" s="648" t="s">
        <v>207</v>
      </c>
      <c r="N66" s="648"/>
      <c r="O66" s="648"/>
      <c r="P66" s="140"/>
      <c r="Q66" s="648" t="s">
        <v>207</v>
      </c>
      <c r="R66" s="648"/>
      <c r="S66" s="648"/>
      <c r="T66" s="203"/>
      <c r="U66" s="648" t="s">
        <v>207</v>
      </c>
      <c r="V66" s="648"/>
      <c r="W66" s="648"/>
      <c r="X66" s="203"/>
      <c r="Y66" s="648" t="s">
        <v>207</v>
      </c>
      <c r="Z66" s="648"/>
      <c r="AA66" s="648"/>
      <c r="AB66" s="140"/>
      <c r="AC66" s="648" t="s">
        <v>207</v>
      </c>
      <c r="AD66" s="648"/>
      <c r="AE66" s="648"/>
      <c r="AF66" s="203"/>
      <c r="AG66" s="648" t="s">
        <v>207</v>
      </c>
      <c r="AH66" s="648"/>
      <c r="AI66" s="648"/>
      <c r="AJ66" s="140"/>
      <c r="AK66" s="269" t="s">
        <v>7</v>
      </c>
      <c r="AL66" s="139" t="str">
        <f>IF(Pre_Record!B296&lt;&gt;"","O","")</f>
        <v/>
      </c>
      <c r="AM66" s="139" t="str">
        <f>IF(Pre_Record!B304&lt;&gt;"","O","")</f>
        <v/>
      </c>
      <c r="AN66" s="139" t="str">
        <f>IF(Pre_Record!B312&lt;&gt;"","O","")</f>
        <v/>
      </c>
      <c r="AO66" s="139" t="str">
        <f>IF(Pre_Record!B320&lt;&gt;"","O","")</f>
        <v/>
      </c>
      <c r="AP66" s="139" t="str">
        <f>IF(Pre_Record!B328&lt;&gt;"","O","")</f>
        <v/>
      </c>
      <c r="AQ66" s="139" t="str">
        <f>IF(Pre_Record!B336&lt;&gt;"","O","")</f>
        <v/>
      </c>
      <c r="AR66" s="139" t="str">
        <f>IF(Pre_Record!B344&lt;&gt;"","O","")</f>
        <v/>
      </c>
      <c r="AS66" s="139" t="str">
        <f>IF(Pre_Record!B352&lt;&gt;"","O","")</f>
        <v/>
      </c>
      <c r="AT66" s="139" t="str">
        <f>IF(Pre_Record!B360&lt;&gt;"","O","")</f>
        <v/>
      </c>
      <c r="AU66" s="139" t="str">
        <f>IF(Pre_Record!B368&lt;&gt;"","O","")</f>
        <v/>
      </c>
      <c r="AV66" s="139" t="str">
        <f>IF(Pre_Record!B376&lt;&gt;"","O","")</f>
        <v/>
      </c>
      <c r="AW66" s="139" t="str">
        <f>IF(Pre_Record!B384&lt;&gt;"","O","")</f>
        <v/>
      </c>
      <c r="AX66" s="21" t="s">
        <v>7</v>
      </c>
      <c r="AY66" s="139" t="str">
        <f>IF(Pre_Record!B392&lt;&gt;"","O","")</f>
        <v/>
      </c>
      <c r="AZ66" s="139" t="str">
        <f>IF(Pre_Record!B400&lt;&gt;"","O","")</f>
        <v/>
      </c>
      <c r="BA66" s="139" t="str">
        <f>IF(Pre_Record!B408&lt;&gt;"","O","")</f>
        <v/>
      </c>
      <c r="BB66" s="139" t="str">
        <f>IF(Pre_Record!B416&lt;&gt;"","O","")</f>
        <v/>
      </c>
      <c r="BC66" s="139" t="str">
        <f>IF(Pre_Record!B424&lt;&gt;"","O","")</f>
        <v/>
      </c>
      <c r="BD66" s="139" t="str">
        <f>IF(Pre_Record!B432&lt;&gt;"","O","")</f>
        <v/>
      </c>
      <c r="BE66" s="139" t="str">
        <f>IF(Pre_Record!B440&lt;&gt;"","O","")</f>
        <v/>
      </c>
      <c r="BF66" s="139" t="str">
        <f>IF(Pre_Record!B448&lt;&gt;"","O","")</f>
        <v/>
      </c>
      <c r="BG66" s="139" t="str">
        <f>IF(Pre_Record!B456&lt;&gt;"","O","")</f>
        <v/>
      </c>
      <c r="BH66" s="139" t="str">
        <f>IF(Pre_Record!B464&lt;&gt;"","O","")</f>
        <v/>
      </c>
      <c r="BI66" s="139" t="str">
        <f>IF(Pre_Record!B472&lt;&gt;"","O","")</f>
        <v/>
      </c>
      <c r="BJ66" s="139" t="str">
        <f>IF(Pre_Record!B480&lt;&gt;"","O","")</f>
        <v/>
      </c>
      <c r="BK66" s="164"/>
      <c r="BM66" s="37"/>
      <c r="BN66" s="37"/>
      <c r="BO66" s="37"/>
      <c r="BP66" s="37"/>
      <c r="BQ66" s="37"/>
      <c r="BR66" s="37"/>
      <c r="BS66" s="37"/>
      <c r="BT66" s="37"/>
      <c r="BU66" s="37"/>
      <c r="BV66" s="37"/>
      <c r="BW66" s="37"/>
      <c r="BX66" s="37"/>
    </row>
    <row r="67" spans="2:76" ht="15" customHeight="1">
      <c r="B67" s="144"/>
      <c r="C67" s="658" t="s">
        <v>51</v>
      </c>
      <c r="D67" s="658"/>
      <c r="E67" s="658"/>
      <c r="F67" s="658"/>
      <c r="G67" s="658"/>
      <c r="H67" s="658"/>
      <c r="I67" s="658"/>
      <c r="J67" s="658"/>
      <c r="K67" s="658"/>
      <c r="L67" s="658"/>
      <c r="M67" s="650" t="str">
        <f>M61</f>
        <v/>
      </c>
      <c r="N67" s="650"/>
      <c r="O67" s="650"/>
      <c r="P67" s="144"/>
      <c r="Q67" s="650" t="str">
        <f>Q61</f>
        <v/>
      </c>
      <c r="R67" s="650"/>
      <c r="S67" s="650"/>
      <c r="T67" s="144"/>
      <c r="U67" s="650" t="str">
        <f>U61</f>
        <v/>
      </c>
      <c r="V67" s="650"/>
      <c r="W67" s="650"/>
      <c r="X67" s="144"/>
      <c r="Y67" s="650" t="str">
        <f>Y61</f>
        <v/>
      </c>
      <c r="Z67" s="650"/>
      <c r="AA67" s="650"/>
      <c r="AB67" s="144"/>
      <c r="AC67" s="650" t="str">
        <f>AC61</f>
        <v/>
      </c>
      <c r="AD67" s="650"/>
      <c r="AE67" s="650"/>
      <c r="AF67" s="144"/>
      <c r="AG67" s="650" t="str">
        <f>AG61</f>
        <v/>
      </c>
      <c r="AH67" s="650"/>
      <c r="AI67" s="650"/>
      <c r="AJ67" s="140"/>
      <c r="AK67" s="269" t="s">
        <v>8</v>
      </c>
      <c r="AL67" s="139" t="str">
        <f>IF(Pre_Record!B297&lt;&gt;"","O","")</f>
        <v/>
      </c>
      <c r="AM67" s="139" t="str">
        <f>IF(Pre_Record!B305&lt;&gt;"","O","")</f>
        <v/>
      </c>
      <c r="AN67" s="139" t="str">
        <f>IF(Pre_Record!B313&lt;&gt;"","O","")</f>
        <v/>
      </c>
      <c r="AO67" s="139" t="str">
        <f>IF(Pre_Record!B321&lt;&gt;"","O","")</f>
        <v/>
      </c>
      <c r="AP67" s="139" t="str">
        <f>IF(Pre_Record!B329&lt;&gt;"","O","")</f>
        <v/>
      </c>
      <c r="AQ67" s="139" t="str">
        <f>IF(Pre_Record!B337&lt;&gt;"","O","")</f>
        <v/>
      </c>
      <c r="AR67" s="139" t="str">
        <f>IF(Pre_Record!B345&lt;&gt;"","O","")</f>
        <v/>
      </c>
      <c r="AS67" s="139" t="str">
        <f>IF(Pre_Record!B353&lt;&gt;"","O","")</f>
        <v/>
      </c>
      <c r="AT67" s="139" t="str">
        <f>IF(Pre_Record!B361&lt;&gt;"","O","")</f>
        <v/>
      </c>
      <c r="AU67" s="139" t="str">
        <f>IF(Pre_Record!B369&lt;&gt;"","O","")</f>
        <v/>
      </c>
      <c r="AV67" s="139" t="str">
        <f>IF(Pre_Record!B377&lt;&gt;"","O","")</f>
        <v/>
      </c>
      <c r="AW67" s="139" t="str">
        <f>IF(Pre_Record!B385&lt;&gt;"","O","")</f>
        <v/>
      </c>
      <c r="AX67" s="21" t="s">
        <v>8</v>
      </c>
      <c r="AY67" s="139" t="str">
        <f>IF(Pre_Record!B393&lt;&gt;"","O","")</f>
        <v/>
      </c>
      <c r="AZ67" s="139" t="str">
        <f>IF(Pre_Record!B401&lt;&gt;"","O","")</f>
        <v/>
      </c>
      <c r="BA67" s="139" t="str">
        <f>IF(Pre_Record!B409&lt;&gt;"","O","")</f>
        <v/>
      </c>
      <c r="BB67" s="139" t="str">
        <f>IF(Pre_Record!B417&lt;&gt;"","O","")</f>
        <v/>
      </c>
      <c r="BC67" s="139" t="str">
        <f>IF(Pre_Record!B425&lt;&gt;"","O","")</f>
        <v/>
      </c>
      <c r="BD67" s="139" t="str">
        <f>IF(Pre_Record!B433&lt;&gt;"","O","")</f>
        <v/>
      </c>
      <c r="BE67" s="139" t="str">
        <f>IF(Pre_Record!B441&lt;&gt;"","O","")</f>
        <v/>
      </c>
      <c r="BF67" s="139" t="str">
        <f>IF(Pre_Record!B449&lt;&gt;"","O","")</f>
        <v/>
      </c>
      <c r="BG67" s="139" t="str">
        <f>IF(Pre_Record!B457&lt;&gt;"","O","")</f>
        <v/>
      </c>
      <c r="BH67" s="139" t="str">
        <f>IF(Pre_Record!B465&lt;&gt;"","O","")</f>
        <v/>
      </c>
      <c r="BI67" s="139" t="str">
        <f>IF(Pre_Record!B473&lt;&gt;"","O","")</f>
        <v/>
      </c>
      <c r="BJ67" s="139" t="str">
        <f>IF(Pre_Record!B481&lt;&gt;"","O","")</f>
        <v/>
      </c>
      <c r="BK67" s="164"/>
      <c r="BM67" s="37"/>
      <c r="BN67" s="37"/>
      <c r="BO67" s="37"/>
      <c r="BP67" s="37"/>
      <c r="BQ67" s="37"/>
      <c r="BR67" s="37"/>
      <c r="BS67" s="37"/>
      <c r="BT67" s="37"/>
      <c r="BU67" s="37"/>
      <c r="BV67" s="37"/>
      <c r="BW67" s="37"/>
      <c r="BX67" s="37"/>
    </row>
    <row r="68" spans="2:76" ht="15" customHeight="1">
      <c r="B68" s="144"/>
      <c r="C68" s="658"/>
      <c r="D68" s="658"/>
      <c r="E68" s="658"/>
      <c r="F68" s="658"/>
      <c r="G68" s="658"/>
      <c r="H68" s="658"/>
      <c r="I68" s="658"/>
      <c r="J68" s="658"/>
      <c r="K68" s="658"/>
      <c r="L68" s="658"/>
      <c r="M68" s="651"/>
      <c r="N68" s="651"/>
      <c r="O68" s="651"/>
      <c r="P68" s="144"/>
      <c r="Q68" s="651"/>
      <c r="R68" s="651"/>
      <c r="S68" s="651"/>
      <c r="T68" s="144"/>
      <c r="U68" s="651"/>
      <c r="V68" s="651"/>
      <c r="W68" s="651"/>
      <c r="X68" s="144"/>
      <c r="Y68" s="651"/>
      <c r="Z68" s="651"/>
      <c r="AA68" s="651"/>
      <c r="AB68" s="144"/>
      <c r="AC68" s="651"/>
      <c r="AD68" s="651"/>
      <c r="AE68" s="651"/>
      <c r="AF68" s="144"/>
      <c r="AG68" s="651"/>
      <c r="AH68" s="651"/>
      <c r="AI68" s="651"/>
      <c r="AJ68" s="140"/>
      <c r="AK68" s="269" t="s">
        <v>9</v>
      </c>
      <c r="AL68" s="139" t="str">
        <f>IF(Pre_Record!B298&lt;&gt;"","O","")</f>
        <v/>
      </c>
      <c r="AM68" s="139" t="str">
        <f>IF(Pre_Record!B306&lt;&gt;"","O","")</f>
        <v/>
      </c>
      <c r="AN68" s="139" t="str">
        <f>IF(Pre_Record!B314&lt;&gt;"","O","")</f>
        <v/>
      </c>
      <c r="AO68" s="139" t="str">
        <f>IF(Pre_Record!B322&lt;&gt;"","O","")</f>
        <v/>
      </c>
      <c r="AP68" s="139" t="str">
        <f>IF(Pre_Record!B330&lt;&gt;"","O","")</f>
        <v/>
      </c>
      <c r="AQ68" s="139" t="str">
        <f>IF(Pre_Record!B338&lt;&gt;"","O","")</f>
        <v/>
      </c>
      <c r="AR68" s="139" t="str">
        <f>IF(Pre_Record!B346&lt;&gt;"","O","")</f>
        <v/>
      </c>
      <c r="AS68" s="139" t="str">
        <f>IF(Pre_Record!B354&lt;&gt;"","O","")</f>
        <v/>
      </c>
      <c r="AT68" s="139" t="str">
        <f>IF(Pre_Record!B362&lt;&gt;"","O","")</f>
        <v/>
      </c>
      <c r="AU68" s="139" t="str">
        <f>IF(Pre_Record!B370&lt;&gt;"","O","")</f>
        <v/>
      </c>
      <c r="AV68" s="139" t="str">
        <f>IF(Pre_Record!B378&lt;&gt;"","O","")</f>
        <v/>
      </c>
      <c r="AW68" s="139" t="str">
        <f>IF(Pre_Record!B386&lt;&gt;"","O","")</f>
        <v/>
      </c>
      <c r="AX68" s="21" t="s">
        <v>9</v>
      </c>
      <c r="AY68" s="139" t="str">
        <f>IF(Pre_Record!B394&lt;&gt;"","O","")</f>
        <v/>
      </c>
      <c r="AZ68" s="139" t="str">
        <f>IF(Pre_Record!B402&lt;&gt;"","O","")</f>
        <v/>
      </c>
      <c r="BA68" s="139" t="str">
        <f>IF(Pre_Record!B410&lt;&gt;"","O","")</f>
        <v/>
      </c>
      <c r="BB68" s="139" t="str">
        <f>IF(Pre_Record!B418&lt;&gt;"","O","")</f>
        <v/>
      </c>
      <c r="BC68" s="139" t="str">
        <f>IF(Pre_Record!B426&lt;&gt;"","O","")</f>
        <v/>
      </c>
      <c r="BD68" s="139" t="str">
        <f>IF(Pre_Record!B434&lt;&gt;"","O","")</f>
        <v/>
      </c>
      <c r="BE68" s="139" t="str">
        <f>IF(Pre_Record!B442&lt;&gt;"","O","")</f>
        <v/>
      </c>
      <c r="BF68" s="139" t="str">
        <f>IF(Pre_Record!B450&lt;&gt;"","O","")</f>
        <v/>
      </c>
      <c r="BG68" s="139" t="str">
        <f>IF(Pre_Record!B458&lt;&gt;"","O","")</f>
        <v/>
      </c>
      <c r="BH68" s="139" t="str">
        <f>IF(Pre_Record!B466&lt;&gt;"","O","")</f>
        <v/>
      </c>
      <c r="BI68" s="139" t="str">
        <f>IF(Pre_Record!B474&lt;&gt;"","O","")</f>
        <v/>
      </c>
      <c r="BJ68" s="139" t="str">
        <f>IF(Pre_Record!B482&lt;&gt;"","O","")</f>
        <v/>
      </c>
      <c r="BK68" s="164"/>
      <c r="BM68" s="37"/>
      <c r="BN68" s="37"/>
      <c r="BO68" s="37"/>
      <c r="BP68" s="37"/>
      <c r="BQ68" s="37"/>
      <c r="BR68" s="37"/>
      <c r="BS68" s="37"/>
      <c r="BT68" s="37"/>
      <c r="BU68" s="37"/>
      <c r="BV68" s="37"/>
      <c r="BW68" s="37"/>
      <c r="BX68" s="37"/>
    </row>
    <row r="69" spans="2:76" ht="15" customHeight="1">
      <c r="B69" s="144"/>
      <c r="C69" s="348"/>
      <c r="D69" s="348"/>
      <c r="E69" s="348"/>
      <c r="F69" s="348"/>
      <c r="G69" s="348"/>
      <c r="H69" s="348"/>
      <c r="I69" s="348"/>
      <c r="J69" s="348"/>
      <c r="K69" s="348"/>
      <c r="L69" s="348"/>
      <c r="M69" s="648" t="s">
        <v>207</v>
      </c>
      <c r="N69" s="648"/>
      <c r="O69" s="648"/>
      <c r="P69" s="140"/>
      <c r="Q69" s="648" t="s">
        <v>207</v>
      </c>
      <c r="R69" s="648"/>
      <c r="S69" s="648"/>
      <c r="T69" s="203"/>
      <c r="U69" s="648" t="s">
        <v>207</v>
      </c>
      <c r="V69" s="648"/>
      <c r="W69" s="648"/>
      <c r="X69" s="203"/>
      <c r="Y69" s="648" t="s">
        <v>207</v>
      </c>
      <c r="Z69" s="648"/>
      <c r="AA69" s="648"/>
      <c r="AB69" s="140"/>
      <c r="AC69" s="648" t="s">
        <v>207</v>
      </c>
      <c r="AD69" s="648"/>
      <c r="AE69" s="648"/>
      <c r="AF69" s="203"/>
      <c r="AG69" s="648" t="s">
        <v>207</v>
      </c>
      <c r="AH69" s="648"/>
      <c r="AI69" s="648"/>
      <c r="AJ69" s="140"/>
      <c r="AK69" s="269" t="s">
        <v>10</v>
      </c>
      <c r="AL69" s="139" t="str">
        <f>IF(Pre_Record!B299&lt;&gt;"","O","")</f>
        <v/>
      </c>
      <c r="AM69" s="139" t="str">
        <f>IF(Pre_Record!B307&lt;&gt;"","O","")</f>
        <v/>
      </c>
      <c r="AN69" s="139" t="str">
        <f>IF(Pre_Record!B315&lt;&gt;"","O","")</f>
        <v/>
      </c>
      <c r="AO69" s="139" t="str">
        <f>IF(Pre_Record!B323&lt;&gt;"","O","")</f>
        <v/>
      </c>
      <c r="AP69" s="139" t="str">
        <f>IF(Pre_Record!B331&lt;&gt;"","O","")</f>
        <v/>
      </c>
      <c r="AQ69" s="139" t="str">
        <f>IF(Pre_Record!B339&lt;&gt;"","O","")</f>
        <v/>
      </c>
      <c r="AR69" s="139" t="str">
        <f>IF(Pre_Record!B347&lt;&gt;"","O","")</f>
        <v/>
      </c>
      <c r="AS69" s="139" t="str">
        <f>IF(Pre_Record!B355&lt;&gt;"","O","")</f>
        <v/>
      </c>
      <c r="AT69" s="139" t="str">
        <f>IF(Pre_Record!B363&lt;&gt;"","O","")</f>
        <v/>
      </c>
      <c r="AU69" s="139" t="str">
        <f>IF(Pre_Record!B371&lt;&gt;"","O","")</f>
        <v/>
      </c>
      <c r="AV69" s="139" t="str">
        <f>IF(Pre_Record!B379&lt;&gt;"","O","")</f>
        <v/>
      </c>
      <c r="AW69" s="139" t="str">
        <f>IF(Pre_Record!B387&lt;&gt;"","O","")</f>
        <v/>
      </c>
      <c r="AX69" s="21" t="s">
        <v>10</v>
      </c>
      <c r="AY69" s="139" t="str">
        <f>IF(Pre_Record!B395&lt;&gt;"","O","")</f>
        <v/>
      </c>
      <c r="AZ69" s="139" t="str">
        <f>IF(Pre_Record!B403&lt;&gt;"","O","")</f>
        <v/>
      </c>
      <c r="BA69" s="139" t="str">
        <f>IF(Pre_Record!B411&lt;&gt;"","O","")</f>
        <v/>
      </c>
      <c r="BB69" s="139" t="str">
        <f>IF(Pre_Record!B419&lt;&gt;"","O","")</f>
        <v/>
      </c>
      <c r="BC69" s="139" t="str">
        <f>IF(Pre_Record!B427&lt;&gt;"","O","")</f>
        <v/>
      </c>
      <c r="BD69" s="139" t="str">
        <f>IF(Pre_Record!B435&lt;&gt;"","O","")</f>
        <v/>
      </c>
      <c r="BE69" s="139" t="str">
        <f>IF(Pre_Record!B443&lt;&gt;"","O","")</f>
        <v/>
      </c>
      <c r="BF69" s="139" t="str">
        <f>IF(Pre_Record!B451&lt;&gt;"","O","")</f>
        <v/>
      </c>
      <c r="BG69" s="139" t="str">
        <f>IF(Pre_Record!B459&lt;&gt;"","O","")</f>
        <v/>
      </c>
      <c r="BH69" s="139" t="str">
        <f>IF(Pre_Record!B467&lt;&gt;"","O","")</f>
        <v/>
      </c>
      <c r="BI69" s="139" t="str">
        <f>IF(Pre_Record!B475&lt;&gt;"","O","")</f>
        <v/>
      </c>
      <c r="BJ69" s="139" t="str">
        <f>IF(Pre_Record!B483&lt;&gt;"","O","")</f>
        <v/>
      </c>
      <c r="BK69" s="164"/>
      <c r="BM69" s="37"/>
      <c r="BN69" s="37"/>
      <c r="BO69" s="37"/>
      <c r="BP69" s="37"/>
      <c r="BQ69" s="37"/>
      <c r="BR69" s="37"/>
      <c r="BS69" s="37"/>
      <c r="BT69" s="37"/>
      <c r="BU69" s="37"/>
      <c r="BV69" s="37"/>
      <c r="BW69" s="37"/>
      <c r="BX69" s="37"/>
    </row>
    <row r="70" spans="2:76" ht="15" customHeight="1">
      <c r="B70" s="144"/>
      <c r="C70" s="658" t="s">
        <v>52</v>
      </c>
      <c r="D70" s="658"/>
      <c r="E70" s="658"/>
      <c r="F70" s="658"/>
      <c r="G70" s="658"/>
      <c r="H70" s="658"/>
      <c r="I70" s="658"/>
      <c r="J70" s="658"/>
      <c r="K70" s="658"/>
      <c r="L70" s="658"/>
      <c r="M70" s="650" t="str">
        <f>M61</f>
        <v/>
      </c>
      <c r="N70" s="650"/>
      <c r="O70" s="650"/>
      <c r="P70" s="144"/>
      <c r="Q70" s="650" t="str">
        <f>Q61</f>
        <v/>
      </c>
      <c r="R70" s="650"/>
      <c r="S70" s="650"/>
      <c r="T70" s="144"/>
      <c r="U70" s="650" t="str">
        <f>U61</f>
        <v/>
      </c>
      <c r="V70" s="650"/>
      <c r="W70" s="650"/>
      <c r="X70" s="144"/>
      <c r="Y70" s="650" t="str">
        <f>Y61</f>
        <v/>
      </c>
      <c r="Z70" s="650"/>
      <c r="AA70" s="650"/>
      <c r="AB70" s="144"/>
      <c r="AC70" s="650" t="str">
        <f>AC61</f>
        <v/>
      </c>
      <c r="AD70" s="650"/>
      <c r="AE70" s="650"/>
      <c r="AF70" s="144"/>
      <c r="AG70" s="650" t="str">
        <f>AG61</f>
        <v/>
      </c>
      <c r="AH70" s="650"/>
      <c r="AI70" s="650"/>
      <c r="AJ70" s="140"/>
      <c r="AK70" s="269" t="s">
        <v>11</v>
      </c>
      <c r="AL70" s="139" t="str">
        <f>IF(Pre_Record!B300&lt;&gt;"","O","")</f>
        <v/>
      </c>
      <c r="AM70" s="139" t="str">
        <f>IF(Pre_Record!B308&lt;&gt;"","O","")</f>
        <v/>
      </c>
      <c r="AN70" s="139" t="str">
        <f>IF(Pre_Record!B316&lt;&gt;"","O","")</f>
        <v/>
      </c>
      <c r="AO70" s="139" t="str">
        <f>IF(Pre_Record!B324&lt;&gt;"","O","")</f>
        <v/>
      </c>
      <c r="AP70" s="139" t="str">
        <f>IF(Pre_Record!B332&lt;&gt;"","O","")</f>
        <v/>
      </c>
      <c r="AQ70" s="139" t="str">
        <f>IF(Pre_Record!B340&lt;&gt;"","O","")</f>
        <v/>
      </c>
      <c r="AR70" s="139" t="str">
        <f>IF(Pre_Record!B348&lt;&gt;"","O","")</f>
        <v/>
      </c>
      <c r="AS70" s="139" t="str">
        <f>IF(Pre_Record!B356&lt;&gt;"","O","")</f>
        <v/>
      </c>
      <c r="AT70" s="139" t="str">
        <f>IF(Pre_Record!B364&lt;&gt;"","O","")</f>
        <v/>
      </c>
      <c r="AU70" s="139" t="str">
        <f>IF(Pre_Record!B372&lt;&gt;"","O","")</f>
        <v/>
      </c>
      <c r="AV70" s="139" t="str">
        <f>IF(Pre_Record!B380&lt;&gt;"","O","")</f>
        <v/>
      </c>
      <c r="AW70" s="139" t="str">
        <f>IF(Pre_Record!B388&lt;&gt;"","O","")</f>
        <v/>
      </c>
      <c r="AX70" s="21" t="s">
        <v>11</v>
      </c>
      <c r="AY70" s="139" t="str">
        <f>IF(Pre_Record!B396&lt;&gt;"","O","")</f>
        <v/>
      </c>
      <c r="AZ70" s="139" t="str">
        <f>IF(Pre_Record!B404&lt;&gt;"","O","")</f>
        <v/>
      </c>
      <c r="BA70" s="139" t="str">
        <f>IF(Pre_Record!B412&lt;&gt;"","O","")</f>
        <v/>
      </c>
      <c r="BB70" s="139" t="str">
        <f>IF(Pre_Record!B420&lt;&gt;"","O","")</f>
        <v/>
      </c>
      <c r="BC70" s="139" t="str">
        <f>IF(Pre_Record!B428&lt;&gt;"","O","")</f>
        <v/>
      </c>
      <c r="BD70" s="139" t="str">
        <f>IF(Pre_Record!B436&lt;&gt;"","O","")</f>
        <v/>
      </c>
      <c r="BE70" s="139" t="str">
        <f>IF(Pre_Record!B444&lt;&gt;"","O","")</f>
        <v/>
      </c>
      <c r="BF70" s="139" t="str">
        <f>IF(Pre_Record!B452&lt;&gt;"","O","")</f>
        <v/>
      </c>
      <c r="BG70" s="139" t="str">
        <f>IF(Pre_Record!B460&lt;&gt;"","O","")</f>
        <v/>
      </c>
      <c r="BH70" s="139" t="str">
        <f>IF(Pre_Record!B468&lt;&gt;"","O","")</f>
        <v/>
      </c>
      <c r="BI70" s="139" t="str">
        <f>IF(Pre_Record!B476&lt;&gt;"","O","")</f>
        <v/>
      </c>
      <c r="BJ70" s="139" t="str">
        <f>IF(Pre_Record!B484&lt;&gt;"","O","")</f>
        <v/>
      </c>
      <c r="BK70" s="164"/>
    </row>
    <row r="71" spans="2:76" ht="15" customHeight="1">
      <c r="B71" s="144"/>
      <c r="C71" s="658"/>
      <c r="D71" s="658"/>
      <c r="E71" s="658"/>
      <c r="F71" s="658"/>
      <c r="G71" s="658"/>
      <c r="H71" s="658"/>
      <c r="I71" s="658"/>
      <c r="J71" s="658"/>
      <c r="K71" s="658"/>
      <c r="L71" s="658"/>
      <c r="M71" s="651"/>
      <c r="N71" s="651"/>
      <c r="O71" s="651"/>
      <c r="P71" s="144"/>
      <c r="Q71" s="651"/>
      <c r="R71" s="651"/>
      <c r="S71" s="651"/>
      <c r="T71" s="144"/>
      <c r="U71" s="651"/>
      <c r="V71" s="651"/>
      <c r="W71" s="651"/>
      <c r="X71" s="144"/>
      <c r="Y71" s="651"/>
      <c r="Z71" s="651"/>
      <c r="AA71" s="651"/>
      <c r="AB71" s="144"/>
      <c r="AC71" s="651"/>
      <c r="AD71" s="651"/>
      <c r="AE71" s="651"/>
      <c r="AF71" s="144"/>
      <c r="AG71" s="651"/>
      <c r="AH71" s="651"/>
      <c r="AI71" s="651"/>
      <c r="AJ71" s="140"/>
      <c r="AK71" s="263"/>
      <c r="AL71" s="700" t="s">
        <v>122</v>
      </c>
      <c r="AM71" s="700"/>
      <c r="AN71" s="700"/>
      <c r="AO71" s="684" t="str">
        <f>IF(Pre_Record!X16=0,"",Pre_Record!X16)</f>
        <v/>
      </c>
      <c r="AP71" s="684"/>
      <c r="AQ71" s="684"/>
      <c r="AR71" s="700" t="s">
        <v>23</v>
      </c>
      <c r="AS71" s="700"/>
      <c r="AT71" s="700"/>
      <c r="AU71" s="684" t="str">
        <f>IF(Pre_Record!X20=0,"",Pre_Record!X20)</f>
        <v/>
      </c>
      <c r="AV71" s="684"/>
      <c r="AW71" s="684"/>
      <c r="AX71" s="140"/>
      <c r="AY71" s="700" t="s">
        <v>122</v>
      </c>
      <c r="AZ71" s="700"/>
      <c r="BA71" s="700"/>
      <c r="BB71" s="684" t="str">
        <f>IF(Pre_Record!Y16=0,"",Pre_Record!Y16)</f>
        <v/>
      </c>
      <c r="BC71" s="684"/>
      <c r="BD71" s="684"/>
      <c r="BE71" s="700" t="s">
        <v>23</v>
      </c>
      <c r="BF71" s="700"/>
      <c r="BG71" s="700"/>
      <c r="BH71" s="684" t="str">
        <f>IF(Pre_Record!Y20=0,"",Pre_Record!Y20)</f>
        <v/>
      </c>
      <c r="BI71" s="684"/>
      <c r="BJ71" s="684"/>
      <c r="BK71" s="164"/>
    </row>
    <row r="72" spans="2:76" ht="15" customHeight="1">
      <c r="B72" s="144"/>
      <c r="C72" s="348"/>
      <c r="D72" s="348"/>
      <c r="E72" s="348"/>
      <c r="F72" s="348"/>
      <c r="G72" s="348"/>
      <c r="H72" s="348"/>
      <c r="I72" s="348"/>
      <c r="J72" s="348"/>
      <c r="K72" s="348"/>
      <c r="L72" s="348"/>
      <c r="M72" s="648" t="s">
        <v>207</v>
      </c>
      <c r="N72" s="648"/>
      <c r="O72" s="648"/>
      <c r="P72" s="140"/>
      <c r="Q72" s="648" t="s">
        <v>207</v>
      </c>
      <c r="R72" s="648"/>
      <c r="S72" s="648"/>
      <c r="T72" s="203"/>
      <c r="U72" s="648" t="s">
        <v>207</v>
      </c>
      <c r="V72" s="648"/>
      <c r="W72" s="648"/>
      <c r="X72" s="203"/>
      <c r="Y72" s="648" t="s">
        <v>207</v>
      </c>
      <c r="Z72" s="648"/>
      <c r="AA72" s="648"/>
      <c r="AB72" s="140"/>
      <c r="AC72" s="648" t="s">
        <v>207</v>
      </c>
      <c r="AD72" s="648"/>
      <c r="AE72" s="648"/>
      <c r="AF72" s="203"/>
      <c r="AG72" s="648" t="s">
        <v>207</v>
      </c>
      <c r="AH72" s="648"/>
      <c r="AI72" s="648"/>
      <c r="AJ72" s="140"/>
      <c r="AK72" s="263"/>
      <c r="AL72" s="686"/>
      <c r="AM72" s="686"/>
      <c r="AN72" s="686"/>
      <c r="AO72" s="685"/>
      <c r="AP72" s="685"/>
      <c r="AQ72" s="685"/>
      <c r="AR72" s="686"/>
      <c r="AS72" s="686"/>
      <c r="AT72" s="686"/>
      <c r="AU72" s="685"/>
      <c r="AV72" s="685"/>
      <c r="AW72" s="685"/>
      <c r="AX72" s="270"/>
      <c r="AY72" s="686"/>
      <c r="AZ72" s="686"/>
      <c r="BA72" s="686"/>
      <c r="BB72" s="685"/>
      <c r="BC72" s="685"/>
      <c r="BD72" s="685"/>
      <c r="BE72" s="686"/>
      <c r="BF72" s="686"/>
      <c r="BG72" s="686"/>
      <c r="BH72" s="685"/>
      <c r="BI72" s="685"/>
      <c r="BJ72" s="685"/>
      <c r="BK72" s="164"/>
    </row>
    <row r="73" spans="2:76" ht="15" customHeight="1">
      <c r="B73" s="144"/>
      <c r="C73" s="658" t="s">
        <v>53</v>
      </c>
      <c r="D73" s="658"/>
      <c r="E73" s="658"/>
      <c r="F73" s="658"/>
      <c r="G73" s="658"/>
      <c r="H73" s="658"/>
      <c r="I73" s="658"/>
      <c r="J73" s="658"/>
      <c r="K73" s="658"/>
      <c r="L73" s="658"/>
      <c r="M73" s="650" t="str">
        <f>M61</f>
        <v/>
      </c>
      <c r="N73" s="650"/>
      <c r="O73" s="650"/>
      <c r="P73" s="144"/>
      <c r="Q73" s="650" t="str">
        <f>Q61</f>
        <v/>
      </c>
      <c r="R73" s="650"/>
      <c r="S73" s="650"/>
      <c r="T73" s="144"/>
      <c r="U73" s="650" t="str">
        <f>U61</f>
        <v/>
      </c>
      <c r="V73" s="650"/>
      <c r="W73" s="650"/>
      <c r="X73" s="144"/>
      <c r="Y73" s="650" t="str">
        <f>Y61</f>
        <v/>
      </c>
      <c r="Z73" s="650"/>
      <c r="AA73" s="650"/>
      <c r="AB73" s="144"/>
      <c r="AC73" s="650" t="str">
        <f>AC61</f>
        <v/>
      </c>
      <c r="AD73" s="650"/>
      <c r="AE73" s="650"/>
      <c r="AF73" s="144"/>
      <c r="AG73" s="650" t="str">
        <f>AG61</f>
        <v/>
      </c>
      <c r="AH73" s="650"/>
      <c r="AI73" s="650"/>
      <c r="AJ73" s="140"/>
      <c r="AK73" s="263"/>
      <c r="AL73" s="686" t="s">
        <v>721</v>
      </c>
      <c r="AM73" s="686"/>
      <c r="AN73" s="686"/>
      <c r="AO73" s="686"/>
      <c r="AP73" s="647" t="str">
        <f>IF(Pre_Record!G293&lt;&gt;"",Pre_Record!G293,"")</f>
        <v/>
      </c>
      <c r="AQ73" s="647"/>
      <c r="AR73" s="647"/>
      <c r="AS73" s="647"/>
      <c r="AT73" s="647"/>
      <c r="AU73" s="647"/>
      <c r="AV73" s="647"/>
      <c r="AW73" s="647"/>
      <c r="AX73" s="270"/>
      <c r="AY73" s="686" t="s">
        <v>721</v>
      </c>
      <c r="AZ73" s="686"/>
      <c r="BA73" s="686"/>
      <c r="BB73" s="686"/>
      <c r="BC73" s="647" t="str">
        <f>IF(Pre_Record!G389&lt;&gt;"",Pre_Record!G389,"")</f>
        <v/>
      </c>
      <c r="BD73" s="647"/>
      <c r="BE73" s="647"/>
      <c r="BF73" s="647"/>
      <c r="BG73" s="647"/>
      <c r="BH73" s="647"/>
      <c r="BI73" s="647"/>
      <c r="BJ73" s="647"/>
      <c r="BK73" s="164"/>
    </row>
    <row r="74" spans="2:76" ht="15" customHeight="1">
      <c r="B74" s="144"/>
      <c r="C74" s="658"/>
      <c r="D74" s="658"/>
      <c r="E74" s="658"/>
      <c r="F74" s="658"/>
      <c r="G74" s="658"/>
      <c r="H74" s="658"/>
      <c r="I74" s="658"/>
      <c r="J74" s="658"/>
      <c r="K74" s="658"/>
      <c r="L74" s="658"/>
      <c r="M74" s="651"/>
      <c r="N74" s="651"/>
      <c r="O74" s="651"/>
      <c r="P74" s="144"/>
      <c r="Q74" s="651"/>
      <c r="R74" s="651"/>
      <c r="S74" s="651"/>
      <c r="T74" s="144"/>
      <c r="U74" s="651"/>
      <c r="V74" s="651"/>
      <c r="W74" s="651"/>
      <c r="X74" s="144"/>
      <c r="Y74" s="651"/>
      <c r="Z74" s="651"/>
      <c r="AA74" s="651"/>
      <c r="AB74" s="144"/>
      <c r="AC74" s="651"/>
      <c r="AD74" s="651"/>
      <c r="AE74" s="651"/>
      <c r="AF74" s="144"/>
      <c r="AG74" s="651"/>
      <c r="AH74" s="651"/>
      <c r="AI74" s="651"/>
      <c r="AJ74" s="140"/>
      <c r="AK74" s="263"/>
      <c r="AL74" s="686"/>
      <c r="AM74" s="686"/>
      <c r="AN74" s="686"/>
      <c r="AO74" s="686"/>
      <c r="AP74" s="687"/>
      <c r="AQ74" s="687"/>
      <c r="AR74" s="687"/>
      <c r="AS74" s="687"/>
      <c r="AT74" s="687"/>
      <c r="AU74" s="687"/>
      <c r="AV74" s="687"/>
      <c r="AW74" s="687"/>
      <c r="AX74" s="140"/>
      <c r="AY74" s="686"/>
      <c r="AZ74" s="686"/>
      <c r="BA74" s="686"/>
      <c r="BB74" s="686"/>
      <c r="BC74" s="687"/>
      <c r="BD74" s="687"/>
      <c r="BE74" s="687"/>
      <c r="BF74" s="687"/>
      <c r="BG74" s="687"/>
      <c r="BH74" s="687"/>
      <c r="BI74" s="687"/>
      <c r="BJ74" s="687"/>
      <c r="BK74" s="164"/>
    </row>
    <row r="75" spans="2:76" ht="15" customHeight="1">
      <c r="B75" s="144"/>
      <c r="C75" s="348"/>
      <c r="D75" s="348"/>
      <c r="E75" s="348"/>
      <c r="F75" s="348"/>
      <c r="G75" s="348"/>
      <c r="H75" s="348"/>
      <c r="I75" s="348"/>
      <c r="J75" s="348"/>
      <c r="K75" s="348"/>
      <c r="L75" s="348"/>
      <c r="M75" s="648" t="s">
        <v>207</v>
      </c>
      <c r="N75" s="648"/>
      <c r="O75" s="648"/>
      <c r="P75" s="140"/>
      <c r="Q75" s="648" t="s">
        <v>207</v>
      </c>
      <c r="R75" s="648"/>
      <c r="S75" s="648"/>
      <c r="T75" s="203"/>
      <c r="U75" s="648" t="s">
        <v>207</v>
      </c>
      <c r="V75" s="648"/>
      <c r="W75" s="648"/>
      <c r="X75" s="203"/>
      <c r="Y75" s="648" t="s">
        <v>207</v>
      </c>
      <c r="Z75" s="648"/>
      <c r="AA75" s="648"/>
      <c r="AB75" s="140"/>
      <c r="AC75" s="648" t="s">
        <v>207</v>
      </c>
      <c r="AD75" s="648"/>
      <c r="AE75" s="648"/>
      <c r="AF75" s="203"/>
      <c r="AG75" s="648" t="s">
        <v>207</v>
      </c>
      <c r="AH75" s="648"/>
      <c r="AI75" s="648"/>
      <c r="AJ75" s="140"/>
      <c r="AK75" s="263"/>
      <c r="AL75" s="351"/>
      <c r="AM75" s="351"/>
      <c r="AN75" s="351"/>
      <c r="AO75" s="351"/>
      <c r="AP75" s="140"/>
      <c r="AQ75" s="140"/>
      <c r="AR75" s="140"/>
      <c r="AS75" s="140"/>
      <c r="AT75" s="140"/>
      <c r="AU75" s="140"/>
      <c r="AV75" s="140"/>
      <c r="AW75" s="140"/>
      <c r="AX75" s="140"/>
      <c r="AY75" s="351"/>
      <c r="AZ75" s="351"/>
      <c r="BA75" s="351"/>
      <c r="BB75" s="351"/>
      <c r="BC75" s="140"/>
      <c r="BD75" s="140"/>
      <c r="BE75" s="140"/>
      <c r="BF75" s="140"/>
      <c r="BG75" s="140"/>
      <c r="BH75" s="140"/>
      <c r="BI75" s="140"/>
      <c r="BJ75" s="140"/>
      <c r="BK75" s="164"/>
    </row>
    <row r="76" spans="2:76" ht="15" customHeight="1" thickBot="1">
      <c r="B76" s="144"/>
      <c r="C76" s="658" t="s">
        <v>54</v>
      </c>
      <c r="D76" s="658"/>
      <c r="E76" s="658"/>
      <c r="F76" s="658"/>
      <c r="G76" s="658"/>
      <c r="H76" s="658"/>
      <c r="I76" s="658"/>
      <c r="J76" s="658"/>
      <c r="K76" s="658"/>
      <c r="L76" s="658"/>
      <c r="M76" s="650" t="str">
        <f>M61</f>
        <v/>
      </c>
      <c r="N76" s="650"/>
      <c r="O76" s="650"/>
      <c r="P76" s="144"/>
      <c r="Q76" s="650" t="str">
        <f>Q61</f>
        <v/>
      </c>
      <c r="R76" s="650"/>
      <c r="S76" s="650"/>
      <c r="T76" s="144"/>
      <c r="U76" s="650" t="str">
        <f>U61</f>
        <v/>
      </c>
      <c r="V76" s="650"/>
      <c r="W76" s="650"/>
      <c r="X76" s="144"/>
      <c r="Y76" s="650" t="str">
        <f>Y61</f>
        <v/>
      </c>
      <c r="Z76" s="650"/>
      <c r="AA76" s="650"/>
      <c r="AB76" s="144"/>
      <c r="AC76" s="650" t="str">
        <f>AC61</f>
        <v/>
      </c>
      <c r="AD76" s="650"/>
      <c r="AE76" s="650"/>
      <c r="AF76" s="144"/>
      <c r="AG76" s="650" t="str">
        <f>AG61</f>
        <v/>
      </c>
      <c r="AH76" s="650"/>
      <c r="AI76" s="650"/>
      <c r="AJ76" s="140"/>
      <c r="AK76" s="263"/>
      <c r="AL76" s="351"/>
      <c r="AM76" s="351"/>
      <c r="AN76" s="351"/>
      <c r="AU76" s="625" t="s">
        <v>119</v>
      </c>
      <c r="AV76" s="625"/>
      <c r="AW76" s="625"/>
      <c r="AX76" s="625"/>
      <c r="AY76" s="625"/>
      <c r="AZ76" s="625"/>
      <c r="BA76" s="625"/>
      <c r="BC76" s="530"/>
      <c r="BD76" s="530"/>
      <c r="BE76" s="530"/>
      <c r="BF76" s="530"/>
      <c r="BG76" s="530"/>
      <c r="BH76" s="530"/>
      <c r="BI76" s="140"/>
      <c r="BJ76" s="140"/>
      <c r="BK76" s="164"/>
    </row>
    <row r="77" spans="2:76" ht="15" customHeight="1">
      <c r="B77" s="144"/>
      <c r="C77" s="658"/>
      <c r="D77" s="658"/>
      <c r="E77" s="658"/>
      <c r="F77" s="658"/>
      <c r="G77" s="658"/>
      <c r="H77" s="658"/>
      <c r="I77" s="658"/>
      <c r="J77" s="658"/>
      <c r="K77" s="658"/>
      <c r="L77" s="658"/>
      <c r="M77" s="651"/>
      <c r="N77" s="651"/>
      <c r="O77" s="651"/>
      <c r="P77" s="144"/>
      <c r="Q77" s="651"/>
      <c r="R77" s="651"/>
      <c r="S77" s="651"/>
      <c r="T77" s="144"/>
      <c r="U77" s="651"/>
      <c r="V77" s="651"/>
      <c r="W77" s="651"/>
      <c r="X77" s="144"/>
      <c r="Y77" s="651"/>
      <c r="Z77" s="651"/>
      <c r="AA77" s="651"/>
      <c r="AB77" s="144"/>
      <c r="AC77" s="651"/>
      <c r="AD77" s="651"/>
      <c r="AE77" s="651"/>
      <c r="AF77" s="144"/>
      <c r="AG77" s="651"/>
      <c r="AH77" s="651"/>
      <c r="AI77" s="651"/>
      <c r="AJ77" s="140"/>
      <c r="AK77" s="263"/>
      <c r="AL77" s="140"/>
      <c r="AM77" s="140"/>
      <c r="AN77" s="155"/>
      <c r="AU77" s="323"/>
      <c r="AV77" s="667" t="str">
        <f>IF(AND(Pre_Record!I2="Henry",Pre_Record!B293&lt;&gt;""),"HG",IF(AND(Pre_Record!I2="Joel",Pre_Record!B293&lt;&gt;""),"JT",IF(AND(Pre_Record!I2="Matt",Pre_Record!B293&lt;&gt;""),"MT",IF(AND(Pre_Record!I2="Sean",Pre_Record!B293&lt;&gt;""),"SJM",""))))</f>
        <v/>
      </c>
      <c r="AW77" s="668"/>
      <c r="AX77" s="668"/>
      <c r="AY77" s="668"/>
      <c r="AZ77" s="669"/>
      <c r="BA77" s="323"/>
      <c r="BC77" s="531"/>
      <c r="BD77" s="531"/>
      <c r="BE77" s="531"/>
      <c r="BF77" s="531"/>
      <c r="BG77" s="531"/>
      <c r="BH77" s="323"/>
      <c r="BI77" s="140"/>
      <c r="BJ77" s="140"/>
      <c r="BK77" s="164"/>
    </row>
    <row r="78" spans="2:76" ht="15" customHeight="1" thickBot="1">
      <c r="B78" s="144"/>
      <c r="C78" s="348"/>
      <c r="D78" s="348"/>
      <c r="E78" s="348"/>
      <c r="F78" s="348"/>
      <c r="G78" s="348"/>
      <c r="H78" s="348"/>
      <c r="I78" s="348"/>
      <c r="J78" s="348"/>
      <c r="K78" s="348"/>
      <c r="L78" s="348"/>
      <c r="M78" s="648" t="s">
        <v>207</v>
      </c>
      <c r="N78" s="648"/>
      <c r="O78" s="648"/>
      <c r="P78" s="140"/>
      <c r="Q78" s="648" t="s">
        <v>207</v>
      </c>
      <c r="R78" s="648"/>
      <c r="S78" s="648"/>
      <c r="T78" s="203"/>
      <c r="U78" s="648" t="s">
        <v>207</v>
      </c>
      <c r="V78" s="648"/>
      <c r="W78" s="648"/>
      <c r="X78" s="203"/>
      <c r="Y78" s="648" t="s">
        <v>207</v>
      </c>
      <c r="Z78" s="648"/>
      <c r="AA78" s="648"/>
      <c r="AB78" s="140"/>
      <c r="AC78" s="648" t="s">
        <v>207</v>
      </c>
      <c r="AD78" s="648"/>
      <c r="AE78" s="648"/>
      <c r="AF78" s="203"/>
      <c r="AG78" s="648" t="s">
        <v>207</v>
      </c>
      <c r="AH78" s="648"/>
      <c r="AI78" s="648"/>
      <c r="AJ78" s="140"/>
      <c r="AK78" s="263"/>
      <c r="AN78" s="155"/>
      <c r="AU78" s="323"/>
      <c r="AV78" s="670"/>
      <c r="AW78" s="671"/>
      <c r="AX78" s="671"/>
      <c r="AY78" s="671"/>
      <c r="AZ78" s="672"/>
      <c r="BA78" s="323"/>
      <c r="BC78" s="531"/>
      <c r="BD78" s="531"/>
      <c r="BE78" s="531"/>
      <c r="BF78" s="531"/>
      <c r="BG78" s="531"/>
      <c r="BH78" s="323"/>
      <c r="BI78" s="140"/>
      <c r="BJ78" s="140"/>
      <c r="BK78" s="164"/>
    </row>
    <row r="79" spans="2:76" ht="15" customHeight="1">
      <c r="B79" s="144"/>
      <c r="C79" s="658" t="s">
        <v>55</v>
      </c>
      <c r="D79" s="658"/>
      <c r="E79" s="658"/>
      <c r="F79" s="658"/>
      <c r="G79" s="658"/>
      <c r="H79" s="658"/>
      <c r="I79" s="658"/>
      <c r="J79" s="658"/>
      <c r="K79" s="658"/>
      <c r="L79" s="658"/>
      <c r="M79" s="650" t="str">
        <f>M61</f>
        <v/>
      </c>
      <c r="N79" s="650"/>
      <c r="O79" s="650"/>
      <c r="P79" s="144"/>
      <c r="Q79" s="650" t="str">
        <f>Q61</f>
        <v/>
      </c>
      <c r="R79" s="650"/>
      <c r="S79" s="650"/>
      <c r="T79" s="144"/>
      <c r="U79" s="650" t="str">
        <f>U61</f>
        <v/>
      </c>
      <c r="V79" s="650"/>
      <c r="W79" s="650"/>
      <c r="X79" s="144"/>
      <c r="Y79" s="650" t="str">
        <f>Y61</f>
        <v/>
      </c>
      <c r="Z79" s="650"/>
      <c r="AA79" s="650"/>
      <c r="AB79" s="144"/>
      <c r="AC79" s="650" t="str">
        <f>AC61</f>
        <v/>
      </c>
      <c r="AD79" s="650"/>
      <c r="AE79" s="650"/>
      <c r="AF79" s="144"/>
      <c r="AG79" s="650" t="str">
        <f>AG61</f>
        <v/>
      </c>
      <c r="AH79" s="650"/>
      <c r="AI79" s="650"/>
      <c r="AJ79" s="140"/>
      <c r="AK79" s="264"/>
      <c r="AL79" s="353"/>
      <c r="AM79" s="353"/>
      <c r="AN79" s="354"/>
      <c r="AO79" s="354"/>
      <c r="AP79" s="354"/>
      <c r="AQ79" s="354"/>
      <c r="AR79" s="355"/>
      <c r="AS79" s="355"/>
      <c r="AT79" s="355"/>
      <c r="AU79" s="355"/>
      <c r="AV79" s="265"/>
      <c r="AW79" s="265"/>
      <c r="AX79" s="265"/>
      <c r="AY79" s="353"/>
      <c r="AZ79" s="353"/>
      <c r="BA79" s="354"/>
      <c r="BB79" s="354"/>
      <c r="BC79" s="354"/>
      <c r="BD79" s="354"/>
      <c r="BE79" s="265"/>
      <c r="BF79" s="265"/>
      <c r="BG79" s="265"/>
      <c r="BH79" s="265"/>
      <c r="BI79" s="265"/>
      <c r="BJ79" s="265"/>
      <c r="BK79" s="266"/>
    </row>
    <row r="80" spans="2:76" ht="15" customHeight="1">
      <c r="B80" s="144"/>
      <c r="C80" s="658"/>
      <c r="D80" s="658"/>
      <c r="E80" s="658"/>
      <c r="F80" s="658"/>
      <c r="G80" s="658"/>
      <c r="H80" s="658"/>
      <c r="I80" s="658"/>
      <c r="J80" s="658"/>
      <c r="K80" s="658"/>
      <c r="L80" s="658"/>
      <c r="M80" s="651"/>
      <c r="N80" s="651"/>
      <c r="O80" s="651"/>
      <c r="P80" s="144"/>
      <c r="Q80" s="651"/>
      <c r="R80" s="651"/>
      <c r="S80" s="651"/>
      <c r="T80" s="144"/>
      <c r="U80" s="651"/>
      <c r="V80" s="651"/>
      <c r="W80" s="651"/>
      <c r="X80" s="144"/>
      <c r="Y80" s="651"/>
      <c r="Z80" s="651"/>
      <c r="AA80" s="651"/>
      <c r="AB80" s="144"/>
      <c r="AC80" s="651"/>
      <c r="AD80" s="651"/>
      <c r="AE80" s="651"/>
      <c r="AF80" s="144"/>
      <c r="AG80" s="651"/>
      <c r="AH80" s="651"/>
      <c r="AI80" s="651"/>
      <c r="AJ80" s="140"/>
      <c r="AK80" s="140"/>
      <c r="AL80" s="37"/>
      <c r="AM80" s="37"/>
      <c r="AN80" s="155"/>
      <c r="AO80" s="155"/>
      <c r="AP80" s="155"/>
      <c r="AQ80" s="155"/>
      <c r="AR80" s="352"/>
      <c r="AS80" s="352"/>
      <c r="AT80" s="352"/>
      <c r="AU80" s="352"/>
      <c r="AV80" s="140"/>
      <c r="AW80" s="140"/>
      <c r="AX80" s="140"/>
      <c r="AY80" s="37"/>
      <c r="AZ80" s="37"/>
      <c r="BA80" s="155"/>
      <c r="BB80" s="155"/>
      <c r="BC80" s="155"/>
      <c r="BD80" s="155"/>
      <c r="BE80" s="140"/>
      <c r="BF80" s="140"/>
      <c r="BG80" s="140"/>
      <c r="BH80" s="140"/>
      <c r="BI80" s="140"/>
      <c r="BJ80" s="140"/>
      <c r="BK80" s="140"/>
    </row>
    <row r="81" spans="1:63" ht="15" customHeight="1">
      <c r="B81" s="144"/>
      <c r="C81" s="348"/>
      <c r="D81" s="348"/>
      <c r="E81" s="348"/>
      <c r="F81" s="348"/>
      <c r="G81" s="348"/>
      <c r="H81" s="348"/>
      <c r="I81" s="348"/>
      <c r="J81" s="348"/>
      <c r="K81" s="348"/>
      <c r="L81" s="348"/>
      <c r="M81" s="648" t="s">
        <v>207</v>
      </c>
      <c r="N81" s="648"/>
      <c r="O81" s="648"/>
      <c r="P81" s="140"/>
      <c r="Q81" s="648" t="s">
        <v>207</v>
      </c>
      <c r="R81" s="648"/>
      <c r="S81" s="648"/>
      <c r="T81" s="203"/>
      <c r="U81" s="648" t="s">
        <v>207</v>
      </c>
      <c r="V81" s="648"/>
      <c r="W81" s="648"/>
      <c r="X81" s="203"/>
      <c r="Y81" s="648" t="s">
        <v>207</v>
      </c>
      <c r="Z81" s="648"/>
      <c r="AA81" s="648"/>
      <c r="AB81" s="140"/>
      <c r="AC81" s="648" t="s">
        <v>207</v>
      </c>
      <c r="AD81" s="648"/>
      <c r="AE81" s="648"/>
      <c r="AF81" s="203"/>
      <c r="AG81" s="648" t="s">
        <v>207</v>
      </c>
      <c r="AH81" s="648"/>
      <c r="AI81" s="648"/>
      <c r="AJ81" s="140"/>
      <c r="AK81" s="696" t="s">
        <v>48</v>
      </c>
      <c r="AL81" s="697"/>
      <c r="AM81" s="697"/>
      <c r="AN81" s="697"/>
      <c r="AO81" s="688"/>
      <c r="AP81" s="688"/>
      <c r="AQ81" s="688"/>
      <c r="AR81" s="688"/>
      <c r="AS81" s="688"/>
      <c r="AT81" s="688"/>
      <c r="AU81" s="688"/>
      <c r="AV81" s="688"/>
      <c r="AW81" s="688"/>
      <c r="AX81" s="688"/>
      <c r="AY81" s="688"/>
      <c r="AZ81" s="688"/>
      <c r="BA81" s="688"/>
      <c r="BB81" s="688"/>
      <c r="BC81" s="688"/>
      <c r="BD81" s="688"/>
      <c r="BE81" s="688"/>
      <c r="BF81" s="688"/>
      <c r="BG81" s="688"/>
      <c r="BH81" s="688"/>
      <c r="BI81" s="688"/>
      <c r="BJ81" s="688"/>
      <c r="BK81" s="689"/>
    </row>
    <row r="82" spans="1:63" ht="15" customHeight="1">
      <c r="B82" s="144"/>
      <c r="C82" s="658" t="s">
        <v>56</v>
      </c>
      <c r="D82" s="658"/>
      <c r="E82" s="658"/>
      <c r="F82" s="658"/>
      <c r="G82" s="658"/>
      <c r="H82" s="658"/>
      <c r="I82" s="658"/>
      <c r="J82" s="658"/>
      <c r="K82" s="658"/>
      <c r="L82" s="658"/>
      <c r="M82" s="650" t="str">
        <f>M61</f>
        <v/>
      </c>
      <c r="N82" s="650"/>
      <c r="O82" s="650"/>
      <c r="P82" s="144"/>
      <c r="Q82" s="650" t="str">
        <f>Q61</f>
        <v/>
      </c>
      <c r="R82" s="650"/>
      <c r="S82" s="650"/>
      <c r="T82" s="144"/>
      <c r="U82" s="650" t="str">
        <f>U61</f>
        <v/>
      </c>
      <c r="V82" s="650"/>
      <c r="W82" s="650"/>
      <c r="X82" s="144"/>
      <c r="Y82" s="650" t="str">
        <f>Y61</f>
        <v/>
      </c>
      <c r="Z82" s="650"/>
      <c r="AA82" s="650"/>
      <c r="AB82" s="144"/>
      <c r="AC82" s="650" t="str">
        <f>AC61</f>
        <v/>
      </c>
      <c r="AD82" s="650"/>
      <c r="AE82" s="650"/>
      <c r="AF82" s="144"/>
      <c r="AG82" s="650" t="str">
        <f>AG61</f>
        <v/>
      </c>
      <c r="AH82" s="650"/>
      <c r="AI82" s="650"/>
      <c r="AJ82" s="140"/>
      <c r="AK82" s="698"/>
      <c r="AL82" s="699"/>
      <c r="AM82" s="699"/>
      <c r="AN82" s="699"/>
      <c r="AO82" s="690"/>
      <c r="AP82" s="690"/>
      <c r="AQ82" s="690"/>
      <c r="AR82" s="690"/>
      <c r="AS82" s="690"/>
      <c r="AT82" s="690"/>
      <c r="AU82" s="690"/>
      <c r="AV82" s="690"/>
      <c r="AW82" s="690"/>
      <c r="AX82" s="690"/>
      <c r="AY82" s="690"/>
      <c r="AZ82" s="690"/>
      <c r="BA82" s="690"/>
      <c r="BB82" s="690"/>
      <c r="BC82" s="690"/>
      <c r="BD82" s="690"/>
      <c r="BE82" s="690"/>
      <c r="BF82" s="690"/>
      <c r="BG82" s="690"/>
      <c r="BH82" s="690"/>
      <c r="BI82" s="690"/>
      <c r="BJ82" s="690"/>
      <c r="BK82" s="691"/>
    </row>
    <row r="83" spans="1:63" ht="15" customHeight="1">
      <c r="B83" s="144"/>
      <c r="C83" s="658"/>
      <c r="D83" s="658"/>
      <c r="E83" s="658"/>
      <c r="F83" s="658"/>
      <c r="G83" s="658"/>
      <c r="H83" s="658"/>
      <c r="I83" s="658"/>
      <c r="J83" s="658"/>
      <c r="K83" s="658"/>
      <c r="L83" s="658"/>
      <c r="M83" s="651"/>
      <c r="N83" s="651"/>
      <c r="O83" s="651"/>
      <c r="P83" s="144"/>
      <c r="Q83" s="651"/>
      <c r="R83" s="651"/>
      <c r="S83" s="651"/>
      <c r="T83" s="144"/>
      <c r="U83" s="651"/>
      <c r="V83" s="651"/>
      <c r="W83" s="651"/>
      <c r="X83" s="144"/>
      <c r="Y83" s="651"/>
      <c r="Z83" s="651"/>
      <c r="AA83" s="651"/>
      <c r="AB83" s="144"/>
      <c r="AC83" s="651"/>
      <c r="AD83" s="651"/>
      <c r="AE83" s="651"/>
      <c r="AF83" s="144"/>
      <c r="AG83" s="651"/>
      <c r="AH83" s="651"/>
      <c r="AI83" s="651"/>
      <c r="AJ83" s="140"/>
      <c r="AK83" s="692"/>
      <c r="AL83" s="690"/>
      <c r="AM83" s="690"/>
      <c r="AN83" s="690"/>
      <c r="AO83" s="690"/>
      <c r="AP83" s="690"/>
      <c r="AQ83" s="690"/>
      <c r="AR83" s="690"/>
      <c r="AS83" s="690"/>
      <c r="AT83" s="690"/>
      <c r="AU83" s="690"/>
      <c r="AV83" s="690"/>
      <c r="AW83" s="690"/>
      <c r="AX83" s="690"/>
      <c r="AY83" s="690"/>
      <c r="AZ83" s="690"/>
      <c r="BA83" s="690"/>
      <c r="BB83" s="690"/>
      <c r="BC83" s="690"/>
      <c r="BD83" s="690"/>
      <c r="BE83" s="690"/>
      <c r="BF83" s="690"/>
      <c r="BG83" s="690"/>
      <c r="BH83" s="690"/>
      <c r="BI83" s="690"/>
      <c r="BJ83" s="690"/>
      <c r="BK83" s="691"/>
    </row>
    <row r="84" spans="1:63" ht="15" customHeight="1">
      <c r="B84" s="144"/>
      <c r="C84" s="140"/>
      <c r="D84" s="140"/>
      <c r="E84" s="140"/>
      <c r="F84" s="140"/>
      <c r="G84" s="140"/>
      <c r="H84" s="140"/>
      <c r="I84" s="140"/>
      <c r="J84" s="140"/>
      <c r="K84" s="140"/>
      <c r="L84" s="140"/>
      <c r="M84" s="648" t="s">
        <v>207</v>
      </c>
      <c r="N84" s="648"/>
      <c r="O84" s="648"/>
      <c r="P84" s="140"/>
      <c r="Q84" s="648" t="s">
        <v>207</v>
      </c>
      <c r="R84" s="648"/>
      <c r="S84" s="648"/>
      <c r="T84" s="203"/>
      <c r="U84" s="648" t="s">
        <v>207</v>
      </c>
      <c r="V84" s="648"/>
      <c r="W84" s="648"/>
      <c r="X84" s="203"/>
      <c r="Y84" s="648" t="s">
        <v>207</v>
      </c>
      <c r="Z84" s="648"/>
      <c r="AA84" s="648"/>
      <c r="AB84" s="140"/>
      <c r="AC84" s="648" t="s">
        <v>207</v>
      </c>
      <c r="AD84" s="648"/>
      <c r="AE84" s="648"/>
      <c r="AF84" s="203"/>
      <c r="AG84" s="648" t="s">
        <v>207</v>
      </c>
      <c r="AH84" s="648"/>
      <c r="AI84" s="648"/>
      <c r="AJ84" s="140"/>
      <c r="AK84" s="693"/>
      <c r="AL84" s="694"/>
      <c r="AM84" s="694"/>
      <c r="AN84" s="694"/>
      <c r="AO84" s="694"/>
      <c r="AP84" s="694"/>
      <c r="AQ84" s="694"/>
      <c r="AR84" s="694"/>
      <c r="AS84" s="694"/>
      <c r="AT84" s="694"/>
      <c r="AU84" s="694"/>
      <c r="AV84" s="694"/>
      <c r="AW84" s="694"/>
      <c r="AX84" s="694"/>
      <c r="AY84" s="694"/>
      <c r="AZ84" s="694"/>
      <c r="BA84" s="694"/>
      <c r="BB84" s="694"/>
      <c r="BC84" s="694"/>
      <c r="BD84" s="694"/>
      <c r="BE84" s="694"/>
      <c r="BF84" s="694"/>
      <c r="BG84" s="694"/>
      <c r="BH84" s="694"/>
      <c r="BI84" s="694"/>
      <c r="BJ84" s="694"/>
      <c r="BK84" s="695"/>
    </row>
    <row r="85" spans="1:63" ht="15" customHeight="1">
      <c r="B85" s="144"/>
      <c r="AJ85" s="140"/>
      <c r="AK85" s="350"/>
      <c r="AL85" s="350"/>
      <c r="AM85" s="350"/>
      <c r="AN85" s="350"/>
      <c r="AO85" s="350"/>
      <c r="AP85" s="350"/>
      <c r="AQ85" s="350"/>
      <c r="AR85" s="350"/>
      <c r="AS85" s="350"/>
      <c r="AT85" s="350"/>
      <c r="AU85" s="350"/>
      <c r="AV85" s="350"/>
      <c r="AW85" s="350"/>
      <c r="AX85" s="350"/>
      <c r="AY85" s="350"/>
      <c r="AZ85" s="350"/>
      <c r="BA85" s="350"/>
      <c r="BB85" s="350"/>
      <c r="BC85" s="350"/>
      <c r="BD85" s="350"/>
      <c r="BE85" s="350"/>
      <c r="BF85" s="350"/>
      <c r="BG85" s="350"/>
      <c r="BH85" s="350"/>
      <c r="BI85" s="350"/>
      <c r="BJ85" s="350"/>
      <c r="BK85" s="350"/>
    </row>
    <row r="86" spans="1:63" ht="15" customHeight="1">
      <c r="B86" s="529" t="str">
        <f>RIGHT(Pre_Record!C1,4)</f>
        <v/>
      </c>
      <c r="AJ86" s="140"/>
      <c r="AK86" s="321" t="s">
        <v>796</v>
      </c>
      <c r="AL86" s="347" t="s">
        <v>800</v>
      </c>
      <c r="AM86" s="649" t="s">
        <v>801</v>
      </c>
      <c r="AN86" s="649"/>
      <c r="AO86" s="649"/>
      <c r="AP86" s="649"/>
      <c r="AQ86" s="140"/>
      <c r="AR86" s="321" t="s">
        <v>797</v>
      </c>
      <c r="AS86" s="347" t="s">
        <v>800</v>
      </c>
      <c r="AT86" s="649" t="s">
        <v>802</v>
      </c>
      <c r="AU86" s="649"/>
      <c r="AV86" s="649"/>
      <c r="AW86" s="649"/>
      <c r="AX86" s="140"/>
      <c r="AY86" s="321" t="s">
        <v>799</v>
      </c>
      <c r="AZ86" s="347" t="s">
        <v>800</v>
      </c>
      <c r="BA86" s="649" t="s">
        <v>803</v>
      </c>
      <c r="BB86" s="649"/>
      <c r="BC86" s="649"/>
      <c r="BD86" s="649"/>
      <c r="BE86" s="140"/>
      <c r="BF86" s="321" t="s">
        <v>798</v>
      </c>
      <c r="BG86" s="347" t="s">
        <v>800</v>
      </c>
      <c r="BH86" s="649" t="s">
        <v>804</v>
      </c>
      <c r="BI86" s="649"/>
      <c r="BJ86" s="649"/>
      <c r="BK86" s="649"/>
    </row>
    <row r="87" spans="1:63" ht="15" hidden="1" customHeight="1">
      <c r="B87" s="144"/>
      <c r="AJ87" s="140"/>
      <c r="AK87" s="349"/>
      <c r="AL87" s="349"/>
      <c r="AM87" s="349"/>
      <c r="AN87" s="349"/>
      <c r="AO87" s="349"/>
      <c r="AP87" s="349"/>
      <c r="AQ87" s="349"/>
      <c r="AR87" s="349"/>
      <c r="AS87" s="349"/>
      <c r="AT87" s="349"/>
      <c r="AU87" s="349"/>
      <c r="AV87" s="349"/>
      <c r="AW87" s="349"/>
      <c r="AX87" s="349"/>
      <c r="AY87" s="349"/>
      <c r="AZ87" s="349"/>
      <c r="BA87" s="349"/>
      <c r="BB87" s="349"/>
      <c r="BC87" s="349"/>
      <c r="BD87" s="349"/>
      <c r="BE87" s="349"/>
      <c r="BF87" s="349"/>
      <c r="BG87" s="349"/>
      <c r="BH87" s="349"/>
      <c r="BI87" s="349"/>
      <c r="BJ87" s="349"/>
      <c r="BK87" s="349"/>
    </row>
    <row r="88" spans="1:63" ht="15" hidden="1" customHeight="1">
      <c r="B88" s="144"/>
      <c r="AJ88" s="140"/>
    </row>
    <row r="89" spans="1:63" ht="15" hidden="1" customHeight="1">
      <c r="B89" s="144"/>
      <c r="AJ89" s="140"/>
      <c r="AK89" s="356"/>
      <c r="AL89" s="356"/>
      <c r="AM89" s="356"/>
      <c r="AN89" s="356"/>
      <c r="AO89" s="356"/>
      <c r="AP89" s="356"/>
      <c r="AQ89" s="356"/>
      <c r="AR89" s="356"/>
      <c r="AS89" s="356"/>
      <c r="AT89" s="356"/>
      <c r="AU89" s="356"/>
      <c r="AV89" s="356"/>
      <c r="AW89" s="356"/>
      <c r="AX89" s="356"/>
      <c r="AY89" s="356"/>
      <c r="AZ89" s="356"/>
      <c r="BA89" s="356"/>
      <c r="BB89" s="356"/>
      <c r="BC89" s="356"/>
      <c r="BD89" s="356"/>
      <c r="BE89" s="356"/>
      <c r="BF89" s="356"/>
      <c r="BG89" s="356"/>
      <c r="BH89" s="356"/>
      <c r="BI89" s="356"/>
      <c r="BJ89" s="356"/>
      <c r="BK89" s="356"/>
    </row>
    <row r="90" spans="1:63" ht="15" hidden="1" customHeight="1">
      <c r="B90" s="144"/>
      <c r="AJ90" s="140"/>
      <c r="AK90" s="356"/>
      <c r="AL90" s="356"/>
      <c r="AM90" s="356"/>
      <c r="AN90" s="356"/>
      <c r="AO90" s="356"/>
      <c r="AP90" s="356"/>
      <c r="AQ90" s="356"/>
      <c r="AR90" s="356"/>
      <c r="AS90" s="356"/>
      <c r="AT90" s="356"/>
      <c r="AU90" s="356"/>
      <c r="AV90" s="356"/>
      <c r="AW90" s="356"/>
      <c r="AX90" s="356"/>
      <c r="AY90" s="356"/>
      <c r="AZ90" s="356"/>
      <c r="BA90" s="356"/>
      <c r="BB90" s="356"/>
      <c r="BC90" s="356"/>
      <c r="BD90" s="356"/>
      <c r="BE90" s="356"/>
      <c r="BF90" s="356"/>
      <c r="BG90" s="356"/>
      <c r="BH90" s="356"/>
      <c r="BI90" s="356"/>
      <c r="BJ90" s="356"/>
      <c r="BK90" s="356"/>
    </row>
    <row r="91" spans="1:63" ht="15" hidden="1" customHeight="1">
      <c r="A91" s="140"/>
      <c r="B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</row>
    <row r="92" spans="1:63" ht="15" hidden="1" customHeight="1">
      <c r="A92" s="140"/>
      <c r="B92" s="140"/>
      <c r="C92" s="140"/>
      <c r="D92" s="140"/>
      <c r="E92" s="140"/>
      <c r="F92" s="140"/>
      <c r="G92" s="140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37"/>
      <c r="AL92" s="37"/>
      <c r="AM92" s="37"/>
      <c r="AN92" s="37"/>
      <c r="AO92" s="37"/>
      <c r="AP92" s="37"/>
      <c r="AQ92" s="37"/>
      <c r="AR92" s="37"/>
      <c r="AS92" s="37"/>
      <c r="AT92" s="37"/>
      <c r="AU92" s="37"/>
      <c r="AV92" s="37"/>
      <c r="AW92" s="37"/>
      <c r="AX92" s="37"/>
      <c r="AY92" s="37"/>
      <c r="AZ92" s="37"/>
      <c r="BA92" s="37"/>
      <c r="BB92" s="37"/>
      <c r="BC92" s="37"/>
      <c r="BD92" s="37"/>
      <c r="BE92" s="37"/>
      <c r="BF92" s="37"/>
      <c r="BG92" s="37"/>
      <c r="BH92" s="37"/>
      <c r="BI92" s="37"/>
      <c r="BJ92" s="37"/>
      <c r="BK92" s="37"/>
    </row>
    <row r="93" spans="1:63" ht="15" hidden="1" customHeight="1">
      <c r="A93" s="647"/>
      <c r="B93" s="647"/>
      <c r="C93" s="647"/>
      <c r="D93" s="647"/>
      <c r="E93" s="647"/>
      <c r="F93" s="647"/>
      <c r="G93" s="647"/>
      <c r="H93" s="647"/>
      <c r="I93" s="647"/>
      <c r="J93" s="647"/>
      <c r="K93" s="647"/>
      <c r="L93" s="647"/>
      <c r="M93" s="647"/>
      <c r="N93" s="647"/>
      <c r="O93" s="647"/>
      <c r="P93" s="647"/>
      <c r="Q93" s="647"/>
      <c r="R93" s="647"/>
      <c r="S93" s="647"/>
      <c r="T93" s="647"/>
      <c r="U93" s="647"/>
      <c r="V93" s="647"/>
      <c r="W93" s="647"/>
      <c r="X93" s="647"/>
      <c r="Y93" s="647"/>
      <c r="Z93" s="647"/>
      <c r="AA93" s="647"/>
      <c r="AB93" s="647"/>
      <c r="AC93" s="647"/>
      <c r="AD93" s="647"/>
      <c r="AE93" s="647"/>
      <c r="AF93" s="647"/>
      <c r="AG93" s="647"/>
      <c r="AH93" s="647"/>
      <c r="AI93" s="647"/>
      <c r="AJ93" s="647"/>
    </row>
    <row r="94" spans="1:63" ht="11.25" hidden="1" customHeight="1">
      <c r="A94" s="647"/>
      <c r="B94" s="647"/>
      <c r="C94" s="647"/>
      <c r="D94" s="647"/>
      <c r="E94" s="647"/>
      <c r="F94" s="647"/>
      <c r="G94" s="647"/>
      <c r="H94" s="647"/>
      <c r="I94" s="647"/>
      <c r="J94" s="647"/>
      <c r="K94" s="647"/>
      <c r="L94" s="647"/>
      <c r="M94" s="647"/>
      <c r="N94" s="647"/>
      <c r="O94" s="647"/>
      <c r="P94" s="647"/>
      <c r="Q94" s="647"/>
      <c r="R94" s="647"/>
      <c r="S94" s="647"/>
      <c r="T94" s="647"/>
      <c r="U94" s="647"/>
      <c r="V94" s="647"/>
      <c r="W94" s="647"/>
      <c r="X94" s="647"/>
      <c r="Y94" s="647"/>
      <c r="Z94" s="647"/>
      <c r="AA94" s="647"/>
      <c r="AB94" s="647"/>
      <c r="AC94" s="647"/>
      <c r="AD94" s="647"/>
      <c r="AE94" s="647"/>
      <c r="AF94" s="647"/>
      <c r="AG94" s="647"/>
      <c r="AH94" s="647"/>
      <c r="AI94" s="647"/>
      <c r="AJ94" s="647"/>
      <c r="AK94" s="647"/>
      <c r="AL94" s="647"/>
      <c r="AM94" s="647"/>
      <c r="AN94" s="647"/>
      <c r="AO94" s="647"/>
      <c r="AP94" s="647"/>
      <c r="AQ94" s="647"/>
      <c r="AR94" s="647"/>
      <c r="AS94" s="647"/>
      <c r="AT94" s="647"/>
      <c r="AU94" s="647"/>
      <c r="AV94" s="647"/>
      <c r="AW94" s="647"/>
      <c r="AX94" s="647"/>
      <c r="AY94" s="647"/>
      <c r="AZ94" s="647"/>
      <c r="BA94" s="647"/>
      <c r="BB94" s="647"/>
      <c r="BC94" s="647"/>
      <c r="BD94" s="647"/>
      <c r="BE94" s="647"/>
      <c r="BF94" s="647"/>
      <c r="BG94" s="647"/>
      <c r="BH94" s="647"/>
      <c r="BI94" s="647"/>
      <c r="BJ94" s="647"/>
      <c r="BK94" s="647"/>
    </row>
    <row r="95" spans="1:63" ht="11.25" hidden="1" customHeight="1">
      <c r="A95" s="647"/>
      <c r="B95" s="647"/>
      <c r="C95" s="647"/>
      <c r="D95" s="647"/>
      <c r="E95" s="647"/>
      <c r="F95" s="647"/>
      <c r="G95" s="647"/>
      <c r="H95" s="647"/>
      <c r="I95" s="647"/>
      <c r="J95" s="647"/>
      <c r="K95" s="647"/>
      <c r="L95" s="647"/>
      <c r="M95" s="647"/>
      <c r="N95" s="647"/>
      <c r="O95" s="647"/>
      <c r="P95" s="647"/>
      <c r="Q95" s="647"/>
      <c r="R95" s="647"/>
      <c r="S95" s="647"/>
      <c r="T95" s="647"/>
      <c r="U95" s="647"/>
      <c r="V95" s="647"/>
      <c r="W95" s="647"/>
      <c r="X95" s="647"/>
      <c r="Y95" s="647"/>
      <c r="Z95" s="647"/>
      <c r="AA95" s="647"/>
      <c r="AB95" s="647"/>
      <c r="AC95" s="647"/>
      <c r="AD95" s="647"/>
      <c r="AE95" s="647"/>
      <c r="AF95" s="647"/>
      <c r="AG95" s="647"/>
      <c r="AH95" s="647"/>
      <c r="AI95" s="647"/>
      <c r="AJ95" s="647"/>
      <c r="AK95" s="647"/>
      <c r="AL95" s="647"/>
      <c r="AM95" s="647"/>
      <c r="AN95" s="647"/>
      <c r="AO95" s="647"/>
      <c r="AP95" s="647"/>
      <c r="AQ95" s="647"/>
      <c r="AR95" s="647"/>
      <c r="AS95" s="647"/>
      <c r="AT95" s="647"/>
      <c r="AU95" s="647"/>
      <c r="AV95" s="647"/>
      <c r="AW95" s="647"/>
      <c r="AX95" s="647"/>
      <c r="AY95" s="647"/>
      <c r="AZ95" s="647"/>
      <c r="BA95" s="647"/>
      <c r="BB95" s="647"/>
      <c r="BC95" s="647"/>
      <c r="BD95" s="647"/>
      <c r="BE95" s="647"/>
      <c r="BF95" s="647"/>
      <c r="BG95" s="647"/>
      <c r="BH95" s="647"/>
      <c r="BI95" s="647"/>
      <c r="BJ95" s="647"/>
      <c r="BK95" s="647"/>
    </row>
    <row r="96" spans="1:63" ht="11.25" hidden="1" customHeight="1">
      <c r="A96" s="647"/>
      <c r="B96" s="647"/>
      <c r="C96" s="647"/>
      <c r="D96" s="647"/>
      <c r="E96" s="647"/>
      <c r="F96" s="647"/>
      <c r="G96" s="647"/>
      <c r="H96" s="647"/>
      <c r="I96" s="647"/>
      <c r="J96" s="647"/>
      <c r="K96" s="647"/>
      <c r="L96" s="647"/>
      <c r="M96" s="647"/>
      <c r="N96" s="647"/>
      <c r="O96" s="647"/>
      <c r="P96" s="647"/>
      <c r="Q96" s="647"/>
      <c r="R96" s="647"/>
      <c r="S96" s="647"/>
      <c r="T96" s="647"/>
      <c r="U96" s="647"/>
      <c r="V96" s="647"/>
      <c r="W96" s="647"/>
      <c r="X96" s="647"/>
      <c r="Y96" s="647"/>
      <c r="Z96" s="647"/>
      <c r="AA96" s="647"/>
      <c r="AB96" s="647"/>
      <c r="AC96" s="647"/>
      <c r="AD96" s="647"/>
      <c r="AE96" s="647"/>
      <c r="AF96" s="647"/>
      <c r="AG96" s="647"/>
      <c r="AH96" s="647"/>
      <c r="AI96" s="647"/>
      <c r="AJ96" s="647"/>
      <c r="AK96" s="647"/>
      <c r="AL96" s="647"/>
      <c r="AM96" s="647"/>
      <c r="AN96" s="647"/>
      <c r="AO96" s="647"/>
      <c r="AP96" s="647"/>
      <c r="AQ96" s="647"/>
      <c r="AR96" s="647"/>
      <c r="AS96" s="647"/>
      <c r="AT96" s="647"/>
      <c r="AU96" s="647"/>
      <c r="AV96" s="647"/>
      <c r="AW96" s="647"/>
      <c r="AX96" s="647"/>
      <c r="AY96" s="647"/>
      <c r="AZ96" s="647"/>
      <c r="BA96" s="647"/>
      <c r="BB96" s="647"/>
      <c r="BC96" s="647"/>
      <c r="BD96" s="647"/>
      <c r="BE96" s="647"/>
      <c r="BF96" s="647"/>
      <c r="BG96" s="647"/>
      <c r="BH96" s="647"/>
      <c r="BI96" s="647"/>
      <c r="BJ96" s="647"/>
      <c r="BK96" s="647"/>
    </row>
    <row r="97" spans="1:63" ht="11.25" hidden="1" customHeight="1">
      <c r="A97" s="647"/>
      <c r="B97" s="647"/>
      <c r="C97" s="647"/>
      <c r="D97" s="647"/>
      <c r="E97" s="647"/>
      <c r="F97" s="647"/>
      <c r="G97" s="647"/>
      <c r="H97" s="647"/>
      <c r="I97" s="647"/>
      <c r="J97" s="647"/>
      <c r="K97" s="647"/>
      <c r="L97" s="647"/>
      <c r="M97" s="647"/>
      <c r="N97" s="647"/>
      <c r="O97" s="647"/>
      <c r="P97" s="647"/>
      <c r="Q97" s="647"/>
      <c r="R97" s="647"/>
      <c r="S97" s="647"/>
      <c r="T97" s="647"/>
      <c r="U97" s="647"/>
      <c r="V97" s="647"/>
      <c r="W97" s="647"/>
      <c r="X97" s="647"/>
      <c r="Y97" s="647"/>
      <c r="Z97" s="647"/>
      <c r="AA97" s="647"/>
      <c r="AB97" s="647"/>
      <c r="AC97" s="647"/>
      <c r="AD97" s="647"/>
      <c r="AE97" s="647"/>
      <c r="AF97" s="647"/>
      <c r="AG97" s="647"/>
      <c r="AH97" s="647"/>
      <c r="AI97" s="647"/>
      <c r="AJ97" s="647"/>
      <c r="AK97" s="647"/>
      <c r="AL97" s="647"/>
      <c r="AM97" s="647"/>
      <c r="AN97" s="647"/>
      <c r="AO97" s="647"/>
      <c r="AP97" s="647"/>
      <c r="AQ97" s="647"/>
      <c r="AR97" s="647"/>
      <c r="AS97" s="647"/>
      <c r="AT97" s="647"/>
      <c r="AU97" s="647"/>
      <c r="AV97" s="647"/>
      <c r="AW97" s="647"/>
      <c r="AX97" s="647"/>
      <c r="AY97" s="647"/>
      <c r="AZ97" s="647"/>
      <c r="BA97" s="647"/>
      <c r="BB97" s="647"/>
      <c r="BC97" s="647"/>
      <c r="BD97" s="647"/>
      <c r="BE97" s="647"/>
      <c r="BF97" s="647"/>
      <c r="BG97" s="647"/>
      <c r="BH97" s="647"/>
      <c r="BI97" s="647"/>
      <c r="BJ97" s="647"/>
      <c r="BK97" s="647"/>
    </row>
    <row r="98" spans="1:63" ht="11.25" hidden="1" customHeight="1">
      <c r="A98" s="647"/>
      <c r="B98" s="647"/>
      <c r="C98" s="647"/>
      <c r="D98" s="647"/>
      <c r="E98" s="647"/>
      <c r="F98" s="647"/>
      <c r="G98" s="647"/>
      <c r="H98" s="647"/>
      <c r="I98" s="647"/>
      <c r="J98" s="647"/>
      <c r="K98" s="647"/>
      <c r="L98" s="647"/>
      <c r="M98" s="647"/>
      <c r="N98" s="647"/>
      <c r="O98" s="647"/>
      <c r="P98" s="647"/>
      <c r="Q98" s="647"/>
      <c r="R98" s="647"/>
      <c r="S98" s="647"/>
      <c r="T98" s="647"/>
      <c r="U98" s="647"/>
      <c r="V98" s="647"/>
      <c r="W98" s="647"/>
      <c r="X98" s="647"/>
      <c r="Y98" s="647"/>
      <c r="Z98" s="647"/>
      <c r="AA98" s="647"/>
      <c r="AB98" s="647"/>
      <c r="AC98" s="647"/>
      <c r="AD98" s="647"/>
      <c r="AE98" s="647"/>
      <c r="AF98" s="647"/>
      <c r="AG98" s="647"/>
    </row>
    <row r="99" spans="1:63" ht="11.25" hidden="1" customHeight="1"/>
    <row r="100" spans="1:63" ht="11.25" hidden="1" customHeight="1"/>
    <row r="101" spans="1:63" ht="11.25" hidden="1" customHeight="1"/>
    <row r="102" spans="1:63" ht="11.25" hidden="1" customHeight="1"/>
    <row r="103" spans="1:63" ht="11.25" hidden="1" customHeight="1"/>
    <row r="104" spans="1:63" ht="11.25" hidden="1" customHeight="1"/>
    <row r="105" spans="1:63" ht="11.25" hidden="1" customHeight="1"/>
    <row r="106" spans="1:63" ht="11.25" hidden="1" customHeight="1"/>
    <row r="107" spans="1:63" ht="11.25" hidden="1" customHeight="1"/>
    <row r="108" spans="1:63" ht="11.25" hidden="1" customHeight="1"/>
    <row r="109" spans="1:63" ht="11.25" hidden="1" customHeight="1"/>
    <row r="110" spans="1:63" ht="11.25" hidden="1" customHeight="1"/>
    <row r="111" spans="1:63" ht="11.25" hidden="1" customHeight="1"/>
    <row r="112" spans="1:63" ht="11.25" hidden="1" customHeight="1"/>
    <row r="113" ht="11.25" hidden="1" customHeight="1"/>
    <row r="114" ht="11.25" hidden="1" customHeight="1"/>
    <row r="115" ht="11.25" hidden="1" customHeight="1"/>
    <row r="116" ht="11.25" hidden="1" customHeight="1"/>
    <row r="117" ht="11.25" hidden="1" customHeight="1"/>
    <row r="118" ht="11.25" hidden="1" customHeight="1"/>
    <row r="119" ht="11.25" hidden="1" customHeight="1"/>
    <row r="120" ht="11.25" hidden="1" customHeight="1"/>
    <row r="121" ht="11.25" hidden="1" customHeight="1"/>
    <row r="122" ht="11.25" hidden="1" customHeight="1"/>
    <row r="123" ht="11.25" hidden="1" customHeight="1"/>
    <row r="124" ht="11.25" hidden="1" customHeight="1"/>
    <row r="125" ht="11.25" hidden="1" customHeight="1"/>
    <row r="126" ht="11.25" hidden="1" customHeight="1"/>
    <row r="127" ht="11.25" hidden="1" customHeight="1"/>
    <row r="128" ht="11.25" hidden="1" customHeight="1"/>
    <row r="129" ht="11.25" hidden="1" customHeight="1"/>
    <row r="130" ht="11.25" hidden="1" customHeight="1"/>
    <row r="131" ht="11.25" hidden="1" customHeight="1"/>
    <row r="132" ht="11.25" hidden="1" customHeight="1"/>
    <row r="133" ht="11.25" hidden="1" customHeight="1"/>
    <row r="134" ht="11.25" hidden="1" customHeight="1"/>
    <row r="135" ht="11.25" hidden="1" customHeight="1"/>
    <row r="136" ht="11.25" hidden="1" customHeight="1"/>
    <row r="137" ht="11.25" hidden="1" customHeight="1"/>
    <row r="138" ht="11.25" hidden="1" customHeight="1"/>
    <row r="139" ht="11.25" hidden="1" customHeight="1"/>
    <row r="140" ht="11.25" hidden="1" customHeight="1"/>
    <row r="141" ht="11.25" hidden="1" customHeight="1"/>
    <row r="142" ht="11.25" hidden="1" customHeight="1"/>
    <row r="143" ht="11.25" hidden="1" customHeight="1"/>
    <row r="144" ht="11.25" hidden="1" customHeight="1"/>
    <row r="145" ht="11.25" hidden="1" customHeight="1"/>
    <row r="146" ht="11.25" hidden="1" customHeight="1"/>
    <row r="147" ht="11.25" hidden="1" customHeight="1"/>
    <row r="148" ht="11.25" hidden="1" customHeight="1"/>
    <row r="149" ht="11.25" hidden="1" customHeight="1"/>
    <row r="150" ht="11.25" hidden="1" customHeight="1"/>
    <row r="151" ht="11.25" hidden="1" customHeight="1"/>
    <row r="152" ht="11.25" hidden="1" customHeight="1"/>
    <row r="153" ht="11.25" hidden="1" customHeight="1"/>
    <row r="154" ht="11.25" hidden="1" customHeight="1"/>
    <row r="155" ht="11.25" hidden="1" customHeight="1"/>
    <row r="156" ht="11.25" hidden="1" customHeight="1"/>
    <row r="157" ht="11.25" hidden="1" customHeight="1"/>
    <row r="158" ht="11.25" hidden="1" customHeight="1"/>
    <row r="159" ht="11.25" hidden="1" customHeight="1"/>
    <row r="160" ht="11.25" hidden="1" customHeight="1"/>
    <row r="161" ht="11.25" hidden="1" customHeight="1"/>
    <row r="162" ht="11.25" hidden="1" customHeight="1"/>
    <row r="163" ht="11.25" hidden="1" customHeight="1"/>
    <row r="164" ht="11.25" hidden="1" customHeight="1"/>
    <row r="165" ht="11.25" hidden="1" customHeight="1"/>
    <row r="166" ht="11.25" hidden="1" customHeight="1"/>
    <row r="167" ht="11.25" hidden="1" customHeight="1"/>
    <row r="168" ht="11.25" hidden="1" customHeight="1"/>
    <row r="169" ht="11.25" hidden="1" customHeight="1"/>
    <row r="170" ht="11.25" hidden="1" customHeight="1"/>
    <row r="171" ht="11.25" hidden="1" customHeight="1"/>
    <row r="172" ht="11.25" hidden="1" customHeight="1"/>
    <row r="173" ht="11.25" hidden="1" customHeight="1"/>
    <row r="174" ht="11.25" hidden="1" customHeight="1"/>
    <row r="175" ht="11.25" hidden="1" customHeight="1"/>
    <row r="176" ht="11.25" hidden="1" customHeight="1"/>
    <row r="177" ht="11.25" hidden="1" customHeight="1"/>
    <row r="178" ht="11.25" hidden="1" customHeight="1"/>
    <row r="179" ht="11.25" hidden="1" customHeight="1"/>
    <row r="180" ht="11.25" hidden="1" customHeight="1"/>
    <row r="181" ht="11.25" hidden="1" customHeight="1"/>
    <row r="182" ht="11.25" hidden="1" customHeight="1"/>
    <row r="183" ht="11.25" hidden="1" customHeight="1"/>
    <row r="184" ht="11.25" hidden="1" customHeight="1"/>
    <row r="185" ht="11.25" hidden="1" customHeight="1"/>
    <row r="186" ht="11.25" hidden="1" customHeight="1"/>
    <row r="187" ht="11.25" hidden="1" customHeight="1"/>
    <row r="188" ht="11.25" hidden="1" customHeight="1"/>
    <row r="189" ht="11.25" hidden="1" customHeight="1"/>
    <row r="190" ht="11.25" hidden="1" customHeight="1"/>
    <row r="191" ht="11.25" hidden="1" customHeight="1"/>
    <row r="192" ht="11.25" hidden="1" customHeight="1"/>
    <row r="193" ht="11.25" hidden="1" customHeight="1"/>
    <row r="194" ht="11.25" hidden="1" customHeight="1"/>
    <row r="195" ht="11.25" hidden="1" customHeight="1"/>
    <row r="196" ht="11.25" hidden="1" customHeight="1"/>
    <row r="197" ht="11.25" hidden="1" customHeight="1"/>
    <row r="198" ht="11.25" hidden="1" customHeight="1"/>
    <row r="199" ht="11.25" hidden="1" customHeight="1"/>
    <row r="200" ht="11.25" hidden="1" customHeight="1"/>
    <row r="201" ht="11.25" hidden="1" customHeight="1"/>
    <row r="202" ht="11.25" hidden="1" customHeight="1"/>
    <row r="203" ht="11.25" hidden="1" customHeight="1"/>
    <row r="204" ht="11.25" hidden="1" customHeight="1"/>
    <row r="205" ht="11.25" hidden="1" customHeight="1"/>
    <row r="206" ht="11.25" hidden="1" customHeight="1"/>
    <row r="207" ht="11.25" hidden="1" customHeight="1"/>
    <row r="208" ht="11.25" hidden="1" customHeight="1"/>
    <row r="209" ht="11.25" hidden="1" customHeight="1"/>
    <row r="210" ht="11.25" hidden="1" customHeight="1"/>
    <row r="211" ht="11.25" hidden="1" customHeight="1"/>
    <row r="212" ht="11.25" hidden="1" customHeight="1"/>
    <row r="213" ht="11.25" hidden="1" customHeight="1"/>
    <row r="214" ht="11.25" hidden="1" customHeight="1"/>
    <row r="215" ht="11.25" hidden="1" customHeight="1"/>
    <row r="216" ht="11.25" hidden="1" customHeight="1"/>
    <row r="217" ht="11.25" hidden="1" customHeight="1"/>
    <row r="218" ht="11.25" hidden="1" customHeight="1"/>
    <row r="219" ht="11.25" hidden="1" customHeight="1"/>
    <row r="220" ht="11.25" hidden="1" customHeight="1"/>
    <row r="221" ht="11.25" hidden="1" customHeight="1"/>
    <row r="222" ht="11.25" hidden="1" customHeight="1"/>
    <row r="223" ht="11.25" hidden="1" customHeight="1"/>
    <row r="224" ht="11.25" hidden="1" customHeight="1"/>
    <row r="225" ht="11.25" hidden="1" customHeight="1"/>
    <row r="226" ht="11.25" hidden="1" customHeight="1"/>
    <row r="227" ht="11.25" hidden="1" customHeight="1"/>
    <row r="228" ht="11.25" hidden="1" customHeight="1"/>
    <row r="229" ht="11.25" hidden="1" customHeight="1"/>
    <row r="230" ht="11.25" hidden="1" customHeight="1"/>
    <row r="231" ht="11.25" hidden="1" customHeight="1"/>
    <row r="232" ht="11.25" hidden="1" customHeight="1"/>
    <row r="233" ht="11.25" hidden="1" customHeight="1"/>
    <row r="234" ht="11.25" hidden="1" customHeight="1"/>
    <row r="235" ht="11.25" hidden="1" customHeight="1"/>
    <row r="236" ht="11.25" hidden="1" customHeight="1"/>
    <row r="237" ht="11.25" hidden="1" customHeight="1"/>
    <row r="238" ht="11.25" hidden="1" customHeight="1"/>
    <row r="239" ht="11.25" hidden="1" customHeight="1"/>
    <row r="240" ht="11.25" hidden="1" customHeight="1"/>
    <row r="241" ht="11.25" hidden="1" customHeight="1"/>
    <row r="242" ht="11.25" hidden="1" customHeight="1"/>
    <row r="243" ht="11.25" hidden="1" customHeight="1"/>
    <row r="244" ht="11.25" hidden="1" customHeight="1"/>
    <row r="245" ht="11.25" hidden="1" customHeight="1"/>
    <row r="246" ht="11.25" hidden="1" customHeight="1"/>
    <row r="247" ht="11.25" hidden="1" customHeight="1"/>
    <row r="248" ht="11.25" hidden="1" customHeight="1"/>
    <row r="249" ht="11.25" hidden="1" customHeight="1"/>
    <row r="250" ht="11.25" hidden="1" customHeight="1"/>
    <row r="251" ht="11.25" hidden="1" customHeight="1"/>
    <row r="252" ht="11.25" hidden="1" customHeight="1"/>
    <row r="253" ht="11.25" hidden="1" customHeight="1"/>
    <row r="254" ht="11.25" hidden="1" customHeight="1"/>
    <row r="255" ht="11.25" hidden="1" customHeight="1"/>
    <row r="256" ht="11.25" hidden="1" customHeight="1"/>
    <row r="257" ht="11.25" hidden="1" customHeight="1"/>
    <row r="258" ht="11.25" hidden="1" customHeight="1"/>
    <row r="259" ht="11.25" hidden="1" customHeight="1"/>
    <row r="260" ht="11.25" hidden="1" customHeight="1"/>
    <row r="261" ht="11.25" hidden="1" customHeight="1"/>
    <row r="262" ht="11.25" hidden="1" customHeight="1"/>
    <row r="263" ht="11.25" hidden="1" customHeight="1"/>
    <row r="264" ht="11.25" hidden="1" customHeight="1"/>
    <row r="265" ht="11.25" hidden="1" customHeight="1"/>
    <row r="266" ht="11.25" hidden="1" customHeight="1"/>
    <row r="267" ht="11.25" hidden="1" customHeight="1"/>
    <row r="268" ht="11.25" hidden="1" customHeight="1"/>
    <row r="269" ht="11.25" hidden="1" customHeight="1"/>
    <row r="270" ht="11.25" hidden="1" customHeight="1"/>
    <row r="271" ht="11.25" hidden="1" customHeight="1"/>
    <row r="272" ht="11.25" hidden="1" customHeight="1"/>
    <row r="273" ht="11.25" hidden="1" customHeight="1"/>
    <row r="274" ht="11.25" hidden="1" customHeight="1"/>
    <row r="275" ht="11.25" hidden="1" customHeight="1"/>
    <row r="276" ht="11.25" hidden="1" customHeight="1"/>
    <row r="277" ht="11.25" hidden="1" customHeight="1"/>
    <row r="278" ht="11.25" hidden="1" customHeight="1"/>
    <row r="279" ht="11.25" hidden="1" customHeight="1"/>
    <row r="280" ht="11.25" hidden="1" customHeight="1"/>
    <row r="281" ht="11.25" hidden="1" customHeight="1"/>
    <row r="282" ht="11.25" hidden="1" customHeight="1"/>
    <row r="283" ht="11.25" hidden="1" customHeight="1"/>
    <row r="284" ht="11.25" hidden="1" customHeight="1"/>
    <row r="285" ht="11.25" hidden="1" customHeight="1"/>
    <row r="286" ht="11.25" hidden="1" customHeight="1"/>
    <row r="287" ht="11.25" hidden="1" customHeight="1"/>
    <row r="288" ht="11.25" hidden="1" customHeight="1"/>
    <row r="289" ht="11.25" hidden="1" customHeight="1"/>
    <row r="290" ht="11.25" hidden="1" customHeight="1"/>
    <row r="291" ht="11.25" hidden="1" customHeight="1"/>
    <row r="292" ht="11.25" hidden="1" customHeight="1"/>
    <row r="293" ht="11.25" hidden="1" customHeight="1"/>
    <row r="294" ht="11.25" hidden="1" customHeight="1"/>
    <row r="295" ht="11.25" hidden="1" customHeight="1"/>
    <row r="296" ht="11.25" hidden="1" customHeight="1"/>
    <row r="297" ht="11.25" hidden="1" customHeight="1"/>
    <row r="298" ht="11.25" hidden="1" customHeight="1"/>
    <row r="299" ht="11.25" hidden="1" customHeight="1"/>
    <row r="300" ht="11.25" hidden="1" customHeight="1"/>
    <row r="301" ht="11.25" hidden="1" customHeight="1"/>
    <row r="302" ht="11.25" hidden="1" customHeight="1"/>
    <row r="303" ht="11.25" hidden="1" customHeight="1"/>
    <row r="304" ht="11.25" hidden="1" customHeight="1"/>
    <row r="305" ht="11.25" hidden="1" customHeight="1"/>
    <row r="306" ht="11.25" hidden="1" customHeight="1"/>
    <row r="307" ht="11.25" hidden="1" customHeight="1"/>
    <row r="308" ht="11.25" hidden="1" customHeight="1"/>
    <row r="309" ht="11.25" hidden="1" customHeight="1"/>
    <row r="310" ht="11.25" hidden="1" customHeight="1"/>
    <row r="311" ht="11.25" hidden="1" customHeight="1"/>
    <row r="312" ht="11.25" hidden="1" customHeight="1"/>
    <row r="313" ht="11.25" hidden="1" customHeight="1"/>
    <row r="314" ht="11.25" hidden="1" customHeight="1"/>
    <row r="315" ht="11.25" hidden="1" customHeight="1"/>
    <row r="316" ht="11.25" hidden="1" customHeight="1"/>
    <row r="317" ht="11.25" hidden="1" customHeight="1"/>
    <row r="318" ht="11.25" hidden="1" customHeight="1"/>
    <row r="319" ht="11.25" hidden="1" customHeight="1"/>
    <row r="320" ht="11.25" hidden="1" customHeight="1"/>
    <row r="321" ht="11.25" hidden="1" customHeight="1"/>
    <row r="322" ht="11.25" hidden="1" customHeight="1"/>
    <row r="323" ht="11.25" hidden="1" customHeight="1"/>
    <row r="324" ht="11.25" hidden="1" customHeight="1"/>
    <row r="325" ht="11.25" hidden="1" customHeight="1"/>
    <row r="326" ht="11.25" hidden="1" customHeight="1"/>
    <row r="327" ht="11.25" hidden="1" customHeight="1"/>
    <row r="328" ht="11.25" hidden="1" customHeight="1"/>
    <row r="329" ht="11.25" hidden="1" customHeight="1"/>
    <row r="330" ht="11.25" hidden="1" customHeight="1"/>
    <row r="331" ht="11.25" hidden="1" customHeight="1"/>
    <row r="332" ht="11.25" hidden="1" customHeight="1"/>
    <row r="333" ht="11.25" hidden="1" customHeight="1"/>
    <row r="334" ht="11.25" hidden="1" customHeight="1"/>
    <row r="335" ht="11.25" hidden="1" customHeight="1"/>
    <row r="336" ht="11.25" hidden="1" customHeight="1"/>
    <row r="337" ht="11.25" hidden="1" customHeight="1"/>
    <row r="338" ht="11.25" hidden="1" customHeight="1"/>
    <row r="339" ht="11.25" hidden="1" customHeight="1"/>
    <row r="340" ht="11.25" hidden="1" customHeight="1"/>
    <row r="341" ht="11.25" hidden="1" customHeight="1"/>
    <row r="342" ht="11.25" hidden="1" customHeight="1"/>
    <row r="343" ht="11.25" hidden="1" customHeight="1"/>
    <row r="344" ht="11.25" hidden="1" customHeight="1"/>
    <row r="345" ht="11.25" hidden="1" customHeight="1"/>
    <row r="346" ht="11.25" hidden="1" customHeight="1"/>
    <row r="347" ht="11.25" hidden="1" customHeight="1"/>
    <row r="348" ht="11.25" hidden="1" customHeight="1"/>
    <row r="349" ht="11.25" hidden="1" customHeight="1"/>
    <row r="350" ht="11.25" hidden="1" customHeight="1"/>
    <row r="351" ht="11.25" hidden="1" customHeight="1"/>
    <row r="352" ht="11.25" hidden="1" customHeight="1"/>
    <row r="353" ht="11.25" hidden="1" customHeight="1"/>
    <row r="354" ht="11.25" hidden="1" customHeight="1"/>
    <row r="355" ht="11.25" hidden="1" customHeight="1"/>
    <row r="356" ht="11.25" hidden="1" customHeight="1"/>
    <row r="357" ht="11.25" hidden="1" customHeight="1"/>
    <row r="358" ht="11.25" hidden="1" customHeight="1"/>
    <row r="359" ht="11.25" hidden="1" customHeight="1"/>
    <row r="360" ht="11.25" hidden="1" customHeight="1"/>
    <row r="361" ht="11.25" hidden="1" customHeight="1"/>
    <row r="362" ht="11.25" hidden="1" customHeight="1"/>
    <row r="363" ht="11.25" hidden="1" customHeight="1"/>
    <row r="364" ht="11.25" hidden="1" customHeight="1"/>
    <row r="365" ht="11.25" hidden="1" customHeight="1"/>
    <row r="366" ht="11.25" hidden="1" customHeight="1"/>
    <row r="367" ht="11.25" hidden="1" customHeight="1"/>
    <row r="368" ht="11.25" hidden="1" customHeight="1"/>
    <row r="369" ht="11.25" hidden="1" customHeight="1"/>
    <row r="370" ht="11.25" hidden="1" customHeight="1"/>
    <row r="371" ht="11.25" hidden="1" customHeight="1"/>
    <row r="372" ht="11.25" hidden="1" customHeight="1"/>
    <row r="373" ht="11.25" hidden="1" customHeight="1"/>
    <row r="374" ht="11.25" hidden="1" customHeight="1"/>
    <row r="375" ht="11.25" hidden="1" customHeight="1"/>
    <row r="376" ht="11.25" hidden="1" customHeight="1"/>
    <row r="377" ht="11.25" hidden="1" customHeight="1"/>
    <row r="378" ht="11.25" hidden="1" customHeight="1"/>
    <row r="379" ht="11.25" hidden="1" customHeight="1"/>
    <row r="380" ht="11.25" hidden="1" customHeight="1"/>
    <row r="381" ht="11.25" hidden="1" customHeight="1"/>
    <row r="382" ht="11.25" hidden="1" customHeight="1"/>
    <row r="383" ht="11.25" hidden="1" customHeight="1"/>
    <row r="384" ht="11.25" hidden="1" customHeight="1"/>
    <row r="385" ht="11.25" hidden="1" customHeight="1"/>
    <row r="386" ht="11.25" hidden="1" customHeight="1"/>
    <row r="387" ht="11.25" hidden="1" customHeight="1"/>
    <row r="388" ht="11.25" hidden="1" customHeight="1"/>
    <row r="389" ht="11.25" hidden="1" customHeight="1"/>
    <row r="390" ht="11.25" hidden="1" customHeight="1"/>
    <row r="391" ht="11.25" hidden="1" customHeight="1"/>
    <row r="392" ht="11.25" hidden="1" customHeight="1"/>
    <row r="393" ht="11.25" hidden="1" customHeight="1"/>
    <row r="394" ht="11.25" hidden="1" customHeight="1"/>
    <row r="395" ht="11.25" hidden="1" customHeight="1"/>
    <row r="396" ht="11.25" hidden="1" customHeight="1"/>
    <row r="397" ht="11.25" hidden="1" customHeight="1"/>
    <row r="398" ht="11.25" hidden="1" customHeight="1"/>
    <row r="399" ht="11.25" hidden="1" customHeight="1"/>
    <row r="400" ht="11.25" hidden="1" customHeight="1"/>
    <row r="401" ht="11.25" hidden="1" customHeight="1"/>
    <row r="402" ht="11.25" hidden="1" customHeight="1"/>
    <row r="403" ht="11.25" hidden="1" customHeight="1"/>
    <row r="404" ht="11.25" hidden="1" customHeight="1"/>
    <row r="405" ht="11.25" hidden="1" customHeight="1"/>
    <row r="406" ht="11.25" hidden="1" customHeight="1"/>
    <row r="407" ht="11.25" hidden="1" customHeight="1"/>
    <row r="408" ht="11.25" hidden="1" customHeight="1"/>
    <row r="409" ht="11.25" hidden="1" customHeight="1"/>
    <row r="410" ht="11.25" hidden="1" customHeight="1"/>
    <row r="411" ht="11.25" hidden="1" customHeight="1"/>
    <row r="412" ht="11.25" hidden="1" customHeight="1"/>
    <row r="413" ht="11.25" hidden="1" customHeight="1"/>
    <row r="414" ht="11.25" hidden="1" customHeight="1"/>
    <row r="415" ht="11.25" hidden="1" customHeight="1"/>
    <row r="416" ht="11.25" hidden="1" customHeight="1"/>
    <row r="417" ht="11.25" hidden="1" customHeight="1"/>
    <row r="418" ht="11.25" hidden="1" customHeight="1"/>
    <row r="419" ht="11.25" hidden="1" customHeight="1"/>
    <row r="420" ht="11.25" hidden="1" customHeight="1"/>
    <row r="421" ht="11.25" hidden="1" customHeight="1"/>
  </sheetData>
  <mergeCells count="490">
    <mergeCell ref="AG69:AI69"/>
    <mergeCell ref="C64:L65"/>
    <mergeCell ref="C67:L68"/>
    <mergeCell ref="C70:L71"/>
    <mergeCell ref="C73:L74"/>
    <mergeCell ref="C76:L77"/>
    <mergeCell ref="C79:L80"/>
    <mergeCell ref="C82:L83"/>
    <mergeCell ref="Y81:AA81"/>
    <mergeCell ref="AC81:AE81"/>
    <mergeCell ref="M82:O83"/>
    <mergeCell ref="Q82:S83"/>
    <mergeCell ref="U82:W83"/>
    <mergeCell ref="Y82:AA83"/>
    <mergeCell ref="AC82:AE83"/>
    <mergeCell ref="M70:O71"/>
    <mergeCell ref="M78:O78"/>
    <mergeCell ref="Q78:S78"/>
    <mergeCell ref="U78:W78"/>
    <mergeCell ref="Y78:AA78"/>
    <mergeCell ref="AC78:AE78"/>
    <mergeCell ref="M64:O65"/>
    <mergeCell ref="Q64:S65"/>
    <mergeCell ref="U64:W65"/>
    <mergeCell ref="Q70:S71"/>
    <mergeCell ref="U70:W71"/>
    <mergeCell ref="Y70:AA71"/>
    <mergeCell ref="AC70:AE71"/>
    <mergeCell ref="AG70:AI71"/>
    <mergeCell ref="M72:O72"/>
    <mergeCell ref="Q72:S72"/>
    <mergeCell ref="U72:W72"/>
    <mergeCell ref="Y72:AA72"/>
    <mergeCell ref="AC72:AE72"/>
    <mergeCell ref="AG72:AI72"/>
    <mergeCell ref="AG78:AI78"/>
    <mergeCell ref="M79:O80"/>
    <mergeCell ref="Q79:S80"/>
    <mergeCell ref="U79:W80"/>
    <mergeCell ref="Y79:AA80"/>
    <mergeCell ref="AC79:AE80"/>
    <mergeCell ref="AG79:AI80"/>
    <mergeCell ref="AG73:AI74"/>
    <mergeCell ref="M76:O77"/>
    <mergeCell ref="Q76:S77"/>
    <mergeCell ref="U76:W77"/>
    <mergeCell ref="Y76:AA77"/>
    <mergeCell ref="AC76:AE77"/>
    <mergeCell ref="AG76:AI77"/>
    <mergeCell ref="AC64:AE65"/>
    <mergeCell ref="AG64:AI65"/>
    <mergeCell ref="M66:O66"/>
    <mergeCell ref="Q66:S66"/>
    <mergeCell ref="U66:W66"/>
    <mergeCell ref="Y66:AA66"/>
    <mergeCell ref="AC66:AE66"/>
    <mergeCell ref="AG66:AI66"/>
    <mergeCell ref="M67:O68"/>
    <mergeCell ref="Q67:S68"/>
    <mergeCell ref="U67:W68"/>
    <mergeCell ref="Y67:AA68"/>
    <mergeCell ref="AC67:AE68"/>
    <mergeCell ref="AG67:AI68"/>
    <mergeCell ref="Y64:AA65"/>
    <mergeCell ref="C61:L62"/>
    <mergeCell ref="AK81:AN82"/>
    <mergeCell ref="AL71:AN72"/>
    <mergeCell ref="AO71:AQ72"/>
    <mergeCell ref="AR71:AT72"/>
    <mergeCell ref="AU71:AW72"/>
    <mergeCell ref="AY71:BA72"/>
    <mergeCell ref="BB71:BD72"/>
    <mergeCell ref="BE71:BG72"/>
    <mergeCell ref="M73:O74"/>
    <mergeCell ref="Q73:S74"/>
    <mergeCell ref="U73:W74"/>
    <mergeCell ref="Y73:AA74"/>
    <mergeCell ref="AC73:AE74"/>
    <mergeCell ref="M69:O69"/>
    <mergeCell ref="Q69:S69"/>
    <mergeCell ref="U69:W69"/>
    <mergeCell ref="Y69:AA69"/>
    <mergeCell ref="AC69:AE69"/>
    <mergeCell ref="Q75:S75"/>
    <mergeCell ref="U75:W75"/>
    <mergeCell ref="Y75:AA75"/>
    <mergeCell ref="AC75:AE75"/>
    <mergeCell ref="AG75:AI75"/>
    <mergeCell ref="BH71:BJ72"/>
    <mergeCell ref="AL73:AO74"/>
    <mergeCell ref="AP73:AW74"/>
    <mergeCell ref="AY73:BB74"/>
    <mergeCell ref="BC73:BJ74"/>
    <mergeCell ref="AO81:BK81"/>
    <mergeCell ref="AO82:BK82"/>
    <mergeCell ref="AK83:BK83"/>
    <mergeCell ref="AK84:BK84"/>
    <mergeCell ref="AV77:AZ78"/>
    <mergeCell ref="AU76:BA76"/>
    <mergeCell ref="BH86:BK86"/>
    <mergeCell ref="A93:O94"/>
    <mergeCell ref="P93:U94"/>
    <mergeCell ref="V93:AA94"/>
    <mergeCell ref="AB93:AG94"/>
    <mergeCell ref="AH93:AJ93"/>
    <mergeCell ref="M75:O75"/>
    <mergeCell ref="AT3:AV3"/>
    <mergeCell ref="AW3:AY3"/>
    <mergeCell ref="AN3:AP3"/>
    <mergeCell ref="AZ4:BB4"/>
    <mergeCell ref="BC4:BE4"/>
    <mergeCell ref="BF4:BH4"/>
    <mergeCell ref="BI4:BK4"/>
    <mergeCell ref="AN4:AP4"/>
    <mergeCell ref="AQ4:AS4"/>
    <mergeCell ref="AT4:AV4"/>
    <mergeCell ref="AW4:AY4"/>
    <mergeCell ref="BE6:BK6"/>
    <mergeCell ref="A4:C4"/>
    <mergeCell ref="D4:F4"/>
    <mergeCell ref="G4:I4"/>
    <mergeCell ref="J4:L4"/>
    <mergeCell ref="M4:O4"/>
    <mergeCell ref="AZ1:BK1"/>
    <mergeCell ref="AZ2:BK2"/>
    <mergeCell ref="A2:C2"/>
    <mergeCell ref="Y1:AA1"/>
    <mergeCell ref="AB1:AD1"/>
    <mergeCell ref="AE1:AG1"/>
    <mergeCell ref="AH1:AJ1"/>
    <mergeCell ref="A1:C1"/>
    <mergeCell ref="AN2:AY2"/>
    <mergeCell ref="Y2:AA2"/>
    <mergeCell ref="AB2:AD2"/>
    <mergeCell ref="AE2:AG2"/>
    <mergeCell ref="AH2:AJ2"/>
    <mergeCell ref="AK2:AM2"/>
    <mergeCell ref="D1:R2"/>
    <mergeCell ref="S1:S2"/>
    <mergeCell ref="T1:X2"/>
    <mergeCell ref="AN1:AY1"/>
    <mergeCell ref="AK1:AM1"/>
    <mergeCell ref="P4:R4"/>
    <mergeCell ref="Y3:AG4"/>
    <mergeCell ref="AH3:AM4"/>
    <mergeCell ref="A3:C3"/>
    <mergeCell ref="D3:F3"/>
    <mergeCell ref="G3:I3"/>
    <mergeCell ref="J3:L3"/>
    <mergeCell ref="M3:O3"/>
    <mergeCell ref="P3:R3"/>
    <mergeCell ref="S3:U3"/>
    <mergeCell ref="V3:X3"/>
    <mergeCell ref="S4:U4"/>
    <mergeCell ref="V4:X4"/>
    <mergeCell ref="AZ3:BB3"/>
    <mergeCell ref="BC3:BE3"/>
    <mergeCell ref="BF3:BH3"/>
    <mergeCell ref="BI3:BK3"/>
    <mergeCell ref="AQ3:AS3"/>
    <mergeCell ref="A6:G6"/>
    <mergeCell ref="A8:G8"/>
    <mergeCell ref="A7:G7"/>
    <mergeCell ref="A13:G13"/>
    <mergeCell ref="A12:G12"/>
    <mergeCell ref="A11:G11"/>
    <mergeCell ref="AJ10:AP10"/>
    <mergeCell ref="AQ10:AW10"/>
    <mergeCell ref="AX10:BD10"/>
    <mergeCell ref="V11:AB11"/>
    <mergeCell ref="H6:N6"/>
    <mergeCell ref="O6:U6"/>
    <mergeCell ref="V6:AB6"/>
    <mergeCell ref="AC6:AI6"/>
    <mergeCell ref="AJ6:AP6"/>
    <mergeCell ref="AQ6:AW6"/>
    <mergeCell ref="AX6:BD6"/>
    <mergeCell ref="V12:AB12"/>
    <mergeCell ref="H7:N7"/>
    <mergeCell ref="F22:G23"/>
    <mergeCell ref="O7:U7"/>
    <mergeCell ref="V7:AB7"/>
    <mergeCell ref="AC7:AI7"/>
    <mergeCell ref="AJ7:AP7"/>
    <mergeCell ref="AQ7:AW7"/>
    <mergeCell ref="H11:N11"/>
    <mergeCell ref="A9:G9"/>
    <mergeCell ref="H9:N9"/>
    <mergeCell ref="A10:G10"/>
    <mergeCell ref="H10:N10"/>
    <mergeCell ref="H8:N8"/>
    <mergeCell ref="V10:AB10"/>
    <mergeCell ref="AC10:AI10"/>
    <mergeCell ref="O11:U11"/>
    <mergeCell ref="H12:N12"/>
    <mergeCell ref="O12:U12"/>
    <mergeCell ref="C16:D17"/>
    <mergeCell ref="V13:AB13"/>
    <mergeCell ref="G19:O19"/>
    <mergeCell ref="AB19:AJ19"/>
    <mergeCell ref="AC12:AI12"/>
    <mergeCell ref="AJ12:AP12"/>
    <mergeCell ref="X16:Y17"/>
    <mergeCell ref="AC16:AI18"/>
    <mergeCell ref="AM16:AN17"/>
    <mergeCell ref="H16:N18"/>
    <mergeCell ref="R16:S17"/>
    <mergeCell ref="D25:R25"/>
    <mergeCell ref="Y25:AM25"/>
    <mergeCell ref="AT25:BH25"/>
    <mergeCell ref="H29:N29"/>
    <mergeCell ref="AC29:AI29"/>
    <mergeCell ref="AX29:BD29"/>
    <mergeCell ref="D26:F26"/>
    <mergeCell ref="H26:J26"/>
    <mergeCell ref="L26:N26"/>
    <mergeCell ref="P26:R26"/>
    <mergeCell ref="Y26:AA26"/>
    <mergeCell ref="AC26:AE26"/>
    <mergeCell ref="AG26:AI26"/>
    <mergeCell ref="AK26:AM26"/>
    <mergeCell ref="AT26:AV26"/>
    <mergeCell ref="AC27:AE28"/>
    <mergeCell ref="AG27:AI28"/>
    <mergeCell ref="AK27:AM28"/>
    <mergeCell ref="AT27:AV28"/>
    <mergeCell ref="AX27:AZ28"/>
    <mergeCell ref="D27:F28"/>
    <mergeCell ref="H27:J28"/>
    <mergeCell ref="L27:N28"/>
    <mergeCell ref="P27:R28"/>
    <mergeCell ref="AT43:AU44"/>
    <mergeCell ref="AV43:AW44"/>
    <mergeCell ref="AX43:AZ44"/>
    <mergeCell ref="Y27:AA28"/>
    <mergeCell ref="I30:M31"/>
    <mergeCell ref="AD30:AH31"/>
    <mergeCell ref="AY30:BC31"/>
    <mergeCell ref="C31:D32"/>
    <mergeCell ref="R31:S32"/>
    <mergeCell ref="X31:Y32"/>
    <mergeCell ref="B33:E33"/>
    <mergeCell ref="AS37:AT38"/>
    <mergeCell ref="AX37:BD39"/>
    <mergeCell ref="Q33:T33"/>
    <mergeCell ref="W33:Z33"/>
    <mergeCell ref="AL33:AO33"/>
    <mergeCell ref="AR33:AU33"/>
    <mergeCell ref="G41:O42"/>
    <mergeCell ref="AB41:AJ42"/>
    <mergeCell ref="AW41:BE42"/>
    <mergeCell ref="BH37:BI38"/>
    <mergeCell ref="G40:O40"/>
    <mergeCell ref="AB40:AJ40"/>
    <mergeCell ref="AW40:BE40"/>
    <mergeCell ref="C37:D38"/>
    <mergeCell ref="H37:N39"/>
    <mergeCell ref="R37:S38"/>
    <mergeCell ref="X37:Y38"/>
    <mergeCell ref="AC37:AI39"/>
    <mergeCell ref="AM37:AN38"/>
    <mergeCell ref="D43:E44"/>
    <mergeCell ref="F43:G44"/>
    <mergeCell ref="H43:J44"/>
    <mergeCell ref="K43:L44"/>
    <mergeCell ref="M43:N44"/>
    <mergeCell ref="O43:R44"/>
    <mergeCell ref="Y43:Z44"/>
    <mergeCell ref="AA43:AB44"/>
    <mergeCell ref="AC43:AE44"/>
    <mergeCell ref="D47:F47"/>
    <mergeCell ref="H47:J47"/>
    <mergeCell ref="L47:N47"/>
    <mergeCell ref="P47:R47"/>
    <mergeCell ref="Y47:AA47"/>
    <mergeCell ref="AC47:AE47"/>
    <mergeCell ref="D46:R46"/>
    <mergeCell ref="Y46:AM46"/>
    <mergeCell ref="AT46:BH46"/>
    <mergeCell ref="H50:N50"/>
    <mergeCell ref="AC50:AI50"/>
    <mergeCell ref="AX50:BD50"/>
    <mergeCell ref="C52:D53"/>
    <mergeCell ref="R52:S53"/>
    <mergeCell ref="X52:Y53"/>
    <mergeCell ref="AM52:AN53"/>
    <mergeCell ref="AS52:AT53"/>
    <mergeCell ref="AG48:AI49"/>
    <mergeCell ref="AK48:AM49"/>
    <mergeCell ref="AT48:AV49"/>
    <mergeCell ref="AX48:AZ49"/>
    <mergeCell ref="BB48:BD49"/>
    <mergeCell ref="I51:M52"/>
    <mergeCell ref="AD51:AH52"/>
    <mergeCell ref="AY51:BC52"/>
    <mergeCell ref="D48:F49"/>
    <mergeCell ref="H48:J49"/>
    <mergeCell ref="L48:N49"/>
    <mergeCell ref="P48:R49"/>
    <mergeCell ref="Y48:AA49"/>
    <mergeCell ref="AC48:AE49"/>
    <mergeCell ref="G56:I56"/>
    <mergeCell ref="J56:L56"/>
    <mergeCell ref="M58:O59"/>
    <mergeCell ref="Q58:S59"/>
    <mergeCell ref="AG58:AI59"/>
    <mergeCell ref="C58:K59"/>
    <mergeCell ref="AK57:BK59"/>
    <mergeCell ref="BH52:BI53"/>
    <mergeCell ref="B54:E54"/>
    <mergeCell ref="Q54:T54"/>
    <mergeCell ref="W54:Z54"/>
    <mergeCell ref="AL54:AO54"/>
    <mergeCell ref="AR54:AU54"/>
    <mergeCell ref="BG54:BJ54"/>
    <mergeCell ref="M56:O57"/>
    <mergeCell ref="Q56:S57"/>
    <mergeCell ref="U56:W57"/>
    <mergeCell ref="Y56:AA57"/>
    <mergeCell ref="AC56:AE57"/>
    <mergeCell ref="AG56:AI57"/>
    <mergeCell ref="A56:C56"/>
    <mergeCell ref="D56:F56"/>
    <mergeCell ref="U58:W59"/>
    <mergeCell ref="Y58:AA59"/>
    <mergeCell ref="AC58:AE59"/>
    <mergeCell ref="M61:O62"/>
    <mergeCell ref="Q61:S62"/>
    <mergeCell ref="U61:W62"/>
    <mergeCell ref="Y61:AA62"/>
    <mergeCell ref="AC61:AE62"/>
    <mergeCell ref="AG61:AI62"/>
    <mergeCell ref="M63:O63"/>
    <mergeCell ref="Q63:S63"/>
    <mergeCell ref="U63:W63"/>
    <mergeCell ref="Y63:AA63"/>
    <mergeCell ref="AC63:AE63"/>
    <mergeCell ref="AG63:AI63"/>
    <mergeCell ref="M81:O81"/>
    <mergeCell ref="Q81:S81"/>
    <mergeCell ref="U81:W81"/>
    <mergeCell ref="AT86:AW86"/>
    <mergeCell ref="BA86:BD86"/>
    <mergeCell ref="AH94:AJ94"/>
    <mergeCell ref="AK94:AM94"/>
    <mergeCell ref="AM86:AP86"/>
    <mergeCell ref="AT95:AV95"/>
    <mergeCell ref="AW95:AY95"/>
    <mergeCell ref="AZ95:BB95"/>
    <mergeCell ref="M84:O84"/>
    <mergeCell ref="Q84:S84"/>
    <mergeCell ref="U84:W84"/>
    <mergeCell ref="Y84:AA84"/>
    <mergeCell ref="AC84:AE84"/>
    <mergeCell ref="AG84:AI84"/>
    <mergeCell ref="AG81:AI81"/>
    <mergeCell ref="AG82:AI83"/>
    <mergeCell ref="BF95:BH95"/>
    <mergeCell ref="BI95:BK95"/>
    <mergeCell ref="BF94:BH94"/>
    <mergeCell ref="BI94:BK94"/>
    <mergeCell ref="BC94:BE94"/>
    <mergeCell ref="AT94:AV94"/>
    <mergeCell ref="AW94:AY94"/>
    <mergeCell ref="A95:O96"/>
    <mergeCell ref="P95:U95"/>
    <mergeCell ref="V95:AA95"/>
    <mergeCell ref="AB95:AG95"/>
    <mergeCell ref="AH95:AJ95"/>
    <mergeCell ref="AK95:AM95"/>
    <mergeCell ref="AN95:AP95"/>
    <mergeCell ref="AQ95:AS95"/>
    <mergeCell ref="AZ94:BB94"/>
    <mergeCell ref="AN94:AP94"/>
    <mergeCell ref="AQ94:AS94"/>
    <mergeCell ref="BC95:BE95"/>
    <mergeCell ref="BF97:BH97"/>
    <mergeCell ref="BI97:BK97"/>
    <mergeCell ref="BI96:BK96"/>
    <mergeCell ref="A97:I97"/>
    <mergeCell ref="J97:O97"/>
    <mergeCell ref="P97:U97"/>
    <mergeCell ref="V97:AA97"/>
    <mergeCell ref="AB97:AG97"/>
    <mergeCell ref="AH97:AJ97"/>
    <mergeCell ref="AK97:AM97"/>
    <mergeCell ref="AN97:AP97"/>
    <mergeCell ref="AQ97:AS97"/>
    <mergeCell ref="AQ96:AS96"/>
    <mergeCell ref="AT96:AV96"/>
    <mergeCell ref="AW96:AY96"/>
    <mergeCell ref="AZ96:BB96"/>
    <mergeCell ref="BC96:BE96"/>
    <mergeCell ref="BF96:BH96"/>
    <mergeCell ref="P96:U96"/>
    <mergeCell ref="V96:AA96"/>
    <mergeCell ref="AB96:AG96"/>
    <mergeCell ref="AH96:AJ96"/>
    <mergeCell ref="AK96:AM96"/>
    <mergeCell ref="AN96:AP96"/>
    <mergeCell ref="A98:I98"/>
    <mergeCell ref="J98:O98"/>
    <mergeCell ref="P98:U98"/>
    <mergeCell ref="V98:AA98"/>
    <mergeCell ref="AB98:AG98"/>
    <mergeCell ref="AT97:AV97"/>
    <mergeCell ref="AW97:AY97"/>
    <mergeCell ref="AZ97:BB97"/>
    <mergeCell ref="BC97:BE97"/>
    <mergeCell ref="AX7:BD7"/>
    <mergeCell ref="BE7:BK7"/>
    <mergeCell ref="AC11:AI11"/>
    <mergeCell ref="AJ11:AP11"/>
    <mergeCell ref="AQ11:AW11"/>
    <mergeCell ref="AX11:BD11"/>
    <mergeCell ref="BE11:BK11"/>
    <mergeCell ref="BE10:BK10"/>
    <mergeCell ref="H13:N13"/>
    <mergeCell ref="O8:U8"/>
    <mergeCell ref="V8:AB8"/>
    <mergeCell ref="AC8:AI8"/>
    <mergeCell ref="AJ8:AP8"/>
    <mergeCell ref="AQ8:AW8"/>
    <mergeCell ref="AX8:BD8"/>
    <mergeCell ref="BE8:BK8"/>
    <mergeCell ref="O9:U9"/>
    <mergeCell ref="V9:AB9"/>
    <mergeCell ref="AC9:AI9"/>
    <mergeCell ref="AJ9:AP9"/>
    <mergeCell ref="AQ9:AW9"/>
    <mergeCell ref="AX9:BD9"/>
    <mergeCell ref="BE9:BK9"/>
    <mergeCell ref="O10:U10"/>
    <mergeCell ref="AL60:AW61"/>
    <mergeCell ref="AY60:BJ61"/>
    <mergeCell ref="BF48:BH49"/>
    <mergeCell ref="AG47:AI47"/>
    <mergeCell ref="AK47:AM47"/>
    <mergeCell ref="AT47:AV47"/>
    <mergeCell ref="AX47:AZ47"/>
    <mergeCell ref="BB47:BD47"/>
    <mergeCell ref="BF47:BH47"/>
    <mergeCell ref="D22:E23"/>
    <mergeCell ref="H22:J23"/>
    <mergeCell ref="K22:L23"/>
    <mergeCell ref="M22:N23"/>
    <mergeCell ref="O22:R23"/>
    <mergeCell ref="AQ12:AW12"/>
    <mergeCell ref="AX12:BD12"/>
    <mergeCell ref="BE12:BK12"/>
    <mergeCell ref="AC13:AI13"/>
    <mergeCell ref="AJ13:AP13"/>
    <mergeCell ref="AQ13:AW13"/>
    <mergeCell ref="AX13:BD13"/>
    <mergeCell ref="BE13:BK13"/>
    <mergeCell ref="BH16:BI17"/>
    <mergeCell ref="AW19:BE19"/>
    <mergeCell ref="AW20:BE21"/>
    <mergeCell ref="AS16:AT17"/>
    <mergeCell ref="AX16:BD18"/>
    <mergeCell ref="BA22:BB23"/>
    <mergeCell ref="BC22:BD23"/>
    <mergeCell ref="BE22:BH23"/>
    <mergeCell ref="O13:U13"/>
    <mergeCell ref="G20:O21"/>
    <mergeCell ref="AB20:AJ21"/>
    <mergeCell ref="BA43:BB44"/>
    <mergeCell ref="BC43:BD44"/>
    <mergeCell ref="BE43:BH44"/>
    <mergeCell ref="Y22:Z23"/>
    <mergeCell ref="AA22:AB23"/>
    <mergeCell ref="AC22:AE23"/>
    <mergeCell ref="AF22:AG23"/>
    <mergeCell ref="AH22:AI23"/>
    <mergeCell ref="AJ22:AM23"/>
    <mergeCell ref="AT22:AU23"/>
    <mergeCell ref="AV22:AW23"/>
    <mergeCell ref="AX22:AZ23"/>
    <mergeCell ref="AX26:AZ26"/>
    <mergeCell ref="BB26:BD26"/>
    <mergeCell ref="BF26:BH26"/>
    <mergeCell ref="AM31:AN32"/>
    <mergeCell ref="AS31:AT32"/>
    <mergeCell ref="BH31:BI32"/>
    <mergeCell ref="BF27:BH28"/>
    <mergeCell ref="BB27:BD28"/>
    <mergeCell ref="AF43:AG44"/>
    <mergeCell ref="AH43:AI44"/>
    <mergeCell ref="AJ43:AM44"/>
    <mergeCell ref="BG33:BJ33"/>
  </mergeCells>
  <conditionalFormatting sqref="AK86 AR86 AY86 BF86 AL63:AW70 AY63:BJ70 AV76:AV77 BC76:BH78 AW76:AZ76 BA76:BA78 AU76:AU78 C15:C22 H22 D15:R21 BE24:BH42 BE45:BH54 AJ24:AM42 AJ45:AM54 AJ15:AM21 BE15:BH21 C24:N54 O24:R42 O45:R54 B15:B54 S15:AI54 AN15:BD54 BI15:BJ54">
    <cfRule type="cellIs" dxfId="270" priority="38" operator="equal">
      <formula>"+"</formula>
    </cfRule>
    <cfRule type="cellIs" dxfId="269" priority="39" operator="equal">
      <formula>"L"</formula>
    </cfRule>
    <cfRule type="cellIs" dxfId="268" priority="40" operator="equal">
      <formula>"X"</formula>
    </cfRule>
    <cfRule type="cellIs" dxfId="267" priority="54" operator="equal">
      <formula>0</formula>
    </cfRule>
    <cfRule type="cellIs" dxfId="266" priority="56" operator="equal">
      <formula>"O"</formula>
    </cfRule>
    <cfRule type="containsErrors" dxfId="265" priority="58">
      <formula>ISERROR(B15)</formula>
    </cfRule>
  </conditionalFormatting>
  <conditionalFormatting sqref="B16 T16 W16 AO16 AR16 BJ16 BJ37 AR37 AO37 W37 T37 B37">
    <cfRule type="cellIs" dxfId="264" priority="1" operator="equal">
      <formula>1</formula>
    </cfRule>
  </conditionalFormatting>
  <pageMargins left="0.24583333333333299" right="0.24583333333333299" top="0.56848958333333299" bottom="0.24583333333333299" header="0.3" footer="0.3"/>
  <pageSetup scale="57" orientation="portrait" r:id="rId1"/>
  <headerFooter>
    <oddHeader xml:space="preserve">&amp;C&amp;"-,Bold"&amp;42 Synthesis Tracking </oddHeader>
  </headerFooter>
  <drawing r:id="rId2"/>
  <legacyDrawing r:id="rId3"/>
  <controls>
    <control shapeId="12289" r:id="rId4" name="CommandButton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:XFC67"/>
  <sheetViews>
    <sheetView showGridLines="0" showZeros="0" zoomScaleNormal="100" zoomScaleSheetLayoutView="100" zoomScalePageLayoutView="9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 customWidth="1"/>
    <col min="51" max="51" width="4.140625" style="8" hidden="1" customWidth="1"/>
    <col min="52" max="16383" width="12.5703125" style="8" hidden="1"/>
    <col min="16384" max="16384" width="1.42578125" style="8" customWidth="1"/>
  </cols>
  <sheetData>
    <row r="1" spans="1:49" ht="2.25" customHeight="1" thickBot="1"/>
    <row r="2" spans="1:49" ht="1.5" hidden="1" customHeight="1"/>
    <row r="3" spans="1:49" ht="21.75" customHeight="1">
      <c r="A3" s="737">
        <f>'syn rec_edit'!J2</f>
        <v>0</v>
      </c>
      <c r="B3" s="738"/>
      <c r="C3" s="738"/>
      <c r="D3" s="738"/>
      <c r="E3" s="738"/>
      <c r="F3" s="738"/>
      <c r="G3" s="736" t="s">
        <v>20</v>
      </c>
      <c r="H3" s="732">
        <f>'syn rec_edit'!H2</f>
        <v>0</v>
      </c>
      <c r="I3" s="733"/>
      <c r="J3" s="473"/>
      <c r="K3" s="742" t="s">
        <v>43</v>
      </c>
      <c r="L3" s="742"/>
      <c r="M3" s="742"/>
      <c r="N3" s="742"/>
      <c r="O3" s="742"/>
      <c r="P3" s="742"/>
      <c r="Q3" s="742"/>
      <c r="R3" s="742"/>
      <c r="S3" s="742"/>
      <c r="T3" s="742"/>
      <c r="U3" s="742"/>
      <c r="V3" s="742"/>
      <c r="W3" s="742"/>
      <c r="X3" s="742"/>
      <c r="Y3" s="742"/>
      <c r="Z3" s="742"/>
      <c r="AA3" s="742"/>
      <c r="AB3" s="742"/>
      <c r="AC3" s="742"/>
      <c r="AD3" s="742"/>
      <c r="AE3" s="742"/>
      <c r="AF3" s="742"/>
      <c r="AG3" s="742"/>
      <c r="AH3" s="742"/>
      <c r="AI3" s="742"/>
      <c r="AJ3" s="742"/>
      <c r="AK3" s="742"/>
      <c r="AL3" s="742"/>
      <c r="AM3" s="742"/>
      <c r="AN3" s="742"/>
      <c r="AO3" s="743" t="s">
        <v>876</v>
      </c>
      <c r="AP3" s="744"/>
      <c r="AQ3" s="744"/>
      <c r="AR3" s="744"/>
      <c r="AS3" s="744"/>
      <c r="AT3" s="744"/>
      <c r="AU3" s="744"/>
      <c r="AV3" s="744"/>
      <c r="AW3" s="745"/>
    </row>
    <row r="4" spans="1:49" ht="21.75" customHeight="1" thickBot="1">
      <c r="A4" s="739"/>
      <c r="B4" s="740"/>
      <c r="C4" s="740"/>
      <c r="D4" s="740"/>
      <c r="E4" s="740"/>
      <c r="F4" s="740"/>
      <c r="G4" s="734"/>
      <c r="H4" s="734"/>
      <c r="I4" s="735"/>
      <c r="J4" s="473"/>
      <c r="K4" s="742"/>
      <c r="L4" s="742"/>
      <c r="M4" s="742"/>
      <c r="N4" s="742"/>
      <c r="O4" s="742"/>
      <c r="P4" s="742"/>
      <c r="Q4" s="742"/>
      <c r="R4" s="742"/>
      <c r="S4" s="742"/>
      <c r="T4" s="742"/>
      <c r="U4" s="742"/>
      <c r="V4" s="742"/>
      <c r="W4" s="742"/>
      <c r="X4" s="742"/>
      <c r="Y4" s="742"/>
      <c r="Z4" s="742"/>
      <c r="AA4" s="742"/>
      <c r="AB4" s="742"/>
      <c r="AC4" s="742"/>
      <c r="AD4" s="742"/>
      <c r="AE4" s="742"/>
      <c r="AF4" s="742"/>
      <c r="AG4" s="742"/>
      <c r="AH4" s="742"/>
      <c r="AI4" s="742"/>
      <c r="AJ4" s="742"/>
      <c r="AK4" s="742"/>
      <c r="AL4" s="742"/>
      <c r="AM4" s="742"/>
      <c r="AN4" s="742"/>
      <c r="AO4" s="746"/>
      <c r="AP4" s="747"/>
      <c r="AQ4" s="747"/>
      <c r="AR4" s="747"/>
      <c r="AS4" s="747"/>
      <c r="AT4" s="747"/>
      <c r="AU4" s="747"/>
      <c r="AV4" s="747"/>
      <c r="AW4" s="748"/>
    </row>
    <row r="5" spans="1:49" ht="38.25" customHeight="1">
      <c r="A5" s="474" t="str">
        <f>"*"&amp;TEXT(A3,"yyyymmdd")&amp;"-"&amp;H3&amp;AO3&amp;"*"</f>
        <v>*19000100-0P1*</v>
      </c>
      <c r="B5" s="474"/>
      <c r="C5" s="474"/>
      <c r="D5" s="474"/>
      <c r="E5" s="474"/>
      <c r="F5" s="474"/>
      <c r="G5" s="474"/>
      <c r="H5" s="474"/>
      <c r="I5" s="474"/>
      <c r="J5" s="474"/>
      <c r="K5" s="474"/>
      <c r="L5" s="474"/>
      <c r="N5" s="30"/>
      <c r="O5" s="30" t="s">
        <v>879</v>
      </c>
      <c r="P5" s="30"/>
      <c r="Q5" s="30"/>
      <c r="R5" s="30"/>
      <c r="S5" s="741">
        <f>D40+J40+P40+V40+AB40+AH40+H43+N43</f>
        <v>48</v>
      </c>
      <c r="T5" s="741"/>
      <c r="U5" s="10"/>
      <c r="V5" s="9"/>
      <c r="W5" s="9"/>
      <c r="X5" s="475" t="s">
        <v>23</v>
      </c>
      <c r="Y5" s="475"/>
      <c r="Z5" s="475"/>
      <c r="AA5" s="475"/>
      <c r="AB5" s="741">
        <f>'syn rec_edit'!E3</f>
        <v>70</v>
      </c>
      <c r="AC5" s="741"/>
      <c r="AD5" s="51" t="s">
        <v>34</v>
      </c>
      <c r="AE5" s="33"/>
      <c r="AF5" s="10"/>
      <c r="AG5" s="10"/>
      <c r="AH5" s="754" t="s">
        <v>35</v>
      </c>
      <c r="AI5" s="754"/>
      <c r="AJ5" s="754"/>
      <c r="AK5" s="754"/>
      <c r="AL5" s="754"/>
      <c r="AM5" s="754"/>
      <c r="AN5" s="754"/>
      <c r="AO5" s="754"/>
      <c r="AP5" s="754"/>
      <c r="AQ5" s="741">
        <f>'syn rec_edit'!I2</f>
        <v>0</v>
      </c>
      <c r="AR5" s="741"/>
      <c r="AS5" s="741"/>
      <c r="AT5" s="751">
        <f>'syn rec_edit'!I3</f>
        <v>0</v>
      </c>
      <c r="AU5" s="751"/>
      <c r="AV5" s="751"/>
      <c r="AW5" s="751"/>
    </row>
    <row r="6" spans="1:49" ht="18" customHeight="1" thickBot="1">
      <c r="A6" s="8" t="s">
        <v>3</v>
      </c>
      <c r="B6" s="703">
        <v>1</v>
      </c>
      <c r="C6" s="703"/>
      <c r="D6" s="703"/>
      <c r="E6" s="703"/>
      <c r="F6" s="703">
        <v>2</v>
      </c>
      <c r="G6" s="703"/>
      <c r="H6" s="703"/>
      <c r="I6" s="703"/>
      <c r="J6" s="703">
        <v>3</v>
      </c>
      <c r="K6" s="703"/>
      <c r="L6" s="703"/>
      <c r="M6" s="703"/>
      <c r="N6" s="703">
        <v>4</v>
      </c>
      <c r="O6" s="703"/>
      <c r="P6" s="703"/>
      <c r="Q6" s="703"/>
      <c r="R6" s="703">
        <v>5</v>
      </c>
      <c r="S6" s="703"/>
      <c r="T6" s="703"/>
      <c r="U6" s="703"/>
      <c r="V6" s="703">
        <v>6</v>
      </c>
      <c r="W6" s="703"/>
      <c r="X6" s="703"/>
      <c r="Y6" s="703"/>
      <c r="Z6" s="720">
        <v>7</v>
      </c>
      <c r="AA6" s="720"/>
      <c r="AB6" s="720"/>
      <c r="AC6" s="720"/>
      <c r="AD6" s="720">
        <v>8</v>
      </c>
      <c r="AE6" s="720"/>
      <c r="AF6" s="720"/>
      <c r="AG6" s="720"/>
      <c r="AH6" s="703">
        <v>9</v>
      </c>
      <c r="AI6" s="703"/>
      <c r="AJ6" s="703"/>
      <c r="AK6" s="703"/>
      <c r="AL6" s="703">
        <v>10</v>
      </c>
      <c r="AM6" s="703"/>
      <c r="AN6" s="703"/>
      <c r="AO6" s="703"/>
      <c r="AP6" s="703">
        <v>11</v>
      </c>
      <c r="AQ6" s="703"/>
      <c r="AR6" s="703"/>
      <c r="AS6" s="703"/>
      <c r="AT6" s="703">
        <v>12</v>
      </c>
      <c r="AU6" s="703"/>
      <c r="AV6" s="703"/>
      <c r="AW6" s="703"/>
    </row>
    <row r="7" spans="1:49" ht="12.95" customHeight="1">
      <c r="A7" s="701" t="s">
        <v>4</v>
      </c>
      <c r="B7" s="709" t="str">
        <f>IF('syn rec_edit'!B5&lt;&gt;"",RIGHT('syn rec_edit'!B5,LEN('syn rec_edit'!B5)-5),"")</f>
        <v>7788re-1</v>
      </c>
      <c r="C7" s="710"/>
      <c r="D7" s="711"/>
      <c r="E7" s="52" t="str">
        <f>IF('syn rec_edit'!E5&gt;0, 'syn rec_edit'!E5 &amp; "nt","")</f>
        <v>59nt</v>
      </c>
      <c r="F7" s="709" t="str">
        <f>IF('syn rec_edit'!B6&lt;&gt;"",RIGHT('syn rec_edit'!B6,LEN('syn rec_edit'!B6)-5),"")</f>
        <v>7959-1</v>
      </c>
      <c r="G7" s="710"/>
      <c r="H7" s="711"/>
      <c r="I7" s="52" t="str">
        <f>IF('syn rec_edit'!E6&gt;0, 'syn rec_edit'!E6 &amp; "nt","")</f>
        <v>55nt</v>
      </c>
      <c r="J7" s="709" t="str">
        <f>IF('syn rec_edit'!B7&lt;&gt;"",RIGHT('syn rec_edit'!B7,LEN('syn rec_edit'!B7)-5),"")</f>
        <v>7959-2</v>
      </c>
      <c r="K7" s="710"/>
      <c r="L7" s="711"/>
      <c r="M7" s="52" t="str">
        <f>IF('syn rec_edit'!E7&gt;0, 'syn rec_edit'!E7 &amp; "nt","")</f>
        <v>52nt</v>
      </c>
      <c r="N7" s="709" t="str">
        <f>IF('syn rec_edit'!B8&lt;&gt;"",RIGHT('syn rec_edit'!B8,LEN('syn rec_edit'!B8)-5),"")</f>
        <v>8033-9</v>
      </c>
      <c r="O7" s="710"/>
      <c r="P7" s="711"/>
      <c r="Q7" s="52" t="str">
        <f>IF('syn rec_edit'!E8&gt;0, 'syn rec_edit'!E8 &amp; "nt","")</f>
        <v>53nt</v>
      </c>
      <c r="R7" s="709" t="str">
        <f>IF('syn rec_edit'!B9&lt;&gt;"",RIGHT('syn rec_edit'!B9,LEN('syn rec_edit'!B9)-5),"")</f>
        <v>7945-1</v>
      </c>
      <c r="S7" s="710"/>
      <c r="T7" s="711"/>
      <c r="U7" s="52" t="str">
        <f>IF('syn rec_edit'!E9&gt;0, 'syn rec_edit'!E9 &amp; "nt","")</f>
        <v>52nt</v>
      </c>
      <c r="V7" s="709" t="str">
        <f>IF('syn rec_edit'!B10&lt;&gt;"",RIGHT('syn rec_edit'!B10,LEN('syn rec_edit'!B10)-5),"")</f>
        <v>7809re-1</v>
      </c>
      <c r="W7" s="710"/>
      <c r="X7" s="711"/>
      <c r="Y7" s="52" t="str">
        <f>IF('syn rec_edit'!E10&gt;0, 'syn rec_edit'!E10 &amp; "nt","")</f>
        <v>46nt</v>
      </c>
      <c r="Z7" s="709" t="str">
        <f>IF('syn rec_edit'!B11&lt;&gt;"",RIGHT('syn rec_edit'!B11,LEN('syn rec_edit'!B11)-5),"")</f>
        <v>7809re-2</v>
      </c>
      <c r="AA7" s="710"/>
      <c r="AB7" s="711"/>
      <c r="AC7" s="52" t="str">
        <f>IF('syn rec_edit'!E11&gt;0, 'syn rec_edit'!E11 &amp; "nt","")</f>
        <v>48nt</v>
      </c>
      <c r="AD7" s="709" t="str">
        <f>IF('syn rec_edit'!B12&lt;&gt;"",RIGHT('syn rec_edit'!B12,LEN('syn rec_edit'!B12)-5),"")</f>
        <v>8182-1</v>
      </c>
      <c r="AE7" s="710"/>
      <c r="AF7" s="711"/>
      <c r="AG7" s="52" t="str">
        <f>IF('syn rec_edit'!E12&gt;0, 'syn rec_edit'!E12 &amp; "nt","")</f>
        <v>40nt</v>
      </c>
      <c r="AH7" s="709" t="str">
        <f>IF('syn rec_edit'!B13&lt;&gt;"",RIGHT('syn rec_edit'!B13,LEN('syn rec_edit'!B13)-5),"")</f>
        <v>8182-2</v>
      </c>
      <c r="AI7" s="710"/>
      <c r="AJ7" s="711"/>
      <c r="AK7" s="52" t="str">
        <f>IF('syn rec_edit'!E13&gt;0, 'syn rec_edit'!E13 &amp; "nt","")</f>
        <v>40nt</v>
      </c>
      <c r="AL7" s="709" t="str">
        <f>IF('syn rec_edit'!B14&lt;&gt;"",RIGHT('syn rec_edit'!B14,LEN('syn rec_edit'!B14)-5),"")</f>
        <v>8182-3</v>
      </c>
      <c r="AM7" s="710"/>
      <c r="AN7" s="711"/>
      <c r="AO7" s="52" t="str">
        <f>IF('syn rec_edit'!E14&gt;0, 'syn rec_edit'!E14 &amp; "nt","")</f>
        <v>70nt</v>
      </c>
      <c r="AP7" s="709" t="str">
        <f>IF('syn rec_edit'!B15&lt;&gt;"",RIGHT('syn rec_edit'!B15,LEN('syn rec_edit'!B15)-5),"")</f>
        <v>8182-4</v>
      </c>
      <c r="AQ7" s="710"/>
      <c r="AR7" s="711"/>
      <c r="AS7" s="52" t="str">
        <f>IF('syn rec_edit'!E15&gt;0, 'syn rec_edit'!E15 &amp; "nt","")</f>
        <v>70nt</v>
      </c>
      <c r="AT7" s="709" t="str">
        <f>IF('syn rec_edit'!B16&lt;&gt;"",RIGHT('syn rec_edit'!B16,LEN('syn rec_edit'!B16)-5),"")</f>
        <v>8147-1</v>
      </c>
      <c r="AU7" s="710"/>
      <c r="AV7" s="711"/>
      <c r="AW7" s="52" t="str">
        <f>IF('syn rec_edit'!E16&gt;0, 'syn rec_edit'!E16 &amp; "nt","")</f>
        <v>33nt</v>
      </c>
    </row>
    <row r="8" spans="1:49" ht="12.95" customHeight="1">
      <c r="A8" s="702"/>
      <c r="B8" s="712"/>
      <c r="C8" s="713"/>
      <c r="D8" s="714"/>
      <c r="E8" s="39" t="str">
        <f>'syn rec_edit'!I5</f>
        <v/>
      </c>
      <c r="F8" s="712"/>
      <c r="G8" s="713"/>
      <c r="H8" s="714"/>
      <c r="I8" s="39" t="str">
        <f>'syn rec_edit'!I6</f>
        <v/>
      </c>
      <c r="J8" s="712"/>
      <c r="K8" s="713"/>
      <c r="L8" s="714"/>
      <c r="M8" s="39" t="str">
        <f>'syn rec_edit'!I7</f>
        <v/>
      </c>
      <c r="N8" s="712"/>
      <c r="O8" s="713"/>
      <c r="P8" s="714"/>
      <c r="Q8" s="39" t="str">
        <f>'syn rec_edit'!I8</f>
        <v/>
      </c>
      <c r="R8" s="712"/>
      <c r="S8" s="713"/>
      <c r="T8" s="714"/>
      <c r="U8" s="39" t="str">
        <f>'syn rec_edit'!I9</f>
        <v/>
      </c>
      <c r="V8" s="712"/>
      <c r="W8" s="713"/>
      <c r="X8" s="714"/>
      <c r="Y8" s="39" t="str">
        <f>'syn rec_edit'!I10</f>
        <v/>
      </c>
      <c r="Z8" s="712"/>
      <c r="AA8" s="713"/>
      <c r="AB8" s="714"/>
      <c r="AC8" s="39" t="str">
        <f>'syn rec_edit'!I11</f>
        <v/>
      </c>
      <c r="AD8" s="712"/>
      <c r="AE8" s="713"/>
      <c r="AF8" s="714"/>
      <c r="AG8" s="39" t="str">
        <f>'syn rec_edit'!I12</f>
        <v/>
      </c>
      <c r="AH8" s="712"/>
      <c r="AI8" s="713"/>
      <c r="AJ8" s="714"/>
      <c r="AK8" s="39" t="str">
        <f>'syn rec_edit'!I13</f>
        <v/>
      </c>
      <c r="AL8" s="712"/>
      <c r="AM8" s="713"/>
      <c r="AN8" s="714"/>
      <c r="AO8" s="39" t="str">
        <f>'syn rec_edit'!I14</f>
        <v/>
      </c>
      <c r="AP8" s="712"/>
      <c r="AQ8" s="713"/>
      <c r="AR8" s="714"/>
      <c r="AS8" s="39" t="str">
        <f>'syn rec_edit'!I15</f>
        <v/>
      </c>
      <c r="AT8" s="712"/>
      <c r="AU8" s="713"/>
      <c r="AV8" s="714"/>
      <c r="AW8" s="39" t="str">
        <f>'syn rec_edit'!I16</f>
        <v/>
      </c>
    </row>
    <row r="9" spans="1:49" ht="12.95" customHeight="1">
      <c r="A9" s="702"/>
      <c r="B9" s="20"/>
      <c r="C9" s="38" t="str">
        <f>'syn rec_edit'!H5</f>
        <v/>
      </c>
      <c r="D9" s="21"/>
      <c r="E9" s="39" t="str">
        <f>'syn rec_edit'!J5</f>
        <v/>
      </c>
      <c r="F9" s="20"/>
      <c r="G9" s="38" t="str">
        <f>'syn rec_edit'!H6</f>
        <v/>
      </c>
      <c r="H9" s="21"/>
      <c r="I9" s="39" t="str">
        <f>'syn rec_edit'!J6</f>
        <v/>
      </c>
      <c r="J9" s="20"/>
      <c r="K9" s="38" t="str">
        <f>'syn rec_edit'!H7</f>
        <v/>
      </c>
      <c r="L9" s="21"/>
      <c r="M9" s="39" t="str">
        <f>'syn rec_edit'!J7</f>
        <v/>
      </c>
      <c r="N9" s="20"/>
      <c r="O9" s="38" t="str">
        <f>'syn rec_edit'!H8</f>
        <v/>
      </c>
      <c r="P9" s="21"/>
      <c r="Q9" s="39" t="str">
        <f>'syn rec_edit'!J8</f>
        <v/>
      </c>
      <c r="R9" s="20"/>
      <c r="S9" s="38" t="str">
        <f>'syn rec_edit'!H9</f>
        <v/>
      </c>
      <c r="T9" s="21"/>
      <c r="U9" s="39" t="str">
        <f>'syn rec_edit'!J9</f>
        <v/>
      </c>
      <c r="V9" s="20"/>
      <c r="W9" s="38" t="str">
        <f>'syn rec_edit'!H10</f>
        <v/>
      </c>
      <c r="X9" s="21"/>
      <c r="Y9" s="39" t="str">
        <f>'syn rec_edit'!J10</f>
        <v/>
      </c>
      <c r="Z9" s="20"/>
      <c r="AA9" s="38" t="str">
        <f>'syn rec_edit'!H11</f>
        <v/>
      </c>
      <c r="AB9" s="21"/>
      <c r="AC9" s="39" t="str">
        <f>'syn rec_edit'!J11</f>
        <v/>
      </c>
      <c r="AD9" s="20"/>
      <c r="AE9" s="38" t="str">
        <f>'syn rec_edit'!H12</f>
        <v>TE</v>
      </c>
      <c r="AF9" s="21"/>
      <c r="AG9" s="39" t="str">
        <f>'syn rec_edit'!J12</f>
        <v/>
      </c>
      <c r="AH9" s="20"/>
      <c r="AI9" s="38" t="str">
        <f>'syn rec_edit'!H13</f>
        <v>TE</v>
      </c>
      <c r="AJ9" s="21"/>
      <c r="AK9" s="39" t="str">
        <f>'syn rec_edit'!J13</f>
        <v/>
      </c>
      <c r="AL9" s="20"/>
      <c r="AM9" s="38" t="str">
        <f>'syn rec_edit'!H14</f>
        <v>TE</v>
      </c>
      <c r="AN9" s="21"/>
      <c r="AO9" s="39" t="str">
        <f>'syn rec_edit'!J14</f>
        <v/>
      </c>
      <c r="AP9" s="20"/>
      <c r="AQ9" s="38" t="str">
        <f>'syn rec_edit'!H15</f>
        <v>TE</v>
      </c>
      <c r="AR9" s="21"/>
      <c r="AS9" s="39" t="str">
        <f>'syn rec_edit'!J15</f>
        <v/>
      </c>
      <c r="AT9" s="20"/>
      <c r="AU9" s="38" t="str">
        <f>'syn rec_edit'!H16</f>
        <v>TE</v>
      </c>
      <c r="AV9" s="21"/>
      <c r="AW9" s="39" t="str">
        <f>'syn rec_edit'!J16</f>
        <v/>
      </c>
    </row>
    <row r="10" spans="1:49" ht="12.95" customHeight="1" thickBot="1">
      <c r="A10" s="28"/>
      <c r="B10" s="221" t="str">
        <f>'syn rec_edit'!F5</f>
        <v>1-1</v>
      </c>
      <c r="C10" s="22"/>
      <c r="D10" s="22"/>
      <c r="E10" s="23" t="str">
        <f>'syn rec_edit'!G5</f>
        <v>50nmUniv</v>
      </c>
      <c r="F10" s="221" t="str">
        <f>'syn rec_edit'!F6</f>
        <v>1-2</v>
      </c>
      <c r="G10" s="22"/>
      <c r="H10" s="22"/>
      <c r="I10" s="23" t="str">
        <f>'syn rec_edit'!G6</f>
        <v>50nmUniv</v>
      </c>
      <c r="J10" s="221" t="str">
        <f>'syn rec_edit'!F7</f>
        <v>1-3</v>
      </c>
      <c r="K10" s="22"/>
      <c r="L10" s="22"/>
      <c r="M10" s="23" t="str">
        <f>'syn rec_edit'!G7</f>
        <v>50nmUniv</v>
      </c>
      <c r="N10" s="221" t="str">
        <f>'syn rec_edit'!F8</f>
        <v>1-4</v>
      </c>
      <c r="O10" s="22"/>
      <c r="P10" s="22"/>
      <c r="Q10" s="23" t="str">
        <f>'syn rec_edit'!G8</f>
        <v>50nmUniv</v>
      </c>
      <c r="R10" s="221" t="str">
        <f>'syn rec_edit'!F9</f>
        <v>1-5</v>
      </c>
      <c r="S10" s="22"/>
      <c r="T10" s="22"/>
      <c r="U10" s="23" t="str">
        <f>'syn rec_edit'!G9</f>
        <v>50nmUniv</v>
      </c>
      <c r="V10" s="221" t="str">
        <f>'syn rec_edit'!F10</f>
        <v>1-6</v>
      </c>
      <c r="W10" s="22"/>
      <c r="X10" s="22"/>
      <c r="Y10" s="23" t="str">
        <f>'syn rec_edit'!G10</f>
        <v>50nmUniv</v>
      </c>
      <c r="Z10" s="221" t="str">
        <f>'syn rec_edit'!F11</f>
        <v>1-7</v>
      </c>
      <c r="AA10" s="22"/>
      <c r="AB10" s="22"/>
      <c r="AC10" s="23" t="str">
        <f>'syn rec_edit'!G11</f>
        <v>50nmUniv</v>
      </c>
      <c r="AD10" s="221" t="str">
        <f>'syn rec_edit'!F12</f>
        <v>1-8</v>
      </c>
      <c r="AE10" s="22"/>
      <c r="AF10" s="22"/>
      <c r="AG10" s="23" t="str">
        <f>'syn rec_edit'!G12</f>
        <v>25nmUniv</v>
      </c>
      <c r="AH10" s="221" t="str">
        <f>'syn rec_edit'!F13</f>
        <v>1-9</v>
      </c>
      <c r="AI10" s="22"/>
      <c r="AJ10" s="22"/>
      <c r="AK10" s="23" t="str">
        <f>'syn rec_edit'!G13</f>
        <v>25nmUniv</v>
      </c>
      <c r="AL10" s="221" t="str">
        <f>'syn rec_edit'!F14</f>
        <v>1-10</v>
      </c>
      <c r="AM10" s="22"/>
      <c r="AN10" s="22"/>
      <c r="AO10" s="23" t="str">
        <f>'syn rec_edit'!G14</f>
        <v>50nmUniv</v>
      </c>
      <c r="AP10" s="221" t="str">
        <f>'syn rec_edit'!F15</f>
        <v>1-11</v>
      </c>
      <c r="AQ10" s="22"/>
      <c r="AR10" s="22"/>
      <c r="AS10" s="23" t="str">
        <f>'syn rec_edit'!G15</f>
        <v>50nmUniv</v>
      </c>
      <c r="AT10" s="221" t="str">
        <f>'syn rec_edit'!F16</f>
        <v>1-12</v>
      </c>
      <c r="AU10" s="22"/>
      <c r="AV10" s="22"/>
      <c r="AW10" s="23" t="str">
        <f>'syn rec_edit'!G16</f>
        <v>25nmUniv</v>
      </c>
    </row>
    <row r="11" spans="1:49" ht="12.95" customHeight="1">
      <c r="A11" s="701" t="s">
        <v>5</v>
      </c>
      <c r="B11" s="709" t="str">
        <f>IF('syn rec_edit'!B17&lt;&gt;"",RIGHT('syn rec_edit'!B17,LEN('syn rec_edit'!B17)-5),"")</f>
        <v>8147-2</v>
      </c>
      <c r="C11" s="710"/>
      <c r="D11" s="711"/>
      <c r="E11" s="52" t="str">
        <f>IF('syn rec_edit'!E17&gt;0, 'syn rec_edit'!E17 &amp; "nt","")</f>
        <v>36nt</v>
      </c>
      <c r="F11" s="709" t="str">
        <f>IF('syn rec_edit'!B18&lt;&gt;"",RIGHT('syn rec_edit'!B18,LEN('syn rec_edit'!B18)-5),"")</f>
        <v>8147-4</v>
      </c>
      <c r="G11" s="710"/>
      <c r="H11" s="711"/>
      <c r="I11" s="52" t="str">
        <f>IF('syn rec_edit'!E18&gt;0, 'syn rec_edit'!E18 &amp; "nt","")</f>
        <v>57nt</v>
      </c>
      <c r="J11" s="709" t="str">
        <f>IF('syn rec_edit'!B19&lt;&gt;"",RIGHT('syn rec_edit'!B19,LEN('syn rec_edit'!B19)-5),"")</f>
        <v>8147-6</v>
      </c>
      <c r="K11" s="710"/>
      <c r="L11" s="711"/>
      <c r="M11" s="52" t="str">
        <f>IF('syn rec_edit'!E19&gt;0, 'syn rec_edit'!E19 &amp; "nt","")</f>
        <v>60nt</v>
      </c>
      <c r="N11" s="709" t="str">
        <f>IF('syn rec_edit'!B20&lt;&gt;"",RIGHT('syn rec_edit'!B20,LEN('syn rec_edit'!B20)-5),"")</f>
        <v>8147-8</v>
      </c>
      <c r="O11" s="710"/>
      <c r="P11" s="711"/>
      <c r="Q11" s="52" t="str">
        <f>IF('syn rec_edit'!E20&gt;0, 'syn rec_edit'!E20 &amp; "nt","")</f>
        <v>41nt</v>
      </c>
      <c r="R11" s="709" t="str">
        <f>IF('syn rec_edit'!B21&lt;&gt;"",RIGHT('syn rec_edit'!B21,LEN('syn rec_edit'!B21)-5),"")</f>
        <v>8147-9</v>
      </c>
      <c r="S11" s="710"/>
      <c r="T11" s="711"/>
      <c r="U11" s="52" t="str">
        <f>IF('syn rec_edit'!E21&gt;0, 'syn rec_edit'!E21 &amp; "nt","")</f>
        <v>60nt</v>
      </c>
      <c r="V11" s="709" t="str">
        <f>IF('syn rec_edit'!B22&lt;&gt;"",RIGHT('syn rec_edit'!B22,LEN('syn rec_edit'!B22)-5),"")</f>
        <v>8147-3</v>
      </c>
      <c r="W11" s="710"/>
      <c r="X11" s="711"/>
      <c r="Y11" s="52" t="str">
        <f>IF('syn rec_edit'!E22&gt;0, 'syn rec_edit'!E22 &amp; "nt","")</f>
        <v>69nt</v>
      </c>
      <c r="Z11" s="709" t="str">
        <f>IF('syn rec_edit'!B23&lt;&gt;"",RIGHT('syn rec_edit'!B23,LEN('syn rec_edit'!B23)-5),"")</f>
        <v>8147-5</v>
      </c>
      <c r="AA11" s="710"/>
      <c r="AB11" s="711"/>
      <c r="AC11" s="52" t="str">
        <f>IF('syn rec_edit'!E23&gt;0, 'syn rec_edit'!E23 &amp; "nt","")</f>
        <v>61nt</v>
      </c>
      <c r="AD11" s="709" t="str">
        <f>IF('syn rec_edit'!B24&lt;&gt;"",RIGHT('syn rec_edit'!B24,LEN('syn rec_edit'!B24)-5),"")</f>
        <v>8147-7</v>
      </c>
      <c r="AE11" s="710"/>
      <c r="AF11" s="711"/>
      <c r="AG11" s="52" t="str">
        <f>IF('syn rec_edit'!E24&gt;0, 'syn rec_edit'!E24 &amp; "nt","")</f>
        <v>70nt</v>
      </c>
      <c r="AH11" s="709" t="str">
        <f>IF('syn rec_edit'!B25&lt;&gt;"",RIGHT('syn rec_edit'!B25,LEN('syn rec_edit'!B25)-5),"")</f>
        <v>8083-1</v>
      </c>
      <c r="AI11" s="710"/>
      <c r="AJ11" s="711"/>
      <c r="AK11" s="52" t="str">
        <f>IF('syn rec_edit'!E25&gt;0, 'syn rec_edit'!E25 &amp; "nt","")</f>
        <v>55nt</v>
      </c>
      <c r="AL11" s="709" t="str">
        <f>IF('syn rec_edit'!B26&lt;&gt;"",RIGHT('syn rec_edit'!B26,LEN('syn rec_edit'!B26)-5),"")</f>
        <v>8083-2</v>
      </c>
      <c r="AM11" s="710"/>
      <c r="AN11" s="711"/>
      <c r="AO11" s="52" t="str">
        <f>IF('syn rec_edit'!E26&gt;0, 'syn rec_edit'!E26 &amp; "nt","")</f>
        <v>57nt</v>
      </c>
      <c r="AP11" s="709" t="str">
        <f>IF('syn rec_edit'!B27&lt;&gt;"",RIGHT('syn rec_edit'!B27,LEN('syn rec_edit'!B27)-5),"")</f>
        <v>8083-3</v>
      </c>
      <c r="AQ11" s="710"/>
      <c r="AR11" s="711"/>
      <c r="AS11" s="52" t="str">
        <f>IF('syn rec_edit'!E27&gt;0, 'syn rec_edit'!E27 &amp; "nt","")</f>
        <v>59nt</v>
      </c>
      <c r="AT11" s="709" t="str">
        <f>IF('syn rec_edit'!B28&lt;&gt;"",RIGHT('syn rec_edit'!B28,LEN('syn rec_edit'!B28)-5),"")</f>
        <v>8083-6</v>
      </c>
      <c r="AU11" s="710"/>
      <c r="AV11" s="711"/>
      <c r="AW11" s="52" t="str">
        <f>IF('syn rec_edit'!E28&gt;0, 'syn rec_edit'!E28 &amp; "nt","")</f>
        <v>57nt</v>
      </c>
    </row>
    <row r="12" spans="1:49" ht="12.95" customHeight="1">
      <c r="A12" s="702"/>
      <c r="B12" s="712"/>
      <c r="C12" s="713"/>
      <c r="D12" s="714"/>
      <c r="E12" s="39" t="str">
        <f>'syn rec_edit'!I17</f>
        <v/>
      </c>
      <c r="F12" s="712"/>
      <c r="G12" s="713"/>
      <c r="H12" s="714"/>
      <c r="I12" s="39" t="str">
        <f>'syn rec_edit'!I18</f>
        <v/>
      </c>
      <c r="J12" s="712"/>
      <c r="K12" s="713"/>
      <c r="L12" s="714"/>
      <c r="M12" s="39" t="str">
        <f>'syn rec_edit'!I19</f>
        <v/>
      </c>
      <c r="N12" s="712"/>
      <c r="O12" s="713"/>
      <c r="P12" s="714"/>
      <c r="Q12" s="39" t="str">
        <f>'syn rec_edit'!I20</f>
        <v/>
      </c>
      <c r="R12" s="712"/>
      <c r="S12" s="713"/>
      <c r="T12" s="714"/>
      <c r="U12" s="39" t="str">
        <f>'syn rec_edit'!I21</f>
        <v/>
      </c>
      <c r="V12" s="712"/>
      <c r="W12" s="713"/>
      <c r="X12" s="714"/>
      <c r="Y12" s="39" t="str">
        <f>'syn rec_edit'!I22</f>
        <v/>
      </c>
      <c r="Z12" s="712"/>
      <c r="AA12" s="713"/>
      <c r="AB12" s="714"/>
      <c r="AC12" s="39" t="str">
        <f>'syn rec_edit'!I23</f>
        <v/>
      </c>
      <c r="AD12" s="712"/>
      <c r="AE12" s="713"/>
      <c r="AF12" s="714"/>
      <c r="AG12" s="39" t="str">
        <f>'syn rec_edit'!I24</f>
        <v/>
      </c>
      <c r="AH12" s="712"/>
      <c r="AI12" s="713"/>
      <c r="AJ12" s="714"/>
      <c r="AK12" s="39" t="str">
        <f>'syn rec_edit'!I25</f>
        <v/>
      </c>
      <c r="AL12" s="712"/>
      <c r="AM12" s="713"/>
      <c r="AN12" s="714"/>
      <c r="AO12" s="39" t="str">
        <f>'syn rec_edit'!I26</f>
        <v/>
      </c>
      <c r="AP12" s="712"/>
      <c r="AQ12" s="713"/>
      <c r="AR12" s="714"/>
      <c r="AS12" s="39" t="str">
        <f>'syn rec_edit'!I27</f>
        <v/>
      </c>
      <c r="AT12" s="712"/>
      <c r="AU12" s="713"/>
      <c r="AV12" s="714"/>
      <c r="AW12" s="39" t="str">
        <f>'syn rec_edit'!I28</f>
        <v/>
      </c>
    </row>
    <row r="13" spans="1:49" ht="12.95" customHeight="1">
      <c r="A13" s="702"/>
      <c r="B13" s="20"/>
      <c r="C13" s="38" t="str">
        <f>'syn rec_edit'!H17</f>
        <v>TE</v>
      </c>
      <c r="D13" s="21"/>
      <c r="E13" s="39" t="str">
        <f>'syn rec_edit'!J17</f>
        <v/>
      </c>
      <c r="F13" s="20"/>
      <c r="G13" s="38" t="str">
        <f>'syn rec_edit'!H18</f>
        <v>TE</v>
      </c>
      <c r="H13" s="21"/>
      <c r="I13" s="39" t="str">
        <f>'syn rec_edit'!J18</f>
        <v/>
      </c>
      <c r="J13" s="20"/>
      <c r="K13" s="38" t="str">
        <f>'syn rec_edit'!H19</f>
        <v>TE</v>
      </c>
      <c r="L13" s="21"/>
      <c r="M13" s="39" t="str">
        <f>'syn rec_edit'!J19</f>
        <v/>
      </c>
      <c r="N13" s="20"/>
      <c r="O13" s="38" t="str">
        <f>'syn rec_edit'!H20</f>
        <v>TE</v>
      </c>
      <c r="P13" s="21"/>
      <c r="Q13" s="39" t="str">
        <f>'syn rec_edit'!J20</f>
        <v/>
      </c>
      <c r="R13" s="20"/>
      <c r="S13" s="38" t="str">
        <f>'syn rec_edit'!H21</f>
        <v>TE</v>
      </c>
      <c r="T13" s="21"/>
      <c r="U13" s="39" t="str">
        <f>'syn rec_edit'!J21</f>
        <v/>
      </c>
      <c r="V13" s="20"/>
      <c r="W13" s="38" t="str">
        <f>'syn rec_edit'!H22</f>
        <v>TE</v>
      </c>
      <c r="X13" s="21"/>
      <c r="Y13" s="39" t="str">
        <f>'syn rec_edit'!J22</f>
        <v/>
      </c>
      <c r="Z13" s="20"/>
      <c r="AA13" s="38" t="str">
        <f>'syn rec_edit'!H23</f>
        <v>TE</v>
      </c>
      <c r="AB13" s="21"/>
      <c r="AC13" s="39" t="str">
        <f>'syn rec_edit'!J23</f>
        <v/>
      </c>
      <c r="AD13" s="20"/>
      <c r="AE13" s="38" t="str">
        <f>'syn rec_edit'!H24</f>
        <v>TE</v>
      </c>
      <c r="AF13" s="21"/>
      <c r="AG13" s="39" t="str">
        <f>'syn rec_edit'!J24</f>
        <v/>
      </c>
      <c r="AH13" s="20"/>
      <c r="AI13" s="38" t="str">
        <f>'syn rec_edit'!H25</f>
        <v>TE</v>
      </c>
      <c r="AJ13" s="21"/>
      <c r="AK13" s="39" t="str">
        <f>'syn rec_edit'!J25</f>
        <v/>
      </c>
      <c r="AL13" s="20"/>
      <c r="AM13" s="38" t="str">
        <f>'syn rec_edit'!H26</f>
        <v>TE</v>
      </c>
      <c r="AN13" s="21"/>
      <c r="AO13" s="39" t="str">
        <f>'syn rec_edit'!J26</f>
        <v/>
      </c>
      <c r="AP13" s="20"/>
      <c r="AQ13" s="38" t="str">
        <f>'syn rec_edit'!H27</f>
        <v>TE</v>
      </c>
      <c r="AR13" s="21"/>
      <c r="AS13" s="39" t="str">
        <f>'syn rec_edit'!J27</f>
        <v/>
      </c>
      <c r="AT13" s="20"/>
      <c r="AU13" s="38" t="str">
        <f>'syn rec_edit'!H28</f>
        <v>TE</v>
      </c>
      <c r="AV13" s="21"/>
      <c r="AW13" s="39" t="str">
        <f>'syn rec_edit'!J28</f>
        <v/>
      </c>
    </row>
    <row r="14" spans="1:49" ht="12.95" customHeight="1" thickBot="1">
      <c r="A14" s="28"/>
      <c r="B14" s="221" t="str">
        <f>'syn rec_edit'!F17</f>
        <v>1-13</v>
      </c>
      <c r="C14" s="22"/>
      <c r="D14" s="22"/>
      <c r="E14" s="23" t="str">
        <f>'syn rec_edit'!G17</f>
        <v>25nmUniv</v>
      </c>
      <c r="F14" s="221" t="str">
        <f>'syn rec_edit'!F18</f>
        <v>1-14</v>
      </c>
      <c r="G14" s="22"/>
      <c r="H14" s="22"/>
      <c r="I14" s="23" t="str">
        <f>'syn rec_edit'!G18</f>
        <v>25nmUniv</v>
      </c>
      <c r="J14" s="221" t="str">
        <f>'syn rec_edit'!F19</f>
        <v>1-15</v>
      </c>
      <c r="K14" s="22"/>
      <c r="L14" s="22"/>
      <c r="M14" s="23" t="str">
        <f>'syn rec_edit'!G19</f>
        <v>25nmUniv</v>
      </c>
      <c r="N14" s="221" t="str">
        <f>'syn rec_edit'!F20</f>
        <v>1-16</v>
      </c>
      <c r="O14" s="22"/>
      <c r="P14" s="22"/>
      <c r="Q14" s="23" t="str">
        <f>'syn rec_edit'!G20</f>
        <v>25nmUniv</v>
      </c>
      <c r="R14" s="221" t="str">
        <f>'syn rec_edit'!F21</f>
        <v>1-17</v>
      </c>
      <c r="S14" s="22"/>
      <c r="T14" s="22"/>
      <c r="U14" s="23" t="str">
        <f>'syn rec_edit'!G21</f>
        <v>25nmUniv</v>
      </c>
      <c r="V14" s="221" t="str">
        <f>'syn rec_edit'!F22</f>
        <v>1-18</v>
      </c>
      <c r="W14" s="22"/>
      <c r="X14" s="22"/>
      <c r="Y14" s="23" t="str">
        <f>'syn rec_edit'!G22</f>
        <v>50nmUniv</v>
      </c>
      <c r="Z14" s="221" t="str">
        <f>'syn rec_edit'!F23</f>
        <v>1-19</v>
      </c>
      <c r="AA14" s="22"/>
      <c r="AB14" s="22"/>
      <c r="AC14" s="23" t="str">
        <f>'syn rec_edit'!G23</f>
        <v>50nmUniv</v>
      </c>
      <c r="AD14" s="221" t="str">
        <f>'syn rec_edit'!F24</f>
        <v>1-20</v>
      </c>
      <c r="AE14" s="22"/>
      <c r="AF14" s="22"/>
      <c r="AG14" s="23" t="str">
        <f>'syn rec_edit'!G24</f>
        <v>50nmUniv</v>
      </c>
      <c r="AH14" s="221" t="str">
        <f>'syn rec_edit'!F25</f>
        <v>1-21</v>
      </c>
      <c r="AI14" s="22"/>
      <c r="AJ14" s="22"/>
      <c r="AK14" s="23" t="str">
        <f>'syn rec_edit'!G25</f>
        <v>25nmUniv</v>
      </c>
      <c r="AL14" s="221" t="str">
        <f>'syn rec_edit'!F26</f>
        <v>1-22</v>
      </c>
      <c r="AM14" s="22"/>
      <c r="AN14" s="22"/>
      <c r="AO14" s="23" t="str">
        <f>'syn rec_edit'!G26</f>
        <v>25nmUniv</v>
      </c>
      <c r="AP14" s="221" t="str">
        <f>'syn rec_edit'!F27</f>
        <v>1-23</v>
      </c>
      <c r="AQ14" s="22"/>
      <c r="AR14" s="22"/>
      <c r="AS14" s="23" t="str">
        <f>'syn rec_edit'!G27</f>
        <v>25nmUniv</v>
      </c>
      <c r="AT14" s="221" t="str">
        <f>'syn rec_edit'!F28</f>
        <v>1-24</v>
      </c>
      <c r="AU14" s="22"/>
      <c r="AV14" s="22"/>
      <c r="AW14" s="23" t="str">
        <f>'syn rec_edit'!G28</f>
        <v>25nmUniv</v>
      </c>
    </row>
    <row r="15" spans="1:49" ht="12.95" customHeight="1">
      <c r="A15" s="701" t="s">
        <v>6</v>
      </c>
      <c r="B15" s="709" t="str">
        <f>IF('syn rec_edit'!B29&lt;&gt;"",RIGHT('syn rec_edit'!B29,LEN('syn rec_edit'!B29)-5),"")</f>
        <v>8083-4</v>
      </c>
      <c r="C15" s="710"/>
      <c r="D15" s="711"/>
      <c r="E15" s="52" t="str">
        <f>IF('syn rec_edit'!E29&gt;0, 'syn rec_edit'!E29 &amp; "nt","")</f>
        <v>70nt</v>
      </c>
      <c r="F15" s="709" t="str">
        <f>IF('syn rec_edit'!B30&lt;&gt;"",RIGHT('syn rec_edit'!B30,LEN('syn rec_edit'!B30)-5),"")</f>
        <v>8083-5</v>
      </c>
      <c r="G15" s="710"/>
      <c r="H15" s="711"/>
      <c r="I15" s="52" t="str">
        <f>IF('syn rec_edit'!E30&gt;0, 'syn rec_edit'!E30 &amp; "nt","")</f>
        <v>68nt</v>
      </c>
      <c r="J15" s="709" t="str">
        <f>IF('syn rec_edit'!B31&lt;&gt;"",RIGHT('syn rec_edit'!B31,LEN('syn rec_edit'!B31)-5),"")</f>
        <v>8067-1</v>
      </c>
      <c r="K15" s="710"/>
      <c r="L15" s="711"/>
      <c r="M15" s="52" t="str">
        <f>IF('syn rec_edit'!E31&gt;0, 'syn rec_edit'!E31 &amp; "nt","")</f>
        <v>70nt</v>
      </c>
      <c r="N15" s="709" t="str">
        <f>IF('syn rec_edit'!B32&lt;&gt;"",RIGHT('syn rec_edit'!B32,LEN('syn rec_edit'!B32)-5),"")</f>
        <v>8067-2</v>
      </c>
      <c r="O15" s="710"/>
      <c r="P15" s="711"/>
      <c r="Q15" s="52" t="str">
        <f>IF('syn rec_edit'!E32&gt;0, 'syn rec_edit'!E32 &amp; "nt","")</f>
        <v>70nt</v>
      </c>
      <c r="R15" s="709" t="str">
        <f>IF('syn rec_edit'!B33&lt;&gt;"",RIGHT('syn rec_edit'!B33,LEN('syn rec_edit'!B33)-5),"")</f>
        <v>8067-3</v>
      </c>
      <c r="S15" s="710"/>
      <c r="T15" s="711"/>
      <c r="U15" s="52" t="str">
        <f>IF('syn rec_edit'!E33&gt;0, 'syn rec_edit'!E33 &amp; "nt","")</f>
        <v>70nt</v>
      </c>
      <c r="V15" s="709" t="str">
        <f>IF('syn rec_edit'!B34&lt;&gt;"",RIGHT('syn rec_edit'!B34,LEN('syn rec_edit'!B34)-5),"")</f>
        <v>8067-4</v>
      </c>
      <c r="W15" s="710"/>
      <c r="X15" s="711"/>
      <c r="Y15" s="52" t="str">
        <f>IF('syn rec_edit'!E34&gt;0, 'syn rec_edit'!E34 &amp; "nt","")</f>
        <v>70nt</v>
      </c>
      <c r="Z15" s="709" t="str">
        <f>IF('syn rec_edit'!B35&lt;&gt;"",RIGHT('syn rec_edit'!B35,LEN('syn rec_edit'!B35)-5),"")</f>
        <v>8067-5</v>
      </c>
      <c r="AA15" s="710"/>
      <c r="AB15" s="711"/>
      <c r="AC15" s="52" t="str">
        <f>IF('syn rec_edit'!E35&gt;0, 'syn rec_edit'!E35 &amp; "nt","")</f>
        <v>70nt</v>
      </c>
      <c r="AD15" s="709" t="str">
        <f>IF('syn rec_edit'!B36&lt;&gt;"",RIGHT('syn rec_edit'!B36,LEN('syn rec_edit'!B36)-5),"")</f>
        <v>8067-6</v>
      </c>
      <c r="AE15" s="710"/>
      <c r="AF15" s="711"/>
      <c r="AG15" s="52" t="str">
        <f>IF('syn rec_edit'!E36&gt;0, 'syn rec_edit'!E36 &amp; "nt","")</f>
        <v>70nt</v>
      </c>
      <c r="AH15" s="709" t="str">
        <f>IF('syn rec_edit'!B37&lt;&gt;"",RIGHT('syn rec_edit'!B37,LEN('syn rec_edit'!B37)-5),"")</f>
        <v>8067-7</v>
      </c>
      <c r="AI15" s="710"/>
      <c r="AJ15" s="711"/>
      <c r="AK15" s="52" t="str">
        <f>IF('syn rec_edit'!E37&gt;0, 'syn rec_edit'!E37 &amp; "nt","")</f>
        <v>55nt</v>
      </c>
      <c r="AL15" s="709" t="str">
        <f>IF('syn rec_edit'!B38&lt;&gt;"",RIGHT('syn rec_edit'!B38,LEN('syn rec_edit'!B38)-5),"")</f>
        <v>8067-8</v>
      </c>
      <c r="AM15" s="710"/>
      <c r="AN15" s="711"/>
      <c r="AO15" s="52" t="str">
        <f>IF('syn rec_edit'!E38&gt;0, 'syn rec_edit'!E38 &amp; "nt","")</f>
        <v>42nt</v>
      </c>
      <c r="AP15" s="709" t="str">
        <f>IF('syn rec_edit'!B39&lt;&gt;"",RIGHT('syn rec_edit'!B39,LEN('syn rec_edit'!B39)-5),"")</f>
        <v>8067-9</v>
      </c>
      <c r="AQ15" s="710"/>
      <c r="AR15" s="711"/>
      <c r="AS15" s="52" t="str">
        <f>IF('syn rec_edit'!E39&gt;0, 'syn rec_edit'!E39 &amp; "nt","")</f>
        <v>50nt</v>
      </c>
      <c r="AT15" s="709" t="str">
        <f>IF('syn rec_edit'!B40&lt;&gt;"",RIGHT('syn rec_edit'!B40,LEN('syn rec_edit'!B40)-5),"")</f>
        <v>8067-10</v>
      </c>
      <c r="AU15" s="710"/>
      <c r="AV15" s="711"/>
      <c r="AW15" s="52" t="str">
        <f>IF('syn rec_edit'!E40&gt;0, 'syn rec_edit'!E40 &amp; "nt","")</f>
        <v>53nt</v>
      </c>
    </row>
    <row r="16" spans="1:49" ht="12.95" customHeight="1">
      <c r="A16" s="702"/>
      <c r="B16" s="712"/>
      <c r="C16" s="713"/>
      <c r="D16" s="714"/>
      <c r="E16" s="39" t="str">
        <f>'syn rec_edit'!I29</f>
        <v/>
      </c>
      <c r="F16" s="712"/>
      <c r="G16" s="713"/>
      <c r="H16" s="714"/>
      <c r="I16" s="39" t="str">
        <f>'syn rec_edit'!I30</f>
        <v/>
      </c>
      <c r="J16" s="712"/>
      <c r="K16" s="713"/>
      <c r="L16" s="714"/>
      <c r="M16" s="39" t="str">
        <f>'syn rec_edit'!I31</f>
        <v/>
      </c>
      <c r="N16" s="712"/>
      <c r="O16" s="713"/>
      <c r="P16" s="714"/>
      <c r="Q16" s="39" t="str">
        <f>'syn rec_edit'!I32</f>
        <v/>
      </c>
      <c r="R16" s="712"/>
      <c r="S16" s="713"/>
      <c r="T16" s="714"/>
      <c r="U16" s="39" t="str">
        <f>'syn rec_edit'!I33</f>
        <v/>
      </c>
      <c r="V16" s="712"/>
      <c r="W16" s="713"/>
      <c r="X16" s="714"/>
      <c r="Y16" s="39" t="str">
        <f>'syn rec_edit'!I34</f>
        <v/>
      </c>
      <c r="Z16" s="712"/>
      <c r="AA16" s="713"/>
      <c r="AB16" s="714"/>
      <c r="AC16" s="39" t="str">
        <f>'syn rec_edit'!I35</f>
        <v/>
      </c>
      <c r="AD16" s="712"/>
      <c r="AE16" s="713"/>
      <c r="AF16" s="714"/>
      <c r="AG16" s="39" t="str">
        <f>'syn rec_edit'!I36</f>
        <v/>
      </c>
      <c r="AH16" s="712"/>
      <c r="AI16" s="713"/>
      <c r="AJ16" s="714"/>
      <c r="AK16" s="39" t="str">
        <f>'syn rec_edit'!I37</f>
        <v/>
      </c>
      <c r="AL16" s="712"/>
      <c r="AM16" s="713"/>
      <c r="AN16" s="714"/>
      <c r="AO16" s="39" t="str">
        <f>'syn rec_edit'!I38</f>
        <v/>
      </c>
      <c r="AP16" s="712"/>
      <c r="AQ16" s="713"/>
      <c r="AR16" s="714"/>
      <c r="AS16" s="39" t="str">
        <f>'syn rec_edit'!I39</f>
        <v/>
      </c>
      <c r="AT16" s="712"/>
      <c r="AU16" s="713"/>
      <c r="AV16" s="714"/>
      <c r="AW16" s="39" t="str">
        <f>'syn rec_edit'!I40</f>
        <v/>
      </c>
    </row>
    <row r="17" spans="1:51" ht="12.95" customHeight="1">
      <c r="A17" s="702"/>
      <c r="B17" s="20"/>
      <c r="C17" s="38" t="str">
        <f>'syn rec_edit'!H29</f>
        <v>TE</v>
      </c>
      <c r="D17" s="21"/>
      <c r="E17" s="39" t="str">
        <f>'syn rec_edit'!J29</f>
        <v/>
      </c>
      <c r="F17" s="20"/>
      <c r="G17" s="38" t="str">
        <f>'syn rec_edit'!H30</f>
        <v>TE</v>
      </c>
      <c r="H17" s="21"/>
      <c r="I17" s="39" t="str">
        <f>'syn rec_edit'!J30</f>
        <v/>
      </c>
      <c r="J17" s="20"/>
      <c r="K17" s="38" t="str">
        <f>'syn rec_edit'!H31</f>
        <v>TE</v>
      </c>
      <c r="L17" s="21"/>
      <c r="M17" s="39" t="str">
        <f>'syn rec_edit'!J31</f>
        <v/>
      </c>
      <c r="N17" s="20"/>
      <c r="O17" s="38" t="str">
        <f>'syn rec_edit'!H32</f>
        <v>TE</v>
      </c>
      <c r="P17" s="21"/>
      <c r="Q17" s="39" t="str">
        <f>'syn rec_edit'!J32</f>
        <v/>
      </c>
      <c r="R17" s="20"/>
      <c r="S17" s="38" t="str">
        <f>'syn rec_edit'!H33</f>
        <v>TE</v>
      </c>
      <c r="T17" s="21"/>
      <c r="U17" s="39" t="str">
        <f>'syn rec_edit'!J33</f>
        <v/>
      </c>
      <c r="V17" s="20"/>
      <c r="W17" s="38" t="str">
        <f>'syn rec_edit'!H34</f>
        <v>TE</v>
      </c>
      <c r="X17" s="21"/>
      <c r="Y17" s="39" t="str">
        <f>'syn rec_edit'!J34</f>
        <v/>
      </c>
      <c r="Z17" s="20"/>
      <c r="AA17" s="38" t="str">
        <f>'syn rec_edit'!H35</f>
        <v>TE</v>
      </c>
      <c r="AB17" s="21"/>
      <c r="AC17" s="39" t="str">
        <f>'syn rec_edit'!J35</f>
        <v/>
      </c>
      <c r="AD17" s="20"/>
      <c r="AE17" s="38" t="str">
        <f>'syn rec_edit'!H36</f>
        <v>TE</v>
      </c>
      <c r="AF17" s="21"/>
      <c r="AG17" s="39" t="str">
        <f>'syn rec_edit'!J36</f>
        <v/>
      </c>
      <c r="AH17" s="20"/>
      <c r="AI17" s="38" t="str">
        <f>'syn rec_edit'!H37</f>
        <v>TE</v>
      </c>
      <c r="AJ17" s="21"/>
      <c r="AK17" s="39" t="str">
        <f>'syn rec_edit'!J37</f>
        <v/>
      </c>
      <c r="AL17" s="20"/>
      <c r="AM17" s="38" t="str">
        <f>'syn rec_edit'!H38</f>
        <v>TE</v>
      </c>
      <c r="AN17" s="21"/>
      <c r="AO17" s="39" t="str">
        <f>'syn rec_edit'!J38</f>
        <v/>
      </c>
      <c r="AP17" s="20"/>
      <c r="AQ17" s="38" t="str">
        <f>'syn rec_edit'!H39</f>
        <v>TE</v>
      </c>
      <c r="AR17" s="21"/>
      <c r="AS17" s="39" t="str">
        <f>'syn rec_edit'!J39</f>
        <v/>
      </c>
      <c r="AT17" s="20"/>
      <c r="AU17" s="38" t="str">
        <f>'syn rec_edit'!H40</f>
        <v>TE</v>
      </c>
      <c r="AV17" s="21"/>
      <c r="AW17" s="39" t="str">
        <f>'syn rec_edit'!J40</f>
        <v/>
      </c>
    </row>
    <row r="18" spans="1:51" ht="12.95" customHeight="1" thickBot="1">
      <c r="A18" s="28"/>
      <c r="B18" s="221" t="str">
        <f>'syn rec_edit'!F29</f>
        <v>2-1</v>
      </c>
      <c r="C18" s="22"/>
      <c r="D18" s="22"/>
      <c r="E18" s="23" t="str">
        <f>'syn rec_edit'!G29</f>
        <v>50nmUniv</v>
      </c>
      <c r="F18" s="221" t="str">
        <f>'syn rec_edit'!F30</f>
        <v>2-2</v>
      </c>
      <c r="G18" s="22"/>
      <c r="H18" s="22"/>
      <c r="I18" s="23" t="str">
        <f>'syn rec_edit'!G30</f>
        <v>50nmUniv</v>
      </c>
      <c r="J18" s="221" t="str">
        <f>'syn rec_edit'!F31</f>
        <v>2-3</v>
      </c>
      <c r="K18" s="22"/>
      <c r="L18" s="22"/>
      <c r="M18" s="23" t="str">
        <f>'syn rec_edit'!G31</f>
        <v>50nmUniv</v>
      </c>
      <c r="N18" s="221" t="str">
        <f>'syn rec_edit'!F32</f>
        <v>2-4</v>
      </c>
      <c r="O18" s="22"/>
      <c r="P18" s="22"/>
      <c r="Q18" s="23" t="str">
        <f>'syn rec_edit'!G32</f>
        <v>50nmUniv</v>
      </c>
      <c r="R18" s="221" t="str">
        <f>'syn rec_edit'!F33</f>
        <v>2-5</v>
      </c>
      <c r="S18" s="22"/>
      <c r="T18" s="22"/>
      <c r="U18" s="23" t="str">
        <f>'syn rec_edit'!G33</f>
        <v>50nmUniv</v>
      </c>
      <c r="V18" s="221" t="str">
        <f>'syn rec_edit'!F34</f>
        <v>2-6</v>
      </c>
      <c r="W18" s="22"/>
      <c r="X18" s="22"/>
      <c r="Y18" s="23" t="str">
        <f>'syn rec_edit'!G34</f>
        <v>50nmUniv</v>
      </c>
      <c r="Z18" s="221" t="str">
        <f>'syn rec_edit'!F35</f>
        <v>2-7</v>
      </c>
      <c r="AA18" s="22"/>
      <c r="AB18" s="22"/>
      <c r="AC18" s="23" t="str">
        <f>'syn rec_edit'!G35</f>
        <v>50nmUniv</v>
      </c>
      <c r="AD18" s="221" t="str">
        <f>'syn rec_edit'!F36</f>
        <v>2-8</v>
      </c>
      <c r="AE18" s="22"/>
      <c r="AF18" s="22"/>
      <c r="AG18" s="23" t="str">
        <f>'syn rec_edit'!G36</f>
        <v>50nmUniv</v>
      </c>
      <c r="AH18" s="221" t="str">
        <f>'syn rec_edit'!F37</f>
        <v>2-9</v>
      </c>
      <c r="AI18" s="22"/>
      <c r="AJ18" s="22"/>
      <c r="AK18" s="23" t="str">
        <f>'syn rec_edit'!G37</f>
        <v>25nmUniv</v>
      </c>
      <c r="AL18" s="221" t="str">
        <f>'syn rec_edit'!F38</f>
        <v>2-10</v>
      </c>
      <c r="AM18" s="22"/>
      <c r="AN18" s="22"/>
      <c r="AO18" s="23" t="str">
        <f>'syn rec_edit'!G38</f>
        <v>25nmUniv</v>
      </c>
      <c r="AP18" s="221" t="str">
        <f>'syn rec_edit'!F39</f>
        <v>2-11</v>
      </c>
      <c r="AQ18" s="22"/>
      <c r="AR18" s="22"/>
      <c r="AS18" s="23" t="str">
        <f>'syn rec_edit'!G39</f>
        <v>25nmUniv</v>
      </c>
      <c r="AT18" s="221" t="str">
        <f>'syn rec_edit'!F40</f>
        <v>2-12</v>
      </c>
      <c r="AU18" s="22"/>
      <c r="AV18" s="22"/>
      <c r="AW18" s="23" t="str">
        <f>'syn rec_edit'!G40</f>
        <v>25nmUniv</v>
      </c>
    </row>
    <row r="19" spans="1:51" ht="12.95" customHeight="1">
      <c r="A19" s="701" t="s">
        <v>7</v>
      </c>
      <c r="B19" s="709" t="str">
        <f>IF('syn rec_edit'!B41&lt;&gt;"",RIGHT('syn rec_edit'!B41,LEN('syn rec_edit'!B41)-5),"")</f>
        <v>8049-1</v>
      </c>
      <c r="C19" s="710"/>
      <c r="D19" s="711"/>
      <c r="E19" s="52" t="str">
        <f>IF('syn rec_edit'!E41&gt;0, 'syn rec_edit'!E41 &amp; "nt","")</f>
        <v>40nt</v>
      </c>
      <c r="F19" s="709" t="str">
        <f>IF('syn rec_edit'!B42&lt;&gt;"",RIGHT('syn rec_edit'!B42,LEN('syn rec_edit'!B42)-5),"")</f>
        <v>8049-2</v>
      </c>
      <c r="G19" s="710"/>
      <c r="H19" s="711"/>
      <c r="I19" s="52" t="str">
        <f>IF('syn rec_edit'!E42&gt;0, 'syn rec_edit'!E42 &amp; "nt","")</f>
        <v>67nt</v>
      </c>
      <c r="J19" s="709" t="str">
        <f>IF('syn rec_edit'!B43&lt;&gt;"",RIGHT('syn rec_edit'!B43,LEN('syn rec_edit'!B43)-5),"")</f>
        <v>8049-3</v>
      </c>
      <c r="K19" s="710"/>
      <c r="L19" s="711"/>
      <c r="M19" s="52" t="str">
        <f>IF('syn rec_edit'!E43&gt;0, 'syn rec_edit'!E43 &amp; "nt","")</f>
        <v>69nt</v>
      </c>
      <c r="N19" s="709" t="str">
        <f>IF('syn rec_edit'!B44&lt;&gt;"",RIGHT('syn rec_edit'!B44,LEN('syn rec_edit'!B44)-5),"")</f>
        <v>8049-4</v>
      </c>
      <c r="O19" s="710"/>
      <c r="P19" s="711"/>
      <c r="Q19" s="52" t="str">
        <f>IF('syn rec_edit'!E44&gt;0, 'syn rec_edit'!E44 &amp; "nt","")</f>
        <v>61nt</v>
      </c>
      <c r="R19" s="709" t="str">
        <f>IF('syn rec_edit'!B45&lt;&gt;"",RIGHT('syn rec_edit'!B45,LEN('syn rec_edit'!B45)-5),"")</f>
        <v>8049-5</v>
      </c>
      <c r="S19" s="710"/>
      <c r="T19" s="711"/>
      <c r="U19" s="52" t="str">
        <f>IF('syn rec_edit'!E45&gt;0, 'syn rec_edit'!E45 &amp; "nt","")</f>
        <v>70nt</v>
      </c>
      <c r="V19" s="709" t="str">
        <f>IF('syn rec_edit'!B46&lt;&gt;"",RIGHT('syn rec_edit'!B46,LEN('syn rec_edit'!B46)-5),"")</f>
        <v>8049-6</v>
      </c>
      <c r="W19" s="710"/>
      <c r="X19" s="711"/>
      <c r="Y19" s="52" t="str">
        <f>IF('syn rec_edit'!E46&gt;0, 'syn rec_edit'!E46 &amp; "nt","")</f>
        <v>62nt</v>
      </c>
      <c r="Z19" s="709" t="str">
        <f>IF('syn rec_edit'!B47&lt;&gt;"",RIGHT('syn rec_edit'!B47,LEN('syn rec_edit'!B47)-5),"")</f>
        <v>8049-7</v>
      </c>
      <c r="AA19" s="710"/>
      <c r="AB19" s="711"/>
      <c r="AC19" s="52" t="str">
        <f>IF('syn rec_edit'!E47&gt;0, 'syn rec_edit'!E47 &amp; "nt","")</f>
        <v>54nt</v>
      </c>
      <c r="AD19" s="709" t="str">
        <f>IF('syn rec_edit'!B48&lt;&gt;"",RIGHT('syn rec_edit'!B48,LEN('syn rec_edit'!B48)-5),"")</f>
        <v>8049-8</v>
      </c>
      <c r="AE19" s="710"/>
      <c r="AF19" s="711"/>
      <c r="AG19" s="52" t="str">
        <f>IF('syn rec_edit'!E48&gt;0, 'syn rec_edit'!E48 &amp; "nt","")</f>
        <v>70nt</v>
      </c>
      <c r="AH19" s="709" t="str">
        <f>IF('syn rec_edit'!B49&lt;&gt;"",RIGHT('syn rec_edit'!B49,LEN('syn rec_edit'!B49)-5),"")</f>
        <v>8049-9</v>
      </c>
      <c r="AI19" s="710"/>
      <c r="AJ19" s="711"/>
      <c r="AK19" s="52" t="str">
        <f>IF('syn rec_edit'!E49&gt;0, 'syn rec_edit'!E49 &amp; "nt","")</f>
        <v>70nt</v>
      </c>
      <c r="AL19" s="709" t="str">
        <f>IF('syn rec_edit'!B50&lt;&gt;"",RIGHT('syn rec_edit'!B50,LEN('syn rec_edit'!B50)-5),"")</f>
        <v>8049-10</v>
      </c>
      <c r="AM19" s="710"/>
      <c r="AN19" s="711"/>
      <c r="AO19" s="52" t="str">
        <f>IF('syn rec_edit'!E50&gt;0, 'syn rec_edit'!E50 &amp; "nt","")</f>
        <v>70nt</v>
      </c>
      <c r="AP19" s="709" t="str">
        <f>IF('syn rec_edit'!B51&lt;&gt;"",RIGHT('syn rec_edit'!B51,LEN('syn rec_edit'!B51)-5),"")</f>
        <v>8049-11</v>
      </c>
      <c r="AQ19" s="710"/>
      <c r="AR19" s="711"/>
      <c r="AS19" s="52" t="str">
        <f>IF('syn rec_edit'!E51&gt;0, 'syn rec_edit'!E51 &amp; "nt","")</f>
        <v>70nt</v>
      </c>
      <c r="AT19" s="709" t="str">
        <f>IF('syn rec_edit'!B52&lt;&gt;"",RIGHT('syn rec_edit'!B52,LEN('syn rec_edit'!B52)-5),"")</f>
        <v>8049-12</v>
      </c>
      <c r="AU19" s="710"/>
      <c r="AV19" s="711"/>
      <c r="AW19" s="52" t="str">
        <f>IF('syn rec_edit'!E52&gt;0, 'syn rec_edit'!E52 &amp; "nt","")</f>
        <v>52nt</v>
      </c>
    </row>
    <row r="20" spans="1:51" ht="12.95" customHeight="1">
      <c r="A20" s="702"/>
      <c r="B20" s="712"/>
      <c r="C20" s="713"/>
      <c r="D20" s="714"/>
      <c r="E20" s="39" t="str">
        <f>'syn rec_edit'!I41</f>
        <v/>
      </c>
      <c r="F20" s="712"/>
      <c r="G20" s="713"/>
      <c r="H20" s="714"/>
      <c r="I20" s="39" t="str">
        <f>'syn rec_edit'!I42</f>
        <v/>
      </c>
      <c r="J20" s="712"/>
      <c r="K20" s="713"/>
      <c r="L20" s="714"/>
      <c r="M20" s="39" t="str">
        <f>'syn rec_edit'!I43</f>
        <v/>
      </c>
      <c r="N20" s="712"/>
      <c r="O20" s="713"/>
      <c r="P20" s="714"/>
      <c r="Q20" s="39" t="str">
        <f>'syn rec_edit'!I44</f>
        <v/>
      </c>
      <c r="R20" s="712"/>
      <c r="S20" s="713"/>
      <c r="T20" s="714"/>
      <c r="U20" s="39" t="str">
        <f>'syn rec_edit'!I45</f>
        <v/>
      </c>
      <c r="V20" s="712"/>
      <c r="W20" s="713"/>
      <c r="X20" s="714"/>
      <c r="Y20" s="39" t="str">
        <f>'syn rec_edit'!I46</f>
        <v/>
      </c>
      <c r="Z20" s="712"/>
      <c r="AA20" s="713"/>
      <c r="AB20" s="714"/>
      <c r="AC20" s="39" t="str">
        <f>'syn rec_edit'!I47</f>
        <v/>
      </c>
      <c r="AD20" s="712"/>
      <c r="AE20" s="713"/>
      <c r="AF20" s="714"/>
      <c r="AG20" s="39" t="str">
        <f>'syn rec_edit'!I48</f>
        <v/>
      </c>
      <c r="AH20" s="712"/>
      <c r="AI20" s="713"/>
      <c r="AJ20" s="714"/>
      <c r="AK20" s="39" t="str">
        <f>'syn rec_edit'!I49</f>
        <v/>
      </c>
      <c r="AL20" s="712"/>
      <c r="AM20" s="713"/>
      <c r="AN20" s="714"/>
      <c r="AO20" s="39" t="str">
        <f>'syn rec_edit'!I50</f>
        <v/>
      </c>
      <c r="AP20" s="712"/>
      <c r="AQ20" s="713"/>
      <c r="AR20" s="714"/>
      <c r="AS20" s="39" t="str">
        <f>'syn rec_edit'!I51</f>
        <v/>
      </c>
      <c r="AT20" s="712"/>
      <c r="AU20" s="713"/>
      <c r="AV20" s="714"/>
      <c r="AW20" s="39" t="str">
        <f>'syn rec_edit'!I52</f>
        <v/>
      </c>
      <c r="AX20" s="11"/>
      <c r="AY20" s="11"/>
    </row>
    <row r="21" spans="1:51" ht="12.95" customHeight="1">
      <c r="A21" s="702"/>
      <c r="B21" s="20"/>
      <c r="C21" s="38" t="str">
        <f>'syn rec_edit'!H41</f>
        <v/>
      </c>
      <c r="D21" s="21"/>
      <c r="E21" s="39" t="str">
        <f>'syn rec_edit'!J41</f>
        <v/>
      </c>
      <c r="F21" s="20"/>
      <c r="G21" s="38" t="str">
        <f>'syn rec_edit'!H42</f>
        <v/>
      </c>
      <c r="H21" s="21"/>
      <c r="I21" s="39" t="str">
        <f>'syn rec_edit'!J42</f>
        <v/>
      </c>
      <c r="J21" s="20"/>
      <c r="K21" s="38" t="str">
        <f>'syn rec_edit'!H43</f>
        <v/>
      </c>
      <c r="L21" s="21"/>
      <c r="M21" s="39" t="str">
        <f>'syn rec_edit'!J43</f>
        <v/>
      </c>
      <c r="N21" s="20"/>
      <c r="O21" s="38" t="str">
        <f>'syn rec_edit'!H44</f>
        <v/>
      </c>
      <c r="P21" s="21"/>
      <c r="Q21" s="39" t="str">
        <f>'syn rec_edit'!J44</f>
        <v/>
      </c>
      <c r="R21" s="20"/>
      <c r="S21" s="38" t="str">
        <f>'syn rec_edit'!H45</f>
        <v/>
      </c>
      <c r="T21" s="21"/>
      <c r="U21" s="39" t="str">
        <f>'syn rec_edit'!J45</f>
        <v/>
      </c>
      <c r="V21" s="20"/>
      <c r="W21" s="38" t="str">
        <f>'syn rec_edit'!H46</f>
        <v/>
      </c>
      <c r="X21" s="21"/>
      <c r="Y21" s="39" t="str">
        <f>'syn rec_edit'!J46</f>
        <v/>
      </c>
      <c r="Z21" s="20"/>
      <c r="AA21" s="38" t="str">
        <f>'syn rec_edit'!H47</f>
        <v/>
      </c>
      <c r="AB21" s="21"/>
      <c r="AC21" s="39" t="str">
        <f>'syn rec_edit'!J47</f>
        <v/>
      </c>
      <c r="AD21" s="20"/>
      <c r="AE21" s="38" t="str">
        <f>'syn rec_edit'!H48</f>
        <v/>
      </c>
      <c r="AF21" s="21"/>
      <c r="AG21" s="39" t="str">
        <f>'syn rec_edit'!J48</f>
        <v/>
      </c>
      <c r="AH21" s="20"/>
      <c r="AI21" s="38" t="str">
        <f>'syn rec_edit'!H49</f>
        <v/>
      </c>
      <c r="AJ21" s="21"/>
      <c r="AK21" s="39" t="str">
        <f>'syn rec_edit'!J49</f>
        <v/>
      </c>
      <c r="AL21" s="20"/>
      <c r="AM21" s="38" t="str">
        <f>'syn rec_edit'!H50</f>
        <v/>
      </c>
      <c r="AN21" s="21"/>
      <c r="AO21" s="39" t="str">
        <f>'syn rec_edit'!J50</f>
        <v/>
      </c>
      <c r="AP21" s="20"/>
      <c r="AQ21" s="38" t="str">
        <f>'syn rec_edit'!H51</f>
        <v/>
      </c>
      <c r="AR21" s="21"/>
      <c r="AS21" s="39" t="str">
        <f>'syn rec_edit'!J51</f>
        <v/>
      </c>
      <c r="AT21" s="20"/>
      <c r="AU21" s="38" t="str">
        <f>'syn rec_edit'!H52</f>
        <v/>
      </c>
      <c r="AV21" s="21"/>
      <c r="AW21" s="39" t="str">
        <f>'syn rec_edit'!J52</f>
        <v/>
      </c>
    </row>
    <row r="22" spans="1:51" ht="12.95" customHeight="1" thickBot="1">
      <c r="A22" s="28"/>
      <c r="B22" s="221" t="str">
        <f>'syn rec_edit'!F41</f>
        <v>2-13</v>
      </c>
      <c r="C22" s="22"/>
      <c r="D22" s="22"/>
      <c r="E22" s="23" t="str">
        <f>'syn rec_edit'!G41</f>
        <v>50nmUniv</v>
      </c>
      <c r="F22" s="221" t="str">
        <f>'syn rec_edit'!F42</f>
        <v>2-14</v>
      </c>
      <c r="G22" s="22"/>
      <c r="H22" s="22"/>
      <c r="I22" s="23" t="str">
        <f>'syn rec_edit'!G42</f>
        <v>50nmUniv</v>
      </c>
      <c r="J22" s="221" t="str">
        <f>'syn rec_edit'!F43</f>
        <v>2-15</v>
      </c>
      <c r="K22" s="22"/>
      <c r="L22" s="22"/>
      <c r="M22" s="23" t="str">
        <f>'syn rec_edit'!G43</f>
        <v>50nmUniv</v>
      </c>
      <c r="N22" s="221" t="str">
        <f>'syn rec_edit'!F44</f>
        <v>2-16</v>
      </c>
      <c r="O22" s="22"/>
      <c r="P22" s="22"/>
      <c r="Q22" s="23" t="str">
        <f>'syn rec_edit'!G44</f>
        <v>50nmUniv</v>
      </c>
      <c r="R22" s="221" t="str">
        <f>'syn rec_edit'!F45</f>
        <v>2-17</v>
      </c>
      <c r="S22" s="22"/>
      <c r="T22" s="22"/>
      <c r="U22" s="23" t="str">
        <f>'syn rec_edit'!G45</f>
        <v>50nmUniv</v>
      </c>
      <c r="V22" s="221" t="str">
        <f>'syn rec_edit'!F46</f>
        <v>2-18</v>
      </c>
      <c r="W22" s="22"/>
      <c r="X22" s="22"/>
      <c r="Y22" s="23" t="str">
        <f>'syn rec_edit'!G46</f>
        <v>50nmUniv</v>
      </c>
      <c r="Z22" s="221" t="str">
        <f>'syn rec_edit'!F47</f>
        <v>2-19</v>
      </c>
      <c r="AA22" s="22"/>
      <c r="AB22" s="22"/>
      <c r="AC22" s="23" t="str">
        <f>'syn rec_edit'!G47</f>
        <v>50nmUniv</v>
      </c>
      <c r="AD22" s="221" t="str">
        <f>'syn rec_edit'!F48</f>
        <v>2-20</v>
      </c>
      <c r="AE22" s="22"/>
      <c r="AF22" s="22"/>
      <c r="AG22" s="23" t="str">
        <f>'syn rec_edit'!G48</f>
        <v>50nmUniv</v>
      </c>
      <c r="AH22" s="221" t="str">
        <f>'syn rec_edit'!F49</f>
        <v>2-21</v>
      </c>
      <c r="AI22" s="22"/>
      <c r="AJ22" s="22"/>
      <c r="AK22" s="23" t="str">
        <f>'syn rec_edit'!G49</f>
        <v>50nmUniv</v>
      </c>
      <c r="AL22" s="221" t="str">
        <f>'syn rec_edit'!F50</f>
        <v>2-22</v>
      </c>
      <c r="AM22" s="22"/>
      <c r="AN22" s="22"/>
      <c r="AO22" s="23" t="str">
        <f>'syn rec_edit'!G50</f>
        <v>50nmUniv</v>
      </c>
      <c r="AP22" s="221" t="str">
        <f>'syn rec_edit'!F51</f>
        <v>2-23</v>
      </c>
      <c r="AQ22" s="22"/>
      <c r="AR22" s="22"/>
      <c r="AS22" s="23" t="str">
        <f>'syn rec_edit'!G51</f>
        <v>50nmUniv</v>
      </c>
      <c r="AT22" s="221" t="str">
        <f>'syn rec_edit'!F52</f>
        <v>2-24</v>
      </c>
      <c r="AU22" s="22"/>
      <c r="AV22" s="22"/>
      <c r="AW22" s="23" t="str">
        <f>'syn rec_edit'!G52</f>
        <v>50nmUniv</v>
      </c>
    </row>
    <row r="23" spans="1:51" ht="12.95" customHeight="1">
      <c r="A23" s="701" t="s">
        <v>8</v>
      </c>
      <c r="B23" s="709" t="str">
        <f>IF('syn rec_edit'!B53&lt;&gt;"",RIGHT('syn rec_edit'!B53,LEN('syn rec_edit'!B53)-5),"")</f>
        <v/>
      </c>
      <c r="C23" s="710"/>
      <c r="D23" s="711"/>
      <c r="E23" s="52" t="str">
        <f>IF('syn rec_edit'!E53&gt;0, 'syn rec_edit'!E53 &amp; "nt","")</f>
        <v/>
      </c>
      <c r="F23" s="709" t="str">
        <f>IF('syn rec_edit'!B54&lt;&gt;"",RIGHT('syn rec_edit'!B54,LEN('syn rec_edit'!B54)-5),"")</f>
        <v/>
      </c>
      <c r="G23" s="710"/>
      <c r="H23" s="711"/>
      <c r="I23" s="52" t="str">
        <f>IF('syn rec_edit'!E54&gt;0, 'syn rec_edit'!E54 &amp; "nt","")</f>
        <v/>
      </c>
      <c r="J23" s="709" t="str">
        <f>IF('syn rec_edit'!B55&lt;&gt;"",RIGHT('syn rec_edit'!B55,LEN('syn rec_edit'!B55)-5),"")</f>
        <v/>
      </c>
      <c r="K23" s="710"/>
      <c r="L23" s="711"/>
      <c r="M23" s="52" t="str">
        <f>IF('syn rec_edit'!E55&gt;0, 'syn rec_edit'!E55 &amp; "nt","")</f>
        <v/>
      </c>
      <c r="N23" s="709" t="str">
        <f>IF('syn rec_edit'!B56&lt;&gt;"",RIGHT('syn rec_edit'!B56,LEN('syn rec_edit'!B56)-5),"")</f>
        <v/>
      </c>
      <c r="O23" s="710"/>
      <c r="P23" s="711"/>
      <c r="Q23" s="52" t="str">
        <f>IF('syn rec_edit'!E56&gt;0, 'syn rec_edit'!E56 &amp; "nt","")</f>
        <v/>
      </c>
      <c r="R23" s="709" t="str">
        <f>IF('syn rec_edit'!B57&lt;&gt;"",RIGHT('syn rec_edit'!B57,LEN('syn rec_edit'!B57)-5),"")</f>
        <v/>
      </c>
      <c r="S23" s="710"/>
      <c r="T23" s="711"/>
      <c r="U23" s="52" t="str">
        <f>IF('syn rec_edit'!E57&gt;0, 'syn rec_edit'!E57 &amp; "nt","")</f>
        <v/>
      </c>
      <c r="V23" s="709" t="str">
        <f>IF('syn rec_edit'!B58&lt;&gt;"",RIGHT('syn rec_edit'!B58,LEN('syn rec_edit'!B58)-5),"")</f>
        <v/>
      </c>
      <c r="W23" s="710"/>
      <c r="X23" s="711"/>
      <c r="Y23" s="52" t="str">
        <f>IF('syn rec_edit'!E58&gt;0, 'syn rec_edit'!E58 &amp; "nt","")</f>
        <v/>
      </c>
      <c r="Z23" s="709" t="str">
        <f>IF('syn rec_edit'!B59&lt;&gt;"",RIGHT('syn rec_edit'!B59,LEN('syn rec_edit'!B59)-5),"")</f>
        <v/>
      </c>
      <c r="AA23" s="710"/>
      <c r="AB23" s="711"/>
      <c r="AC23" s="52" t="str">
        <f>IF('syn rec_edit'!E59&gt;0, 'syn rec_edit'!E59 &amp; "nt","")</f>
        <v/>
      </c>
      <c r="AD23" s="709" t="str">
        <f>IF('syn rec_edit'!B60&lt;&gt;"",RIGHT('syn rec_edit'!B60,LEN('syn rec_edit'!B60)-5),"")</f>
        <v/>
      </c>
      <c r="AE23" s="710"/>
      <c r="AF23" s="711"/>
      <c r="AG23" s="52" t="str">
        <f>IF('syn rec_edit'!E60&gt;0, 'syn rec_edit'!E60 &amp; "nt","")</f>
        <v/>
      </c>
      <c r="AH23" s="709" t="str">
        <f>IF('syn rec_edit'!B61&lt;&gt;"",RIGHT('syn rec_edit'!B61,LEN('syn rec_edit'!B61)-5),"")</f>
        <v/>
      </c>
      <c r="AI23" s="710"/>
      <c r="AJ23" s="711"/>
      <c r="AK23" s="52" t="str">
        <f>IF('syn rec_edit'!E61&gt;0, 'syn rec_edit'!E61 &amp; "nt","")</f>
        <v/>
      </c>
      <c r="AL23" s="709" t="str">
        <f>IF('syn rec_edit'!B62&lt;&gt;"",RIGHT('syn rec_edit'!B62,LEN('syn rec_edit'!B62)-5),"")</f>
        <v/>
      </c>
      <c r="AM23" s="710"/>
      <c r="AN23" s="711"/>
      <c r="AO23" s="52" t="str">
        <f>IF('syn rec_edit'!E62&gt;0, 'syn rec_edit'!E62 &amp; "nt","")</f>
        <v/>
      </c>
      <c r="AP23" s="709" t="str">
        <f>IF('syn rec_edit'!B63&lt;&gt;"",RIGHT('syn rec_edit'!B63,LEN('syn rec_edit'!B63)-5),"")</f>
        <v/>
      </c>
      <c r="AQ23" s="710"/>
      <c r="AR23" s="711"/>
      <c r="AS23" s="52" t="str">
        <f>IF('syn rec_edit'!E63&gt;0, 'syn rec_edit'!E63 &amp; "nt","")</f>
        <v/>
      </c>
      <c r="AT23" s="709" t="str">
        <f>IF('syn rec_edit'!B64&lt;&gt;"",RIGHT('syn rec_edit'!B64,LEN('syn rec_edit'!B64)-5),"")</f>
        <v/>
      </c>
      <c r="AU23" s="710"/>
      <c r="AV23" s="711"/>
      <c r="AW23" s="52" t="str">
        <f>IF('syn rec_edit'!E64&gt;0, 'syn rec_edit'!E64 &amp; "nt","")</f>
        <v/>
      </c>
    </row>
    <row r="24" spans="1:51" ht="12.95" customHeight="1">
      <c r="A24" s="702"/>
      <c r="B24" s="712"/>
      <c r="C24" s="713"/>
      <c r="D24" s="714"/>
      <c r="E24" s="39" t="str">
        <f>'syn rec_edit'!I53</f>
        <v/>
      </c>
      <c r="F24" s="712"/>
      <c r="G24" s="713"/>
      <c r="H24" s="714"/>
      <c r="I24" s="39" t="str">
        <f>'syn rec_edit'!I54</f>
        <v/>
      </c>
      <c r="J24" s="712"/>
      <c r="K24" s="713"/>
      <c r="L24" s="714"/>
      <c r="M24" s="39" t="str">
        <f>'syn rec_edit'!I55</f>
        <v/>
      </c>
      <c r="N24" s="712"/>
      <c r="O24" s="713"/>
      <c r="P24" s="714"/>
      <c r="Q24" s="39" t="str">
        <f>'syn rec_edit'!I56</f>
        <v/>
      </c>
      <c r="R24" s="712"/>
      <c r="S24" s="713"/>
      <c r="T24" s="714"/>
      <c r="U24" s="39" t="str">
        <f>'syn rec_edit'!I57</f>
        <v/>
      </c>
      <c r="V24" s="712"/>
      <c r="W24" s="713"/>
      <c r="X24" s="714"/>
      <c r="Y24" s="39" t="str">
        <f>'syn rec_edit'!I58</f>
        <v/>
      </c>
      <c r="Z24" s="712"/>
      <c r="AA24" s="713"/>
      <c r="AB24" s="714"/>
      <c r="AC24" s="39" t="str">
        <f>'syn rec_edit'!I59</f>
        <v/>
      </c>
      <c r="AD24" s="712"/>
      <c r="AE24" s="713"/>
      <c r="AF24" s="714"/>
      <c r="AG24" s="39" t="str">
        <f>'syn rec_edit'!I60</f>
        <v/>
      </c>
      <c r="AH24" s="712"/>
      <c r="AI24" s="713"/>
      <c r="AJ24" s="714"/>
      <c r="AK24" s="39" t="str">
        <f>'syn rec_edit'!I61</f>
        <v/>
      </c>
      <c r="AL24" s="712"/>
      <c r="AM24" s="713"/>
      <c r="AN24" s="714"/>
      <c r="AO24" s="39" t="str">
        <f>'syn rec_edit'!I62</f>
        <v/>
      </c>
      <c r="AP24" s="712"/>
      <c r="AQ24" s="713"/>
      <c r="AR24" s="714"/>
      <c r="AS24" s="39" t="str">
        <f>'syn rec_edit'!I63</f>
        <v/>
      </c>
      <c r="AT24" s="712"/>
      <c r="AU24" s="713"/>
      <c r="AV24" s="714"/>
      <c r="AW24" s="39" t="str">
        <f>'syn rec_edit'!I64</f>
        <v/>
      </c>
    </row>
    <row r="25" spans="1:51" ht="12.95" customHeight="1">
      <c r="A25" s="702"/>
      <c r="B25" s="20"/>
      <c r="C25" s="38" t="str">
        <f>'syn rec_edit'!H53</f>
        <v/>
      </c>
      <c r="D25" s="21"/>
      <c r="E25" s="39" t="str">
        <f>'syn rec_edit'!J53</f>
        <v/>
      </c>
      <c r="F25" s="20"/>
      <c r="G25" s="38" t="str">
        <f>'syn rec_edit'!H54</f>
        <v/>
      </c>
      <c r="H25" s="21"/>
      <c r="I25" s="39" t="str">
        <f>'syn rec_edit'!J54</f>
        <v/>
      </c>
      <c r="J25" s="20"/>
      <c r="K25" s="38" t="str">
        <f>'syn rec_edit'!H55</f>
        <v/>
      </c>
      <c r="L25" s="21"/>
      <c r="M25" s="39" t="str">
        <f>'syn rec_edit'!J55</f>
        <v/>
      </c>
      <c r="N25" s="20"/>
      <c r="O25" s="38" t="str">
        <f>'syn rec_edit'!H56</f>
        <v/>
      </c>
      <c r="P25" s="21"/>
      <c r="Q25" s="39" t="str">
        <f>'syn rec_edit'!J56</f>
        <v/>
      </c>
      <c r="R25" s="20"/>
      <c r="S25" s="38" t="str">
        <f>'syn rec_edit'!H57</f>
        <v/>
      </c>
      <c r="T25" s="21"/>
      <c r="U25" s="39" t="str">
        <f>'syn rec_edit'!J57</f>
        <v/>
      </c>
      <c r="V25" s="20"/>
      <c r="W25" s="38" t="str">
        <f>'syn rec_edit'!H58</f>
        <v/>
      </c>
      <c r="X25" s="21"/>
      <c r="Y25" s="39" t="str">
        <f>'syn rec_edit'!J58</f>
        <v/>
      </c>
      <c r="Z25" s="20"/>
      <c r="AA25" s="38" t="str">
        <f>'syn rec_edit'!H59</f>
        <v/>
      </c>
      <c r="AB25" s="21"/>
      <c r="AC25" s="39" t="str">
        <f>'syn rec_edit'!J59</f>
        <v/>
      </c>
      <c r="AD25" s="20"/>
      <c r="AE25" s="38" t="str">
        <f>'syn rec_edit'!H60</f>
        <v/>
      </c>
      <c r="AF25" s="21"/>
      <c r="AG25" s="39" t="str">
        <f>'syn rec_edit'!J60</f>
        <v/>
      </c>
      <c r="AH25" s="20"/>
      <c r="AI25" s="38" t="str">
        <f>'syn rec_edit'!H61</f>
        <v/>
      </c>
      <c r="AJ25" s="21"/>
      <c r="AK25" s="39" t="str">
        <f>'syn rec_edit'!J61</f>
        <v/>
      </c>
      <c r="AL25" s="20"/>
      <c r="AM25" s="38" t="str">
        <f>'syn rec_edit'!H62</f>
        <v/>
      </c>
      <c r="AN25" s="21"/>
      <c r="AO25" s="39" t="str">
        <f>'syn rec_edit'!J62</f>
        <v/>
      </c>
      <c r="AP25" s="20"/>
      <c r="AQ25" s="38" t="str">
        <f>'syn rec_edit'!H63</f>
        <v/>
      </c>
      <c r="AR25" s="21"/>
      <c r="AS25" s="39" t="str">
        <f>'syn rec_edit'!J63</f>
        <v/>
      </c>
      <c r="AT25" s="20"/>
      <c r="AU25" s="38" t="str">
        <f>'syn rec_edit'!H64</f>
        <v/>
      </c>
      <c r="AV25" s="21"/>
      <c r="AW25" s="39" t="str">
        <f>'syn rec_edit'!J64</f>
        <v/>
      </c>
    </row>
    <row r="26" spans="1:51" ht="12.95" customHeight="1" thickBot="1">
      <c r="A26" s="28"/>
      <c r="B26" s="221" t="str">
        <f>'syn rec_edit'!F53</f>
        <v/>
      </c>
      <c r="C26" s="22"/>
      <c r="D26" s="22"/>
      <c r="E26" s="23" t="str">
        <f>'syn rec_edit'!G53</f>
        <v/>
      </c>
      <c r="F26" s="221" t="str">
        <f>'syn rec_edit'!F54</f>
        <v/>
      </c>
      <c r="G26" s="22"/>
      <c r="H26" s="22"/>
      <c r="I26" s="23" t="str">
        <f>'syn rec_edit'!G54</f>
        <v/>
      </c>
      <c r="J26" s="221" t="str">
        <f>'syn rec_edit'!F55</f>
        <v/>
      </c>
      <c r="K26" s="22"/>
      <c r="L26" s="22"/>
      <c r="M26" s="23" t="str">
        <f>'syn rec_edit'!G55</f>
        <v/>
      </c>
      <c r="N26" s="221" t="str">
        <f>'syn rec_edit'!F56</f>
        <v/>
      </c>
      <c r="O26" s="22"/>
      <c r="P26" s="22"/>
      <c r="Q26" s="23" t="str">
        <f>'syn rec_edit'!G56</f>
        <v/>
      </c>
      <c r="R26" s="221" t="str">
        <f>'syn rec_edit'!F57</f>
        <v/>
      </c>
      <c r="S26" s="22"/>
      <c r="T26" s="22"/>
      <c r="U26" s="23" t="str">
        <f>'syn rec_edit'!G57</f>
        <v/>
      </c>
      <c r="V26" s="221" t="str">
        <f>'syn rec_edit'!F58</f>
        <v/>
      </c>
      <c r="W26" s="22"/>
      <c r="X26" s="22"/>
      <c r="Y26" s="23" t="str">
        <f>'syn rec_edit'!G58</f>
        <v/>
      </c>
      <c r="Z26" s="221" t="str">
        <f>'syn rec_edit'!F59</f>
        <v/>
      </c>
      <c r="AA26" s="22"/>
      <c r="AB26" s="22"/>
      <c r="AC26" s="23" t="str">
        <f>'syn rec_edit'!G59</f>
        <v/>
      </c>
      <c r="AD26" s="221" t="str">
        <f>'syn rec_edit'!F60</f>
        <v/>
      </c>
      <c r="AE26" s="22"/>
      <c r="AF26" s="22"/>
      <c r="AG26" s="23" t="str">
        <f>'syn rec_edit'!G60</f>
        <v/>
      </c>
      <c r="AH26" s="221" t="str">
        <f>'syn rec_edit'!F61</f>
        <v/>
      </c>
      <c r="AI26" s="22"/>
      <c r="AJ26" s="22"/>
      <c r="AK26" s="23" t="str">
        <f>'syn rec_edit'!G61</f>
        <v/>
      </c>
      <c r="AL26" s="221" t="str">
        <f>'syn rec_edit'!F62</f>
        <v/>
      </c>
      <c r="AM26" s="22"/>
      <c r="AN26" s="22"/>
      <c r="AO26" s="23" t="str">
        <f>'syn rec_edit'!G62</f>
        <v/>
      </c>
      <c r="AP26" s="221" t="str">
        <f>'syn rec_edit'!F63</f>
        <v/>
      </c>
      <c r="AQ26" s="22"/>
      <c r="AR26" s="22"/>
      <c r="AS26" s="23" t="str">
        <f>'syn rec_edit'!G63</f>
        <v/>
      </c>
      <c r="AT26" s="221" t="str">
        <f>'syn rec_edit'!F64</f>
        <v/>
      </c>
      <c r="AU26" s="22"/>
      <c r="AV26" s="22"/>
      <c r="AW26" s="23" t="str">
        <f>'syn rec_edit'!G64</f>
        <v/>
      </c>
    </row>
    <row r="27" spans="1:51" ht="12.95" customHeight="1">
      <c r="A27" s="701" t="s">
        <v>9</v>
      </c>
      <c r="B27" s="709" t="str">
        <f>IF('syn rec_edit'!B65&lt;&gt;"",RIGHT('syn rec_edit'!B65,LEN('syn rec_edit'!B65)-5),"")</f>
        <v/>
      </c>
      <c r="C27" s="710"/>
      <c r="D27" s="711"/>
      <c r="E27" s="52" t="str">
        <f>IF('syn rec_edit'!E65&gt;0, 'syn rec_edit'!E65 &amp; "nt","")</f>
        <v/>
      </c>
      <c r="F27" s="709" t="str">
        <f>IF('syn rec_edit'!B66&lt;&gt;"",RIGHT('syn rec_edit'!B66,LEN('syn rec_edit'!B66)-5),"")</f>
        <v/>
      </c>
      <c r="G27" s="710"/>
      <c r="H27" s="711"/>
      <c r="I27" s="52" t="str">
        <f>IF('syn rec_edit'!E66&gt;0, 'syn rec_edit'!E66 &amp; "nt","")</f>
        <v/>
      </c>
      <c r="J27" s="709" t="str">
        <f>IF('syn rec_edit'!B67&lt;&gt;"",RIGHT('syn rec_edit'!B67,LEN('syn rec_edit'!B67)-5),"")</f>
        <v/>
      </c>
      <c r="K27" s="710"/>
      <c r="L27" s="711"/>
      <c r="M27" s="52" t="str">
        <f>IF('syn rec_edit'!E67&gt;0, 'syn rec_edit'!E67 &amp; "nt","")</f>
        <v/>
      </c>
      <c r="N27" s="709" t="str">
        <f>IF('syn rec_edit'!B68&lt;&gt;"",RIGHT('syn rec_edit'!B68,LEN('syn rec_edit'!B68)-5),"")</f>
        <v/>
      </c>
      <c r="O27" s="710"/>
      <c r="P27" s="711"/>
      <c r="Q27" s="52" t="str">
        <f>IF('syn rec_edit'!E68&gt;0, 'syn rec_edit'!E68 &amp; "nt","")</f>
        <v/>
      </c>
      <c r="R27" s="709" t="str">
        <f>IF('syn rec_edit'!B69&lt;&gt;"",RIGHT('syn rec_edit'!B69,LEN('syn rec_edit'!B69)-5),"")</f>
        <v/>
      </c>
      <c r="S27" s="710"/>
      <c r="T27" s="711"/>
      <c r="U27" s="52" t="str">
        <f>IF('syn rec_edit'!E69&gt;0, 'syn rec_edit'!E69 &amp; "nt","")</f>
        <v/>
      </c>
      <c r="V27" s="709" t="str">
        <f>IF('syn rec_edit'!B70&lt;&gt;"",RIGHT('syn rec_edit'!B70,LEN('syn rec_edit'!B70)-5),"")</f>
        <v/>
      </c>
      <c r="W27" s="710"/>
      <c r="X27" s="711"/>
      <c r="Y27" s="52" t="str">
        <f>IF('syn rec_edit'!E70&gt;0, 'syn rec_edit'!E70 &amp; "nt","")</f>
        <v/>
      </c>
      <c r="Z27" s="709" t="str">
        <f>IF('syn rec_edit'!B71&lt;&gt;"",RIGHT('syn rec_edit'!B71,LEN('syn rec_edit'!B71)-5),"")</f>
        <v/>
      </c>
      <c r="AA27" s="710"/>
      <c r="AB27" s="711"/>
      <c r="AC27" s="52" t="str">
        <f>IF('syn rec_edit'!E71&gt;0, 'syn rec_edit'!E71 &amp; "nt","")</f>
        <v/>
      </c>
      <c r="AD27" s="709" t="str">
        <f>IF('syn rec_edit'!B72&lt;&gt;"",RIGHT('syn rec_edit'!B72,LEN('syn rec_edit'!B72)-5),"")</f>
        <v/>
      </c>
      <c r="AE27" s="710"/>
      <c r="AF27" s="711"/>
      <c r="AG27" s="52" t="str">
        <f>IF('syn rec_edit'!E72&gt;0, 'syn rec_edit'!E72 &amp; "nt","")</f>
        <v/>
      </c>
      <c r="AH27" s="709" t="str">
        <f>IF('syn rec_edit'!B73&lt;&gt;"",RIGHT('syn rec_edit'!B73,LEN('syn rec_edit'!B73)-5),"")</f>
        <v/>
      </c>
      <c r="AI27" s="710"/>
      <c r="AJ27" s="711"/>
      <c r="AK27" s="52" t="str">
        <f>IF('syn rec_edit'!E73&gt;0, 'syn rec_edit'!E73 &amp; "nt","")</f>
        <v/>
      </c>
      <c r="AL27" s="709" t="str">
        <f>IF('syn rec_edit'!B74&lt;&gt;"",RIGHT('syn rec_edit'!B74,LEN('syn rec_edit'!B74)-5),"")</f>
        <v/>
      </c>
      <c r="AM27" s="710"/>
      <c r="AN27" s="711"/>
      <c r="AO27" s="52" t="str">
        <f>IF('syn rec_edit'!E74&gt;0, 'syn rec_edit'!E74 &amp; "nt","")</f>
        <v/>
      </c>
      <c r="AP27" s="709" t="str">
        <f>IF('syn rec_edit'!B75&lt;&gt;"",RIGHT('syn rec_edit'!B75,LEN('syn rec_edit'!B75)-5),"")</f>
        <v/>
      </c>
      <c r="AQ27" s="710"/>
      <c r="AR27" s="711"/>
      <c r="AS27" s="52" t="str">
        <f>IF('syn rec_edit'!E75&gt;0, 'syn rec_edit'!E75 &amp; "nt","")</f>
        <v/>
      </c>
      <c r="AT27" s="709" t="str">
        <f>IF('syn rec_edit'!B76&lt;&gt;"",RIGHT('syn rec_edit'!B76,LEN('syn rec_edit'!B76)-5),"")</f>
        <v/>
      </c>
      <c r="AU27" s="710"/>
      <c r="AV27" s="711"/>
      <c r="AW27" s="52" t="str">
        <f>IF('syn rec_edit'!E76&gt;0, 'syn rec_edit'!E76 &amp; "nt","")</f>
        <v/>
      </c>
    </row>
    <row r="28" spans="1:51" ht="12.95" customHeight="1">
      <c r="A28" s="702"/>
      <c r="B28" s="712"/>
      <c r="C28" s="713"/>
      <c r="D28" s="714"/>
      <c r="E28" s="39" t="str">
        <f>'syn rec_edit'!I65</f>
        <v/>
      </c>
      <c r="F28" s="712"/>
      <c r="G28" s="713"/>
      <c r="H28" s="714"/>
      <c r="I28" s="39" t="str">
        <f>'syn rec_edit'!I66</f>
        <v/>
      </c>
      <c r="J28" s="712"/>
      <c r="K28" s="713"/>
      <c r="L28" s="714"/>
      <c r="M28" s="39" t="str">
        <f>'syn rec_edit'!I67</f>
        <v/>
      </c>
      <c r="N28" s="712"/>
      <c r="O28" s="713"/>
      <c r="P28" s="714"/>
      <c r="Q28" s="39" t="str">
        <f>'syn rec_edit'!I68</f>
        <v/>
      </c>
      <c r="R28" s="712"/>
      <c r="S28" s="713"/>
      <c r="T28" s="714"/>
      <c r="U28" s="39" t="str">
        <f>'syn rec_edit'!I69</f>
        <v/>
      </c>
      <c r="V28" s="712"/>
      <c r="W28" s="713"/>
      <c r="X28" s="714"/>
      <c r="Y28" s="39" t="str">
        <f>'syn rec_edit'!I70</f>
        <v/>
      </c>
      <c r="Z28" s="712"/>
      <c r="AA28" s="713"/>
      <c r="AB28" s="714"/>
      <c r="AC28" s="39" t="str">
        <f>'syn rec_edit'!I71</f>
        <v/>
      </c>
      <c r="AD28" s="712"/>
      <c r="AE28" s="713"/>
      <c r="AF28" s="714"/>
      <c r="AG28" s="39" t="str">
        <f>'syn rec_edit'!I72</f>
        <v/>
      </c>
      <c r="AH28" s="712"/>
      <c r="AI28" s="713"/>
      <c r="AJ28" s="714"/>
      <c r="AK28" s="39" t="str">
        <f>'syn rec_edit'!I73</f>
        <v/>
      </c>
      <c r="AL28" s="712"/>
      <c r="AM28" s="713"/>
      <c r="AN28" s="714"/>
      <c r="AO28" s="39" t="str">
        <f>'syn rec_edit'!I74</f>
        <v/>
      </c>
      <c r="AP28" s="712"/>
      <c r="AQ28" s="713"/>
      <c r="AR28" s="714"/>
      <c r="AS28" s="39" t="str">
        <f>'syn rec_edit'!I75</f>
        <v/>
      </c>
      <c r="AT28" s="712"/>
      <c r="AU28" s="713"/>
      <c r="AV28" s="714"/>
      <c r="AW28" s="39" t="str">
        <f>'syn rec_edit'!I76</f>
        <v/>
      </c>
    </row>
    <row r="29" spans="1:51" ht="12.95" customHeight="1">
      <c r="A29" s="702"/>
      <c r="B29" s="20"/>
      <c r="C29" s="38" t="str">
        <f>'syn rec_edit'!H65</f>
        <v/>
      </c>
      <c r="D29" s="21"/>
      <c r="E29" s="39" t="str">
        <f>'syn rec_edit'!J65</f>
        <v/>
      </c>
      <c r="F29" s="20"/>
      <c r="G29" s="38" t="str">
        <f>'syn rec_edit'!H66</f>
        <v/>
      </c>
      <c r="H29" s="21"/>
      <c r="I29" s="39" t="str">
        <f>'syn rec_edit'!J66</f>
        <v/>
      </c>
      <c r="J29" s="20"/>
      <c r="K29" s="38" t="str">
        <f>'syn rec_edit'!H67</f>
        <v/>
      </c>
      <c r="L29" s="21"/>
      <c r="M29" s="39" t="str">
        <f>'syn rec_edit'!J67</f>
        <v/>
      </c>
      <c r="N29" s="20"/>
      <c r="O29" s="38" t="str">
        <f>'syn rec_edit'!H68</f>
        <v/>
      </c>
      <c r="P29" s="21"/>
      <c r="Q29" s="39" t="str">
        <f>'syn rec_edit'!J68</f>
        <v/>
      </c>
      <c r="R29" s="20"/>
      <c r="S29" s="38" t="str">
        <f>'syn rec_edit'!H69</f>
        <v/>
      </c>
      <c r="T29" s="21"/>
      <c r="U29" s="39" t="str">
        <f>'syn rec_edit'!J69</f>
        <v/>
      </c>
      <c r="V29" s="20"/>
      <c r="W29" s="38" t="str">
        <f>'syn rec_edit'!H70</f>
        <v/>
      </c>
      <c r="X29" s="21"/>
      <c r="Y29" s="39" t="str">
        <f>'syn rec_edit'!J70</f>
        <v/>
      </c>
      <c r="Z29" s="20"/>
      <c r="AA29" s="38" t="str">
        <f>'syn rec_edit'!H71</f>
        <v/>
      </c>
      <c r="AB29" s="21"/>
      <c r="AC29" s="39" t="str">
        <f>'syn rec_edit'!J71</f>
        <v/>
      </c>
      <c r="AD29" s="20"/>
      <c r="AE29" s="38" t="str">
        <f>'syn rec_edit'!H72</f>
        <v/>
      </c>
      <c r="AF29" s="21"/>
      <c r="AG29" s="39" t="str">
        <f>'syn rec_edit'!J72</f>
        <v/>
      </c>
      <c r="AH29" s="20"/>
      <c r="AI29" s="38" t="str">
        <f>'syn rec_edit'!H73</f>
        <v/>
      </c>
      <c r="AJ29" s="21"/>
      <c r="AK29" s="39" t="str">
        <f>'syn rec_edit'!J73</f>
        <v/>
      </c>
      <c r="AL29" s="20"/>
      <c r="AM29" s="38" t="str">
        <f>'syn rec_edit'!H74</f>
        <v/>
      </c>
      <c r="AN29" s="21"/>
      <c r="AO29" s="39" t="str">
        <f>'syn rec_edit'!J74</f>
        <v/>
      </c>
      <c r="AP29" s="20"/>
      <c r="AQ29" s="38" t="str">
        <f>'syn rec_edit'!H75</f>
        <v/>
      </c>
      <c r="AR29" s="21"/>
      <c r="AS29" s="39" t="str">
        <f>'syn rec_edit'!J75</f>
        <v/>
      </c>
      <c r="AT29" s="20"/>
      <c r="AU29" s="38" t="str">
        <f>'syn rec_edit'!H76</f>
        <v/>
      </c>
      <c r="AV29" s="21"/>
      <c r="AW29" s="39" t="str">
        <f>'syn rec_edit'!J76</f>
        <v/>
      </c>
    </row>
    <row r="30" spans="1:51" ht="12.95" customHeight="1" thickBot="1">
      <c r="A30" s="28"/>
      <c r="B30" s="221" t="str">
        <f>'syn rec_edit'!F65</f>
        <v/>
      </c>
      <c r="C30" s="22"/>
      <c r="D30" s="22"/>
      <c r="E30" s="23" t="str">
        <f>'syn rec_edit'!G65</f>
        <v/>
      </c>
      <c r="F30" s="221" t="str">
        <f>'syn rec_edit'!F66</f>
        <v/>
      </c>
      <c r="G30" s="22"/>
      <c r="H30" s="22"/>
      <c r="I30" s="23" t="str">
        <f>'syn rec_edit'!G66</f>
        <v/>
      </c>
      <c r="J30" s="221" t="str">
        <f>'syn rec_edit'!F67</f>
        <v/>
      </c>
      <c r="K30" s="22"/>
      <c r="L30" s="22"/>
      <c r="M30" s="23" t="str">
        <f>'syn rec_edit'!G67</f>
        <v/>
      </c>
      <c r="N30" s="221" t="str">
        <f>'syn rec_edit'!F68</f>
        <v/>
      </c>
      <c r="O30" s="22"/>
      <c r="P30" s="22"/>
      <c r="Q30" s="23" t="str">
        <f>'syn rec_edit'!G68</f>
        <v/>
      </c>
      <c r="R30" s="221" t="str">
        <f>'syn rec_edit'!F69</f>
        <v/>
      </c>
      <c r="S30" s="22"/>
      <c r="T30" s="22"/>
      <c r="U30" s="23" t="str">
        <f>'syn rec_edit'!G69</f>
        <v/>
      </c>
      <c r="V30" s="221" t="str">
        <f>'syn rec_edit'!F70</f>
        <v/>
      </c>
      <c r="W30" s="22"/>
      <c r="X30" s="22"/>
      <c r="Y30" s="23" t="str">
        <f>'syn rec_edit'!G70</f>
        <v/>
      </c>
      <c r="Z30" s="221" t="str">
        <f>'syn rec_edit'!F71</f>
        <v/>
      </c>
      <c r="AA30" s="22"/>
      <c r="AB30" s="22"/>
      <c r="AC30" s="23" t="str">
        <f>'syn rec_edit'!G71</f>
        <v/>
      </c>
      <c r="AD30" s="221" t="str">
        <f>'syn rec_edit'!F72</f>
        <v/>
      </c>
      <c r="AE30" s="22"/>
      <c r="AF30" s="22"/>
      <c r="AG30" s="23" t="str">
        <f>'syn rec_edit'!G72</f>
        <v/>
      </c>
      <c r="AH30" s="221" t="str">
        <f>'syn rec_edit'!F73</f>
        <v/>
      </c>
      <c r="AI30" s="22"/>
      <c r="AJ30" s="22"/>
      <c r="AK30" s="23" t="str">
        <f>'syn rec_edit'!G73</f>
        <v/>
      </c>
      <c r="AL30" s="221" t="str">
        <f>'syn rec_edit'!F74</f>
        <v/>
      </c>
      <c r="AM30" s="22"/>
      <c r="AN30" s="22"/>
      <c r="AO30" s="23" t="str">
        <f>'syn rec_edit'!G74</f>
        <v/>
      </c>
      <c r="AP30" s="221" t="str">
        <f>'syn rec_edit'!F75</f>
        <v/>
      </c>
      <c r="AQ30" s="22"/>
      <c r="AR30" s="22"/>
      <c r="AS30" s="23" t="str">
        <f>'syn rec_edit'!G75</f>
        <v/>
      </c>
      <c r="AT30" s="221" t="str">
        <f>'syn rec_edit'!F76</f>
        <v/>
      </c>
      <c r="AU30" s="22"/>
      <c r="AV30" s="22"/>
      <c r="AW30" s="23" t="str">
        <f>'syn rec_edit'!G76</f>
        <v/>
      </c>
    </row>
    <row r="31" spans="1:51" ht="12.95" customHeight="1">
      <c r="A31" s="701" t="s">
        <v>10</v>
      </c>
      <c r="B31" s="709" t="str">
        <f>IF('syn rec_edit'!B77&lt;&gt;"",RIGHT('syn rec_edit'!B77,LEN('syn rec_edit'!B77)-5),"")</f>
        <v/>
      </c>
      <c r="C31" s="710"/>
      <c r="D31" s="711"/>
      <c r="E31" s="52" t="str">
        <f>IF('syn rec_edit'!E77&gt;0, 'syn rec_edit'!E77 &amp; "nt","")</f>
        <v/>
      </c>
      <c r="F31" s="709" t="str">
        <f>IF('syn rec_edit'!B78&lt;&gt;"",RIGHT('syn rec_edit'!B78,LEN('syn rec_edit'!B78)-5),"")</f>
        <v/>
      </c>
      <c r="G31" s="710"/>
      <c r="H31" s="711"/>
      <c r="I31" s="52" t="str">
        <f>IF('syn rec_edit'!E78&gt;0, 'syn rec_edit'!E78 &amp; "nt","")</f>
        <v/>
      </c>
      <c r="J31" s="709" t="str">
        <f>IF('syn rec_edit'!B79&lt;&gt;"",RIGHT('syn rec_edit'!B79,LEN('syn rec_edit'!B79)-5),"")</f>
        <v/>
      </c>
      <c r="K31" s="710"/>
      <c r="L31" s="711"/>
      <c r="M31" s="52" t="str">
        <f>IF('syn rec_edit'!E79&gt;0, 'syn rec_edit'!E79 &amp; "nt","")</f>
        <v/>
      </c>
      <c r="N31" s="709" t="str">
        <f>IF('syn rec_edit'!B80&lt;&gt;"",RIGHT('syn rec_edit'!B80,LEN('syn rec_edit'!B80)-5),"")</f>
        <v/>
      </c>
      <c r="O31" s="710"/>
      <c r="P31" s="711"/>
      <c r="Q31" s="52" t="str">
        <f>IF('syn rec_edit'!E80&gt;0, 'syn rec_edit'!E80 &amp; "nt","")</f>
        <v/>
      </c>
      <c r="R31" s="709" t="str">
        <f>IF('syn rec_edit'!B81&lt;&gt;"",RIGHT('syn rec_edit'!B81,LEN('syn rec_edit'!B81)-5),"")</f>
        <v/>
      </c>
      <c r="S31" s="710"/>
      <c r="T31" s="711"/>
      <c r="U31" s="52" t="str">
        <f>IF('syn rec_edit'!E81&gt;0, 'syn rec_edit'!E81 &amp; "nt","")</f>
        <v/>
      </c>
      <c r="V31" s="709" t="str">
        <f>IF('syn rec_edit'!B82&lt;&gt;"",RIGHT('syn rec_edit'!B82,LEN('syn rec_edit'!B82)-5),"")</f>
        <v/>
      </c>
      <c r="W31" s="710"/>
      <c r="X31" s="711"/>
      <c r="Y31" s="52" t="str">
        <f>IF('syn rec_edit'!E82&gt;0, 'syn rec_edit'!E82 &amp; "nt","")</f>
        <v/>
      </c>
      <c r="Z31" s="709" t="str">
        <f>IF('syn rec_edit'!B83&lt;&gt;"",RIGHT('syn rec_edit'!B83,LEN('syn rec_edit'!B83)-5),"")</f>
        <v/>
      </c>
      <c r="AA31" s="710"/>
      <c r="AB31" s="711"/>
      <c r="AC31" s="52" t="str">
        <f>IF('syn rec_edit'!E83&gt;0, 'syn rec_edit'!E83 &amp; "nt","")</f>
        <v/>
      </c>
      <c r="AD31" s="709" t="str">
        <f>IF('syn rec_edit'!B84&lt;&gt;"",RIGHT('syn rec_edit'!B84,LEN('syn rec_edit'!B84)-5),"")</f>
        <v/>
      </c>
      <c r="AE31" s="710"/>
      <c r="AF31" s="711"/>
      <c r="AG31" s="52" t="str">
        <f>IF('syn rec_edit'!E84&gt;0, 'syn rec_edit'!E84 &amp; "nt","")</f>
        <v/>
      </c>
      <c r="AH31" s="709" t="str">
        <f>IF('syn rec_edit'!B85&lt;&gt;"",RIGHT('syn rec_edit'!B85,LEN('syn rec_edit'!B85)-5),"")</f>
        <v/>
      </c>
      <c r="AI31" s="710"/>
      <c r="AJ31" s="711"/>
      <c r="AK31" s="52" t="str">
        <f>IF('syn rec_edit'!E85&gt;0, 'syn rec_edit'!E85 &amp; "nt","")</f>
        <v/>
      </c>
      <c r="AL31" s="709" t="str">
        <f>IF('syn rec_edit'!B86&lt;&gt;"",RIGHT('syn rec_edit'!B86,LEN('syn rec_edit'!B86)-5),"")</f>
        <v/>
      </c>
      <c r="AM31" s="710"/>
      <c r="AN31" s="711"/>
      <c r="AO31" s="52" t="str">
        <f>IF('syn rec_edit'!E86&gt;0, 'syn rec_edit'!E86 &amp; "nt","")</f>
        <v/>
      </c>
      <c r="AP31" s="709" t="str">
        <f>IF('syn rec_edit'!B87&lt;&gt;"",RIGHT('syn rec_edit'!B87,LEN('syn rec_edit'!B87)-5),"")</f>
        <v/>
      </c>
      <c r="AQ31" s="710"/>
      <c r="AR31" s="711"/>
      <c r="AS31" s="52" t="str">
        <f>IF('syn rec_edit'!E87&gt;0, 'syn rec_edit'!E87 &amp; "nt","")</f>
        <v/>
      </c>
      <c r="AT31" s="709" t="str">
        <f>IF('syn rec_edit'!B88&lt;&gt;"",RIGHT('syn rec_edit'!B88,LEN('syn rec_edit'!B88)-5),"")</f>
        <v/>
      </c>
      <c r="AU31" s="710"/>
      <c r="AV31" s="711"/>
      <c r="AW31" s="52" t="str">
        <f>IF('syn rec_edit'!E88&gt;0, 'syn rec_edit'!E88 &amp; "nt","")</f>
        <v/>
      </c>
    </row>
    <row r="32" spans="1:51" ht="12.95" customHeight="1">
      <c r="A32" s="702"/>
      <c r="B32" s="712"/>
      <c r="C32" s="713"/>
      <c r="D32" s="714"/>
      <c r="E32" s="39" t="str">
        <f>'syn rec_edit'!I77</f>
        <v/>
      </c>
      <c r="F32" s="712"/>
      <c r="G32" s="713"/>
      <c r="H32" s="714"/>
      <c r="I32" s="39" t="str">
        <f>'syn rec_edit'!I78</f>
        <v/>
      </c>
      <c r="J32" s="712"/>
      <c r="K32" s="713"/>
      <c r="L32" s="714"/>
      <c r="M32" s="39" t="str">
        <f>'syn rec_edit'!I79</f>
        <v/>
      </c>
      <c r="N32" s="712"/>
      <c r="O32" s="713"/>
      <c r="P32" s="714"/>
      <c r="Q32" s="39" t="str">
        <f>'syn rec_edit'!I80</f>
        <v/>
      </c>
      <c r="R32" s="712"/>
      <c r="S32" s="713"/>
      <c r="T32" s="714"/>
      <c r="U32" s="39" t="str">
        <f>'syn rec_edit'!I81</f>
        <v/>
      </c>
      <c r="V32" s="712"/>
      <c r="W32" s="713"/>
      <c r="X32" s="714"/>
      <c r="Y32" s="39" t="str">
        <f>'syn rec_edit'!I82</f>
        <v/>
      </c>
      <c r="Z32" s="712"/>
      <c r="AA32" s="713"/>
      <c r="AB32" s="714"/>
      <c r="AC32" s="39" t="str">
        <f>'syn rec_edit'!I83</f>
        <v/>
      </c>
      <c r="AD32" s="712"/>
      <c r="AE32" s="713"/>
      <c r="AF32" s="714"/>
      <c r="AG32" s="39" t="str">
        <f>'syn rec_edit'!I84</f>
        <v/>
      </c>
      <c r="AH32" s="712"/>
      <c r="AI32" s="713"/>
      <c r="AJ32" s="714"/>
      <c r="AK32" s="39" t="str">
        <f>'syn rec_edit'!I85</f>
        <v/>
      </c>
      <c r="AL32" s="712"/>
      <c r="AM32" s="713"/>
      <c r="AN32" s="714"/>
      <c r="AO32" s="39" t="str">
        <f>'syn rec_edit'!I86</f>
        <v/>
      </c>
      <c r="AP32" s="712"/>
      <c r="AQ32" s="713"/>
      <c r="AR32" s="714"/>
      <c r="AS32" s="39" t="str">
        <f>'syn rec_edit'!I87</f>
        <v/>
      </c>
      <c r="AT32" s="712"/>
      <c r="AU32" s="713"/>
      <c r="AV32" s="714"/>
      <c r="AW32" s="39" t="str">
        <f>'syn rec_edit'!I88</f>
        <v/>
      </c>
    </row>
    <row r="33" spans="1:49" ht="12.95" customHeight="1">
      <c r="A33" s="702"/>
      <c r="B33" s="20"/>
      <c r="C33" s="38" t="str">
        <f>'syn rec_edit'!H77</f>
        <v/>
      </c>
      <c r="D33" s="21"/>
      <c r="E33" s="39" t="str">
        <f>'syn rec_edit'!J77</f>
        <v/>
      </c>
      <c r="F33" s="20"/>
      <c r="G33" s="38" t="str">
        <f>'syn rec_edit'!H78</f>
        <v/>
      </c>
      <c r="H33" s="21"/>
      <c r="I33" s="39" t="str">
        <f>'syn rec_edit'!J78</f>
        <v/>
      </c>
      <c r="J33" s="20"/>
      <c r="K33" s="38" t="str">
        <f>'syn rec_edit'!H79</f>
        <v/>
      </c>
      <c r="L33" s="21"/>
      <c r="M33" s="39" t="str">
        <f>'syn rec_edit'!J79</f>
        <v/>
      </c>
      <c r="N33" s="20"/>
      <c r="O33" s="38" t="str">
        <f>'syn rec_edit'!H80</f>
        <v/>
      </c>
      <c r="P33" s="21"/>
      <c r="Q33" s="39" t="str">
        <f>'syn rec_edit'!J80</f>
        <v/>
      </c>
      <c r="R33" s="20"/>
      <c r="S33" s="38" t="str">
        <f>'syn rec_edit'!H81</f>
        <v/>
      </c>
      <c r="T33" s="21"/>
      <c r="U33" s="39" t="str">
        <f>'syn rec_edit'!J81</f>
        <v/>
      </c>
      <c r="V33" s="20"/>
      <c r="W33" s="38" t="str">
        <f>'syn rec_edit'!H82</f>
        <v/>
      </c>
      <c r="X33" s="21"/>
      <c r="Y33" s="39" t="str">
        <f>'syn rec_edit'!J82</f>
        <v/>
      </c>
      <c r="Z33" s="20"/>
      <c r="AA33" s="38" t="str">
        <f>'syn rec_edit'!H83</f>
        <v/>
      </c>
      <c r="AB33" s="21"/>
      <c r="AC33" s="39" t="str">
        <f>'syn rec_edit'!J83</f>
        <v/>
      </c>
      <c r="AD33" s="20"/>
      <c r="AE33" s="38" t="str">
        <f>'syn rec_edit'!H84</f>
        <v/>
      </c>
      <c r="AF33" s="21"/>
      <c r="AG33" s="39" t="str">
        <f>'syn rec_edit'!J84</f>
        <v/>
      </c>
      <c r="AH33" s="20"/>
      <c r="AI33" s="38" t="str">
        <f>'syn rec_edit'!H85</f>
        <v/>
      </c>
      <c r="AJ33" s="21"/>
      <c r="AK33" s="39" t="str">
        <f>'syn rec_edit'!J85</f>
        <v/>
      </c>
      <c r="AL33" s="20"/>
      <c r="AM33" s="38" t="str">
        <f>'syn rec_edit'!H86</f>
        <v/>
      </c>
      <c r="AN33" s="21"/>
      <c r="AO33" s="39" t="str">
        <f>'syn rec_edit'!J86</f>
        <v/>
      </c>
      <c r="AP33" s="20"/>
      <c r="AQ33" s="38" t="str">
        <f>'syn rec_edit'!H87</f>
        <v/>
      </c>
      <c r="AR33" s="21"/>
      <c r="AS33" s="39" t="str">
        <f>'syn rec_edit'!J87</f>
        <v/>
      </c>
      <c r="AT33" s="20"/>
      <c r="AU33" s="38" t="str">
        <f>'syn rec_edit'!H88</f>
        <v/>
      </c>
      <c r="AV33" s="21"/>
      <c r="AW33" s="39" t="str">
        <f>'syn rec_edit'!J88</f>
        <v/>
      </c>
    </row>
    <row r="34" spans="1:49" ht="12.95" customHeight="1" thickBot="1">
      <c r="A34" s="28"/>
      <c r="B34" s="221" t="str">
        <f>'syn rec_edit'!F77</f>
        <v/>
      </c>
      <c r="C34" s="22"/>
      <c r="D34" s="22"/>
      <c r="E34" s="23" t="str">
        <f>'syn rec_edit'!G77</f>
        <v/>
      </c>
      <c r="F34" s="221" t="str">
        <f>'syn rec_edit'!F78</f>
        <v/>
      </c>
      <c r="G34" s="22"/>
      <c r="H34" s="22"/>
      <c r="I34" s="23" t="str">
        <f>'syn rec_edit'!G78</f>
        <v/>
      </c>
      <c r="J34" s="221" t="str">
        <f>'syn rec_edit'!F79</f>
        <v/>
      </c>
      <c r="K34" s="22"/>
      <c r="L34" s="22"/>
      <c r="M34" s="23" t="str">
        <f>'syn rec_edit'!G79</f>
        <v/>
      </c>
      <c r="N34" s="221" t="str">
        <f>'syn rec_edit'!F80</f>
        <v/>
      </c>
      <c r="O34" s="22"/>
      <c r="P34" s="22"/>
      <c r="Q34" s="23" t="str">
        <f>'syn rec_edit'!G80</f>
        <v/>
      </c>
      <c r="R34" s="221" t="str">
        <f>'syn rec_edit'!F81</f>
        <v/>
      </c>
      <c r="S34" s="22"/>
      <c r="T34" s="22"/>
      <c r="U34" s="23" t="str">
        <f>'syn rec_edit'!G81</f>
        <v/>
      </c>
      <c r="V34" s="221" t="str">
        <f>'syn rec_edit'!F82</f>
        <v/>
      </c>
      <c r="W34" s="22"/>
      <c r="X34" s="22"/>
      <c r="Y34" s="23" t="str">
        <f>'syn rec_edit'!G82</f>
        <v/>
      </c>
      <c r="Z34" s="221" t="str">
        <f>'syn rec_edit'!F83</f>
        <v/>
      </c>
      <c r="AA34" s="22"/>
      <c r="AB34" s="22"/>
      <c r="AC34" s="23" t="str">
        <f>'syn rec_edit'!G83</f>
        <v/>
      </c>
      <c r="AD34" s="221" t="str">
        <f>'syn rec_edit'!F84</f>
        <v/>
      </c>
      <c r="AE34" s="22"/>
      <c r="AF34" s="22"/>
      <c r="AG34" s="23" t="str">
        <f>'syn rec_edit'!G84</f>
        <v/>
      </c>
      <c r="AH34" s="221" t="str">
        <f>'syn rec_edit'!F85</f>
        <v/>
      </c>
      <c r="AI34" s="22"/>
      <c r="AJ34" s="22"/>
      <c r="AK34" s="23" t="str">
        <f>'syn rec_edit'!G85</f>
        <v/>
      </c>
      <c r="AL34" s="221" t="str">
        <f>'syn rec_edit'!F86</f>
        <v/>
      </c>
      <c r="AM34" s="22"/>
      <c r="AN34" s="22"/>
      <c r="AO34" s="23" t="str">
        <f>'syn rec_edit'!G86</f>
        <v/>
      </c>
      <c r="AP34" s="221" t="str">
        <f>'syn rec_edit'!F87</f>
        <v/>
      </c>
      <c r="AQ34" s="22"/>
      <c r="AR34" s="22"/>
      <c r="AS34" s="23" t="str">
        <f>'syn rec_edit'!G87</f>
        <v/>
      </c>
      <c r="AT34" s="221" t="str">
        <f>'syn rec_edit'!F88</f>
        <v/>
      </c>
      <c r="AU34" s="22"/>
      <c r="AV34" s="22"/>
      <c r="AW34" s="23" t="str">
        <f>'syn rec_edit'!G88</f>
        <v/>
      </c>
    </row>
    <row r="35" spans="1:49" ht="12.95" customHeight="1">
      <c r="A35" s="701" t="s">
        <v>11</v>
      </c>
      <c r="B35" s="709" t="str">
        <f>IF('syn rec_edit'!B89&lt;&gt;"",RIGHT('syn rec_edit'!B89,LEN('syn rec_edit'!B89)-5),"")</f>
        <v/>
      </c>
      <c r="C35" s="710"/>
      <c r="D35" s="711"/>
      <c r="E35" s="52" t="str">
        <f>IF('syn rec_edit'!E89&gt;0, 'syn rec_edit'!E89 &amp; "nt","")</f>
        <v/>
      </c>
      <c r="F35" s="709" t="str">
        <f>IF('syn rec_edit'!B90&lt;&gt;"",RIGHT('syn rec_edit'!B90,LEN('syn rec_edit'!B90)-5),"")</f>
        <v/>
      </c>
      <c r="G35" s="710"/>
      <c r="H35" s="711"/>
      <c r="I35" s="52" t="str">
        <f>IF('syn rec_edit'!E90&gt;0, 'syn rec_edit'!E90 &amp; "nt","")</f>
        <v/>
      </c>
      <c r="J35" s="709" t="str">
        <f>IF('syn rec_edit'!B91&lt;&gt;"",RIGHT('syn rec_edit'!B91,LEN('syn rec_edit'!B91)-5),"")</f>
        <v/>
      </c>
      <c r="K35" s="710"/>
      <c r="L35" s="711"/>
      <c r="M35" s="52" t="str">
        <f>IF('syn rec_edit'!E91&gt;0, 'syn rec_edit'!E91 &amp; "nt","")</f>
        <v/>
      </c>
      <c r="N35" s="709" t="str">
        <f>IF('syn rec_edit'!B92&lt;&gt;"",RIGHT('syn rec_edit'!B92,LEN('syn rec_edit'!B92)-5),"")</f>
        <v/>
      </c>
      <c r="O35" s="710"/>
      <c r="P35" s="711"/>
      <c r="Q35" s="52" t="str">
        <f>IF('syn rec_edit'!E92&gt;0, 'syn rec_edit'!E92 &amp; "nt","")</f>
        <v/>
      </c>
      <c r="R35" s="709" t="str">
        <f>IF('syn rec_edit'!B93&lt;&gt;"",RIGHT('syn rec_edit'!B93,LEN('syn rec_edit'!B93)-5),"")</f>
        <v/>
      </c>
      <c r="S35" s="710"/>
      <c r="T35" s="711"/>
      <c r="U35" s="52" t="str">
        <f>IF('syn rec_edit'!E93&gt;0, 'syn rec_edit'!E93 &amp; "nt","")</f>
        <v/>
      </c>
      <c r="V35" s="709" t="str">
        <f>IF('syn rec_edit'!B94&lt;&gt;"",RIGHT('syn rec_edit'!B94,LEN('syn rec_edit'!B94)-5),"")</f>
        <v/>
      </c>
      <c r="W35" s="710"/>
      <c r="X35" s="711"/>
      <c r="Y35" s="52" t="str">
        <f>IF('syn rec_edit'!E94&gt;0, 'syn rec_edit'!E94 &amp; "nt","")</f>
        <v/>
      </c>
      <c r="Z35" s="709" t="str">
        <f>IF('syn rec_edit'!B95&lt;&gt;"",RIGHT('syn rec_edit'!B95,LEN('syn rec_edit'!B95)-5),"")</f>
        <v/>
      </c>
      <c r="AA35" s="710"/>
      <c r="AB35" s="711"/>
      <c r="AC35" s="52" t="str">
        <f>IF('syn rec_edit'!E95&gt;0, 'syn rec_edit'!E95 &amp; "nt","")</f>
        <v/>
      </c>
      <c r="AD35" s="709" t="str">
        <f>IF('syn rec_edit'!B96&lt;&gt;"",RIGHT('syn rec_edit'!B96,LEN('syn rec_edit'!B96)-5),"")</f>
        <v/>
      </c>
      <c r="AE35" s="710"/>
      <c r="AF35" s="711"/>
      <c r="AG35" s="52" t="str">
        <f>IF('syn rec_edit'!E96&gt;0, 'syn rec_edit'!E96 &amp; "nt","")</f>
        <v/>
      </c>
      <c r="AH35" s="709" t="str">
        <f>IF('syn rec_edit'!B97&lt;&gt;"",RIGHT('syn rec_edit'!B97,LEN('syn rec_edit'!B97)-5),"")</f>
        <v/>
      </c>
      <c r="AI35" s="710"/>
      <c r="AJ35" s="711"/>
      <c r="AK35" s="52" t="str">
        <f>IF('syn rec_edit'!E97&gt;0, 'syn rec_edit'!E97 &amp; "nt","")</f>
        <v/>
      </c>
      <c r="AL35" s="709" t="str">
        <f>IF('syn rec_edit'!B98&lt;&gt;"",RIGHT('syn rec_edit'!B98,LEN('syn rec_edit'!B98)-5),"")</f>
        <v/>
      </c>
      <c r="AM35" s="710"/>
      <c r="AN35" s="711"/>
      <c r="AO35" s="52" t="str">
        <f>IF('syn rec_edit'!E98&gt;0, 'syn rec_edit'!E98 &amp; "nt","")</f>
        <v/>
      </c>
      <c r="AP35" s="709" t="str">
        <f>IF('syn rec_edit'!B99&lt;&gt;"",RIGHT('syn rec_edit'!B99,LEN('syn rec_edit'!B99)-5),"")</f>
        <v/>
      </c>
      <c r="AQ35" s="710"/>
      <c r="AR35" s="711"/>
      <c r="AS35" s="52" t="str">
        <f>IF('syn rec_edit'!E99&gt;0, 'syn rec_edit'!E99 &amp; "nt","")</f>
        <v/>
      </c>
      <c r="AT35" s="709" t="str">
        <f>IF('syn rec_edit'!B100&lt;&gt;"",RIGHT('syn rec_edit'!B100,LEN('syn rec_edit'!B100)-5),"")</f>
        <v/>
      </c>
      <c r="AU35" s="710"/>
      <c r="AV35" s="711"/>
      <c r="AW35" s="52" t="str">
        <f>IF('syn rec_edit'!E100&gt;0, 'syn rec_edit'!E100 &amp; "nt","")</f>
        <v/>
      </c>
    </row>
    <row r="36" spans="1:49" ht="12.95" customHeight="1">
      <c r="A36" s="702"/>
      <c r="B36" s="712"/>
      <c r="C36" s="713"/>
      <c r="D36" s="714"/>
      <c r="E36" s="39" t="str">
        <f>'syn rec_edit'!I89</f>
        <v/>
      </c>
      <c r="F36" s="712"/>
      <c r="G36" s="713"/>
      <c r="H36" s="714"/>
      <c r="I36" s="39" t="str">
        <f>'syn rec_edit'!I90</f>
        <v/>
      </c>
      <c r="J36" s="712"/>
      <c r="K36" s="713"/>
      <c r="L36" s="714"/>
      <c r="M36" s="39" t="str">
        <f>'syn rec_edit'!I91</f>
        <v/>
      </c>
      <c r="N36" s="712"/>
      <c r="O36" s="713"/>
      <c r="P36" s="714"/>
      <c r="Q36" s="39" t="str">
        <f>'syn rec_edit'!I92</f>
        <v/>
      </c>
      <c r="R36" s="712"/>
      <c r="S36" s="713"/>
      <c r="T36" s="714"/>
      <c r="U36" s="39" t="str">
        <f>'syn rec_edit'!I93</f>
        <v/>
      </c>
      <c r="V36" s="712"/>
      <c r="W36" s="713"/>
      <c r="X36" s="714"/>
      <c r="Y36" s="39" t="str">
        <f>'syn rec_edit'!I94</f>
        <v/>
      </c>
      <c r="Z36" s="712"/>
      <c r="AA36" s="713"/>
      <c r="AB36" s="714"/>
      <c r="AC36" s="39" t="str">
        <f>'syn rec_edit'!I95</f>
        <v/>
      </c>
      <c r="AD36" s="712"/>
      <c r="AE36" s="713"/>
      <c r="AF36" s="714"/>
      <c r="AG36" s="39" t="str">
        <f>'syn rec_edit'!I96</f>
        <v/>
      </c>
      <c r="AH36" s="712"/>
      <c r="AI36" s="713"/>
      <c r="AJ36" s="714"/>
      <c r="AK36" s="39" t="str">
        <f>'syn rec_edit'!I97</f>
        <v/>
      </c>
      <c r="AL36" s="712"/>
      <c r="AM36" s="713"/>
      <c r="AN36" s="714"/>
      <c r="AO36" s="39" t="str">
        <f>'syn rec_edit'!I98</f>
        <v/>
      </c>
      <c r="AP36" s="712"/>
      <c r="AQ36" s="713"/>
      <c r="AR36" s="714"/>
      <c r="AS36" s="39" t="str">
        <f>'syn rec_edit'!I99</f>
        <v/>
      </c>
      <c r="AT36" s="712"/>
      <c r="AU36" s="713"/>
      <c r="AV36" s="714"/>
      <c r="AW36" s="39" t="str">
        <f>'syn rec_edit'!I100</f>
        <v/>
      </c>
    </row>
    <row r="37" spans="1:49" ht="12.95" customHeight="1">
      <c r="A37" s="702"/>
      <c r="B37" s="20"/>
      <c r="C37" s="38" t="str">
        <f>'syn rec_edit'!H89</f>
        <v/>
      </c>
      <c r="D37" s="21"/>
      <c r="E37" s="39" t="str">
        <f>'syn rec_edit'!J89</f>
        <v/>
      </c>
      <c r="F37" s="20"/>
      <c r="G37" s="38" t="str">
        <f>'syn rec_edit'!H90</f>
        <v/>
      </c>
      <c r="H37" s="21"/>
      <c r="I37" s="39" t="str">
        <f>'syn rec_edit'!J90</f>
        <v/>
      </c>
      <c r="J37" s="20"/>
      <c r="K37" s="38" t="str">
        <f>'syn rec_edit'!H91</f>
        <v/>
      </c>
      <c r="L37" s="21"/>
      <c r="M37" s="39" t="str">
        <f>'syn rec_edit'!J91</f>
        <v/>
      </c>
      <c r="N37" s="20"/>
      <c r="O37" s="38" t="str">
        <f>'syn rec_edit'!H92</f>
        <v/>
      </c>
      <c r="P37" s="21"/>
      <c r="Q37" s="39" t="str">
        <f>'syn rec_edit'!J92</f>
        <v/>
      </c>
      <c r="R37" s="20"/>
      <c r="S37" s="38" t="str">
        <f>'syn rec_edit'!H93</f>
        <v/>
      </c>
      <c r="T37" s="21"/>
      <c r="U37" s="39" t="str">
        <f>'syn rec_edit'!J93</f>
        <v/>
      </c>
      <c r="V37" s="20"/>
      <c r="W37" s="38" t="str">
        <f>'syn rec_edit'!H94</f>
        <v/>
      </c>
      <c r="X37" s="21"/>
      <c r="Y37" s="39" t="str">
        <f>'syn rec_edit'!J94</f>
        <v/>
      </c>
      <c r="Z37" s="20"/>
      <c r="AA37" s="38" t="str">
        <f>'syn rec_edit'!H95</f>
        <v/>
      </c>
      <c r="AB37" s="21"/>
      <c r="AC37" s="39" t="str">
        <f>'syn rec_edit'!J95</f>
        <v/>
      </c>
      <c r="AD37" s="20"/>
      <c r="AE37" s="38" t="str">
        <f>'syn rec_edit'!H96</f>
        <v/>
      </c>
      <c r="AF37" s="21"/>
      <c r="AG37" s="39" t="str">
        <f>'syn rec_edit'!J96</f>
        <v/>
      </c>
      <c r="AH37" s="20"/>
      <c r="AI37" s="38" t="str">
        <f>'syn rec_edit'!H97</f>
        <v/>
      </c>
      <c r="AJ37" s="21"/>
      <c r="AK37" s="39" t="str">
        <f>'syn rec_edit'!J97</f>
        <v/>
      </c>
      <c r="AL37" s="20"/>
      <c r="AM37" s="38" t="str">
        <f>'syn rec_edit'!H98</f>
        <v/>
      </c>
      <c r="AN37" s="21"/>
      <c r="AO37" s="39" t="str">
        <f>'syn rec_edit'!J98</f>
        <v/>
      </c>
      <c r="AP37" s="20"/>
      <c r="AQ37" s="38" t="str">
        <f>'syn rec_edit'!H99</f>
        <v/>
      </c>
      <c r="AR37" s="21"/>
      <c r="AS37" s="39" t="str">
        <f>'syn rec_edit'!J99</f>
        <v/>
      </c>
      <c r="AT37" s="20"/>
      <c r="AU37" s="38" t="str">
        <f>'syn rec_edit'!H100</f>
        <v/>
      </c>
      <c r="AV37" s="21"/>
      <c r="AW37" s="39" t="str">
        <f>'syn rec_edit'!J100</f>
        <v/>
      </c>
    </row>
    <row r="38" spans="1:49" ht="12.95" customHeight="1" thickBot="1">
      <c r="A38" s="29"/>
      <c r="B38" s="221" t="str">
        <f>'syn rec_edit'!F89</f>
        <v/>
      </c>
      <c r="C38" s="22"/>
      <c r="D38" s="22"/>
      <c r="E38" s="23" t="str">
        <f>'syn rec_edit'!G89</f>
        <v/>
      </c>
      <c r="F38" s="221" t="str">
        <f>'syn rec_edit'!F90</f>
        <v/>
      </c>
      <c r="G38" s="22"/>
      <c r="H38" s="22"/>
      <c r="I38" s="23" t="str">
        <f>'syn rec_edit'!G90</f>
        <v/>
      </c>
      <c r="J38" s="221" t="str">
        <f>'syn rec_edit'!F91</f>
        <v/>
      </c>
      <c r="K38" s="22"/>
      <c r="L38" s="22"/>
      <c r="M38" s="23" t="str">
        <f>'syn rec_edit'!G91</f>
        <v/>
      </c>
      <c r="N38" s="221" t="str">
        <f>'syn rec_edit'!F92</f>
        <v/>
      </c>
      <c r="O38" s="22"/>
      <c r="P38" s="22"/>
      <c r="Q38" s="23" t="str">
        <f>'syn rec_edit'!G92</f>
        <v/>
      </c>
      <c r="R38" s="221" t="str">
        <f>'syn rec_edit'!F93</f>
        <v/>
      </c>
      <c r="S38" s="22"/>
      <c r="T38" s="22"/>
      <c r="U38" s="23" t="str">
        <f>'syn rec_edit'!G93</f>
        <v/>
      </c>
      <c r="V38" s="221" t="str">
        <f>'syn rec_edit'!F94</f>
        <v/>
      </c>
      <c r="W38" s="22"/>
      <c r="X38" s="22"/>
      <c r="Y38" s="23" t="str">
        <f>'syn rec_edit'!G94</f>
        <v/>
      </c>
      <c r="Z38" s="221" t="str">
        <f>'syn rec_edit'!F95</f>
        <v/>
      </c>
      <c r="AA38" s="22"/>
      <c r="AB38" s="22"/>
      <c r="AC38" s="23" t="str">
        <f>'syn rec_edit'!G95</f>
        <v/>
      </c>
      <c r="AD38" s="221" t="str">
        <f>'syn rec_edit'!F96</f>
        <v/>
      </c>
      <c r="AE38" s="22"/>
      <c r="AF38" s="22"/>
      <c r="AG38" s="23" t="str">
        <f>'syn rec_edit'!G96</f>
        <v/>
      </c>
      <c r="AH38" s="221" t="str">
        <f>'syn rec_edit'!F97</f>
        <v/>
      </c>
      <c r="AI38" s="22"/>
      <c r="AJ38" s="22"/>
      <c r="AK38" s="23" t="str">
        <f>'syn rec_edit'!G97</f>
        <v/>
      </c>
      <c r="AL38" s="221" t="str">
        <f>'syn rec_edit'!F98</f>
        <v/>
      </c>
      <c r="AM38" s="22"/>
      <c r="AN38" s="22"/>
      <c r="AO38" s="23" t="str">
        <f>'syn rec_edit'!G98</f>
        <v/>
      </c>
      <c r="AP38" s="221" t="str">
        <f>'syn rec_edit'!F99</f>
        <v/>
      </c>
      <c r="AQ38" s="22"/>
      <c r="AR38" s="22"/>
      <c r="AS38" s="23" t="str">
        <f>'syn rec_edit'!G99</f>
        <v/>
      </c>
      <c r="AT38" s="221" t="str">
        <f>'syn rec_edit'!F100</f>
        <v/>
      </c>
      <c r="AU38" s="22"/>
      <c r="AV38" s="22"/>
      <c r="AW38" s="23" t="str">
        <f>'syn rec_edit'!G100</f>
        <v/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18">
        <f>COUNTIF('syn rec_edit'!F5:F100,"*1-*")</f>
        <v>24</v>
      </c>
      <c r="E40" s="719"/>
      <c r="F40" s="34"/>
      <c r="G40" s="35" t="s">
        <v>13</v>
      </c>
      <c r="H40" s="35"/>
      <c r="I40" s="36"/>
      <c r="J40" s="721">
        <f>COUNTIF('syn rec_edit'!F5:F100,"*2-*")</f>
        <v>24</v>
      </c>
      <c r="K40" s="722"/>
      <c r="L40" s="34"/>
      <c r="M40" s="35" t="s">
        <v>14</v>
      </c>
      <c r="N40" s="35"/>
      <c r="O40" s="36"/>
      <c r="P40" s="716">
        <f>COUNTIF('syn rec_edit'!F5:F100,"*3-*")</f>
        <v>0</v>
      </c>
      <c r="Q40" s="717"/>
      <c r="R40" s="34"/>
      <c r="S40" s="31" t="s">
        <v>18</v>
      </c>
      <c r="T40" s="31"/>
      <c r="U40" s="31"/>
      <c r="V40" s="730">
        <f>COUNTIF('syn rec_edit'!F5:F100,"*4-*")</f>
        <v>0</v>
      </c>
      <c r="W40" s="731"/>
      <c r="X40" s="32"/>
      <c r="Y40" s="31" t="s">
        <v>19</v>
      </c>
      <c r="Z40" s="31"/>
      <c r="AA40" s="31"/>
      <c r="AB40" s="728">
        <f>COUNTIF('syn rec_edit'!F5:F100,"*5-*")</f>
        <v>0</v>
      </c>
      <c r="AC40" s="729"/>
      <c r="AD40" s="9"/>
      <c r="AE40" s="31" t="s">
        <v>516</v>
      </c>
      <c r="AF40" s="239"/>
      <c r="AG40" s="239"/>
      <c r="AH40" s="726">
        <f>COUNTIF('syn rec_edit'!F5:F100,"*6-*")</f>
        <v>0</v>
      </c>
      <c r="AI40" s="727"/>
      <c r="AJ40" s="724" t="s">
        <v>33</v>
      </c>
      <c r="AK40" s="725"/>
      <c r="AL40" s="725"/>
      <c r="AM40" s="725"/>
      <c r="AN40" s="725"/>
      <c r="AO40" s="723">
        <f ca="1">'syn rec_edit'!K2</f>
        <v>43467.539867361113</v>
      </c>
      <c r="AP40" s="723"/>
      <c r="AQ40" s="723"/>
      <c r="AR40" s="723"/>
      <c r="AS40" s="723"/>
      <c r="AT40" s="723"/>
      <c r="AU40" s="723"/>
      <c r="AV40" s="723"/>
      <c r="AW40" s="12"/>
    </row>
    <row r="41" spans="1:49" ht="19.5" customHeight="1">
      <c r="A41" s="31" t="s">
        <v>31</v>
      </c>
      <c r="B41" s="31"/>
      <c r="C41" s="32"/>
      <c r="D41" s="715">
        <f>IF(AND(D40&lt;13,D40&gt;0),1,IF(AND(D40&lt;25,D40&gt;12),2,IF(AND(D40&lt;37,D40&gt;24),3,IF(AND(D40&lt;49,D40&gt;36),4,0))))</f>
        <v>2</v>
      </c>
      <c r="E41" s="715"/>
      <c r="F41" s="33"/>
      <c r="G41" s="33"/>
      <c r="H41" s="33"/>
      <c r="I41" s="33"/>
      <c r="J41" s="715">
        <f>IF(AND(J40&lt;13,J40&gt;0),1,IF(AND(J40&lt;25,J40&gt;12),2,IF(AND(J40&lt;37,J40&gt;24),3,IF(AND(J40&lt;49,J40&gt;36),4,0))))</f>
        <v>2</v>
      </c>
      <c r="K41" s="715"/>
      <c r="L41" s="33"/>
      <c r="M41" s="33"/>
      <c r="N41" s="33"/>
      <c r="O41" s="33"/>
      <c r="P41" s="715">
        <f>IF(AND(P40&lt;13,P40&gt;0),1,IF(AND(P40&lt;25,P40&gt;12),2,IF(AND(P40&lt;37,P40&gt;24),3,IF(AND(P40&lt;49,P40&gt;36),4,0))))</f>
        <v>0</v>
      </c>
      <c r="Q41" s="715"/>
      <c r="R41" s="33"/>
      <c r="S41" s="33"/>
      <c r="T41" s="33"/>
      <c r="U41" s="33"/>
      <c r="V41" s="715">
        <f>IF(AND(V40&lt;13,V40&gt;0),1,IF(AND(V40&lt;25,V40&gt;12),2,IF(AND(V40&lt;37,V40&gt;24),3,IF(AND(V40&lt;49,V40&gt;36),4,0))))</f>
        <v>0</v>
      </c>
      <c r="W41" s="715"/>
      <c r="X41" s="33"/>
      <c r="Y41" s="33"/>
      <c r="Z41" s="33"/>
      <c r="AA41" s="33"/>
      <c r="AB41" s="715">
        <f>IF(AND(AB40&lt;13,AB40&gt;0),1,IF(AND(AB40&lt;25,AB40&gt;12),2,IF(AND(AB40&lt;37,AB40&gt;24),3,IF(AND(AB40&lt;49,AB40&gt;36),4,0))))</f>
        <v>0</v>
      </c>
      <c r="AC41" s="715"/>
      <c r="AD41" s="240"/>
      <c r="AE41" s="240"/>
      <c r="AF41" s="240"/>
      <c r="AG41" s="240"/>
      <c r="AH41" s="715">
        <f>IF(AND(AH40&lt;13,AH40&gt;0),1,IF(AND(AH40&lt;25,AH40&gt;12),2,IF(AND(AH40&lt;37,AH40&gt;24),3,IF(AND(AH40&lt;49,AH40&gt;36),4,0))))</f>
        <v>0</v>
      </c>
      <c r="AI41" s="715"/>
      <c r="AJ41" s="48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2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2"/>
      <c r="AQ42" s="13"/>
      <c r="AR42" s="13"/>
      <c r="AS42" s="13"/>
      <c r="AT42" s="13"/>
      <c r="AU42" s="12"/>
      <c r="AV42" s="12"/>
      <c r="AW42" s="12"/>
    </row>
    <row r="43" spans="1:49" ht="16.5" customHeight="1" thickBot="1">
      <c r="A43" s="704" t="s">
        <v>727</v>
      </c>
      <c r="B43" s="704"/>
      <c r="C43" s="704"/>
      <c r="D43" s="704"/>
      <c r="E43" s="705" t="s">
        <v>728</v>
      </c>
      <c r="F43" s="705"/>
      <c r="G43" s="706"/>
      <c r="H43" s="707">
        <f>COUNTIF('syn rec_edit'!F5:F100,"*A-*")</f>
        <v>0</v>
      </c>
      <c r="I43" s="708"/>
      <c r="J43" s="273"/>
      <c r="K43" s="705" t="s">
        <v>729</v>
      </c>
      <c r="L43" s="705"/>
      <c r="M43" s="706"/>
      <c r="N43" s="749">
        <f>COUNTIF('syn rec_edit'!F5:F100,"*B-*")</f>
        <v>0</v>
      </c>
      <c r="O43" s="750"/>
      <c r="AA43" s="753"/>
      <c r="AB43" s="753"/>
      <c r="AC43" s="753"/>
      <c r="AD43" s="753"/>
      <c r="AE43" s="155"/>
      <c r="AF43" s="155"/>
      <c r="AG43" s="753"/>
      <c r="AH43" s="753"/>
      <c r="AI43" s="753"/>
      <c r="AJ43" s="753"/>
      <c r="AK43" s="156"/>
      <c r="AL43" s="156"/>
      <c r="AO43" s="9" t="s">
        <v>116</v>
      </c>
      <c r="AT43" s="752">
        <f>'syn rec_edit'!AE4</f>
        <v>10.000000000000002</v>
      </c>
      <c r="AU43" s="752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AB5:AC5"/>
    <mergeCell ref="S5:T5"/>
    <mergeCell ref="K3:AN4"/>
    <mergeCell ref="AO3:AW4"/>
    <mergeCell ref="AL23:AN24"/>
    <mergeCell ref="N43:O43"/>
    <mergeCell ref="AQ5:AS5"/>
    <mergeCell ref="AT5:AW5"/>
    <mergeCell ref="AT43:AU43"/>
    <mergeCell ref="AA43:AD43"/>
    <mergeCell ref="AG43:AJ43"/>
    <mergeCell ref="N6:Q6"/>
    <mergeCell ref="AP19:AR20"/>
    <mergeCell ref="AT35:AV36"/>
    <mergeCell ref="Z35:AB36"/>
    <mergeCell ref="AD19:AF20"/>
    <mergeCell ref="AH19:AJ20"/>
    <mergeCell ref="AT23:AV24"/>
    <mergeCell ref="Z23:AB24"/>
    <mergeCell ref="AL15:AN16"/>
    <mergeCell ref="AD15:AF16"/>
    <mergeCell ref="AT6:AW6"/>
    <mergeCell ref="AT27:AV28"/>
    <mergeCell ref="AH5:AP5"/>
    <mergeCell ref="D41:E41"/>
    <mergeCell ref="J41:K41"/>
    <mergeCell ref="P41:Q41"/>
    <mergeCell ref="R35:T36"/>
    <mergeCell ref="B31:D32"/>
    <mergeCell ref="H3:I4"/>
    <mergeCell ref="V31:X32"/>
    <mergeCell ref="V15:X16"/>
    <mergeCell ref="Z15:AB16"/>
    <mergeCell ref="F19:H20"/>
    <mergeCell ref="J19:L20"/>
    <mergeCell ref="N19:P20"/>
    <mergeCell ref="F15:H16"/>
    <mergeCell ref="J15:L16"/>
    <mergeCell ref="G3:G4"/>
    <mergeCell ref="A3:F4"/>
    <mergeCell ref="J6:M6"/>
    <mergeCell ref="A7:A9"/>
    <mergeCell ref="B6:E6"/>
    <mergeCell ref="F6:I6"/>
    <mergeCell ref="B15:D16"/>
    <mergeCell ref="J7:L8"/>
    <mergeCell ref="V7:X8"/>
    <mergeCell ref="A31:A33"/>
    <mergeCell ref="A27:A29"/>
    <mergeCell ref="A23:A25"/>
    <mergeCell ref="B23:D24"/>
    <mergeCell ref="F23:H24"/>
    <mergeCell ref="R15:T16"/>
    <mergeCell ref="J23:L24"/>
    <mergeCell ref="N23:P24"/>
    <mergeCell ref="R23:T24"/>
    <mergeCell ref="R19:T20"/>
    <mergeCell ref="A15:A17"/>
    <mergeCell ref="A19:A21"/>
    <mergeCell ref="B19:D20"/>
    <mergeCell ref="B27:D28"/>
    <mergeCell ref="F27:H28"/>
    <mergeCell ref="J27:L28"/>
    <mergeCell ref="N27:P28"/>
    <mergeCell ref="R27:T28"/>
    <mergeCell ref="N15:P16"/>
    <mergeCell ref="AT7:AV8"/>
    <mergeCell ref="V40:W40"/>
    <mergeCell ref="V35:X36"/>
    <mergeCell ref="AL6:AO6"/>
    <mergeCell ref="AT31:AV32"/>
    <mergeCell ref="AD35:AF36"/>
    <mergeCell ref="AT19:AV20"/>
    <mergeCell ref="Z31:AB32"/>
    <mergeCell ref="AL35:AN36"/>
    <mergeCell ref="AP35:AR36"/>
    <mergeCell ref="AT15:AV16"/>
    <mergeCell ref="AT11:AV12"/>
    <mergeCell ref="V19:X20"/>
    <mergeCell ref="V27:X28"/>
    <mergeCell ref="AH27:AJ28"/>
    <mergeCell ref="AL27:AN28"/>
    <mergeCell ref="AP27:AR28"/>
    <mergeCell ref="AD23:AF24"/>
    <mergeCell ref="Z19:AB20"/>
    <mergeCell ref="Z27:AB28"/>
    <mergeCell ref="AP23:AR24"/>
    <mergeCell ref="AH15:AJ16"/>
    <mergeCell ref="AD27:AF28"/>
    <mergeCell ref="AH23:AJ24"/>
    <mergeCell ref="V41:W41"/>
    <mergeCell ref="AL11:AN12"/>
    <mergeCell ref="AP11:AR12"/>
    <mergeCell ref="AL19:AN20"/>
    <mergeCell ref="AP31:AR32"/>
    <mergeCell ref="AO40:AV40"/>
    <mergeCell ref="AH41:AI41"/>
    <mergeCell ref="AJ40:AN40"/>
    <mergeCell ref="AH40:AI40"/>
    <mergeCell ref="AD31:AF32"/>
    <mergeCell ref="AH35:AJ36"/>
    <mergeCell ref="AH31:AJ32"/>
    <mergeCell ref="AP15:AR16"/>
    <mergeCell ref="AL31:AN32"/>
    <mergeCell ref="AB40:AC40"/>
    <mergeCell ref="V23:X24"/>
    <mergeCell ref="D40:E40"/>
    <mergeCell ref="AP6:AS6"/>
    <mergeCell ref="Z6:AC6"/>
    <mergeCell ref="J40:K40"/>
    <mergeCell ref="AD6:AG6"/>
    <mergeCell ref="AD7:AF8"/>
    <mergeCell ref="AH7:AJ8"/>
    <mergeCell ref="F11:H12"/>
    <mergeCell ref="V6:Y6"/>
    <mergeCell ref="F7:H8"/>
    <mergeCell ref="V11:X12"/>
    <mergeCell ref="N11:P12"/>
    <mergeCell ref="R11:T12"/>
    <mergeCell ref="N7:P8"/>
    <mergeCell ref="R7:T8"/>
    <mergeCell ref="Z11:AB12"/>
    <mergeCell ref="AL7:AN8"/>
    <mergeCell ref="AP7:AR8"/>
    <mergeCell ref="A11:A13"/>
    <mergeCell ref="AH6:AK6"/>
    <mergeCell ref="A43:D43"/>
    <mergeCell ref="E43:G43"/>
    <mergeCell ref="H43:I43"/>
    <mergeCell ref="K43:M43"/>
    <mergeCell ref="A35:A37"/>
    <mergeCell ref="B35:D36"/>
    <mergeCell ref="F35:H36"/>
    <mergeCell ref="J35:L36"/>
    <mergeCell ref="N35:P36"/>
    <mergeCell ref="AD11:AF12"/>
    <mergeCell ref="AH11:AJ12"/>
    <mergeCell ref="J11:L12"/>
    <mergeCell ref="AB41:AC41"/>
    <mergeCell ref="P40:Q40"/>
    <mergeCell ref="B7:D8"/>
    <mergeCell ref="R6:U6"/>
    <mergeCell ref="Z7:AB8"/>
    <mergeCell ref="B11:D12"/>
    <mergeCell ref="F31:H32"/>
    <mergeCell ref="J31:L32"/>
    <mergeCell ref="N31:P32"/>
    <mergeCell ref="R31:T32"/>
  </mergeCells>
  <conditionalFormatting sqref="B10:AW10 B14:AW14 B18:AW18 B22:AW22 B26:AW26 B30:AW30 B34:AW34 B38:AW38">
    <cfRule type="containsText" dxfId="263" priority="8" operator="containsText" text="1-">
      <formula>NOT(ISERROR(SEARCH("1-",B10)))</formula>
    </cfRule>
    <cfRule type="containsText" dxfId="262" priority="7" operator="containsText" text="2-">
      <formula>NOT(ISERROR(SEARCH("2-",B10)))</formula>
    </cfRule>
    <cfRule type="containsText" dxfId="261" priority="6" operator="containsText" text="3-">
      <formula>NOT(ISERROR(SEARCH("3-",B10)))</formula>
    </cfRule>
    <cfRule type="containsText" dxfId="260" priority="5" operator="containsText" text="4-">
      <formula>NOT(ISERROR(SEARCH("4-",B10)))</formula>
    </cfRule>
    <cfRule type="containsText" dxfId="259" priority="4" operator="containsText" text="5-">
      <formula>NOT(ISERROR(SEARCH("5-",B10)))</formula>
    </cfRule>
    <cfRule type="containsText" dxfId="258" priority="3" operator="containsText" text="6-">
      <formula>NOT(ISERROR(SEARCH("6-",B10)))</formula>
    </cfRule>
    <cfRule type="containsText" dxfId="257" priority="2" operator="containsText" text="A-">
      <formula>NOT(ISERROR(SEARCH("A-",B10)))</formula>
    </cfRule>
    <cfRule type="containsText" dxfId="256" priority="1" operator="containsText" text="B-">
      <formula>NOT(ISERROR(SEARCH("B-",B10)))</formula>
    </cfRule>
  </conditionalFormatting>
  <printOptions horizontalCentered="1" verticalCentered="1"/>
  <pageMargins left="0.25" right="0.25" top="0.25" bottom="0.25" header="0" footer="0"/>
  <pageSetup scale="96" orientation="landscape" horizontalDpi="4294967292" verticalDpi="4294967292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:XFC67"/>
  <sheetViews>
    <sheetView showGridLines="0" showZeros="0" zoomScaleNormal="100" zoomScaleSheetLayoutView="100" zoomScalePageLayoutView="9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 customWidth="1"/>
    <col min="51" max="51" width="4.140625" style="8" hidden="1" customWidth="1"/>
    <col min="52" max="16383" width="12.5703125" style="8" hidden="1"/>
    <col min="16384" max="16384" width="0.85546875" style="8" customWidth="1"/>
  </cols>
  <sheetData>
    <row r="1" spans="1:49" ht="2.25" customHeight="1" thickBot="1"/>
    <row r="2" spans="1:49" ht="1.5" hidden="1" customHeight="1"/>
    <row r="3" spans="1:49" ht="21.75" customHeight="1">
      <c r="A3" s="737">
        <f>'syn rec_edit'!J2</f>
        <v>0</v>
      </c>
      <c r="B3" s="738"/>
      <c r="C3" s="738"/>
      <c r="D3" s="738"/>
      <c r="E3" s="738"/>
      <c r="F3" s="738"/>
      <c r="G3" s="736" t="s">
        <v>20</v>
      </c>
      <c r="H3" s="732">
        <f>'syn rec_edit'!H2</f>
        <v>0</v>
      </c>
      <c r="I3" s="733"/>
      <c r="J3" s="473"/>
      <c r="K3" s="742" t="s">
        <v>43</v>
      </c>
      <c r="L3" s="742"/>
      <c r="M3" s="742"/>
      <c r="N3" s="742"/>
      <c r="O3" s="742"/>
      <c r="P3" s="742"/>
      <c r="Q3" s="742"/>
      <c r="R3" s="742"/>
      <c r="S3" s="742"/>
      <c r="T3" s="742"/>
      <c r="U3" s="742"/>
      <c r="V3" s="742"/>
      <c r="W3" s="742"/>
      <c r="X3" s="742"/>
      <c r="Y3" s="742"/>
      <c r="Z3" s="742"/>
      <c r="AA3" s="742"/>
      <c r="AB3" s="742"/>
      <c r="AC3" s="742"/>
      <c r="AD3" s="742"/>
      <c r="AE3" s="742"/>
      <c r="AF3" s="742"/>
      <c r="AG3" s="742"/>
      <c r="AH3" s="742"/>
      <c r="AI3" s="742"/>
      <c r="AJ3" s="742"/>
      <c r="AK3" s="742"/>
      <c r="AL3" s="742"/>
      <c r="AM3" s="742"/>
      <c r="AN3" s="742"/>
      <c r="AO3" s="743" t="s">
        <v>877</v>
      </c>
      <c r="AP3" s="744"/>
      <c r="AQ3" s="744"/>
      <c r="AR3" s="744"/>
      <c r="AS3" s="744"/>
      <c r="AT3" s="744"/>
      <c r="AU3" s="744"/>
      <c r="AV3" s="744"/>
      <c r="AW3" s="745"/>
    </row>
    <row r="4" spans="1:49" ht="21.75" customHeight="1" thickBot="1">
      <c r="A4" s="739"/>
      <c r="B4" s="740"/>
      <c r="C4" s="740"/>
      <c r="D4" s="740"/>
      <c r="E4" s="740"/>
      <c r="F4" s="740"/>
      <c r="G4" s="734"/>
      <c r="H4" s="734"/>
      <c r="I4" s="735"/>
      <c r="J4" s="473"/>
      <c r="K4" s="742"/>
      <c r="L4" s="742"/>
      <c r="M4" s="742"/>
      <c r="N4" s="742"/>
      <c r="O4" s="742"/>
      <c r="P4" s="742"/>
      <c r="Q4" s="742"/>
      <c r="R4" s="742"/>
      <c r="S4" s="742"/>
      <c r="T4" s="742"/>
      <c r="U4" s="742"/>
      <c r="V4" s="742"/>
      <c r="W4" s="742"/>
      <c r="X4" s="742"/>
      <c r="Y4" s="742"/>
      <c r="Z4" s="742"/>
      <c r="AA4" s="742"/>
      <c r="AB4" s="742"/>
      <c r="AC4" s="742"/>
      <c r="AD4" s="742"/>
      <c r="AE4" s="742"/>
      <c r="AF4" s="742"/>
      <c r="AG4" s="742"/>
      <c r="AH4" s="742"/>
      <c r="AI4" s="742"/>
      <c r="AJ4" s="742"/>
      <c r="AK4" s="742"/>
      <c r="AL4" s="742"/>
      <c r="AM4" s="742"/>
      <c r="AN4" s="742"/>
      <c r="AO4" s="746"/>
      <c r="AP4" s="747"/>
      <c r="AQ4" s="747"/>
      <c r="AR4" s="747"/>
      <c r="AS4" s="747"/>
      <c r="AT4" s="747"/>
      <c r="AU4" s="747"/>
      <c r="AV4" s="747"/>
      <c r="AW4" s="748"/>
    </row>
    <row r="5" spans="1:49" ht="38.25" customHeight="1">
      <c r="A5" s="477" t="str">
        <f>"*"&amp;TEXT(A3,"yyyymmdd")&amp;"-"&amp;H3&amp;AO3&amp;"*"</f>
        <v>*19000100-0P2*</v>
      </c>
      <c r="B5" s="476"/>
      <c r="C5" s="476"/>
      <c r="D5" s="476"/>
      <c r="E5" s="476"/>
      <c r="F5" s="476"/>
      <c r="G5" s="476"/>
      <c r="H5" s="476"/>
      <c r="I5" s="476"/>
      <c r="J5" s="474"/>
      <c r="K5" s="474"/>
      <c r="L5" s="474"/>
      <c r="N5" s="30"/>
      <c r="O5" s="30" t="s">
        <v>879</v>
      </c>
      <c r="P5" s="30"/>
      <c r="Q5" s="30"/>
      <c r="R5" s="30"/>
      <c r="S5" s="741">
        <f>D40+J40+P40+V40+AB40+AH40+H43+N43</f>
        <v>70</v>
      </c>
      <c r="T5" s="741"/>
      <c r="U5" s="237"/>
      <c r="V5" s="9"/>
      <c r="W5" s="9"/>
      <c r="X5" s="475" t="s">
        <v>23</v>
      </c>
      <c r="Y5" s="475"/>
      <c r="Z5" s="475"/>
      <c r="AA5" s="475"/>
      <c r="AB5" s="741">
        <f>'syn rec_edit'!S11</f>
        <v>47</v>
      </c>
      <c r="AC5" s="741"/>
      <c r="AD5" s="51" t="s">
        <v>34</v>
      </c>
      <c r="AE5" s="33"/>
      <c r="AF5" s="237"/>
      <c r="AG5" s="237"/>
      <c r="AH5" s="754" t="s">
        <v>35</v>
      </c>
      <c r="AI5" s="754"/>
      <c r="AJ5" s="754"/>
      <c r="AK5" s="754"/>
      <c r="AL5" s="754"/>
      <c r="AM5" s="754"/>
      <c r="AN5" s="754"/>
      <c r="AO5" s="754"/>
      <c r="AP5" s="754"/>
      <c r="AQ5" s="741">
        <f>'syn rec_edit'!I2</f>
        <v>0</v>
      </c>
      <c r="AR5" s="741"/>
      <c r="AS5" s="741"/>
      <c r="AT5" s="751">
        <f>'syn rec_edit'!I3</f>
        <v>0</v>
      </c>
      <c r="AU5" s="751"/>
      <c r="AV5" s="751"/>
      <c r="AW5" s="751"/>
    </row>
    <row r="6" spans="1:49" ht="18" customHeight="1" thickBot="1">
      <c r="A6" s="8" t="s">
        <v>3</v>
      </c>
      <c r="B6" s="703">
        <v>1</v>
      </c>
      <c r="C6" s="703"/>
      <c r="D6" s="703"/>
      <c r="E6" s="703"/>
      <c r="F6" s="703">
        <v>2</v>
      </c>
      <c r="G6" s="703"/>
      <c r="H6" s="703"/>
      <c r="I6" s="703"/>
      <c r="J6" s="703">
        <v>3</v>
      </c>
      <c r="K6" s="703"/>
      <c r="L6" s="703"/>
      <c r="M6" s="703"/>
      <c r="N6" s="703">
        <v>4</v>
      </c>
      <c r="O6" s="703"/>
      <c r="P6" s="703"/>
      <c r="Q6" s="703"/>
      <c r="R6" s="703">
        <v>5</v>
      </c>
      <c r="S6" s="703"/>
      <c r="T6" s="703"/>
      <c r="U6" s="703"/>
      <c r="V6" s="703">
        <v>6</v>
      </c>
      <c r="W6" s="703"/>
      <c r="X6" s="703"/>
      <c r="Y6" s="703"/>
      <c r="Z6" s="720">
        <v>7</v>
      </c>
      <c r="AA6" s="720"/>
      <c r="AB6" s="720"/>
      <c r="AC6" s="720"/>
      <c r="AD6" s="720">
        <v>8</v>
      </c>
      <c r="AE6" s="720"/>
      <c r="AF6" s="720"/>
      <c r="AG6" s="720"/>
      <c r="AH6" s="703">
        <v>9</v>
      </c>
      <c r="AI6" s="703"/>
      <c r="AJ6" s="703"/>
      <c r="AK6" s="703"/>
      <c r="AL6" s="703">
        <v>10</v>
      </c>
      <c r="AM6" s="703"/>
      <c r="AN6" s="703"/>
      <c r="AO6" s="703"/>
      <c r="AP6" s="703">
        <v>11</v>
      </c>
      <c r="AQ6" s="703"/>
      <c r="AR6" s="703"/>
      <c r="AS6" s="703"/>
      <c r="AT6" s="703">
        <v>12</v>
      </c>
      <c r="AU6" s="703"/>
      <c r="AV6" s="703"/>
      <c r="AW6" s="703"/>
    </row>
    <row r="7" spans="1:49" ht="12.95" customHeight="1">
      <c r="A7" s="701" t="s">
        <v>4</v>
      </c>
      <c r="B7" s="709" t="str">
        <f>IF('syn rec_edit'!B101&lt;&gt;"",RIGHT('syn rec_edit'!B101,LEN('syn rec_edit'!B101)-5),"")</f>
        <v>8169-1</v>
      </c>
      <c r="C7" s="710"/>
      <c r="D7" s="711"/>
      <c r="E7" s="52" t="str">
        <f>IF('syn rec_edit'!E101&gt;0, 'syn rec_edit'!E101 &amp; "nt","")</f>
        <v>43nt</v>
      </c>
      <c r="F7" s="709" t="str">
        <f>IF('syn rec_edit'!B102&lt;&gt;"",RIGHT('syn rec_edit'!B102,LEN('syn rec_edit'!B102)-5),"")</f>
        <v>8169-2</v>
      </c>
      <c r="G7" s="710"/>
      <c r="H7" s="711"/>
      <c r="I7" s="52" t="str">
        <f>IF('syn rec_edit'!E102&gt;0, 'syn rec_edit'!E102 &amp; "nt","")</f>
        <v>47nt</v>
      </c>
      <c r="J7" s="709" t="str">
        <f>IF('syn rec_edit'!B103&lt;&gt;"",RIGHT('syn rec_edit'!B103,LEN('syn rec_edit'!B103)-5),"")</f>
        <v>8169-3</v>
      </c>
      <c r="K7" s="710"/>
      <c r="L7" s="711"/>
      <c r="M7" s="52" t="str">
        <f>IF('syn rec_edit'!E103&gt;0, 'syn rec_edit'!E103 &amp; "nt","")</f>
        <v>20nt</v>
      </c>
      <c r="N7" s="709" t="str">
        <f>IF('syn rec_edit'!B104&lt;&gt;"",RIGHT('syn rec_edit'!B104,LEN('syn rec_edit'!B104)-5),"")</f>
        <v>8169-4</v>
      </c>
      <c r="O7" s="710"/>
      <c r="P7" s="711"/>
      <c r="Q7" s="52" t="str">
        <f>IF('syn rec_edit'!E104&gt;0, 'syn rec_edit'!E104 &amp; "nt","")</f>
        <v>46nt</v>
      </c>
      <c r="R7" s="709" t="str">
        <f>IF('syn rec_edit'!B105&lt;&gt;"",RIGHT('syn rec_edit'!B105,LEN('syn rec_edit'!B105)-5),"")</f>
        <v>8169-5</v>
      </c>
      <c r="S7" s="710"/>
      <c r="T7" s="711"/>
      <c r="U7" s="52" t="str">
        <f>IF('syn rec_edit'!E105&gt;0, 'syn rec_edit'!E105 &amp; "nt","")</f>
        <v>47nt</v>
      </c>
      <c r="V7" s="709" t="str">
        <f>IF('syn rec_edit'!B106&lt;&gt;"",RIGHT('syn rec_edit'!B106,LEN('syn rec_edit'!B106)-5),"")</f>
        <v>8169-6</v>
      </c>
      <c r="W7" s="710"/>
      <c r="X7" s="711"/>
      <c r="Y7" s="52" t="str">
        <f>IF('syn rec_edit'!E106&gt;0, 'syn rec_edit'!E106 &amp; "nt","")</f>
        <v>43nt</v>
      </c>
      <c r="Z7" s="709" t="str">
        <f>IF('syn rec_edit'!B107&lt;&gt;"",RIGHT('syn rec_edit'!B107,LEN('syn rec_edit'!B107)-5),"")</f>
        <v>8081-1</v>
      </c>
      <c r="AA7" s="710"/>
      <c r="AB7" s="711"/>
      <c r="AC7" s="52" t="str">
        <f>IF('syn rec_edit'!E107&gt;0, 'syn rec_edit'!E107 &amp; "nt","")</f>
        <v>21nt</v>
      </c>
      <c r="AD7" s="709" t="str">
        <f>IF('syn rec_edit'!B108&lt;&gt;"",RIGHT('syn rec_edit'!B108,LEN('syn rec_edit'!B108)-5),"")</f>
        <v>8081-2</v>
      </c>
      <c r="AE7" s="710"/>
      <c r="AF7" s="711"/>
      <c r="AG7" s="52" t="str">
        <f>IF('syn rec_edit'!E108&gt;0, 'syn rec_edit'!E108 &amp; "nt","")</f>
        <v>43nt</v>
      </c>
      <c r="AH7" s="709" t="str">
        <f>IF('syn rec_edit'!B109&lt;&gt;"",RIGHT('syn rec_edit'!B109,LEN('syn rec_edit'!B109)-5),"")</f>
        <v>8081-3</v>
      </c>
      <c r="AI7" s="710"/>
      <c r="AJ7" s="711"/>
      <c r="AK7" s="52" t="str">
        <f>IF('syn rec_edit'!E109&gt;0, 'syn rec_edit'!E109 &amp; "nt","")</f>
        <v>21nt</v>
      </c>
      <c r="AL7" s="709" t="str">
        <f>IF('syn rec_edit'!B110&lt;&gt;"",RIGHT('syn rec_edit'!B110,LEN('syn rec_edit'!B110)-5),"")</f>
        <v>8081-4</v>
      </c>
      <c r="AM7" s="710"/>
      <c r="AN7" s="711"/>
      <c r="AO7" s="52" t="str">
        <f>IF('syn rec_edit'!E110&gt;0, 'syn rec_edit'!E110 &amp; "nt","")</f>
        <v>44nt</v>
      </c>
      <c r="AP7" s="709" t="str">
        <f>IF('syn rec_edit'!B111&lt;&gt;"",RIGHT('syn rec_edit'!B111,LEN('syn rec_edit'!B111)-5),"")</f>
        <v>8081-5</v>
      </c>
      <c r="AQ7" s="710"/>
      <c r="AR7" s="711"/>
      <c r="AS7" s="52" t="str">
        <f>IF('syn rec_edit'!E111&gt;0, 'syn rec_edit'!E111 &amp; "nt","")</f>
        <v>18nt</v>
      </c>
      <c r="AT7" s="709" t="str">
        <f>IF('syn rec_edit'!B112&lt;&gt;"",RIGHT('syn rec_edit'!B112,LEN('syn rec_edit'!B112)-5),"")</f>
        <v>8081-6</v>
      </c>
      <c r="AU7" s="710"/>
      <c r="AV7" s="711"/>
      <c r="AW7" s="52" t="str">
        <f>IF('syn rec_edit'!E112&gt;0, 'syn rec_edit'!E112 &amp; "nt","")</f>
        <v>23nt</v>
      </c>
    </row>
    <row r="8" spans="1:49" ht="12.95" customHeight="1">
      <c r="A8" s="702"/>
      <c r="B8" s="712"/>
      <c r="C8" s="713"/>
      <c r="D8" s="714"/>
      <c r="E8" s="39" t="str">
        <f>'syn rec_edit'!I101</f>
        <v/>
      </c>
      <c r="F8" s="712"/>
      <c r="G8" s="713"/>
      <c r="H8" s="714"/>
      <c r="I8" s="39" t="str">
        <f>'syn rec_edit'!I102</f>
        <v/>
      </c>
      <c r="J8" s="712"/>
      <c r="K8" s="713"/>
      <c r="L8" s="714"/>
      <c r="M8" s="39" t="str">
        <f>'syn rec_edit'!I103</f>
        <v/>
      </c>
      <c r="N8" s="712"/>
      <c r="O8" s="713"/>
      <c r="P8" s="714"/>
      <c r="Q8" s="39" t="str">
        <f>'syn rec_edit'!I104</f>
        <v/>
      </c>
      <c r="R8" s="712"/>
      <c r="S8" s="713"/>
      <c r="T8" s="714"/>
      <c r="U8" s="39" t="str">
        <f>'syn rec_edit'!I105</f>
        <v/>
      </c>
      <c r="V8" s="712"/>
      <c r="W8" s="713"/>
      <c r="X8" s="714"/>
      <c r="Y8" s="39" t="str">
        <f>'syn rec_edit'!I106</f>
        <v/>
      </c>
      <c r="Z8" s="712"/>
      <c r="AA8" s="713"/>
      <c r="AB8" s="714"/>
      <c r="AC8" s="39" t="str">
        <f>'syn rec_edit'!I107</f>
        <v/>
      </c>
      <c r="AD8" s="712"/>
      <c r="AE8" s="713"/>
      <c r="AF8" s="714"/>
      <c r="AG8" s="39" t="str">
        <f>'syn rec_edit'!I108</f>
        <v/>
      </c>
      <c r="AH8" s="712"/>
      <c r="AI8" s="713"/>
      <c r="AJ8" s="714"/>
      <c r="AK8" s="39" t="str">
        <f>'syn rec_edit'!I109</f>
        <v/>
      </c>
      <c r="AL8" s="712"/>
      <c r="AM8" s="713"/>
      <c r="AN8" s="714"/>
      <c r="AO8" s="39" t="str">
        <f>'syn rec_edit'!I110</f>
        <v/>
      </c>
      <c r="AP8" s="712"/>
      <c r="AQ8" s="713"/>
      <c r="AR8" s="714"/>
      <c r="AS8" s="39" t="str">
        <f>'syn rec_edit'!I111</f>
        <v/>
      </c>
      <c r="AT8" s="712"/>
      <c r="AU8" s="713"/>
      <c r="AV8" s="714"/>
      <c r="AW8" s="39" t="str">
        <f>'syn rec_edit'!I112</f>
        <v/>
      </c>
    </row>
    <row r="9" spans="1:49" ht="12.95" customHeight="1">
      <c r="A9" s="702"/>
      <c r="B9" s="20"/>
      <c r="C9" s="38" t="str">
        <f>'syn rec_edit'!H101</f>
        <v/>
      </c>
      <c r="D9" s="21"/>
      <c r="E9" s="39" t="str">
        <f>'syn rec_edit'!J101</f>
        <v/>
      </c>
      <c r="F9" s="20"/>
      <c r="G9" s="38" t="str">
        <f>'syn rec_edit'!H102</f>
        <v/>
      </c>
      <c r="H9" s="21"/>
      <c r="I9" s="39" t="str">
        <f>'syn rec_edit'!J102</f>
        <v/>
      </c>
      <c r="J9" s="20"/>
      <c r="K9" s="38" t="str">
        <f>'syn rec_edit'!H103</f>
        <v/>
      </c>
      <c r="L9" s="21"/>
      <c r="M9" s="39" t="str">
        <f>'syn rec_edit'!J103</f>
        <v/>
      </c>
      <c r="N9" s="20"/>
      <c r="O9" s="38" t="str">
        <f>'syn rec_edit'!H104</f>
        <v/>
      </c>
      <c r="P9" s="21"/>
      <c r="Q9" s="39" t="str">
        <f>'syn rec_edit'!J104</f>
        <v/>
      </c>
      <c r="R9" s="20"/>
      <c r="S9" s="38" t="str">
        <f>'syn rec_edit'!H105</f>
        <v/>
      </c>
      <c r="T9" s="21"/>
      <c r="U9" s="39" t="str">
        <f>'syn rec_edit'!J105</f>
        <v/>
      </c>
      <c r="V9" s="20"/>
      <c r="W9" s="38" t="str">
        <f>'syn rec_edit'!H106</f>
        <v/>
      </c>
      <c r="X9" s="21"/>
      <c r="Y9" s="39" t="str">
        <f>'syn rec_edit'!J106</f>
        <v/>
      </c>
      <c r="Z9" s="20"/>
      <c r="AA9" s="38" t="str">
        <f>'syn rec_edit'!H107</f>
        <v>TE</v>
      </c>
      <c r="AB9" s="21"/>
      <c r="AC9" s="39" t="str">
        <f>'syn rec_edit'!J107</f>
        <v/>
      </c>
      <c r="AD9" s="20"/>
      <c r="AE9" s="38" t="str">
        <f>'syn rec_edit'!H108</f>
        <v>TE</v>
      </c>
      <c r="AF9" s="21"/>
      <c r="AG9" s="39" t="str">
        <f>'syn rec_edit'!J108</f>
        <v/>
      </c>
      <c r="AH9" s="20"/>
      <c r="AI9" s="38" t="str">
        <f>'syn rec_edit'!H109</f>
        <v>TE</v>
      </c>
      <c r="AJ9" s="21"/>
      <c r="AK9" s="39" t="str">
        <f>'syn rec_edit'!J109</f>
        <v/>
      </c>
      <c r="AL9" s="20"/>
      <c r="AM9" s="38" t="str">
        <f>'syn rec_edit'!H110</f>
        <v>TE</v>
      </c>
      <c r="AN9" s="21"/>
      <c r="AO9" s="39" t="str">
        <f>'syn rec_edit'!J110</f>
        <v/>
      </c>
      <c r="AP9" s="20"/>
      <c r="AQ9" s="38" t="str">
        <f>'syn rec_edit'!H111</f>
        <v>TE</v>
      </c>
      <c r="AR9" s="21"/>
      <c r="AS9" s="39" t="str">
        <f>'syn rec_edit'!J111</f>
        <v/>
      </c>
      <c r="AT9" s="20"/>
      <c r="AU9" s="38" t="str">
        <f>'syn rec_edit'!H112</f>
        <v>TE</v>
      </c>
      <c r="AV9" s="21"/>
      <c r="AW9" s="39" t="str">
        <f>'syn rec_edit'!J112</f>
        <v/>
      </c>
    </row>
    <row r="10" spans="1:49" ht="12.95" customHeight="1" thickBot="1">
      <c r="A10" s="28"/>
      <c r="B10" s="221" t="str">
        <f>'syn rec_edit'!F101</f>
        <v>4-25</v>
      </c>
      <c r="C10" s="22"/>
      <c r="D10" s="22"/>
      <c r="E10" s="23" t="str">
        <f>'syn rec_edit'!G101</f>
        <v>25nmUniv</v>
      </c>
      <c r="F10" s="221" t="str">
        <f>'syn rec_edit'!F102</f>
        <v>4-26</v>
      </c>
      <c r="G10" s="22"/>
      <c r="H10" s="22"/>
      <c r="I10" s="23" t="str">
        <f>'syn rec_edit'!G102</f>
        <v>25nmUniv</v>
      </c>
      <c r="J10" s="221" t="str">
        <f>'syn rec_edit'!F103</f>
        <v>4-27</v>
      </c>
      <c r="K10" s="22"/>
      <c r="L10" s="22"/>
      <c r="M10" s="23" t="str">
        <f>'syn rec_edit'!G103</f>
        <v>25nmUniv</v>
      </c>
      <c r="N10" s="221" t="str">
        <f>'syn rec_edit'!F104</f>
        <v>4-28</v>
      </c>
      <c r="O10" s="22"/>
      <c r="P10" s="22"/>
      <c r="Q10" s="23" t="str">
        <f>'syn rec_edit'!G104</f>
        <v>25nmUniv</v>
      </c>
      <c r="R10" s="221" t="str">
        <f>'syn rec_edit'!F105</f>
        <v>4-29</v>
      </c>
      <c r="S10" s="22"/>
      <c r="T10" s="22"/>
      <c r="U10" s="23" t="str">
        <f>'syn rec_edit'!G105</f>
        <v>25nmUniv</v>
      </c>
      <c r="V10" s="221" t="str">
        <f>'syn rec_edit'!F106</f>
        <v>4-30</v>
      </c>
      <c r="W10" s="22"/>
      <c r="X10" s="22"/>
      <c r="Y10" s="23" t="str">
        <f>'syn rec_edit'!G106</f>
        <v>25nmUniv</v>
      </c>
      <c r="Z10" s="221" t="str">
        <f>'syn rec_edit'!F107</f>
        <v>4-31</v>
      </c>
      <c r="AA10" s="22"/>
      <c r="AB10" s="22"/>
      <c r="AC10" s="23" t="str">
        <f>'syn rec_edit'!G107</f>
        <v>25nmUniv</v>
      </c>
      <c r="AD10" s="221" t="str">
        <f>'syn rec_edit'!F108</f>
        <v>4-32</v>
      </c>
      <c r="AE10" s="22"/>
      <c r="AF10" s="22"/>
      <c r="AG10" s="23" t="str">
        <f>'syn rec_edit'!G108</f>
        <v>25nmUniv</v>
      </c>
      <c r="AH10" s="221" t="str">
        <f>'syn rec_edit'!F109</f>
        <v>4-33</v>
      </c>
      <c r="AI10" s="22"/>
      <c r="AJ10" s="22"/>
      <c r="AK10" s="23" t="str">
        <f>'syn rec_edit'!G109</f>
        <v>25nmUniv</v>
      </c>
      <c r="AL10" s="221" t="str">
        <f>'syn rec_edit'!F110</f>
        <v>4-34</v>
      </c>
      <c r="AM10" s="22"/>
      <c r="AN10" s="22"/>
      <c r="AO10" s="23" t="str">
        <f>'syn rec_edit'!G110</f>
        <v>25nmUniv</v>
      </c>
      <c r="AP10" s="221" t="str">
        <f>'syn rec_edit'!F111</f>
        <v>4-35</v>
      </c>
      <c r="AQ10" s="22"/>
      <c r="AR10" s="22"/>
      <c r="AS10" s="23" t="str">
        <f>'syn rec_edit'!G111</f>
        <v>25nmUniv</v>
      </c>
      <c r="AT10" s="221" t="str">
        <f>'syn rec_edit'!F112</f>
        <v>4-36</v>
      </c>
      <c r="AU10" s="22"/>
      <c r="AV10" s="22"/>
      <c r="AW10" s="23" t="str">
        <f>'syn rec_edit'!G112</f>
        <v>25nmUniv</v>
      </c>
    </row>
    <row r="11" spans="1:49" ht="12.95" customHeight="1">
      <c r="A11" s="701" t="s">
        <v>5</v>
      </c>
      <c r="B11" s="709" t="str">
        <f>IF('syn rec_edit'!B113&lt;&gt;"",RIGHT('syn rec_edit'!B113,LEN('syn rec_edit'!B113)-5),"")</f>
        <v>8155-1</v>
      </c>
      <c r="C11" s="710"/>
      <c r="D11" s="711"/>
      <c r="E11" s="52" t="str">
        <f>IF('syn rec_edit'!E113&gt;0, 'syn rec_edit'!E113 &amp; "nt","")</f>
        <v>28nt</v>
      </c>
      <c r="F11" s="709" t="str">
        <f>IF('syn rec_edit'!B114&lt;&gt;"",RIGHT('syn rec_edit'!B114,LEN('syn rec_edit'!B114)-5),"")</f>
        <v>7428-71</v>
      </c>
      <c r="G11" s="710"/>
      <c r="H11" s="711"/>
      <c r="I11" s="52" t="str">
        <f>IF('syn rec_edit'!E114&gt;0, 'syn rec_edit'!E114 &amp; "nt","")</f>
        <v>36nt</v>
      </c>
      <c r="J11" s="709" t="str">
        <f>IF('syn rec_edit'!B115&lt;&gt;"",RIGHT('syn rec_edit'!B115,LEN('syn rec_edit'!B115)-5),"")</f>
        <v>7428-72</v>
      </c>
      <c r="K11" s="710"/>
      <c r="L11" s="711"/>
      <c r="M11" s="52" t="str">
        <f>IF('syn rec_edit'!E115&gt;0, 'syn rec_edit'!E115 &amp; "nt","")</f>
        <v>35nt</v>
      </c>
      <c r="N11" s="709" t="str">
        <f>IF('syn rec_edit'!B116&lt;&gt;"",RIGHT('syn rec_edit'!B116,LEN('syn rec_edit'!B116)-5),"")</f>
        <v>7428-73</v>
      </c>
      <c r="O11" s="710"/>
      <c r="P11" s="711"/>
      <c r="Q11" s="52" t="str">
        <f>IF('syn rec_edit'!E116&gt;0, 'syn rec_edit'!E116 &amp; "nt","")</f>
        <v>16nt</v>
      </c>
      <c r="R11" s="709" t="str">
        <f>IF('syn rec_edit'!B117&lt;&gt;"",RIGHT('syn rec_edit'!B117,LEN('syn rec_edit'!B117)-5),"")</f>
        <v>7428-74</v>
      </c>
      <c r="S11" s="710"/>
      <c r="T11" s="711"/>
      <c r="U11" s="52" t="str">
        <f>IF('syn rec_edit'!E117&gt;0, 'syn rec_edit'!E117 &amp; "nt","")</f>
        <v>35nt</v>
      </c>
      <c r="V11" s="709" t="str">
        <f>IF('syn rec_edit'!B118&lt;&gt;"",RIGHT('syn rec_edit'!B118,LEN('syn rec_edit'!B118)-5),"")</f>
        <v>7428-75</v>
      </c>
      <c r="W11" s="710"/>
      <c r="X11" s="711"/>
      <c r="Y11" s="52" t="str">
        <f>IF('syn rec_edit'!E118&gt;0, 'syn rec_edit'!E118 &amp; "nt","")</f>
        <v>36nt</v>
      </c>
      <c r="Z11" s="709" t="str">
        <f>IF('syn rec_edit'!B119&lt;&gt;"",RIGHT('syn rec_edit'!B119,LEN('syn rec_edit'!B119)-5),"")</f>
        <v>7428-76</v>
      </c>
      <c r="AA11" s="710"/>
      <c r="AB11" s="711"/>
      <c r="AC11" s="52" t="str">
        <f>IF('syn rec_edit'!E119&gt;0, 'syn rec_edit'!E119 &amp; "nt","")</f>
        <v>20nt</v>
      </c>
      <c r="AD11" s="709" t="str">
        <f>IF('syn rec_edit'!B120&lt;&gt;"",RIGHT('syn rec_edit'!B120,LEN('syn rec_edit'!B120)-5),"")</f>
        <v>7428-77</v>
      </c>
      <c r="AE11" s="710"/>
      <c r="AF11" s="711"/>
      <c r="AG11" s="52" t="str">
        <f>IF('syn rec_edit'!E120&gt;0, 'syn rec_edit'!E120 &amp; "nt","")</f>
        <v>41nt</v>
      </c>
      <c r="AH11" s="709" t="str">
        <f>IF('syn rec_edit'!B121&lt;&gt;"",RIGHT('syn rec_edit'!B121,LEN('syn rec_edit'!B121)-5),"")</f>
        <v>7428-78</v>
      </c>
      <c r="AI11" s="710"/>
      <c r="AJ11" s="711"/>
      <c r="AK11" s="52" t="str">
        <f>IF('syn rec_edit'!E121&gt;0, 'syn rec_edit'!E121 &amp; "nt","")</f>
        <v>37nt</v>
      </c>
      <c r="AL11" s="709" t="str">
        <f>IF('syn rec_edit'!B122&lt;&gt;"",RIGHT('syn rec_edit'!B122,LEN('syn rec_edit'!B122)-5),"")</f>
        <v>7428-79</v>
      </c>
      <c r="AM11" s="710"/>
      <c r="AN11" s="711"/>
      <c r="AO11" s="52" t="str">
        <f>IF('syn rec_edit'!E122&gt;0, 'syn rec_edit'!E122 &amp; "nt","")</f>
        <v>20nt</v>
      </c>
      <c r="AP11" s="709" t="str">
        <f>IF('syn rec_edit'!B123&lt;&gt;"",RIGHT('syn rec_edit'!B123,LEN('syn rec_edit'!B123)-5),"")</f>
        <v>7428-80</v>
      </c>
      <c r="AQ11" s="710"/>
      <c r="AR11" s="711"/>
      <c r="AS11" s="52" t="str">
        <f>IF('syn rec_edit'!E123&gt;0, 'syn rec_edit'!E123 &amp; "nt","")</f>
        <v>39nt</v>
      </c>
      <c r="AT11" s="709" t="str">
        <f>IF('syn rec_edit'!B124&lt;&gt;"",RIGHT('syn rec_edit'!B124,LEN('syn rec_edit'!B124)-5),"")</f>
        <v>7430-1</v>
      </c>
      <c r="AU11" s="710"/>
      <c r="AV11" s="711"/>
      <c r="AW11" s="52" t="str">
        <f>IF('syn rec_edit'!E124&gt;0, 'syn rec_edit'!E124 &amp; "nt","")</f>
        <v>38nt</v>
      </c>
    </row>
    <row r="12" spans="1:49" ht="12.95" customHeight="1">
      <c r="A12" s="702"/>
      <c r="B12" s="712"/>
      <c r="C12" s="713"/>
      <c r="D12" s="714"/>
      <c r="E12" s="39" t="str">
        <f>'syn rec_edit'!I113</f>
        <v/>
      </c>
      <c r="F12" s="712"/>
      <c r="G12" s="713"/>
      <c r="H12" s="714"/>
      <c r="I12" s="39" t="str">
        <f>'syn rec_edit'!I114</f>
        <v/>
      </c>
      <c r="J12" s="712"/>
      <c r="K12" s="713"/>
      <c r="L12" s="714"/>
      <c r="M12" s="39" t="str">
        <f>'syn rec_edit'!I115</f>
        <v/>
      </c>
      <c r="N12" s="712"/>
      <c r="O12" s="713"/>
      <c r="P12" s="714"/>
      <c r="Q12" s="39" t="str">
        <f>'syn rec_edit'!I116</f>
        <v/>
      </c>
      <c r="R12" s="712"/>
      <c r="S12" s="713"/>
      <c r="T12" s="714"/>
      <c r="U12" s="39" t="str">
        <f>'syn rec_edit'!I117</f>
        <v/>
      </c>
      <c r="V12" s="712"/>
      <c r="W12" s="713"/>
      <c r="X12" s="714"/>
      <c r="Y12" s="39" t="str">
        <f>'syn rec_edit'!I118</f>
        <v/>
      </c>
      <c r="Z12" s="712"/>
      <c r="AA12" s="713"/>
      <c r="AB12" s="714"/>
      <c r="AC12" s="39" t="str">
        <f>'syn rec_edit'!I119</f>
        <v/>
      </c>
      <c r="AD12" s="712"/>
      <c r="AE12" s="713"/>
      <c r="AF12" s="714"/>
      <c r="AG12" s="39" t="str">
        <f>'syn rec_edit'!I120</f>
        <v/>
      </c>
      <c r="AH12" s="712"/>
      <c r="AI12" s="713"/>
      <c r="AJ12" s="714"/>
      <c r="AK12" s="39" t="str">
        <f>'syn rec_edit'!I121</f>
        <v/>
      </c>
      <c r="AL12" s="712"/>
      <c r="AM12" s="713"/>
      <c r="AN12" s="714"/>
      <c r="AO12" s="39" t="str">
        <f>'syn rec_edit'!I122</f>
        <v/>
      </c>
      <c r="AP12" s="712"/>
      <c r="AQ12" s="713"/>
      <c r="AR12" s="714"/>
      <c r="AS12" s="39" t="str">
        <f>'syn rec_edit'!I123</f>
        <v/>
      </c>
      <c r="AT12" s="712"/>
      <c r="AU12" s="713"/>
      <c r="AV12" s="714"/>
      <c r="AW12" s="39" t="str">
        <f>'syn rec_edit'!I124</f>
        <v/>
      </c>
    </row>
    <row r="13" spans="1:49" ht="12.95" customHeight="1">
      <c r="A13" s="702"/>
      <c r="B13" s="20"/>
      <c r="C13" s="38" t="str">
        <f>'syn rec_edit'!H113</f>
        <v/>
      </c>
      <c r="D13" s="21"/>
      <c r="E13" s="39" t="str">
        <f>'syn rec_edit'!J113</f>
        <v/>
      </c>
      <c r="F13" s="20"/>
      <c r="G13" s="38" t="str">
        <f>'syn rec_edit'!H114</f>
        <v/>
      </c>
      <c r="H13" s="21"/>
      <c r="I13" s="39" t="str">
        <f>'syn rec_edit'!J114</f>
        <v/>
      </c>
      <c r="J13" s="20"/>
      <c r="K13" s="38" t="str">
        <f>'syn rec_edit'!H115</f>
        <v/>
      </c>
      <c r="L13" s="21"/>
      <c r="M13" s="39" t="str">
        <f>'syn rec_edit'!J115</f>
        <v/>
      </c>
      <c r="N13" s="20"/>
      <c r="O13" s="38" t="str">
        <f>'syn rec_edit'!H116</f>
        <v/>
      </c>
      <c r="P13" s="21"/>
      <c r="Q13" s="39" t="str">
        <f>'syn rec_edit'!J116</f>
        <v/>
      </c>
      <c r="R13" s="20"/>
      <c r="S13" s="38" t="str">
        <f>'syn rec_edit'!H117</f>
        <v/>
      </c>
      <c r="T13" s="21"/>
      <c r="U13" s="39" t="str">
        <f>'syn rec_edit'!J117</f>
        <v/>
      </c>
      <c r="V13" s="20"/>
      <c r="W13" s="38" t="str">
        <f>'syn rec_edit'!H118</f>
        <v/>
      </c>
      <c r="X13" s="21"/>
      <c r="Y13" s="39" t="str">
        <f>'syn rec_edit'!J118</f>
        <v/>
      </c>
      <c r="Z13" s="20"/>
      <c r="AA13" s="38" t="str">
        <f>'syn rec_edit'!H119</f>
        <v/>
      </c>
      <c r="AB13" s="21"/>
      <c r="AC13" s="39" t="str">
        <f>'syn rec_edit'!J119</f>
        <v/>
      </c>
      <c r="AD13" s="20"/>
      <c r="AE13" s="38" t="str">
        <f>'syn rec_edit'!H120</f>
        <v/>
      </c>
      <c r="AF13" s="21"/>
      <c r="AG13" s="39" t="str">
        <f>'syn rec_edit'!J120</f>
        <v/>
      </c>
      <c r="AH13" s="20"/>
      <c r="AI13" s="38" t="str">
        <f>'syn rec_edit'!H121</f>
        <v/>
      </c>
      <c r="AJ13" s="21"/>
      <c r="AK13" s="39" t="str">
        <f>'syn rec_edit'!J121</f>
        <v/>
      </c>
      <c r="AL13" s="20"/>
      <c r="AM13" s="38" t="str">
        <f>'syn rec_edit'!H122</f>
        <v/>
      </c>
      <c r="AN13" s="21"/>
      <c r="AO13" s="39" t="str">
        <f>'syn rec_edit'!J122</f>
        <v/>
      </c>
      <c r="AP13" s="20"/>
      <c r="AQ13" s="38" t="str">
        <f>'syn rec_edit'!H123</f>
        <v/>
      </c>
      <c r="AR13" s="21"/>
      <c r="AS13" s="39" t="str">
        <f>'syn rec_edit'!J123</f>
        <v/>
      </c>
      <c r="AT13" s="20"/>
      <c r="AU13" s="38" t="str">
        <f>'syn rec_edit'!H124</f>
        <v/>
      </c>
      <c r="AV13" s="21"/>
      <c r="AW13" s="39" t="str">
        <f>'syn rec_edit'!J124</f>
        <v/>
      </c>
    </row>
    <row r="14" spans="1:49" ht="12.95" customHeight="1" thickBot="1">
      <c r="A14" s="28"/>
      <c r="B14" s="221" t="str">
        <f>'syn rec_edit'!F113</f>
        <v>4-37</v>
      </c>
      <c r="C14" s="22"/>
      <c r="D14" s="22"/>
      <c r="E14" s="23" t="str">
        <f>'syn rec_edit'!G113</f>
        <v>25nmUniv</v>
      </c>
      <c r="F14" s="221" t="str">
        <f>'syn rec_edit'!F114</f>
        <v>4-38</v>
      </c>
      <c r="G14" s="22"/>
      <c r="H14" s="22"/>
      <c r="I14" s="23" t="str">
        <f>'syn rec_edit'!G114</f>
        <v>25nmUniv</v>
      </c>
      <c r="J14" s="221" t="str">
        <f>'syn rec_edit'!F115</f>
        <v>4-39</v>
      </c>
      <c r="K14" s="22"/>
      <c r="L14" s="22"/>
      <c r="M14" s="23" t="str">
        <f>'syn rec_edit'!G115</f>
        <v>25nmUniv</v>
      </c>
      <c r="N14" s="221" t="str">
        <f>'syn rec_edit'!F116</f>
        <v>4-40</v>
      </c>
      <c r="O14" s="22"/>
      <c r="P14" s="22"/>
      <c r="Q14" s="23" t="str">
        <f>'syn rec_edit'!G116</f>
        <v>25nmUniv</v>
      </c>
      <c r="R14" s="221" t="str">
        <f>'syn rec_edit'!F117</f>
        <v>4-41</v>
      </c>
      <c r="S14" s="22"/>
      <c r="T14" s="22"/>
      <c r="U14" s="23" t="str">
        <f>'syn rec_edit'!G117</f>
        <v>25nmUniv</v>
      </c>
      <c r="V14" s="221" t="str">
        <f>'syn rec_edit'!F118</f>
        <v>4-42</v>
      </c>
      <c r="W14" s="22"/>
      <c r="X14" s="22"/>
      <c r="Y14" s="23" t="str">
        <f>'syn rec_edit'!G118</f>
        <v>25nmUniv</v>
      </c>
      <c r="Z14" s="221" t="str">
        <f>'syn rec_edit'!F119</f>
        <v>4-43</v>
      </c>
      <c r="AA14" s="22"/>
      <c r="AB14" s="22"/>
      <c r="AC14" s="23" t="str">
        <f>'syn rec_edit'!G119</f>
        <v>25nmUniv</v>
      </c>
      <c r="AD14" s="221" t="str">
        <f>'syn rec_edit'!F120</f>
        <v>4-44</v>
      </c>
      <c r="AE14" s="22"/>
      <c r="AF14" s="22"/>
      <c r="AG14" s="23" t="str">
        <f>'syn rec_edit'!G120</f>
        <v>25nmUniv</v>
      </c>
      <c r="AH14" s="221" t="str">
        <f>'syn rec_edit'!F121</f>
        <v>4-45</v>
      </c>
      <c r="AI14" s="22"/>
      <c r="AJ14" s="22"/>
      <c r="AK14" s="23" t="str">
        <f>'syn rec_edit'!G121</f>
        <v>25nmUniv</v>
      </c>
      <c r="AL14" s="221" t="str">
        <f>'syn rec_edit'!F122</f>
        <v>4-46</v>
      </c>
      <c r="AM14" s="22"/>
      <c r="AN14" s="22"/>
      <c r="AO14" s="23" t="str">
        <f>'syn rec_edit'!G122</f>
        <v>25nmUniv</v>
      </c>
      <c r="AP14" s="221" t="str">
        <f>'syn rec_edit'!F123</f>
        <v>4-47</v>
      </c>
      <c r="AQ14" s="22"/>
      <c r="AR14" s="22"/>
      <c r="AS14" s="23" t="str">
        <f>'syn rec_edit'!G123</f>
        <v>25nmUniv</v>
      </c>
      <c r="AT14" s="221" t="str">
        <f>'syn rec_edit'!F124</f>
        <v>4-48</v>
      </c>
      <c r="AU14" s="22"/>
      <c r="AV14" s="22"/>
      <c r="AW14" s="23" t="str">
        <f>'syn rec_edit'!G124</f>
        <v>25nmUniv</v>
      </c>
    </row>
    <row r="15" spans="1:49" ht="12.95" customHeight="1">
      <c r="A15" s="701" t="s">
        <v>6</v>
      </c>
      <c r="B15" s="709" t="str">
        <f>IF('syn rec_edit'!B125&lt;&gt;"",RIGHT('syn rec_edit'!B125,LEN('syn rec_edit'!B125)-5),"")</f>
        <v>7430-2</v>
      </c>
      <c r="C15" s="710"/>
      <c r="D15" s="711"/>
      <c r="E15" s="52" t="str">
        <f>IF('syn rec_edit'!E125&gt;0, 'syn rec_edit'!E125 &amp; "nt","")</f>
        <v>36nt</v>
      </c>
      <c r="F15" s="709" t="str">
        <f>IF('syn rec_edit'!B126&lt;&gt;"",RIGHT('syn rec_edit'!B126,LEN('syn rec_edit'!B126)-5),"")</f>
        <v>7430-3</v>
      </c>
      <c r="G15" s="710"/>
      <c r="H15" s="711"/>
      <c r="I15" s="52" t="str">
        <f>IF('syn rec_edit'!E126&gt;0, 'syn rec_edit'!E126 &amp; "nt","")</f>
        <v>24nt</v>
      </c>
      <c r="J15" s="709" t="str">
        <f>IF('syn rec_edit'!B127&lt;&gt;"",RIGHT('syn rec_edit'!B127,LEN('syn rec_edit'!B127)-5),"")</f>
        <v>7430-4</v>
      </c>
      <c r="K15" s="710"/>
      <c r="L15" s="711"/>
      <c r="M15" s="52" t="str">
        <f>IF('syn rec_edit'!E127&gt;0, 'syn rec_edit'!E127 &amp; "nt","")</f>
        <v>37nt</v>
      </c>
      <c r="N15" s="709" t="str">
        <f>IF('syn rec_edit'!B128&lt;&gt;"",RIGHT('syn rec_edit'!B128,LEN('syn rec_edit'!B128)-5),"")</f>
        <v>7430-5</v>
      </c>
      <c r="O15" s="710"/>
      <c r="P15" s="711"/>
      <c r="Q15" s="52" t="str">
        <f>IF('syn rec_edit'!E128&gt;0, 'syn rec_edit'!E128 &amp; "nt","")</f>
        <v>39nt</v>
      </c>
      <c r="R15" s="709" t="str">
        <f>IF('syn rec_edit'!B129&lt;&gt;"",RIGHT('syn rec_edit'!B129,LEN('syn rec_edit'!B129)-5),"")</f>
        <v>7430-6</v>
      </c>
      <c r="S15" s="710"/>
      <c r="T15" s="711"/>
      <c r="U15" s="52" t="str">
        <f>IF('syn rec_edit'!E129&gt;0, 'syn rec_edit'!E129 &amp; "nt","")</f>
        <v>23nt</v>
      </c>
      <c r="V15" s="709" t="str">
        <f>IF('syn rec_edit'!B130&lt;&gt;"",RIGHT('syn rec_edit'!B130,LEN('syn rec_edit'!B130)-5),"")</f>
        <v>7430-7</v>
      </c>
      <c r="W15" s="710"/>
      <c r="X15" s="711"/>
      <c r="Y15" s="52" t="str">
        <f>IF('syn rec_edit'!E130&gt;0, 'syn rec_edit'!E130 &amp; "nt","")</f>
        <v>37nt</v>
      </c>
      <c r="Z15" s="709" t="str">
        <f>IF('syn rec_edit'!B131&lt;&gt;"",RIGHT('syn rec_edit'!B131,LEN('syn rec_edit'!B131)-5),"")</f>
        <v>7430-8</v>
      </c>
      <c r="AA15" s="710"/>
      <c r="AB15" s="711"/>
      <c r="AC15" s="52" t="str">
        <f>IF('syn rec_edit'!E131&gt;0, 'syn rec_edit'!E131 &amp; "nt","")</f>
        <v>39nt</v>
      </c>
      <c r="AD15" s="709" t="str">
        <f>IF('syn rec_edit'!B132&lt;&gt;"",RIGHT('syn rec_edit'!B132,LEN('syn rec_edit'!B132)-5),"")</f>
        <v>7430-9</v>
      </c>
      <c r="AE15" s="710"/>
      <c r="AF15" s="711"/>
      <c r="AG15" s="52" t="str">
        <f>IF('syn rec_edit'!E132&gt;0, 'syn rec_edit'!E132 &amp; "nt","")</f>
        <v>20nt</v>
      </c>
      <c r="AH15" s="709" t="str">
        <f>IF('syn rec_edit'!B133&lt;&gt;"",RIGHT('syn rec_edit'!B133,LEN('syn rec_edit'!B133)-5),"")</f>
        <v>7430-10</v>
      </c>
      <c r="AI15" s="710"/>
      <c r="AJ15" s="711"/>
      <c r="AK15" s="52" t="str">
        <f>IF('syn rec_edit'!E133&gt;0, 'syn rec_edit'!E133 &amp; "nt","")</f>
        <v>39nt</v>
      </c>
      <c r="AL15" s="709" t="str">
        <f>IF('syn rec_edit'!B134&lt;&gt;"",RIGHT('syn rec_edit'!B134,LEN('syn rec_edit'!B134)-5),"")</f>
        <v>7430-11</v>
      </c>
      <c r="AM15" s="710"/>
      <c r="AN15" s="711"/>
      <c r="AO15" s="52" t="str">
        <f>IF('syn rec_edit'!E134&gt;0, 'syn rec_edit'!E134 &amp; "nt","")</f>
        <v>41nt</v>
      </c>
      <c r="AP15" s="709" t="str">
        <f>IF('syn rec_edit'!B135&lt;&gt;"",RIGHT('syn rec_edit'!B135,LEN('syn rec_edit'!B135)-5),"")</f>
        <v>7430-12</v>
      </c>
      <c r="AQ15" s="710"/>
      <c r="AR15" s="711"/>
      <c r="AS15" s="52" t="str">
        <f>IF('syn rec_edit'!E135&gt;0, 'syn rec_edit'!E135 &amp; "nt","")</f>
        <v>18nt</v>
      </c>
      <c r="AT15" s="709" t="str">
        <f>IF('syn rec_edit'!B136&lt;&gt;"",RIGHT('syn rec_edit'!B136,LEN('syn rec_edit'!B136)-5),"")</f>
        <v>7430-13</v>
      </c>
      <c r="AU15" s="710"/>
      <c r="AV15" s="711"/>
      <c r="AW15" s="52" t="str">
        <f>IF('syn rec_edit'!E136&gt;0, 'syn rec_edit'!E136 &amp; "nt","")</f>
        <v>39nt</v>
      </c>
    </row>
    <row r="16" spans="1:49" ht="12.95" customHeight="1">
      <c r="A16" s="702"/>
      <c r="B16" s="712"/>
      <c r="C16" s="713"/>
      <c r="D16" s="714"/>
      <c r="E16" s="39" t="str">
        <f>'syn rec_edit'!I125</f>
        <v/>
      </c>
      <c r="F16" s="712"/>
      <c r="G16" s="713"/>
      <c r="H16" s="714"/>
      <c r="I16" s="39" t="str">
        <f>'syn rec_edit'!I126</f>
        <v/>
      </c>
      <c r="J16" s="712"/>
      <c r="K16" s="713"/>
      <c r="L16" s="714"/>
      <c r="M16" s="39" t="str">
        <f>'syn rec_edit'!I127</f>
        <v/>
      </c>
      <c r="N16" s="712"/>
      <c r="O16" s="713"/>
      <c r="P16" s="714"/>
      <c r="Q16" s="39" t="str">
        <f>'syn rec_edit'!I128</f>
        <v/>
      </c>
      <c r="R16" s="712"/>
      <c r="S16" s="713"/>
      <c r="T16" s="714"/>
      <c r="U16" s="39" t="str">
        <f>'syn rec_edit'!I129</f>
        <v/>
      </c>
      <c r="V16" s="712"/>
      <c r="W16" s="713"/>
      <c r="X16" s="714"/>
      <c r="Y16" s="39" t="str">
        <f>'syn rec_edit'!I130</f>
        <v/>
      </c>
      <c r="Z16" s="712"/>
      <c r="AA16" s="713"/>
      <c r="AB16" s="714"/>
      <c r="AC16" s="39" t="str">
        <f>'syn rec_edit'!I131</f>
        <v/>
      </c>
      <c r="AD16" s="712"/>
      <c r="AE16" s="713"/>
      <c r="AF16" s="714"/>
      <c r="AG16" s="39" t="str">
        <f>'syn rec_edit'!I132</f>
        <v/>
      </c>
      <c r="AH16" s="712"/>
      <c r="AI16" s="713"/>
      <c r="AJ16" s="714"/>
      <c r="AK16" s="39" t="str">
        <f>'syn rec_edit'!I133</f>
        <v/>
      </c>
      <c r="AL16" s="712"/>
      <c r="AM16" s="713"/>
      <c r="AN16" s="714"/>
      <c r="AO16" s="39" t="str">
        <f>'syn rec_edit'!I134</f>
        <v/>
      </c>
      <c r="AP16" s="712"/>
      <c r="AQ16" s="713"/>
      <c r="AR16" s="714"/>
      <c r="AS16" s="39" t="str">
        <f>'syn rec_edit'!I135</f>
        <v/>
      </c>
      <c r="AT16" s="712"/>
      <c r="AU16" s="713"/>
      <c r="AV16" s="714"/>
      <c r="AW16" s="39" t="str">
        <f>'syn rec_edit'!I136</f>
        <v/>
      </c>
    </row>
    <row r="17" spans="1:51" ht="12.95" customHeight="1">
      <c r="A17" s="702"/>
      <c r="B17" s="20"/>
      <c r="C17" s="38" t="str">
        <f>'syn rec_edit'!H125</f>
        <v/>
      </c>
      <c r="D17" s="21"/>
      <c r="E17" s="39" t="str">
        <f>'syn rec_edit'!J125</f>
        <v/>
      </c>
      <c r="F17" s="20"/>
      <c r="G17" s="38" t="str">
        <f>'syn rec_edit'!H126</f>
        <v/>
      </c>
      <c r="H17" s="21"/>
      <c r="I17" s="39" t="str">
        <f>'syn rec_edit'!J126</f>
        <v/>
      </c>
      <c r="J17" s="20"/>
      <c r="K17" s="38" t="str">
        <f>'syn rec_edit'!H127</f>
        <v/>
      </c>
      <c r="L17" s="21"/>
      <c r="M17" s="39" t="str">
        <f>'syn rec_edit'!J127</f>
        <v/>
      </c>
      <c r="N17" s="20"/>
      <c r="O17" s="38" t="str">
        <f>'syn rec_edit'!H128</f>
        <v/>
      </c>
      <c r="P17" s="21"/>
      <c r="Q17" s="39" t="str">
        <f>'syn rec_edit'!J128</f>
        <v/>
      </c>
      <c r="R17" s="20"/>
      <c r="S17" s="38" t="str">
        <f>'syn rec_edit'!H129</f>
        <v/>
      </c>
      <c r="T17" s="21"/>
      <c r="U17" s="39" t="str">
        <f>'syn rec_edit'!J129</f>
        <v/>
      </c>
      <c r="V17" s="20"/>
      <c r="W17" s="38" t="str">
        <f>'syn rec_edit'!H130</f>
        <v/>
      </c>
      <c r="X17" s="21"/>
      <c r="Y17" s="39" t="str">
        <f>'syn rec_edit'!J130</f>
        <v/>
      </c>
      <c r="Z17" s="20"/>
      <c r="AA17" s="38" t="str">
        <f>'syn rec_edit'!H131</f>
        <v/>
      </c>
      <c r="AB17" s="21"/>
      <c r="AC17" s="39" t="str">
        <f>'syn rec_edit'!J131</f>
        <v/>
      </c>
      <c r="AD17" s="20"/>
      <c r="AE17" s="38" t="str">
        <f>'syn rec_edit'!H132</f>
        <v/>
      </c>
      <c r="AF17" s="21"/>
      <c r="AG17" s="39" t="str">
        <f>'syn rec_edit'!J132</f>
        <v/>
      </c>
      <c r="AH17" s="20"/>
      <c r="AI17" s="38" t="str">
        <f>'syn rec_edit'!H133</f>
        <v/>
      </c>
      <c r="AJ17" s="21"/>
      <c r="AK17" s="39" t="str">
        <f>'syn rec_edit'!J133</f>
        <v/>
      </c>
      <c r="AL17" s="20"/>
      <c r="AM17" s="38" t="str">
        <f>'syn rec_edit'!H134</f>
        <v/>
      </c>
      <c r="AN17" s="21"/>
      <c r="AO17" s="39" t="str">
        <f>'syn rec_edit'!J134</f>
        <v/>
      </c>
      <c r="AP17" s="20"/>
      <c r="AQ17" s="38" t="str">
        <f>'syn rec_edit'!H135</f>
        <v/>
      </c>
      <c r="AR17" s="21"/>
      <c r="AS17" s="39" t="str">
        <f>'syn rec_edit'!J135</f>
        <v/>
      </c>
      <c r="AT17" s="20"/>
      <c r="AU17" s="38" t="str">
        <f>'syn rec_edit'!H136</f>
        <v/>
      </c>
      <c r="AV17" s="21"/>
      <c r="AW17" s="39" t="str">
        <f>'syn rec_edit'!J136</f>
        <v/>
      </c>
    </row>
    <row r="18" spans="1:51" ht="12.95" customHeight="1" thickBot="1">
      <c r="A18" s="28"/>
      <c r="B18" s="221" t="str">
        <f>'syn rec_edit'!F125</f>
        <v>3-25</v>
      </c>
      <c r="C18" s="22"/>
      <c r="D18" s="22"/>
      <c r="E18" s="23" t="str">
        <f>'syn rec_edit'!G125</f>
        <v>25nmUniv</v>
      </c>
      <c r="F18" s="221" t="str">
        <f>'syn rec_edit'!F126</f>
        <v>3-26</v>
      </c>
      <c r="G18" s="22"/>
      <c r="H18" s="22"/>
      <c r="I18" s="23" t="str">
        <f>'syn rec_edit'!G126</f>
        <v>25nmUniv</v>
      </c>
      <c r="J18" s="221" t="str">
        <f>'syn rec_edit'!F127</f>
        <v>3-27</v>
      </c>
      <c r="K18" s="22"/>
      <c r="L18" s="22"/>
      <c r="M18" s="23" t="str">
        <f>'syn rec_edit'!G127</f>
        <v>25nmUniv</v>
      </c>
      <c r="N18" s="221" t="str">
        <f>'syn rec_edit'!F128</f>
        <v>3-28</v>
      </c>
      <c r="O18" s="22"/>
      <c r="P18" s="22"/>
      <c r="Q18" s="23" t="str">
        <f>'syn rec_edit'!G128</f>
        <v>25nmUniv</v>
      </c>
      <c r="R18" s="221" t="str">
        <f>'syn rec_edit'!F129</f>
        <v>3-29</v>
      </c>
      <c r="S18" s="22"/>
      <c r="T18" s="22"/>
      <c r="U18" s="23" t="str">
        <f>'syn rec_edit'!G129</f>
        <v>25nmUniv</v>
      </c>
      <c r="V18" s="221" t="str">
        <f>'syn rec_edit'!F130</f>
        <v>3-30</v>
      </c>
      <c r="W18" s="22"/>
      <c r="X18" s="22"/>
      <c r="Y18" s="23" t="str">
        <f>'syn rec_edit'!G130</f>
        <v>25nmUniv</v>
      </c>
      <c r="Z18" s="221" t="str">
        <f>'syn rec_edit'!F131</f>
        <v>3-31</v>
      </c>
      <c r="AA18" s="22"/>
      <c r="AB18" s="22"/>
      <c r="AC18" s="23" t="str">
        <f>'syn rec_edit'!G131</f>
        <v>25nmUniv</v>
      </c>
      <c r="AD18" s="221" t="str">
        <f>'syn rec_edit'!F132</f>
        <v>3-32</v>
      </c>
      <c r="AE18" s="22"/>
      <c r="AF18" s="22"/>
      <c r="AG18" s="23" t="str">
        <f>'syn rec_edit'!G132</f>
        <v>25nmUniv</v>
      </c>
      <c r="AH18" s="221" t="str">
        <f>'syn rec_edit'!F133</f>
        <v>3-33</v>
      </c>
      <c r="AI18" s="22"/>
      <c r="AJ18" s="22"/>
      <c r="AK18" s="23" t="str">
        <f>'syn rec_edit'!G133</f>
        <v>25nmUniv</v>
      </c>
      <c r="AL18" s="221" t="str">
        <f>'syn rec_edit'!F134</f>
        <v>3-34</v>
      </c>
      <c r="AM18" s="22"/>
      <c r="AN18" s="22"/>
      <c r="AO18" s="23" t="str">
        <f>'syn rec_edit'!G134</f>
        <v>25nmUniv</v>
      </c>
      <c r="AP18" s="221" t="str">
        <f>'syn rec_edit'!F135</f>
        <v>3-35</v>
      </c>
      <c r="AQ18" s="22"/>
      <c r="AR18" s="22"/>
      <c r="AS18" s="23" t="str">
        <f>'syn rec_edit'!G135</f>
        <v>25nmUniv</v>
      </c>
      <c r="AT18" s="221" t="str">
        <f>'syn rec_edit'!F136</f>
        <v>3-36</v>
      </c>
      <c r="AU18" s="22"/>
      <c r="AV18" s="22"/>
      <c r="AW18" s="23" t="str">
        <f>'syn rec_edit'!G136</f>
        <v>25nmUniv</v>
      </c>
    </row>
    <row r="19" spans="1:51" ht="12.95" customHeight="1">
      <c r="A19" s="701" t="s">
        <v>7</v>
      </c>
      <c r="B19" s="709" t="str">
        <f>IF('syn rec_edit'!B137&lt;&gt;"",RIGHT('syn rec_edit'!B137,LEN('syn rec_edit'!B137)-5),"")</f>
        <v>7430-14</v>
      </c>
      <c r="C19" s="710"/>
      <c r="D19" s="711"/>
      <c r="E19" s="52" t="str">
        <f>IF('syn rec_edit'!E137&gt;0, 'syn rec_edit'!E137 &amp; "nt","")</f>
        <v>37nt</v>
      </c>
      <c r="F19" s="709" t="str">
        <f>IF('syn rec_edit'!B138&lt;&gt;"",RIGHT('syn rec_edit'!B138,LEN('syn rec_edit'!B138)-5),"")</f>
        <v>7430-15</v>
      </c>
      <c r="G19" s="710"/>
      <c r="H19" s="711"/>
      <c r="I19" s="52" t="str">
        <f>IF('syn rec_edit'!E138&gt;0, 'syn rec_edit'!E138 &amp; "nt","")</f>
        <v>20nt</v>
      </c>
      <c r="J19" s="709" t="str">
        <f>IF('syn rec_edit'!B139&lt;&gt;"",RIGHT('syn rec_edit'!B139,LEN('syn rec_edit'!B139)-5),"")</f>
        <v>7430-16</v>
      </c>
      <c r="K19" s="710"/>
      <c r="L19" s="711"/>
      <c r="M19" s="52" t="str">
        <f>IF('syn rec_edit'!E139&gt;0, 'syn rec_edit'!E139 &amp; "nt","")</f>
        <v>39nt</v>
      </c>
      <c r="N19" s="709" t="str">
        <f>IF('syn rec_edit'!B140&lt;&gt;"",RIGHT('syn rec_edit'!B140,LEN('syn rec_edit'!B140)-5),"")</f>
        <v>7430-17</v>
      </c>
      <c r="O19" s="710"/>
      <c r="P19" s="711"/>
      <c r="Q19" s="52" t="str">
        <f>IF('syn rec_edit'!E140&gt;0, 'syn rec_edit'!E140 &amp; "nt","")</f>
        <v>40nt</v>
      </c>
      <c r="R19" s="709" t="str">
        <f>IF('syn rec_edit'!B141&lt;&gt;"",RIGHT('syn rec_edit'!B141,LEN('syn rec_edit'!B141)-5),"")</f>
        <v>7430-18</v>
      </c>
      <c r="S19" s="710"/>
      <c r="T19" s="711"/>
      <c r="U19" s="52" t="str">
        <f>IF('syn rec_edit'!E141&gt;0, 'syn rec_edit'!E141 &amp; "nt","")</f>
        <v>20nt</v>
      </c>
      <c r="V19" s="709" t="str">
        <f>IF('syn rec_edit'!B142&lt;&gt;"",RIGHT('syn rec_edit'!B142,LEN('syn rec_edit'!B142)-5),"")</f>
        <v>7430-19</v>
      </c>
      <c r="W19" s="710"/>
      <c r="X19" s="711"/>
      <c r="Y19" s="52" t="str">
        <f>IF('syn rec_edit'!E142&gt;0, 'syn rec_edit'!E142 &amp; "nt","")</f>
        <v>41nt</v>
      </c>
      <c r="Z19" s="709" t="str">
        <f>IF('syn rec_edit'!B143&lt;&gt;"",RIGHT('syn rec_edit'!B143,LEN('syn rec_edit'!B143)-5),"")</f>
        <v>7430-20</v>
      </c>
      <c r="AA19" s="710"/>
      <c r="AB19" s="711"/>
      <c r="AC19" s="52" t="str">
        <f>IF('syn rec_edit'!E143&gt;0, 'syn rec_edit'!E143 &amp; "nt","")</f>
        <v>39nt</v>
      </c>
      <c r="AD19" s="709" t="str">
        <f>IF('syn rec_edit'!B144&lt;&gt;"",RIGHT('syn rec_edit'!B144,LEN('syn rec_edit'!B144)-5),"")</f>
        <v>7430-21</v>
      </c>
      <c r="AE19" s="710"/>
      <c r="AF19" s="711"/>
      <c r="AG19" s="52" t="str">
        <f>IF('syn rec_edit'!E144&gt;0, 'syn rec_edit'!E144 &amp; "nt","")</f>
        <v>20nt</v>
      </c>
      <c r="AH19" s="709" t="str">
        <f>IF('syn rec_edit'!B145&lt;&gt;"",RIGHT('syn rec_edit'!B145,LEN('syn rec_edit'!B145)-5),"")</f>
        <v>7436-1</v>
      </c>
      <c r="AI19" s="710"/>
      <c r="AJ19" s="711"/>
      <c r="AK19" s="52" t="str">
        <f>IF('syn rec_edit'!E145&gt;0, 'syn rec_edit'!E145 &amp; "nt","")</f>
        <v>38nt</v>
      </c>
      <c r="AL19" s="709" t="str">
        <f>IF('syn rec_edit'!B146&lt;&gt;"",RIGHT('syn rec_edit'!B146,LEN('syn rec_edit'!B146)-5),"")</f>
        <v>7436-2</v>
      </c>
      <c r="AM19" s="710"/>
      <c r="AN19" s="711"/>
      <c r="AO19" s="52" t="str">
        <f>IF('syn rec_edit'!E146&gt;0, 'syn rec_edit'!E146 &amp; "nt","")</f>
        <v>17nt</v>
      </c>
      <c r="AP19" s="709" t="str">
        <f>IF('syn rec_edit'!B147&lt;&gt;"",RIGHT('syn rec_edit'!B147,LEN('syn rec_edit'!B147)-5),"")</f>
        <v>7436-3</v>
      </c>
      <c r="AQ19" s="710"/>
      <c r="AR19" s="711"/>
      <c r="AS19" s="52" t="str">
        <f>IF('syn rec_edit'!E147&gt;0, 'syn rec_edit'!E147 &amp; "nt","")</f>
        <v>37nt</v>
      </c>
      <c r="AT19" s="709" t="str">
        <f>IF('syn rec_edit'!B148&lt;&gt;"",RIGHT('syn rec_edit'!B148,LEN('syn rec_edit'!B148)-5),"")</f>
        <v>7436-4</v>
      </c>
      <c r="AU19" s="710"/>
      <c r="AV19" s="711"/>
      <c r="AW19" s="52" t="str">
        <f>IF('syn rec_edit'!E148&gt;0, 'syn rec_edit'!E148 &amp; "nt","")</f>
        <v>44nt</v>
      </c>
    </row>
    <row r="20" spans="1:51" ht="12.95" customHeight="1">
      <c r="A20" s="702"/>
      <c r="B20" s="712"/>
      <c r="C20" s="713"/>
      <c r="D20" s="714"/>
      <c r="E20" s="39" t="str">
        <f>'syn rec_edit'!I137</f>
        <v/>
      </c>
      <c r="F20" s="712"/>
      <c r="G20" s="713"/>
      <c r="H20" s="714"/>
      <c r="I20" s="39" t="str">
        <f>'syn rec_edit'!I138</f>
        <v/>
      </c>
      <c r="J20" s="712"/>
      <c r="K20" s="713"/>
      <c r="L20" s="714"/>
      <c r="M20" s="39" t="str">
        <f>'syn rec_edit'!I139</f>
        <v/>
      </c>
      <c r="N20" s="712"/>
      <c r="O20" s="713"/>
      <c r="P20" s="714"/>
      <c r="Q20" s="39" t="str">
        <f>'syn rec_edit'!I140</f>
        <v/>
      </c>
      <c r="R20" s="712"/>
      <c r="S20" s="713"/>
      <c r="T20" s="714"/>
      <c r="U20" s="39" t="str">
        <f>'syn rec_edit'!I141</f>
        <v/>
      </c>
      <c r="V20" s="712"/>
      <c r="W20" s="713"/>
      <c r="X20" s="714"/>
      <c r="Y20" s="39" t="str">
        <f>'syn rec_edit'!I142</f>
        <v/>
      </c>
      <c r="Z20" s="712"/>
      <c r="AA20" s="713"/>
      <c r="AB20" s="714"/>
      <c r="AC20" s="39" t="str">
        <f>'syn rec_edit'!I143</f>
        <v/>
      </c>
      <c r="AD20" s="712"/>
      <c r="AE20" s="713"/>
      <c r="AF20" s="714"/>
      <c r="AG20" s="39" t="str">
        <f>'syn rec_edit'!I144</f>
        <v/>
      </c>
      <c r="AH20" s="712"/>
      <c r="AI20" s="713"/>
      <c r="AJ20" s="714"/>
      <c r="AK20" s="39" t="str">
        <f>'syn rec_edit'!I145</f>
        <v/>
      </c>
      <c r="AL20" s="712"/>
      <c r="AM20" s="713"/>
      <c r="AN20" s="714"/>
      <c r="AO20" s="39" t="str">
        <f>'syn rec_edit'!I146</f>
        <v/>
      </c>
      <c r="AP20" s="712"/>
      <c r="AQ20" s="713"/>
      <c r="AR20" s="714"/>
      <c r="AS20" s="39" t="str">
        <f>'syn rec_edit'!I147</f>
        <v/>
      </c>
      <c r="AT20" s="712"/>
      <c r="AU20" s="713"/>
      <c r="AV20" s="714"/>
      <c r="AW20" s="39" t="str">
        <f>'syn rec_edit'!I148</f>
        <v/>
      </c>
      <c r="AX20" s="11"/>
      <c r="AY20" s="11"/>
    </row>
    <row r="21" spans="1:51" ht="12.95" customHeight="1">
      <c r="A21" s="702"/>
      <c r="B21" s="20"/>
      <c r="C21" s="38" t="str">
        <f>'syn rec_edit'!H137</f>
        <v/>
      </c>
      <c r="D21" s="21"/>
      <c r="E21" s="39" t="str">
        <f>'syn rec_edit'!J137</f>
        <v/>
      </c>
      <c r="F21" s="20"/>
      <c r="G21" s="38" t="str">
        <f>'syn rec_edit'!H138</f>
        <v/>
      </c>
      <c r="H21" s="21"/>
      <c r="I21" s="39" t="str">
        <f>'syn rec_edit'!J138</f>
        <v/>
      </c>
      <c r="J21" s="20"/>
      <c r="K21" s="38" t="str">
        <f>'syn rec_edit'!H139</f>
        <v/>
      </c>
      <c r="L21" s="21"/>
      <c r="M21" s="39" t="str">
        <f>'syn rec_edit'!J139</f>
        <v/>
      </c>
      <c r="N21" s="20"/>
      <c r="O21" s="38" t="str">
        <f>'syn rec_edit'!H140</f>
        <v/>
      </c>
      <c r="P21" s="21"/>
      <c r="Q21" s="39" t="str">
        <f>'syn rec_edit'!J140</f>
        <v/>
      </c>
      <c r="R21" s="20"/>
      <c r="S21" s="38" t="str">
        <f>'syn rec_edit'!H141</f>
        <v/>
      </c>
      <c r="T21" s="21"/>
      <c r="U21" s="39" t="str">
        <f>'syn rec_edit'!J141</f>
        <v/>
      </c>
      <c r="V21" s="20"/>
      <c r="W21" s="38" t="str">
        <f>'syn rec_edit'!H142</f>
        <v/>
      </c>
      <c r="X21" s="21"/>
      <c r="Y21" s="39" t="str">
        <f>'syn rec_edit'!J142</f>
        <v/>
      </c>
      <c r="Z21" s="20"/>
      <c r="AA21" s="38" t="str">
        <f>'syn rec_edit'!H143</f>
        <v/>
      </c>
      <c r="AB21" s="21"/>
      <c r="AC21" s="39" t="str">
        <f>'syn rec_edit'!J143</f>
        <v/>
      </c>
      <c r="AD21" s="20"/>
      <c r="AE21" s="38" t="str">
        <f>'syn rec_edit'!H144</f>
        <v/>
      </c>
      <c r="AF21" s="21"/>
      <c r="AG21" s="39" t="str">
        <f>'syn rec_edit'!J144</f>
        <v/>
      </c>
      <c r="AH21" s="20"/>
      <c r="AI21" s="38" t="str">
        <f>'syn rec_edit'!H145</f>
        <v/>
      </c>
      <c r="AJ21" s="21"/>
      <c r="AK21" s="39" t="str">
        <f>'syn rec_edit'!J145</f>
        <v/>
      </c>
      <c r="AL21" s="20"/>
      <c r="AM21" s="38" t="str">
        <f>'syn rec_edit'!H146</f>
        <v/>
      </c>
      <c r="AN21" s="21"/>
      <c r="AO21" s="39" t="str">
        <f>'syn rec_edit'!J146</f>
        <v/>
      </c>
      <c r="AP21" s="20"/>
      <c r="AQ21" s="38" t="str">
        <f>'syn rec_edit'!H147</f>
        <v/>
      </c>
      <c r="AR21" s="21"/>
      <c r="AS21" s="39" t="str">
        <f>'syn rec_edit'!J147</f>
        <v/>
      </c>
      <c r="AT21" s="20"/>
      <c r="AU21" s="38" t="str">
        <f>'syn rec_edit'!H148</f>
        <v/>
      </c>
      <c r="AV21" s="21"/>
      <c r="AW21" s="39" t="str">
        <f>'syn rec_edit'!J148</f>
        <v/>
      </c>
    </row>
    <row r="22" spans="1:51" ht="12.95" customHeight="1" thickBot="1">
      <c r="A22" s="28"/>
      <c r="B22" s="221" t="str">
        <f>'syn rec_edit'!F137</f>
        <v>3-37</v>
      </c>
      <c r="C22" s="22"/>
      <c r="D22" s="22"/>
      <c r="E22" s="23" t="str">
        <f>'syn rec_edit'!G137</f>
        <v>25nmUniv</v>
      </c>
      <c r="F22" s="221" t="str">
        <f>'syn rec_edit'!F138</f>
        <v>3-38</v>
      </c>
      <c r="G22" s="22"/>
      <c r="H22" s="22"/>
      <c r="I22" s="23" t="str">
        <f>'syn rec_edit'!G138</f>
        <v>25nmUniv</v>
      </c>
      <c r="J22" s="221" t="str">
        <f>'syn rec_edit'!F139</f>
        <v>3-39</v>
      </c>
      <c r="K22" s="22"/>
      <c r="L22" s="22"/>
      <c r="M22" s="23" t="str">
        <f>'syn rec_edit'!G139</f>
        <v>25nmUniv</v>
      </c>
      <c r="N22" s="221" t="str">
        <f>'syn rec_edit'!F140</f>
        <v>3-40</v>
      </c>
      <c r="O22" s="22"/>
      <c r="P22" s="22"/>
      <c r="Q22" s="23" t="str">
        <f>'syn rec_edit'!G140</f>
        <v>25nmUniv</v>
      </c>
      <c r="R22" s="221" t="str">
        <f>'syn rec_edit'!F141</f>
        <v>3-41</v>
      </c>
      <c r="S22" s="22"/>
      <c r="T22" s="22"/>
      <c r="U22" s="23" t="str">
        <f>'syn rec_edit'!G141</f>
        <v>25nmUniv</v>
      </c>
      <c r="V22" s="221" t="str">
        <f>'syn rec_edit'!F142</f>
        <v>3-42</v>
      </c>
      <c r="W22" s="22"/>
      <c r="X22" s="22"/>
      <c r="Y22" s="23" t="str">
        <f>'syn rec_edit'!G142</f>
        <v>25nmUniv</v>
      </c>
      <c r="Z22" s="221" t="str">
        <f>'syn rec_edit'!F143</f>
        <v>3-43</v>
      </c>
      <c r="AA22" s="22"/>
      <c r="AB22" s="22"/>
      <c r="AC22" s="23" t="str">
        <f>'syn rec_edit'!G143</f>
        <v>25nmUniv</v>
      </c>
      <c r="AD22" s="221" t="str">
        <f>'syn rec_edit'!F144</f>
        <v>3-44</v>
      </c>
      <c r="AE22" s="22"/>
      <c r="AF22" s="22"/>
      <c r="AG22" s="23" t="str">
        <f>'syn rec_edit'!G144</f>
        <v>25nmUniv</v>
      </c>
      <c r="AH22" s="221" t="str">
        <f>'syn rec_edit'!F145</f>
        <v>3-45</v>
      </c>
      <c r="AI22" s="22"/>
      <c r="AJ22" s="22"/>
      <c r="AK22" s="23" t="str">
        <f>'syn rec_edit'!G145</f>
        <v>25nmUniv</v>
      </c>
      <c r="AL22" s="221" t="str">
        <f>'syn rec_edit'!F146</f>
        <v>3-46</v>
      </c>
      <c r="AM22" s="22"/>
      <c r="AN22" s="22"/>
      <c r="AO22" s="23" t="str">
        <f>'syn rec_edit'!G146</f>
        <v>25nmUniv</v>
      </c>
      <c r="AP22" s="221" t="str">
        <f>'syn rec_edit'!F147</f>
        <v>3-47</v>
      </c>
      <c r="AQ22" s="22"/>
      <c r="AR22" s="22"/>
      <c r="AS22" s="23" t="str">
        <f>'syn rec_edit'!G147</f>
        <v>25nmUniv</v>
      </c>
      <c r="AT22" s="221" t="str">
        <f>'syn rec_edit'!F148</f>
        <v>3-48</v>
      </c>
      <c r="AU22" s="22"/>
      <c r="AV22" s="22"/>
      <c r="AW22" s="23" t="str">
        <f>'syn rec_edit'!G148</f>
        <v>25nmUniv</v>
      </c>
    </row>
    <row r="23" spans="1:51" ht="12.95" customHeight="1">
      <c r="A23" s="701" t="s">
        <v>8</v>
      </c>
      <c r="B23" s="709" t="str">
        <f>IF('syn rec_edit'!B149&lt;&gt;"",RIGHT('syn rec_edit'!B149,LEN('syn rec_edit'!B149)-5),"")</f>
        <v>7436-5</v>
      </c>
      <c r="C23" s="710"/>
      <c r="D23" s="711"/>
      <c r="E23" s="52" t="str">
        <f>IF('syn rec_edit'!E149&gt;0, 'syn rec_edit'!E149 &amp; "nt","")</f>
        <v>19nt</v>
      </c>
      <c r="F23" s="709" t="str">
        <f>IF('syn rec_edit'!B150&lt;&gt;"",RIGHT('syn rec_edit'!B150,LEN('syn rec_edit'!B150)-5),"")</f>
        <v>7436-6</v>
      </c>
      <c r="G23" s="710"/>
      <c r="H23" s="711"/>
      <c r="I23" s="52" t="str">
        <f>IF('syn rec_edit'!E150&gt;0, 'syn rec_edit'!E150 &amp; "nt","")</f>
        <v>41nt</v>
      </c>
      <c r="J23" s="709" t="str">
        <f>IF('syn rec_edit'!B151&lt;&gt;"",RIGHT('syn rec_edit'!B151,LEN('syn rec_edit'!B151)-5),"")</f>
        <v>7436-7</v>
      </c>
      <c r="K23" s="710"/>
      <c r="L23" s="711"/>
      <c r="M23" s="52" t="str">
        <f>IF('syn rec_edit'!E151&gt;0, 'syn rec_edit'!E151 &amp; "nt","")</f>
        <v>41nt</v>
      </c>
      <c r="N23" s="709" t="str">
        <f>IF('syn rec_edit'!B152&lt;&gt;"",RIGHT('syn rec_edit'!B152,LEN('syn rec_edit'!B152)-5),"")</f>
        <v>7436-8</v>
      </c>
      <c r="O23" s="710"/>
      <c r="P23" s="711"/>
      <c r="Q23" s="52" t="str">
        <f>IF('syn rec_edit'!E152&gt;0, 'syn rec_edit'!E152 &amp; "nt","")</f>
        <v>15nt</v>
      </c>
      <c r="R23" s="709" t="str">
        <f>IF('syn rec_edit'!B153&lt;&gt;"",RIGHT('syn rec_edit'!B153,LEN('syn rec_edit'!B153)-5),"")</f>
        <v>7436-9</v>
      </c>
      <c r="S23" s="710"/>
      <c r="T23" s="711"/>
      <c r="U23" s="52" t="str">
        <f>IF('syn rec_edit'!E153&gt;0, 'syn rec_edit'!E153 &amp; "nt","")</f>
        <v>36nt</v>
      </c>
      <c r="V23" s="709" t="str">
        <f>IF('syn rec_edit'!B154&lt;&gt;"",RIGHT('syn rec_edit'!B154,LEN('syn rec_edit'!B154)-5),"")</f>
        <v>7436-10</v>
      </c>
      <c r="W23" s="710"/>
      <c r="X23" s="711"/>
      <c r="Y23" s="52" t="str">
        <f>IF('syn rec_edit'!E154&gt;0, 'syn rec_edit'!E154 &amp; "nt","")</f>
        <v>35nt</v>
      </c>
      <c r="Z23" s="709" t="str">
        <f>IF('syn rec_edit'!B155&lt;&gt;"",RIGHT('syn rec_edit'!B155,LEN('syn rec_edit'!B155)-5),"")</f>
        <v>7436-11</v>
      </c>
      <c r="AA23" s="710"/>
      <c r="AB23" s="711"/>
      <c r="AC23" s="52" t="str">
        <f>IF('syn rec_edit'!E155&gt;0, 'syn rec_edit'!E155 &amp; "nt","")</f>
        <v>20nt</v>
      </c>
      <c r="AD23" s="709" t="str">
        <f>IF('syn rec_edit'!B156&lt;&gt;"",RIGHT('syn rec_edit'!B156,LEN('syn rec_edit'!B156)-5),"")</f>
        <v>7436-12</v>
      </c>
      <c r="AE23" s="710"/>
      <c r="AF23" s="711"/>
      <c r="AG23" s="52" t="str">
        <f>IF('syn rec_edit'!E156&gt;0, 'syn rec_edit'!E156 &amp; "nt","")</f>
        <v>42nt</v>
      </c>
      <c r="AH23" s="709" t="str">
        <f>IF('syn rec_edit'!B157&lt;&gt;"",RIGHT('syn rec_edit'!B157,LEN('syn rec_edit'!B157)-5),"")</f>
        <v>7436-13</v>
      </c>
      <c r="AI23" s="710"/>
      <c r="AJ23" s="711"/>
      <c r="AK23" s="52" t="str">
        <f>IF('syn rec_edit'!E157&gt;0, 'syn rec_edit'!E157 &amp; "nt","")</f>
        <v>38nt</v>
      </c>
      <c r="AL23" s="709" t="str">
        <f>IF('syn rec_edit'!B158&lt;&gt;"",RIGHT('syn rec_edit'!B158,LEN('syn rec_edit'!B158)-5),"")</f>
        <v>7436-14</v>
      </c>
      <c r="AM23" s="710"/>
      <c r="AN23" s="711"/>
      <c r="AO23" s="52" t="str">
        <f>IF('syn rec_edit'!E158&gt;0, 'syn rec_edit'!E158 &amp; "nt","")</f>
        <v>19nt</v>
      </c>
      <c r="AP23" s="709" t="str">
        <f>IF('syn rec_edit'!B159&lt;&gt;"",RIGHT('syn rec_edit'!B159,LEN('syn rec_edit'!B159)-5),"")</f>
        <v>7436-15</v>
      </c>
      <c r="AQ23" s="710"/>
      <c r="AR23" s="711"/>
      <c r="AS23" s="52" t="str">
        <f>IF('syn rec_edit'!E159&gt;0, 'syn rec_edit'!E159 &amp; "nt","")</f>
        <v>38nt</v>
      </c>
      <c r="AT23" s="709" t="str">
        <f>IF('syn rec_edit'!B160&lt;&gt;"",RIGHT('syn rec_edit'!B160,LEN('syn rec_edit'!B160)-5),"")</f>
        <v>7436-16</v>
      </c>
      <c r="AU23" s="710"/>
      <c r="AV23" s="711"/>
      <c r="AW23" s="52" t="str">
        <f>IF('syn rec_edit'!E160&gt;0, 'syn rec_edit'!E160 &amp; "nt","")</f>
        <v>34nt</v>
      </c>
    </row>
    <row r="24" spans="1:51" ht="12.95" customHeight="1">
      <c r="A24" s="702"/>
      <c r="B24" s="712"/>
      <c r="C24" s="713"/>
      <c r="D24" s="714"/>
      <c r="E24" s="39" t="str">
        <f>'syn rec_edit'!I149</f>
        <v/>
      </c>
      <c r="F24" s="712"/>
      <c r="G24" s="713"/>
      <c r="H24" s="714"/>
      <c r="I24" s="39" t="str">
        <f>'syn rec_edit'!I150</f>
        <v/>
      </c>
      <c r="J24" s="712"/>
      <c r="K24" s="713"/>
      <c r="L24" s="714"/>
      <c r="M24" s="39" t="str">
        <f>'syn rec_edit'!I151</f>
        <v/>
      </c>
      <c r="N24" s="712"/>
      <c r="O24" s="713"/>
      <c r="P24" s="714"/>
      <c r="Q24" s="39" t="str">
        <f>'syn rec_edit'!I152</f>
        <v/>
      </c>
      <c r="R24" s="712"/>
      <c r="S24" s="713"/>
      <c r="T24" s="714"/>
      <c r="U24" s="39" t="str">
        <f>'syn rec_edit'!I153</f>
        <v/>
      </c>
      <c r="V24" s="712"/>
      <c r="W24" s="713"/>
      <c r="X24" s="714"/>
      <c r="Y24" s="39" t="str">
        <f>'syn rec_edit'!I154</f>
        <v/>
      </c>
      <c r="Z24" s="712"/>
      <c r="AA24" s="713"/>
      <c r="AB24" s="714"/>
      <c r="AC24" s="39" t="str">
        <f>'syn rec_edit'!I155</f>
        <v/>
      </c>
      <c r="AD24" s="712"/>
      <c r="AE24" s="713"/>
      <c r="AF24" s="714"/>
      <c r="AG24" s="39" t="str">
        <f>'syn rec_edit'!I156</f>
        <v/>
      </c>
      <c r="AH24" s="712"/>
      <c r="AI24" s="713"/>
      <c r="AJ24" s="714"/>
      <c r="AK24" s="39" t="str">
        <f>'syn rec_edit'!I157</f>
        <v/>
      </c>
      <c r="AL24" s="712"/>
      <c r="AM24" s="713"/>
      <c r="AN24" s="714"/>
      <c r="AO24" s="39" t="str">
        <f>'syn rec_edit'!I158</f>
        <v/>
      </c>
      <c r="AP24" s="712"/>
      <c r="AQ24" s="713"/>
      <c r="AR24" s="714"/>
      <c r="AS24" s="39" t="str">
        <f>'syn rec_edit'!I159</f>
        <v/>
      </c>
      <c r="AT24" s="712"/>
      <c r="AU24" s="713"/>
      <c r="AV24" s="714"/>
      <c r="AW24" s="39" t="str">
        <f>'syn rec_edit'!I160</f>
        <v/>
      </c>
    </row>
    <row r="25" spans="1:51" ht="12.95" customHeight="1">
      <c r="A25" s="702"/>
      <c r="B25" s="20"/>
      <c r="C25" s="38" t="str">
        <f>'syn rec_edit'!H149</f>
        <v/>
      </c>
      <c r="D25" s="21"/>
      <c r="E25" s="39" t="str">
        <f>'syn rec_edit'!J149</f>
        <v/>
      </c>
      <c r="F25" s="20"/>
      <c r="G25" s="38" t="str">
        <f>'syn rec_edit'!H150</f>
        <v/>
      </c>
      <c r="H25" s="21"/>
      <c r="I25" s="39" t="str">
        <f>'syn rec_edit'!J150</f>
        <v/>
      </c>
      <c r="J25" s="20"/>
      <c r="K25" s="38" t="str">
        <f>'syn rec_edit'!H151</f>
        <v/>
      </c>
      <c r="L25" s="21"/>
      <c r="M25" s="39" t="str">
        <f>'syn rec_edit'!J151</f>
        <v/>
      </c>
      <c r="N25" s="20"/>
      <c r="O25" s="38" t="str">
        <f>'syn rec_edit'!H152</f>
        <v/>
      </c>
      <c r="P25" s="21"/>
      <c r="Q25" s="39" t="str">
        <f>'syn rec_edit'!J152</f>
        <v/>
      </c>
      <c r="R25" s="20"/>
      <c r="S25" s="38" t="str">
        <f>'syn rec_edit'!H153</f>
        <v/>
      </c>
      <c r="T25" s="21"/>
      <c r="U25" s="39" t="str">
        <f>'syn rec_edit'!J153</f>
        <v/>
      </c>
      <c r="V25" s="20"/>
      <c r="W25" s="38" t="str">
        <f>'syn rec_edit'!H154</f>
        <v/>
      </c>
      <c r="X25" s="21"/>
      <c r="Y25" s="39" t="str">
        <f>'syn rec_edit'!J154</f>
        <v/>
      </c>
      <c r="Z25" s="20"/>
      <c r="AA25" s="38" t="str">
        <f>'syn rec_edit'!H155</f>
        <v/>
      </c>
      <c r="AB25" s="21"/>
      <c r="AC25" s="39" t="str">
        <f>'syn rec_edit'!J155</f>
        <v/>
      </c>
      <c r="AD25" s="20"/>
      <c r="AE25" s="38" t="str">
        <f>'syn rec_edit'!H156</f>
        <v/>
      </c>
      <c r="AF25" s="21"/>
      <c r="AG25" s="39" t="str">
        <f>'syn rec_edit'!J156</f>
        <v/>
      </c>
      <c r="AH25" s="20"/>
      <c r="AI25" s="38" t="str">
        <f>'syn rec_edit'!H157</f>
        <v/>
      </c>
      <c r="AJ25" s="21"/>
      <c r="AK25" s="39" t="str">
        <f>'syn rec_edit'!J157</f>
        <v/>
      </c>
      <c r="AL25" s="20"/>
      <c r="AM25" s="38" t="str">
        <f>'syn rec_edit'!H158</f>
        <v/>
      </c>
      <c r="AN25" s="21"/>
      <c r="AO25" s="39" t="str">
        <f>'syn rec_edit'!J158</f>
        <v/>
      </c>
      <c r="AP25" s="20"/>
      <c r="AQ25" s="38" t="str">
        <f>'syn rec_edit'!H159</f>
        <v/>
      </c>
      <c r="AR25" s="21"/>
      <c r="AS25" s="39" t="str">
        <f>'syn rec_edit'!J159</f>
        <v/>
      </c>
      <c r="AT25" s="20"/>
      <c r="AU25" s="38" t="str">
        <f>'syn rec_edit'!H160</f>
        <v/>
      </c>
      <c r="AV25" s="21"/>
      <c r="AW25" s="39" t="str">
        <f>'syn rec_edit'!J160</f>
        <v/>
      </c>
    </row>
    <row r="26" spans="1:51" ht="12.95" customHeight="1" thickBot="1">
      <c r="A26" s="28"/>
      <c r="B26" s="221" t="str">
        <f>'syn rec_edit'!F149</f>
        <v>2-25</v>
      </c>
      <c r="C26" s="22"/>
      <c r="D26" s="22"/>
      <c r="E26" s="23" t="str">
        <f>'syn rec_edit'!G149</f>
        <v>25nmUniv</v>
      </c>
      <c r="F26" s="221" t="str">
        <f>'syn rec_edit'!F150</f>
        <v>2-26</v>
      </c>
      <c r="G26" s="22"/>
      <c r="H26" s="22"/>
      <c r="I26" s="23" t="str">
        <f>'syn rec_edit'!G150</f>
        <v>25nmUniv</v>
      </c>
      <c r="J26" s="221" t="str">
        <f>'syn rec_edit'!F151</f>
        <v>2-27</v>
      </c>
      <c r="K26" s="22"/>
      <c r="L26" s="22"/>
      <c r="M26" s="23" t="str">
        <f>'syn rec_edit'!G151</f>
        <v>25nmUniv</v>
      </c>
      <c r="N26" s="221" t="str">
        <f>'syn rec_edit'!F152</f>
        <v>2-28</v>
      </c>
      <c r="O26" s="22"/>
      <c r="P26" s="22"/>
      <c r="Q26" s="23" t="str">
        <f>'syn rec_edit'!G152</f>
        <v>25nmUniv</v>
      </c>
      <c r="R26" s="221" t="str">
        <f>'syn rec_edit'!F153</f>
        <v>2-29</v>
      </c>
      <c r="S26" s="22"/>
      <c r="T26" s="22"/>
      <c r="U26" s="23" t="str">
        <f>'syn rec_edit'!G153</f>
        <v>25nmUniv</v>
      </c>
      <c r="V26" s="221" t="str">
        <f>'syn rec_edit'!F154</f>
        <v>2-30</v>
      </c>
      <c r="W26" s="22"/>
      <c r="X26" s="22"/>
      <c r="Y26" s="23" t="str">
        <f>'syn rec_edit'!G154</f>
        <v>25nmUniv</v>
      </c>
      <c r="Z26" s="221" t="str">
        <f>'syn rec_edit'!F155</f>
        <v>2-31</v>
      </c>
      <c r="AA26" s="22"/>
      <c r="AB26" s="22"/>
      <c r="AC26" s="23" t="str">
        <f>'syn rec_edit'!G155</f>
        <v>25nmUniv</v>
      </c>
      <c r="AD26" s="221" t="str">
        <f>'syn rec_edit'!F156</f>
        <v>2-32</v>
      </c>
      <c r="AE26" s="22"/>
      <c r="AF26" s="22"/>
      <c r="AG26" s="23" t="str">
        <f>'syn rec_edit'!G156</f>
        <v>25nmUniv</v>
      </c>
      <c r="AH26" s="221" t="str">
        <f>'syn rec_edit'!F157</f>
        <v>2-33</v>
      </c>
      <c r="AI26" s="22"/>
      <c r="AJ26" s="22"/>
      <c r="AK26" s="23" t="str">
        <f>'syn rec_edit'!G157</f>
        <v>25nmUniv</v>
      </c>
      <c r="AL26" s="221" t="str">
        <f>'syn rec_edit'!F158</f>
        <v>2-34</v>
      </c>
      <c r="AM26" s="22"/>
      <c r="AN26" s="22"/>
      <c r="AO26" s="23" t="str">
        <f>'syn rec_edit'!G158</f>
        <v>25nmUniv</v>
      </c>
      <c r="AP26" s="221" t="str">
        <f>'syn rec_edit'!F159</f>
        <v>2-35</v>
      </c>
      <c r="AQ26" s="22"/>
      <c r="AR26" s="22"/>
      <c r="AS26" s="23" t="str">
        <f>'syn rec_edit'!G159</f>
        <v>25nmUniv</v>
      </c>
      <c r="AT26" s="221" t="str">
        <f>'syn rec_edit'!F160</f>
        <v>2-36</v>
      </c>
      <c r="AU26" s="22"/>
      <c r="AV26" s="22"/>
      <c r="AW26" s="23" t="str">
        <f>'syn rec_edit'!G160</f>
        <v>25nmUniv</v>
      </c>
    </row>
    <row r="27" spans="1:51" ht="12.95" customHeight="1">
      <c r="A27" s="701" t="s">
        <v>9</v>
      </c>
      <c r="B27" s="709" t="str">
        <f>IF('syn rec_edit'!B161&lt;&gt;"",RIGHT('syn rec_edit'!B161,LEN('syn rec_edit'!B161)-5),"")</f>
        <v>7436-17</v>
      </c>
      <c r="C27" s="710"/>
      <c r="D27" s="711"/>
      <c r="E27" s="52" t="str">
        <f>IF('syn rec_edit'!E161&gt;0, 'syn rec_edit'!E161 &amp; "nt","")</f>
        <v>21nt</v>
      </c>
      <c r="F27" s="709" t="str">
        <f>IF('syn rec_edit'!B162&lt;&gt;"",RIGHT('syn rec_edit'!B162,LEN('syn rec_edit'!B162)-5),"")</f>
        <v>7436-18</v>
      </c>
      <c r="G27" s="710"/>
      <c r="H27" s="711"/>
      <c r="I27" s="52" t="str">
        <f>IF('syn rec_edit'!E162&gt;0, 'syn rec_edit'!E162 &amp; "nt","")</f>
        <v>40nt</v>
      </c>
      <c r="J27" s="709" t="str">
        <f>IF('syn rec_edit'!B163&lt;&gt;"",RIGHT('syn rec_edit'!B163,LEN('syn rec_edit'!B163)-5),"")</f>
        <v>7436-19</v>
      </c>
      <c r="K27" s="710"/>
      <c r="L27" s="711"/>
      <c r="M27" s="52" t="str">
        <f>IF('syn rec_edit'!E163&gt;0, 'syn rec_edit'!E163 &amp; "nt","")</f>
        <v>37nt</v>
      </c>
      <c r="N27" s="709" t="str">
        <f>IF('syn rec_edit'!B164&lt;&gt;"",RIGHT('syn rec_edit'!B164,LEN('syn rec_edit'!B164)-5),"")</f>
        <v>7436-20</v>
      </c>
      <c r="O27" s="710"/>
      <c r="P27" s="711"/>
      <c r="Q27" s="52" t="str">
        <f>IF('syn rec_edit'!E164&gt;0, 'syn rec_edit'!E164 &amp; "nt","")</f>
        <v>20nt</v>
      </c>
      <c r="R27" s="709" t="str">
        <f>IF('syn rec_edit'!B165&lt;&gt;"",RIGHT('syn rec_edit'!B165,LEN('syn rec_edit'!B165)-5),"")</f>
        <v>7436-21</v>
      </c>
      <c r="S27" s="710"/>
      <c r="T27" s="711"/>
      <c r="U27" s="52" t="str">
        <f>IF('syn rec_edit'!E165&gt;0, 'syn rec_edit'!E165 &amp; "nt","")</f>
        <v>39nt</v>
      </c>
      <c r="V27" s="709" t="str">
        <f>IF('syn rec_edit'!B166&lt;&gt;"",RIGHT('syn rec_edit'!B166,LEN('syn rec_edit'!B166)-5),"")</f>
        <v>7436-22</v>
      </c>
      <c r="W27" s="710"/>
      <c r="X27" s="711"/>
      <c r="Y27" s="52" t="str">
        <f>IF('syn rec_edit'!E166&gt;0, 'syn rec_edit'!E166 &amp; "nt","")</f>
        <v>37nt</v>
      </c>
      <c r="Z27" s="709" t="str">
        <f>IF('syn rec_edit'!B167&lt;&gt;"",RIGHT('syn rec_edit'!B167,LEN('syn rec_edit'!B167)-5),"")</f>
        <v>7436-23</v>
      </c>
      <c r="AA27" s="710"/>
      <c r="AB27" s="711"/>
      <c r="AC27" s="52" t="str">
        <f>IF('syn rec_edit'!E167&gt;0, 'syn rec_edit'!E167 &amp; "nt","")</f>
        <v>20nt</v>
      </c>
      <c r="AD27" s="709" t="str">
        <f>IF('syn rec_edit'!B168&lt;&gt;"",RIGHT('syn rec_edit'!B168,LEN('syn rec_edit'!B168)-5),"")</f>
        <v>7436-24</v>
      </c>
      <c r="AE27" s="710"/>
      <c r="AF27" s="711"/>
      <c r="AG27" s="52" t="str">
        <f>IF('syn rec_edit'!E168&gt;0, 'syn rec_edit'!E168 &amp; "nt","")</f>
        <v>43nt</v>
      </c>
      <c r="AH27" s="709" t="str">
        <f>IF('syn rec_edit'!B169&lt;&gt;"",RIGHT('syn rec_edit'!B169,LEN('syn rec_edit'!B169)-5),"")</f>
        <v>7436-25</v>
      </c>
      <c r="AI27" s="710"/>
      <c r="AJ27" s="711"/>
      <c r="AK27" s="52" t="str">
        <f>IF('syn rec_edit'!E169&gt;0, 'syn rec_edit'!E169 &amp; "nt","")</f>
        <v>39nt</v>
      </c>
      <c r="AL27" s="709" t="str">
        <f>IF('syn rec_edit'!B170&lt;&gt;"",RIGHT('syn rec_edit'!B170,LEN('syn rec_edit'!B170)-5),"")</f>
        <v>7436-26</v>
      </c>
      <c r="AM27" s="710"/>
      <c r="AN27" s="711"/>
      <c r="AO27" s="52" t="str">
        <f>IF('syn rec_edit'!E170&gt;0, 'syn rec_edit'!E170 &amp; "nt","")</f>
        <v>17nt</v>
      </c>
      <c r="AP27" s="709" t="str">
        <f>IF('syn rec_edit'!B171&lt;&gt;"",RIGHT('syn rec_edit'!B171,LEN('syn rec_edit'!B171)-5),"")</f>
        <v/>
      </c>
      <c r="AQ27" s="710"/>
      <c r="AR27" s="711"/>
      <c r="AS27" s="52" t="str">
        <f>IF('syn rec_edit'!E171&gt;0, 'syn rec_edit'!E171 &amp; "nt","")</f>
        <v/>
      </c>
      <c r="AT27" s="709" t="str">
        <f>IF('syn rec_edit'!B172&lt;&gt;"",RIGHT('syn rec_edit'!B172,LEN('syn rec_edit'!B172)-5),"")</f>
        <v/>
      </c>
      <c r="AU27" s="710"/>
      <c r="AV27" s="711"/>
      <c r="AW27" s="52" t="str">
        <f>IF('syn rec_edit'!E172&gt;0, 'syn rec_edit'!E172 &amp; "nt","")</f>
        <v/>
      </c>
    </row>
    <row r="28" spans="1:51" ht="12.95" customHeight="1">
      <c r="A28" s="702"/>
      <c r="B28" s="712"/>
      <c r="C28" s="713"/>
      <c r="D28" s="714"/>
      <c r="E28" s="39" t="str">
        <f>'syn rec_edit'!I161</f>
        <v/>
      </c>
      <c r="F28" s="712"/>
      <c r="G28" s="713"/>
      <c r="H28" s="714"/>
      <c r="I28" s="39" t="str">
        <f>'syn rec_edit'!I162</f>
        <v/>
      </c>
      <c r="J28" s="712"/>
      <c r="K28" s="713"/>
      <c r="L28" s="714"/>
      <c r="M28" s="39" t="str">
        <f>'syn rec_edit'!I163</f>
        <v/>
      </c>
      <c r="N28" s="712"/>
      <c r="O28" s="713"/>
      <c r="P28" s="714"/>
      <c r="Q28" s="39" t="str">
        <f>'syn rec_edit'!I164</f>
        <v/>
      </c>
      <c r="R28" s="712"/>
      <c r="S28" s="713"/>
      <c r="T28" s="714"/>
      <c r="U28" s="39" t="str">
        <f>'syn rec_edit'!I165</f>
        <v/>
      </c>
      <c r="V28" s="712"/>
      <c r="W28" s="713"/>
      <c r="X28" s="714"/>
      <c r="Y28" s="39" t="str">
        <f>'syn rec_edit'!I166</f>
        <v/>
      </c>
      <c r="Z28" s="712"/>
      <c r="AA28" s="713"/>
      <c r="AB28" s="714"/>
      <c r="AC28" s="39" t="str">
        <f>'syn rec_edit'!I167</f>
        <v/>
      </c>
      <c r="AD28" s="712"/>
      <c r="AE28" s="713"/>
      <c r="AF28" s="714"/>
      <c r="AG28" s="39" t="str">
        <f>'syn rec_edit'!I168</f>
        <v/>
      </c>
      <c r="AH28" s="712"/>
      <c r="AI28" s="713"/>
      <c r="AJ28" s="714"/>
      <c r="AK28" s="39" t="str">
        <f>'syn rec_edit'!I169</f>
        <v/>
      </c>
      <c r="AL28" s="712"/>
      <c r="AM28" s="713"/>
      <c r="AN28" s="714"/>
      <c r="AO28" s="39" t="str">
        <f>'syn rec_edit'!I170</f>
        <v/>
      </c>
      <c r="AP28" s="712"/>
      <c r="AQ28" s="713"/>
      <c r="AR28" s="714"/>
      <c r="AS28" s="39" t="str">
        <f>'syn rec_edit'!I171</f>
        <v/>
      </c>
      <c r="AT28" s="712"/>
      <c r="AU28" s="713"/>
      <c r="AV28" s="714"/>
      <c r="AW28" s="39" t="str">
        <f>'syn rec_edit'!I172</f>
        <v/>
      </c>
    </row>
    <row r="29" spans="1:51" ht="12.95" customHeight="1">
      <c r="A29" s="702"/>
      <c r="B29" s="20"/>
      <c r="C29" s="38" t="str">
        <f>'syn rec_edit'!H161</f>
        <v/>
      </c>
      <c r="D29" s="21"/>
      <c r="E29" s="39" t="str">
        <f>'syn rec_edit'!J161</f>
        <v/>
      </c>
      <c r="F29" s="20"/>
      <c r="G29" s="38" t="str">
        <f>'syn rec_edit'!H162</f>
        <v/>
      </c>
      <c r="H29" s="21"/>
      <c r="I29" s="39" t="str">
        <f>'syn rec_edit'!J162</f>
        <v/>
      </c>
      <c r="J29" s="20"/>
      <c r="K29" s="38" t="str">
        <f>'syn rec_edit'!H163</f>
        <v/>
      </c>
      <c r="L29" s="21"/>
      <c r="M29" s="39" t="str">
        <f>'syn rec_edit'!J163</f>
        <v/>
      </c>
      <c r="N29" s="20"/>
      <c r="O29" s="38" t="str">
        <f>'syn rec_edit'!H164</f>
        <v/>
      </c>
      <c r="P29" s="21"/>
      <c r="Q29" s="39" t="str">
        <f>'syn rec_edit'!J164</f>
        <v/>
      </c>
      <c r="R29" s="20"/>
      <c r="S29" s="38" t="str">
        <f>'syn rec_edit'!H165</f>
        <v/>
      </c>
      <c r="T29" s="21"/>
      <c r="U29" s="39" t="str">
        <f>'syn rec_edit'!J165</f>
        <v/>
      </c>
      <c r="V29" s="20"/>
      <c r="W29" s="38" t="str">
        <f>'syn rec_edit'!H166</f>
        <v/>
      </c>
      <c r="X29" s="21"/>
      <c r="Y29" s="39" t="str">
        <f>'syn rec_edit'!J166</f>
        <v/>
      </c>
      <c r="Z29" s="20"/>
      <c r="AA29" s="38" t="str">
        <f>'syn rec_edit'!H167</f>
        <v/>
      </c>
      <c r="AB29" s="21"/>
      <c r="AC29" s="39" t="str">
        <f>'syn rec_edit'!J167</f>
        <v/>
      </c>
      <c r="AD29" s="20"/>
      <c r="AE29" s="38" t="str">
        <f>'syn rec_edit'!H168</f>
        <v/>
      </c>
      <c r="AF29" s="21"/>
      <c r="AG29" s="39" t="str">
        <f>'syn rec_edit'!J168</f>
        <v/>
      </c>
      <c r="AH29" s="20"/>
      <c r="AI29" s="38" t="str">
        <f>'syn rec_edit'!H169</f>
        <v/>
      </c>
      <c r="AJ29" s="21"/>
      <c r="AK29" s="39" t="str">
        <f>'syn rec_edit'!J169</f>
        <v/>
      </c>
      <c r="AL29" s="20"/>
      <c r="AM29" s="38" t="str">
        <f>'syn rec_edit'!H170</f>
        <v/>
      </c>
      <c r="AN29" s="21"/>
      <c r="AO29" s="39" t="str">
        <f>'syn rec_edit'!J170</f>
        <v/>
      </c>
      <c r="AP29" s="20"/>
      <c r="AQ29" s="38" t="str">
        <f>'syn rec_edit'!H171</f>
        <v/>
      </c>
      <c r="AR29" s="21"/>
      <c r="AS29" s="39" t="str">
        <f>'syn rec_edit'!J171</f>
        <v/>
      </c>
      <c r="AT29" s="20"/>
      <c r="AU29" s="38" t="str">
        <f>'syn rec_edit'!H172</f>
        <v/>
      </c>
      <c r="AV29" s="21"/>
      <c r="AW29" s="39" t="str">
        <f>'syn rec_edit'!J172</f>
        <v/>
      </c>
    </row>
    <row r="30" spans="1:51" ht="12.95" customHeight="1" thickBot="1">
      <c r="A30" s="28"/>
      <c r="B30" s="221" t="str">
        <f>'syn rec_edit'!F161</f>
        <v>2-37</v>
      </c>
      <c r="C30" s="22"/>
      <c r="D30" s="22"/>
      <c r="E30" s="23" t="str">
        <f>'syn rec_edit'!G161</f>
        <v>25nmUniv</v>
      </c>
      <c r="F30" s="221" t="str">
        <f>'syn rec_edit'!F162</f>
        <v>2-38</v>
      </c>
      <c r="G30" s="22"/>
      <c r="H30" s="22"/>
      <c r="I30" s="23" t="str">
        <f>'syn rec_edit'!G162</f>
        <v>25nmUniv</v>
      </c>
      <c r="J30" s="221" t="str">
        <f>'syn rec_edit'!F163</f>
        <v>2-39</v>
      </c>
      <c r="K30" s="22"/>
      <c r="L30" s="22"/>
      <c r="M30" s="23" t="str">
        <f>'syn rec_edit'!G163</f>
        <v>25nmUniv</v>
      </c>
      <c r="N30" s="221" t="str">
        <f>'syn rec_edit'!F164</f>
        <v>2-40</v>
      </c>
      <c r="O30" s="22"/>
      <c r="P30" s="22"/>
      <c r="Q30" s="23" t="str">
        <f>'syn rec_edit'!G164</f>
        <v>25nmUniv</v>
      </c>
      <c r="R30" s="221" t="str">
        <f>'syn rec_edit'!F165</f>
        <v>2-41</v>
      </c>
      <c r="S30" s="22"/>
      <c r="T30" s="22"/>
      <c r="U30" s="23" t="str">
        <f>'syn rec_edit'!G165</f>
        <v>25nmUniv</v>
      </c>
      <c r="V30" s="221" t="str">
        <f>'syn rec_edit'!F166</f>
        <v>2-42</v>
      </c>
      <c r="W30" s="22"/>
      <c r="X30" s="22"/>
      <c r="Y30" s="23" t="str">
        <f>'syn rec_edit'!G166</f>
        <v>25nmUniv</v>
      </c>
      <c r="Z30" s="221" t="str">
        <f>'syn rec_edit'!F167</f>
        <v>2-43</v>
      </c>
      <c r="AA30" s="22"/>
      <c r="AB30" s="22"/>
      <c r="AC30" s="23" t="str">
        <f>'syn rec_edit'!G167</f>
        <v>25nmUniv</v>
      </c>
      <c r="AD30" s="221" t="str">
        <f>'syn rec_edit'!F168</f>
        <v>2-44</v>
      </c>
      <c r="AE30" s="22"/>
      <c r="AF30" s="22"/>
      <c r="AG30" s="23" t="str">
        <f>'syn rec_edit'!G168</f>
        <v>25nmUniv</v>
      </c>
      <c r="AH30" s="221" t="str">
        <f>'syn rec_edit'!F169</f>
        <v>2-45</v>
      </c>
      <c r="AI30" s="22"/>
      <c r="AJ30" s="22"/>
      <c r="AK30" s="23" t="str">
        <f>'syn rec_edit'!G169</f>
        <v>25nmUniv</v>
      </c>
      <c r="AL30" s="221" t="str">
        <f>'syn rec_edit'!F170</f>
        <v>2-46</v>
      </c>
      <c r="AM30" s="22"/>
      <c r="AN30" s="22"/>
      <c r="AO30" s="23" t="str">
        <f>'syn rec_edit'!G170</f>
        <v>25nmUniv</v>
      </c>
      <c r="AP30" s="221" t="str">
        <f>'syn rec_edit'!F171</f>
        <v/>
      </c>
      <c r="AQ30" s="22"/>
      <c r="AR30" s="22"/>
      <c r="AS30" s="23" t="str">
        <f>'syn rec_edit'!G171</f>
        <v/>
      </c>
      <c r="AT30" s="221" t="str">
        <f>'syn rec_edit'!F172</f>
        <v/>
      </c>
      <c r="AU30" s="22"/>
      <c r="AV30" s="22"/>
      <c r="AW30" s="23" t="str">
        <f>'syn rec_edit'!G172</f>
        <v/>
      </c>
    </row>
    <row r="31" spans="1:51" ht="12.95" customHeight="1">
      <c r="A31" s="701" t="s">
        <v>10</v>
      </c>
      <c r="B31" s="709" t="str">
        <f>IF('syn rec_edit'!B173&lt;&gt;"",RIGHT('syn rec_edit'!B173,LEN('syn rec_edit'!B173)-5),"")</f>
        <v/>
      </c>
      <c r="C31" s="710"/>
      <c r="D31" s="711"/>
      <c r="E31" s="52" t="str">
        <f>IF('syn rec_edit'!E173&gt;0, 'syn rec_edit'!E173 &amp; "nt","")</f>
        <v/>
      </c>
      <c r="F31" s="709" t="str">
        <f>IF('syn rec_edit'!B174&lt;&gt;"",RIGHT('syn rec_edit'!B174,LEN('syn rec_edit'!B174)-5),"")</f>
        <v/>
      </c>
      <c r="G31" s="710"/>
      <c r="H31" s="711"/>
      <c r="I31" s="52" t="str">
        <f>IF('syn rec_edit'!E174&gt;0, 'syn rec_edit'!E174 &amp; "nt","")</f>
        <v/>
      </c>
      <c r="J31" s="709" t="str">
        <f>IF('syn rec_edit'!B175&lt;&gt;"",RIGHT('syn rec_edit'!B175,LEN('syn rec_edit'!B175)-5),"")</f>
        <v/>
      </c>
      <c r="K31" s="710"/>
      <c r="L31" s="711"/>
      <c r="M31" s="52" t="str">
        <f>IF('syn rec_edit'!E175&gt;0, 'syn rec_edit'!E175 &amp; "nt","")</f>
        <v/>
      </c>
      <c r="N31" s="709" t="str">
        <f>IF('syn rec_edit'!B176&lt;&gt;"",RIGHT('syn rec_edit'!B176,LEN('syn rec_edit'!B176)-5),"")</f>
        <v/>
      </c>
      <c r="O31" s="710"/>
      <c r="P31" s="711"/>
      <c r="Q31" s="52" t="str">
        <f>IF('syn rec_edit'!E176&gt;0, 'syn rec_edit'!E176 &amp; "nt","")</f>
        <v/>
      </c>
      <c r="R31" s="709" t="str">
        <f>IF('syn rec_edit'!B177&lt;&gt;"",RIGHT('syn rec_edit'!B177,LEN('syn rec_edit'!B177)-5),"")</f>
        <v/>
      </c>
      <c r="S31" s="710"/>
      <c r="T31" s="711"/>
      <c r="U31" s="52" t="str">
        <f>IF('syn rec_edit'!E177&gt;0, 'syn rec_edit'!E177 &amp; "nt","")</f>
        <v/>
      </c>
      <c r="V31" s="709" t="str">
        <f>IF('syn rec_edit'!B178&lt;&gt;"",RIGHT('syn rec_edit'!B178,LEN('syn rec_edit'!B178)-5),"")</f>
        <v/>
      </c>
      <c r="W31" s="710"/>
      <c r="X31" s="711"/>
      <c r="Y31" s="52" t="str">
        <f>IF('syn rec_edit'!E178&gt;0, 'syn rec_edit'!E178 &amp; "nt","")</f>
        <v/>
      </c>
      <c r="Z31" s="709" t="str">
        <f>IF('syn rec_edit'!B179&lt;&gt;"",RIGHT('syn rec_edit'!B179,LEN('syn rec_edit'!B179)-5),"")</f>
        <v/>
      </c>
      <c r="AA31" s="710"/>
      <c r="AB31" s="711"/>
      <c r="AC31" s="52" t="str">
        <f>IF('syn rec_edit'!E179&gt;0, 'syn rec_edit'!E179 &amp; "nt","")</f>
        <v/>
      </c>
      <c r="AD31" s="709" t="str">
        <f>IF('syn rec_edit'!B180&lt;&gt;"",RIGHT('syn rec_edit'!B180,LEN('syn rec_edit'!B180)-5),"")</f>
        <v/>
      </c>
      <c r="AE31" s="710"/>
      <c r="AF31" s="711"/>
      <c r="AG31" s="52" t="str">
        <f>IF('syn rec_edit'!E180&gt;0, 'syn rec_edit'!E180 &amp; "nt","")</f>
        <v/>
      </c>
      <c r="AH31" s="709" t="str">
        <f>IF('syn rec_edit'!B181&lt;&gt;"",RIGHT('syn rec_edit'!B181,LEN('syn rec_edit'!B181)-5),"")</f>
        <v/>
      </c>
      <c r="AI31" s="710"/>
      <c r="AJ31" s="711"/>
      <c r="AK31" s="52" t="str">
        <f>IF('syn rec_edit'!E181&gt;0, 'syn rec_edit'!E181 &amp; "nt","")</f>
        <v/>
      </c>
      <c r="AL31" s="709" t="str">
        <f>IF('syn rec_edit'!B182&lt;&gt;"",RIGHT('syn rec_edit'!B182,LEN('syn rec_edit'!B182)-5),"")</f>
        <v/>
      </c>
      <c r="AM31" s="710"/>
      <c r="AN31" s="711"/>
      <c r="AO31" s="52" t="str">
        <f>IF('syn rec_edit'!E182&gt;0, 'syn rec_edit'!E182 &amp; "nt","")</f>
        <v/>
      </c>
      <c r="AP31" s="709" t="str">
        <f>IF('syn rec_edit'!B183&lt;&gt;"",RIGHT('syn rec_edit'!B183,LEN('syn rec_edit'!B183)-5),"")</f>
        <v/>
      </c>
      <c r="AQ31" s="710"/>
      <c r="AR31" s="711"/>
      <c r="AS31" s="52" t="str">
        <f>IF('syn rec_edit'!E183&gt;0, 'syn rec_edit'!E183 &amp; "nt","")</f>
        <v/>
      </c>
      <c r="AT31" s="709" t="str">
        <f>IF('syn rec_edit'!B184&lt;&gt;"",RIGHT('syn rec_edit'!B184,LEN('syn rec_edit'!B184)-5),"")</f>
        <v/>
      </c>
      <c r="AU31" s="710"/>
      <c r="AV31" s="711"/>
      <c r="AW31" s="52" t="str">
        <f>IF('syn rec_edit'!E184&gt;0, 'syn rec_edit'!E184 &amp; "nt","")</f>
        <v/>
      </c>
    </row>
    <row r="32" spans="1:51" ht="12.95" customHeight="1">
      <c r="A32" s="702"/>
      <c r="B32" s="712"/>
      <c r="C32" s="713"/>
      <c r="D32" s="714"/>
      <c r="E32" s="39" t="str">
        <f>'syn rec_edit'!I173</f>
        <v/>
      </c>
      <c r="F32" s="712"/>
      <c r="G32" s="713"/>
      <c r="H32" s="714"/>
      <c r="I32" s="39" t="str">
        <f>'syn rec_edit'!I174</f>
        <v/>
      </c>
      <c r="J32" s="712"/>
      <c r="K32" s="713"/>
      <c r="L32" s="714"/>
      <c r="M32" s="39" t="str">
        <f>'syn rec_edit'!I175</f>
        <v/>
      </c>
      <c r="N32" s="712"/>
      <c r="O32" s="713"/>
      <c r="P32" s="714"/>
      <c r="Q32" s="39" t="str">
        <f>'syn rec_edit'!I176</f>
        <v/>
      </c>
      <c r="R32" s="712"/>
      <c r="S32" s="713"/>
      <c r="T32" s="714"/>
      <c r="U32" s="39" t="str">
        <f>'syn rec_edit'!I177</f>
        <v/>
      </c>
      <c r="V32" s="712"/>
      <c r="W32" s="713"/>
      <c r="X32" s="714"/>
      <c r="Y32" s="39" t="str">
        <f>'syn rec_edit'!I178</f>
        <v/>
      </c>
      <c r="Z32" s="712"/>
      <c r="AA32" s="713"/>
      <c r="AB32" s="714"/>
      <c r="AC32" s="39" t="str">
        <f>'syn rec_edit'!I179</f>
        <v/>
      </c>
      <c r="AD32" s="712"/>
      <c r="AE32" s="713"/>
      <c r="AF32" s="714"/>
      <c r="AG32" s="39" t="str">
        <f>'syn rec_edit'!I180</f>
        <v/>
      </c>
      <c r="AH32" s="712"/>
      <c r="AI32" s="713"/>
      <c r="AJ32" s="714"/>
      <c r="AK32" s="39" t="str">
        <f>'syn rec_edit'!I181</f>
        <v/>
      </c>
      <c r="AL32" s="712"/>
      <c r="AM32" s="713"/>
      <c r="AN32" s="714"/>
      <c r="AO32" s="39" t="str">
        <f>'syn rec_edit'!I182</f>
        <v/>
      </c>
      <c r="AP32" s="712"/>
      <c r="AQ32" s="713"/>
      <c r="AR32" s="714"/>
      <c r="AS32" s="39" t="str">
        <f>'syn rec_edit'!I183</f>
        <v/>
      </c>
      <c r="AT32" s="712"/>
      <c r="AU32" s="713"/>
      <c r="AV32" s="714"/>
      <c r="AW32" s="39" t="str">
        <f>'syn rec_edit'!I184</f>
        <v/>
      </c>
    </row>
    <row r="33" spans="1:49" ht="12.95" customHeight="1">
      <c r="A33" s="702"/>
      <c r="B33" s="20"/>
      <c r="C33" s="38" t="str">
        <f>'syn rec_edit'!H173</f>
        <v/>
      </c>
      <c r="D33" s="21"/>
      <c r="E33" s="39" t="str">
        <f>'syn rec_edit'!J173</f>
        <v/>
      </c>
      <c r="F33" s="20"/>
      <c r="G33" s="38" t="str">
        <f>'syn rec_edit'!H174</f>
        <v/>
      </c>
      <c r="H33" s="21"/>
      <c r="I33" s="39" t="str">
        <f>'syn rec_edit'!J174</f>
        <v/>
      </c>
      <c r="J33" s="20"/>
      <c r="K33" s="38" t="str">
        <f>'syn rec_edit'!H175</f>
        <v/>
      </c>
      <c r="L33" s="21"/>
      <c r="M33" s="39" t="str">
        <f>'syn rec_edit'!J175</f>
        <v/>
      </c>
      <c r="N33" s="20"/>
      <c r="O33" s="38" t="str">
        <f>'syn rec_edit'!H176</f>
        <v/>
      </c>
      <c r="P33" s="21"/>
      <c r="Q33" s="39" t="str">
        <f>'syn rec_edit'!J176</f>
        <v/>
      </c>
      <c r="R33" s="20"/>
      <c r="S33" s="38" t="str">
        <f>'syn rec_edit'!H177</f>
        <v/>
      </c>
      <c r="T33" s="21"/>
      <c r="U33" s="39" t="str">
        <f>'syn rec_edit'!J177</f>
        <v/>
      </c>
      <c r="V33" s="20"/>
      <c r="W33" s="38" t="str">
        <f>'syn rec_edit'!H178</f>
        <v/>
      </c>
      <c r="X33" s="21"/>
      <c r="Y33" s="39" t="str">
        <f>'syn rec_edit'!J178</f>
        <v/>
      </c>
      <c r="Z33" s="20"/>
      <c r="AA33" s="38" t="str">
        <f>'syn rec_edit'!H179</f>
        <v/>
      </c>
      <c r="AB33" s="21"/>
      <c r="AC33" s="39" t="str">
        <f>'syn rec_edit'!J179</f>
        <v/>
      </c>
      <c r="AD33" s="20"/>
      <c r="AE33" s="38" t="str">
        <f>'syn rec_edit'!H180</f>
        <v/>
      </c>
      <c r="AF33" s="21"/>
      <c r="AG33" s="39" t="str">
        <f>'syn rec_edit'!J180</f>
        <v/>
      </c>
      <c r="AH33" s="20"/>
      <c r="AI33" s="38" t="str">
        <f>'syn rec_edit'!H181</f>
        <v/>
      </c>
      <c r="AJ33" s="21"/>
      <c r="AK33" s="39" t="str">
        <f>'syn rec_edit'!J181</f>
        <v/>
      </c>
      <c r="AL33" s="20"/>
      <c r="AM33" s="38" t="str">
        <f>'syn rec_edit'!H182</f>
        <v/>
      </c>
      <c r="AN33" s="21"/>
      <c r="AO33" s="39" t="str">
        <f>'syn rec_edit'!J182</f>
        <v/>
      </c>
      <c r="AP33" s="20"/>
      <c r="AQ33" s="38" t="str">
        <f>'syn rec_edit'!H183</f>
        <v/>
      </c>
      <c r="AR33" s="21"/>
      <c r="AS33" s="39" t="str">
        <f>'syn rec_edit'!J183</f>
        <v/>
      </c>
      <c r="AT33" s="20"/>
      <c r="AU33" s="38" t="str">
        <f>'syn rec_edit'!H184</f>
        <v/>
      </c>
      <c r="AV33" s="21"/>
      <c r="AW33" s="39" t="str">
        <f>'syn rec_edit'!J184</f>
        <v/>
      </c>
    </row>
    <row r="34" spans="1:49" ht="12.95" customHeight="1" thickBot="1">
      <c r="A34" s="28"/>
      <c r="B34" s="221" t="str">
        <f>'syn rec_edit'!F173</f>
        <v/>
      </c>
      <c r="C34" s="22"/>
      <c r="D34" s="22"/>
      <c r="E34" s="23" t="str">
        <f>'syn rec_edit'!G173</f>
        <v/>
      </c>
      <c r="F34" s="221" t="str">
        <f>'syn rec_edit'!F174</f>
        <v/>
      </c>
      <c r="G34" s="22"/>
      <c r="H34" s="22"/>
      <c r="I34" s="23" t="str">
        <f>'syn rec_edit'!G174</f>
        <v/>
      </c>
      <c r="J34" s="221" t="str">
        <f>'syn rec_edit'!F175</f>
        <v/>
      </c>
      <c r="K34" s="22"/>
      <c r="L34" s="22"/>
      <c r="M34" s="23" t="str">
        <f>'syn rec_edit'!G175</f>
        <v/>
      </c>
      <c r="N34" s="221" t="str">
        <f>'syn rec_edit'!F176</f>
        <v/>
      </c>
      <c r="O34" s="22"/>
      <c r="P34" s="22"/>
      <c r="Q34" s="23" t="str">
        <f>'syn rec_edit'!G176</f>
        <v/>
      </c>
      <c r="R34" s="221" t="str">
        <f>'syn rec_edit'!F177</f>
        <v/>
      </c>
      <c r="S34" s="22"/>
      <c r="T34" s="22"/>
      <c r="U34" s="23" t="str">
        <f>'syn rec_edit'!G177</f>
        <v/>
      </c>
      <c r="V34" s="221" t="str">
        <f>'syn rec_edit'!F178</f>
        <v/>
      </c>
      <c r="W34" s="22"/>
      <c r="X34" s="22"/>
      <c r="Y34" s="23" t="str">
        <f>'syn rec_edit'!G178</f>
        <v/>
      </c>
      <c r="Z34" s="221" t="str">
        <f>'syn rec_edit'!F179</f>
        <v/>
      </c>
      <c r="AA34" s="22"/>
      <c r="AB34" s="22"/>
      <c r="AC34" s="23" t="str">
        <f>'syn rec_edit'!G179</f>
        <v/>
      </c>
      <c r="AD34" s="221" t="str">
        <f>'syn rec_edit'!F180</f>
        <v/>
      </c>
      <c r="AE34" s="22"/>
      <c r="AF34" s="22"/>
      <c r="AG34" s="23" t="str">
        <f>'syn rec_edit'!G180</f>
        <v/>
      </c>
      <c r="AH34" s="221" t="str">
        <f>'syn rec_edit'!F181</f>
        <v/>
      </c>
      <c r="AI34" s="22"/>
      <c r="AJ34" s="22"/>
      <c r="AK34" s="23" t="str">
        <f>'syn rec_edit'!G181</f>
        <v/>
      </c>
      <c r="AL34" s="221" t="str">
        <f>'syn rec_edit'!F182</f>
        <v/>
      </c>
      <c r="AM34" s="22"/>
      <c r="AN34" s="22"/>
      <c r="AO34" s="23" t="str">
        <f>'syn rec_edit'!G182</f>
        <v/>
      </c>
      <c r="AP34" s="221" t="str">
        <f>'syn rec_edit'!F183</f>
        <v/>
      </c>
      <c r="AQ34" s="22"/>
      <c r="AR34" s="22"/>
      <c r="AS34" s="23" t="str">
        <f>'syn rec_edit'!G183</f>
        <v/>
      </c>
      <c r="AT34" s="221" t="str">
        <f>'syn rec_edit'!F184</f>
        <v/>
      </c>
      <c r="AU34" s="22"/>
      <c r="AV34" s="22"/>
      <c r="AW34" s="23" t="str">
        <f>'syn rec_edit'!G184</f>
        <v/>
      </c>
    </row>
    <row r="35" spans="1:49" ht="12.95" customHeight="1">
      <c r="A35" s="701" t="s">
        <v>11</v>
      </c>
      <c r="B35" s="709" t="str">
        <f>IF('syn rec_edit'!B185&lt;&gt;"",RIGHT('syn rec_edit'!B185,LEN('syn rec_edit'!B185)-5),"")</f>
        <v/>
      </c>
      <c r="C35" s="710"/>
      <c r="D35" s="711"/>
      <c r="E35" s="52" t="str">
        <f>IF('syn rec_edit'!E185&gt;0, 'syn rec_edit'!E185 &amp; "nt","")</f>
        <v/>
      </c>
      <c r="F35" s="709" t="str">
        <f>IF('syn rec_edit'!B186&lt;&gt;"",RIGHT('syn rec_edit'!B186,LEN('syn rec_edit'!B186)-5),"")</f>
        <v/>
      </c>
      <c r="G35" s="710"/>
      <c r="H35" s="711"/>
      <c r="I35" s="52" t="str">
        <f>IF('syn rec_edit'!E186&gt;0, 'syn rec_edit'!E186 &amp; "nt","")</f>
        <v/>
      </c>
      <c r="J35" s="709" t="str">
        <f>IF('syn rec_edit'!B187&lt;&gt;"",RIGHT('syn rec_edit'!B187,LEN('syn rec_edit'!B187)-5),"")</f>
        <v/>
      </c>
      <c r="K35" s="710"/>
      <c r="L35" s="711"/>
      <c r="M35" s="52" t="str">
        <f>IF('syn rec_edit'!E187&gt;0, 'syn rec_edit'!E187 &amp; "nt","")</f>
        <v/>
      </c>
      <c r="N35" s="709" t="str">
        <f>IF('syn rec_edit'!B188&lt;&gt;"",RIGHT('syn rec_edit'!B188,LEN('syn rec_edit'!B188)-5),"")</f>
        <v/>
      </c>
      <c r="O35" s="710"/>
      <c r="P35" s="711"/>
      <c r="Q35" s="52" t="str">
        <f>IF('syn rec_edit'!E188&gt;0, 'syn rec_edit'!E188 &amp; "nt","")</f>
        <v/>
      </c>
      <c r="R35" s="709" t="str">
        <f>IF('syn rec_edit'!B189&lt;&gt;"",RIGHT('syn rec_edit'!B189,LEN('syn rec_edit'!B189)-5),"")</f>
        <v/>
      </c>
      <c r="S35" s="710"/>
      <c r="T35" s="711"/>
      <c r="U35" s="52" t="str">
        <f>IF('syn rec_edit'!E189&gt;0, 'syn rec_edit'!E189 &amp; "nt","")</f>
        <v/>
      </c>
      <c r="V35" s="709" t="str">
        <f>IF('syn rec_edit'!B190&lt;&gt;"",RIGHT('syn rec_edit'!B190,LEN('syn rec_edit'!B190)-5),"")</f>
        <v/>
      </c>
      <c r="W35" s="710"/>
      <c r="X35" s="711"/>
      <c r="Y35" s="52" t="str">
        <f>IF('syn rec_edit'!E190&gt;0, 'syn rec_edit'!E190 &amp; "nt","")</f>
        <v/>
      </c>
      <c r="Z35" s="709" t="str">
        <f>IF('syn rec_edit'!B191&lt;&gt;"",RIGHT('syn rec_edit'!B191,LEN('syn rec_edit'!B191)-5),"")</f>
        <v/>
      </c>
      <c r="AA35" s="710"/>
      <c r="AB35" s="711"/>
      <c r="AC35" s="52" t="str">
        <f>IF('syn rec_edit'!E191&gt;0, 'syn rec_edit'!E191 &amp; "nt","")</f>
        <v/>
      </c>
      <c r="AD35" s="709" t="str">
        <f>IF('syn rec_edit'!B192&lt;&gt;"",RIGHT('syn rec_edit'!B192,LEN('syn rec_edit'!B192)-5),"")</f>
        <v/>
      </c>
      <c r="AE35" s="710"/>
      <c r="AF35" s="711"/>
      <c r="AG35" s="52" t="str">
        <f>IF('syn rec_edit'!E192&gt;0, 'syn rec_edit'!E192 &amp; "nt","")</f>
        <v/>
      </c>
      <c r="AH35" s="709" t="str">
        <f>IF('syn rec_edit'!B193&lt;&gt;"",RIGHT('syn rec_edit'!B193,LEN('syn rec_edit'!B193)-5),"")</f>
        <v/>
      </c>
      <c r="AI35" s="710"/>
      <c r="AJ35" s="711"/>
      <c r="AK35" s="52" t="str">
        <f>IF('syn rec_edit'!E193&gt;0, 'syn rec_edit'!E193 &amp; "nt","")</f>
        <v/>
      </c>
      <c r="AL35" s="709" t="str">
        <f>IF('syn rec_edit'!B194&lt;&gt;"",RIGHT('syn rec_edit'!B194,LEN('syn rec_edit'!B194)-5),"")</f>
        <v/>
      </c>
      <c r="AM35" s="710"/>
      <c r="AN35" s="711"/>
      <c r="AO35" s="52" t="str">
        <f>IF('syn rec_edit'!E194&gt;0, 'syn rec_edit'!E194 &amp; "nt","")</f>
        <v/>
      </c>
      <c r="AP35" s="709" t="str">
        <f>IF('syn rec_edit'!B195&lt;&gt;"",RIGHT('syn rec_edit'!B195,LEN('syn rec_edit'!B195)-5),"")</f>
        <v/>
      </c>
      <c r="AQ35" s="710"/>
      <c r="AR35" s="711"/>
      <c r="AS35" s="52" t="str">
        <f>IF('syn rec_edit'!E195&gt;0, 'syn rec_edit'!E195 &amp; "nt","")</f>
        <v/>
      </c>
      <c r="AT35" s="709" t="str">
        <f>IF('syn rec_edit'!B196&lt;&gt;"",RIGHT('syn rec_edit'!B196,LEN('syn rec_edit'!B196)-5),"")</f>
        <v/>
      </c>
      <c r="AU35" s="710"/>
      <c r="AV35" s="711"/>
      <c r="AW35" s="52" t="str">
        <f>IF('syn rec_edit'!E196&gt;0, 'syn rec_edit'!E196 &amp; "nt","")</f>
        <v/>
      </c>
    </row>
    <row r="36" spans="1:49" ht="12.95" customHeight="1">
      <c r="A36" s="702"/>
      <c r="B36" s="712"/>
      <c r="C36" s="713"/>
      <c r="D36" s="714"/>
      <c r="E36" s="39" t="str">
        <f>'syn rec_edit'!I185</f>
        <v/>
      </c>
      <c r="F36" s="712"/>
      <c r="G36" s="713"/>
      <c r="H36" s="714"/>
      <c r="I36" s="39" t="str">
        <f>'syn rec_edit'!I186</f>
        <v/>
      </c>
      <c r="J36" s="712"/>
      <c r="K36" s="713"/>
      <c r="L36" s="714"/>
      <c r="M36" s="39" t="str">
        <f>'syn rec_edit'!I187</f>
        <v/>
      </c>
      <c r="N36" s="712"/>
      <c r="O36" s="713"/>
      <c r="P36" s="714"/>
      <c r="Q36" s="39" t="str">
        <f>'syn rec_edit'!I188</f>
        <v/>
      </c>
      <c r="R36" s="712"/>
      <c r="S36" s="713"/>
      <c r="T36" s="714"/>
      <c r="U36" s="39" t="str">
        <f>'syn rec_edit'!I189</f>
        <v/>
      </c>
      <c r="V36" s="712"/>
      <c r="W36" s="713"/>
      <c r="X36" s="714"/>
      <c r="Y36" s="39" t="str">
        <f>'syn rec_edit'!I190</f>
        <v/>
      </c>
      <c r="Z36" s="712"/>
      <c r="AA36" s="713"/>
      <c r="AB36" s="714"/>
      <c r="AC36" s="39" t="str">
        <f>'syn rec_edit'!I191</f>
        <v/>
      </c>
      <c r="AD36" s="712"/>
      <c r="AE36" s="713"/>
      <c r="AF36" s="714"/>
      <c r="AG36" s="39" t="str">
        <f>'syn rec_edit'!I192</f>
        <v/>
      </c>
      <c r="AH36" s="712"/>
      <c r="AI36" s="713"/>
      <c r="AJ36" s="714"/>
      <c r="AK36" s="39" t="str">
        <f>'syn rec_edit'!I193</f>
        <v/>
      </c>
      <c r="AL36" s="712"/>
      <c r="AM36" s="713"/>
      <c r="AN36" s="714"/>
      <c r="AO36" s="39" t="str">
        <f>'syn rec_edit'!I194</f>
        <v/>
      </c>
      <c r="AP36" s="712"/>
      <c r="AQ36" s="713"/>
      <c r="AR36" s="714"/>
      <c r="AS36" s="39" t="str">
        <f>'syn rec_edit'!I195</f>
        <v/>
      </c>
      <c r="AT36" s="712"/>
      <c r="AU36" s="713"/>
      <c r="AV36" s="714"/>
      <c r="AW36" s="39" t="str">
        <f>'syn rec_edit'!I196</f>
        <v/>
      </c>
    </row>
    <row r="37" spans="1:49" ht="12.95" customHeight="1">
      <c r="A37" s="702"/>
      <c r="B37" s="20"/>
      <c r="C37" s="38" t="str">
        <f>'syn rec_edit'!H185</f>
        <v/>
      </c>
      <c r="D37" s="21"/>
      <c r="E37" s="39" t="str">
        <f>'syn rec_edit'!J185</f>
        <v/>
      </c>
      <c r="F37" s="20"/>
      <c r="G37" s="38" t="str">
        <f>'syn rec_edit'!H186</f>
        <v/>
      </c>
      <c r="H37" s="21"/>
      <c r="I37" s="39" t="str">
        <f>'syn rec_edit'!J186</f>
        <v/>
      </c>
      <c r="J37" s="20"/>
      <c r="K37" s="38" t="str">
        <f>'syn rec_edit'!H187</f>
        <v/>
      </c>
      <c r="L37" s="21"/>
      <c r="M37" s="39" t="str">
        <f>'syn rec_edit'!J187</f>
        <v/>
      </c>
      <c r="N37" s="20"/>
      <c r="O37" s="38" t="str">
        <f>'syn rec_edit'!H188</f>
        <v/>
      </c>
      <c r="P37" s="21"/>
      <c r="Q37" s="39" t="str">
        <f>'syn rec_edit'!J188</f>
        <v/>
      </c>
      <c r="R37" s="20"/>
      <c r="S37" s="38" t="str">
        <f>'syn rec_edit'!H189</f>
        <v/>
      </c>
      <c r="T37" s="21"/>
      <c r="U37" s="39" t="str">
        <f>'syn rec_edit'!J189</f>
        <v/>
      </c>
      <c r="V37" s="20"/>
      <c r="W37" s="38" t="str">
        <f>'syn rec_edit'!H190</f>
        <v/>
      </c>
      <c r="X37" s="21"/>
      <c r="Y37" s="39" t="str">
        <f>'syn rec_edit'!J190</f>
        <v/>
      </c>
      <c r="Z37" s="20"/>
      <c r="AA37" s="38" t="str">
        <f>'syn rec_edit'!H191</f>
        <v/>
      </c>
      <c r="AB37" s="21"/>
      <c r="AC37" s="39" t="str">
        <f>'syn rec_edit'!J191</f>
        <v/>
      </c>
      <c r="AD37" s="20"/>
      <c r="AE37" s="38" t="str">
        <f>'syn rec_edit'!H192</f>
        <v/>
      </c>
      <c r="AF37" s="21"/>
      <c r="AG37" s="39" t="str">
        <f>'syn rec_edit'!J192</f>
        <v/>
      </c>
      <c r="AH37" s="20"/>
      <c r="AI37" s="38" t="str">
        <f>'syn rec_edit'!H193</f>
        <v/>
      </c>
      <c r="AJ37" s="21"/>
      <c r="AK37" s="39" t="str">
        <f>'syn rec_edit'!J193</f>
        <v/>
      </c>
      <c r="AL37" s="20"/>
      <c r="AM37" s="38" t="str">
        <f>'syn rec_edit'!H194</f>
        <v/>
      </c>
      <c r="AN37" s="21"/>
      <c r="AO37" s="39" t="str">
        <f>'syn rec_edit'!J194</f>
        <v/>
      </c>
      <c r="AP37" s="20"/>
      <c r="AQ37" s="38" t="str">
        <f>'syn rec_edit'!H195</f>
        <v/>
      </c>
      <c r="AR37" s="21"/>
      <c r="AS37" s="39" t="str">
        <f>'syn rec_edit'!J195</f>
        <v/>
      </c>
      <c r="AT37" s="20"/>
      <c r="AU37" s="38" t="str">
        <f>'syn rec_edit'!H196</f>
        <v/>
      </c>
      <c r="AV37" s="21"/>
      <c r="AW37" s="39" t="str">
        <f>'syn rec_edit'!J196</f>
        <v/>
      </c>
    </row>
    <row r="38" spans="1:49" ht="12.95" customHeight="1" thickBot="1">
      <c r="A38" s="29"/>
      <c r="B38" s="221" t="str">
        <f>'syn rec_edit'!F185</f>
        <v/>
      </c>
      <c r="C38" s="22"/>
      <c r="D38" s="22"/>
      <c r="E38" s="23" t="str">
        <f>'syn rec_edit'!G185</f>
        <v/>
      </c>
      <c r="F38" s="221" t="str">
        <f>'syn rec_edit'!F186</f>
        <v/>
      </c>
      <c r="G38" s="22"/>
      <c r="H38" s="22"/>
      <c r="I38" s="23" t="str">
        <f>'syn rec_edit'!G186</f>
        <v/>
      </c>
      <c r="J38" s="221" t="str">
        <f>'syn rec_edit'!F187</f>
        <v/>
      </c>
      <c r="K38" s="22"/>
      <c r="L38" s="22"/>
      <c r="M38" s="23" t="str">
        <f>'syn rec_edit'!G187</f>
        <v/>
      </c>
      <c r="N38" s="221" t="str">
        <f>'syn rec_edit'!F188</f>
        <v/>
      </c>
      <c r="O38" s="22"/>
      <c r="P38" s="22"/>
      <c r="Q38" s="23" t="str">
        <f>'syn rec_edit'!G188</f>
        <v/>
      </c>
      <c r="R38" s="221" t="str">
        <f>'syn rec_edit'!F189</f>
        <v/>
      </c>
      <c r="S38" s="22"/>
      <c r="T38" s="22"/>
      <c r="U38" s="23" t="str">
        <f>'syn rec_edit'!G189</f>
        <v/>
      </c>
      <c r="V38" s="221" t="str">
        <f>'syn rec_edit'!F190</f>
        <v/>
      </c>
      <c r="W38" s="22"/>
      <c r="X38" s="22"/>
      <c r="Y38" s="23" t="str">
        <f>'syn rec_edit'!G190</f>
        <v/>
      </c>
      <c r="Z38" s="221" t="str">
        <f>'syn rec_edit'!F191</f>
        <v/>
      </c>
      <c r="AA38" s="22"/>
      <c r="AB38" s="22"/>
      <c r="AC38" s="23" t="str">
        <f>'syn rec_edit'!G191</f>
        <v/>
      </c>
      <c r="AD38" s="221" t="str">
        <f>'syn rec_edit'!F192</f>
        <v/>
      </c>
      <c r="AE38" s="22"/>
      <c r="AF38" s="22"/>
      <c r="AG38" s="23" t="str">
        <f>'syn rec_edit'!G192</f>
        <v/>
      </c>
      <c r="AH38" s="221" t="str">
        <f>'syn rec_edit'!F193</f>
        <v/>
      </c>
      <c r="AI38" s="22"/>
      <c r="AJ38" s="22"/>
      <c r="AK38" s="23" t="str">
        <f>'syn rec_edit'!G193</f>
        <v/>
      </c>
      <c r="AL38" s="221" t="str">
        <f>'syn rec_edit'!F194</f>
        <v/>
      </c>
      <c r="AM38" s="22"/>
      <c r="AN38" s="22"/>
      <c r="AO38" s="23" t="str">
        <f>'syn rec_edit'!G194</f>
        <v/>
      </c>
      <c r="AP38" s="221" t="str">
        <f>'syn rec_edit'!F195</f>
        <v/>
      </c>
      <c r="AQ38" s="22"/>
      <c r="AR38" s="22"/>
      <c r="AS38" s="23" t="str">
        <f>'syn rec_edit'!G195</f>
        <v/>
      </c>
      <c r="AT38" s="221" t="str">
        <f>'syn rec_edit'!F196</f>
        <v/>
      </c>
      <c r="AU38" s="22"/>
      <c r="AV38" s="22"/>
      <c r="AW38" s="23" t="str">
        <f>'syn rec_edit'!G196</f>
        <v/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18">
        <f>COUNTIF('syn rec_edit'!F101:F196,"*1-*")</f>
        <v>0</v>
      </c>
      <c r="E40" s="719"/>
      <c r="F40" s="34"/>
      <c r="G40" s="35" t="s">
        <v>13</v>
      </c>
      <c r="H40" s="35"/>
      <c r="I40" s="36"/>
      <c r="J40" s="721">
        <f>COUNTIF('syn rec_edit'!F101:F196,"*2-*")</f>
        <v>22</v>
      </c>
      <c r="K40" s="722"/>
      <c r="L40" s="34"/>
      <c r="M40" s="35" t="s">
        <v>14</v>
      </c>
      <c r="N40" s="35"/>
      <c r="O40" s="36"/>
      <c r="P40" s="716">
        <f>COUNTIF('syn rec_edit'!F101:F196,"*3-*")</f>
        <v>24</v>
      </c>
      <c r="Q40" s="717"/>
      <c r="R40" s="34"/>
      <c r="S40" s="31" t="s">
        <v>18</v>
      </c>
      <c r="T40" s="31"/>
      <c r="U40" s="31"/>
      <c r="V40" s="730">
        <f>COUNTIF('syn rec_edit'!F101:F196,"*4-*")</f>
        <v>24</v>
      </c>
      <c r="W40" s="731"/>
      <c r="X40" s="32"/>
      <c r="Y40" s="31" t="s">
        <v>19</v>
      </c>
      <c r="Z40" s="31"/>
      <c r="AA40" s="31"/>
      <c r="AB40" s="728">
        <f>COUNTIF('syn rec_edit'!F101:F196,"*5-*")</f>
        <v>0</v>
      </c>
      <c r="AC40" s="729"/>
      <c r="AD40" s="9"/>
      <c r="AE40" s="31" t="s">
        <v>516</v>
      </c>
      <c r="AF40" s="239"/>
      <c r="AG40" s="239"/>
      <c r="AH40" s="726">
        <f>COUNTIF('syn rec_edit'!F101:F196,"*6-*")</f>
        <v>0</v>
      </c>
      <c r="AI40" s="727"/>
      <c r="AJ40" s="724" t="s">
        <v>33</v>
      </c>
      <c r="AK40" s="725"/>
      <c r="AL40" s="725"/>
      <c r="AM40" s="725"/>
      <c r="AN40" s="725"/>
      <c r="AO40" s="723">
        <f ca="1">'syn rec_edit'!K2</f>
        <v>43467.539867361113</v>
      </c>
      <c r="AP40" s="723"/>
      <c r="AQ40" s="723"/>
      <c r="AR40" s="723"/>
      <c r="AS40" s="723"/>
      <c r="AT40" s="723"/>
      <c r="AU40" s="723"/>
      <c r="AV40" s="723"/>
      <c r="AW40" s="12"/>
    </row>
    <row r="41" spans="1:49" ht="19.5" customHeight="1">
      <c r="A41" s="31" t="s">
        <v>31</v>
      </c>
      <c r="B41" s="31"/>
      <c r="C41" s="32"/>
      <c r="D41" s="715">
        <f>IF(AND(D40&lt;13,D40&gt;0),1,IF(AND(D40&lt;25,D40&gt;12),2,IF(AND(D40&lt;37,D40&gt;24),3,IF(AND(D40&lt;49,D40&gt;36),4,0))))</f>
        <v>0</v>
      </c>
      <c r="E41" s="715"/>
      <c r="F41" s="33"/>
      <c r="G41" s="33"/>
      <c r="H41" s="33"/>
      <c r="I41" s="33"/>
      <c r="J41" s="715">
        <f>IF(AND(J40&lt;13,J40&gt;0),1,IF(AND(J40&lt;25,J40&gt;12),2,IF(AND(J40&lt;37,J40&gt;24),3,IF(AND(J40&lt;49,J40&gt;36),4,0))))</f>
        <v>2</v>
      </c>
      <c r="K41" s="715"/>
      <c r="L41" s="33"/>
      <c r="M41" s="33"/>
      <c r="N41" s="33"/>
      <c r="O41" s="33"/>
      <c r="P41" s="715">
        <f>IF(AND(P40&lt;13,P40&gt;0),1,IF(AND(P40&lt;25,P40&gt;12),2,IF(AND(P40&lt;37,P40&gt;24),3,IF(AND(P40&lt;49,P40&gt;36),4,0))))</f>
        <v>2</v>
      </c>
      <c r="Q41" s="715"/>
      <c r="R41" s="33"/>
      <c r="S41" s="33"/>
      <c r="T41" s="33"/>
      <c r="U41" s="33"/>
      <c r="V41" s="715">
        <f>IF(AND(V40&lt;13,V40&gt;0),1,IF(AND(V40&lt;25,V40&gt;12),2,IF(AND(V40&lt;37,V40&gt;24),3,IF(AND(V40&lt;49,V40&gt;36),4,0))))</f>
        <v>2</v>
      </c>
      <c r="W41" s="715"/>
      <c r="X41" s="33"/>
      <c r="Y41" s="33"/>
      <c r="Z41" s="33"/>
      <c r="AA41" s="33"/>
      <c r="AB41" s="715">
        <f>IF(AND(AB40&lt;13,AB40&gt;0),1,IF(AND(AB40&lt;25,AB40&gt;12),2,IF(AND(AB40&lt;37,AB40&gt;24),3,IF(AND(AB40&lt;49,AB40&gt;36),4,0))))</f>
        <v>0</v>
      </c>
      <c r="AC41" s="715"/>
      <c r="AD41" s="240"/>
      <c r="AE41" s="240"/>
      <c r="AF41" s="240"/>
      <c r="AG41" s="240"/>
      <c r="AH41" s="715">
        <f>IF(AND(AH40&lt;13,AH40&gt;0),1,IF(AND(AH40&lt;25,AH40&gt;12),2,IF(AND(AH40&lt;37,AH40&gt;24),3,IF(AND(AH40&lt;49,AH40&gt;36),4,0))))</f>
        <v>0</v>
      </c>
      <c r="AI41" s="715"/>
      <c r="AJ41" s="237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2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2"/>
      <c r="AQ42" s="13"/>
      <c r="AR42" s="13"/>
      <c r="AS42" s="13"/>
      <c r="AT42" s="13"/>
      <c r="AU42" s="12"/>
      <c r="AV42" s="12"/>
      <c r="AW42" s="12"/>
    </row>
    <row r="43" spans="1:49" ht="16.5" customHeight="1" thickBot="1">
      <c r="A43" s="704" t="s">
        <v>727</v>
      </c>
      <c r="B43" s="704"/>
      <c r="C43" s="704"/>
      <c r="D43" s="704"/>
      <c r="E43" s="705" t="s">
        <v>728</v>
      </c>
      <c r="F43" s="705"/>
      <c r="G43" s="706"/>
      <c r="H43" s="707">
        <f>COUNTIF('syn rec_edit'!F101:F196,"*A-*")</f>
        <v>0</v>
      </c>
      <c r="I43" s="708"/>
      <c r="J43" s="273"/>
      <c r="K43" s="705" t="s">
        <v>729</v>
      </c>
      <c r="L43" s="705"/>
      <c r="M43" s="706"/>
      <c r="N43" s="749">
        <f>COUNTIF('syn rec_edit'!F101:F196,"*B-*")</f>
        <v>0</v>
      </c>
      <c r="O43" s="750"/>
      <c r="AA43" s="753"/>
      <c r="AB43" s="753"/>
      <c r="AC43" s="753"/>
      <c r="AD43" s="753"/>
      <c r="AE43" s="155"/>
      <c r="AF43" s="155"/>
      <c r="AG43" s="753"/>
      <c r="AH43" s="753"/>
      <c r="AI43" s="753"/>
      <c r="AJ43" s="753"/>
      <c r="AK43" s="156"/>
      <c r="AL43" s="156"/>
      <c r="AO43" s="9" t="s">
        <v>116</v>
      </c>
      <c r="AT43" s="752">
        <f>'syn rec_edit'!AF4</f>
        <v>5.9999999999999938</v>
      </c>
      <c r="AU43" s="752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S5:T5"/>
    <mergeCell ref="AB5:AC5"/>
    <mergeCell ref="AH5:AP5"/>
    <mergeCell ref="AQ5:AS5"/>
    <mergeCell ref="AT5:AW5"/>
    <mergeCell ref="AH19:AJ20"/>
    <mergeCell ref="AH15:AJ16"/>
    <mergeCell ref="AD7:AF8"/>
    <mergeCell ref="Z23:AB24"/>
    <mergeCell ref="AD23:AF24"/>
    <mergeCell ref="AH23:AJ24"/>
    <mergeCell ref="AA43:AD43"/>
    <mergeCell ref="AG43:AJ43"/>
    <mergeCell ref="AT43:AU43"/>
    <mergeCell ref="AH11:AJ12"/>
    <mergeCell ref="AL11:AN12"/>
    <mergeCell ref="AH35:AJ36"/>
    <mergeCell ref="AL35:AN36"/>
    <mergeCell ref="AP35:AR36"/>
    <mergeCell ref="AT35:AV36"/>
    <mergeCell ref="AH40:AI40"/>
    <mergeCell ref="AJ40:AN40"/>
    <mergeCell ref="AO40:AV40"/>
    <mergeCell ref="AH41:AI41"/>
    <mergeCell ref="Z19:AB20"/>
    <mergeCell ref="AD19:AF20"/>
    <mergeCell ref="AP11:AR12"/>
    <mergeCell ref="AT11:AV12"/>
    <mergeCell ref="Z27:AB28"/>
    <mergeCell ref="AP23:AR24"/>
    <mergeCell ref="AL19:AN20"/>
    <mergeCell ref="AP19:AR20"/>
    <mergeCell ref="AT19:AV20"/>
    <mergeCell ref="AL23:AN24"/>
    <mergeCell ref="AT23:AV24"/>
    <mergeCell ref="F6:I6"/>
    <mergeCell ref="J6:M6"/>
    <mergeCell ref="N6:Q6"/>
    <mergeCell ref="R6:U6"/>
    <mergeCell ref="V6:Y6"/>
    <mergeCell ref="R7:T8"/>
    <mergeCell ref="V7:X8"/>
    <mergeCell ref="V11:X12"/>
    <mergeCell ref="F11:H12"/>
    <mergeCell ref="J11:L12"/>
    <mergeCell ref="N11:P12"/>
    <mergeCell ref="R11:T12"/>
    <mergeCell ref="E43:G43"/>
    <mergeCell ref="K43:M43"/>
    <mergeCell ref="H43:I43"/>
    <mergeCell ref="N43:O43"/>
    <mergeCell ref="A43:D43"/>
    <mergeCell ref="A7:A9"/>
    <mergeCell ref="B7:D8"/>
    <mergeCell ref="F7:H8"/>
    <mergeCell ref="J7:L8"/>
    <mergeCell ref="N7:P8"/>
    <mergeCell ref="A23:A25"/>
    <mergeCell ref="B23:D24"/>
    <mergeCell ref="F23:H24"/>
    <mergeCell ref="J23:L24"/>
    <mergeCell ref="N23:P24"/>
    <mergeCell ref="A31:A33"/>
    <mergeCell ref="B31:D32"/>
    <mergeCell ref="F31:H32"/>
    <mergeCell ref="J31:L32"/>
    <mergeCell ref="N31:P32"/>
    <mergeCell ref="A35:A37"/>
    <mergeCell ref="B35:D36"/>
    <mergeCell ref="F35:H36"/>
    <mergeCell ref="J35:L36"/>
    <mergeCell ref="A3:F4"/>
    <mergeCell ref="G3:G4"/>
    <mergeCell ref="H3:I4"/>
    <mergeCell ref="K3:AN4"/>
    <mergeCell ref="AO3:AW4"/>
    <mergeCell ref="AL15:AN16"/>
    <mergeCell ref="AP15:AR16"/>
    <mergeCell ref="Z6:AC6"/>
    <mergeCell ref="AD6:AG6"/>
    <mergeCell ref="Z11:AB12"/>
    <mergeCell ref="AD11:AF12"/>
    <mergeCell ref="AP7:AR8"/>
    <mergeCell ref="AT7:AV8"/>
    <mergeCell ref="AH7:AJ8"/>
    <mergeCell ref="AL7:AN8"/>
    <mergeCell ref="Z7:AB8"/>
    <mergeCell ref="AP6:AS6"/>
    <mergeCell ref="AT6:AW6"/>
    <mergeCell ref="AH6:AK6"/>
    <mergeCell ref="AL6:AO6"/>
    <mergeCell ref="AT15:AV16"/>
    <mergeCell ref="Z15:AB16"/>
    <mergeCell ref="AD15:AF16"/>
    <mergeCell ref="B6:E6"/>
    <mergeCell ref="A19:A21"/>
    <mergeCell ref="B19:D20"/>
    <mergeCell ref="F19:H20"/>
    <mergeCell ref="J19:L20"/>
    <mergeCell ref="N19:P20"/>
    <mergeCell ref="A11:A13"/>
    <mergeCell ref="B11:D12"/>
    <mergeCell ref="V23:X24"/>
    <mergeCell ref="V15:X16"/>
    <mergeCell ref="A15:A17"/>
    <mergeCell ref="V19:X20"/>
    <mergeCell ref="R23:T24"/>
    <mergeCell ref="B15:D16"/>
    <mergeCell ref="F15:H16"/>
    <mergeCell ref="J15:L16"/>
    <mergeCell ref="N15:P16"/>
    <mergeCell ref="R15:T16"/>
    <mergeCell ref="R19:T20"/>
    <mergeCell ref="R31:T32"/>
    <mergeCell ref="AT27:AV28"/>
    <mergeCell ref="A27:A29"/>
    <mergeCell ref="B27:D28"/>
    <mergeCell ref="F27:H28"/>
    <mergeCell ref="J27:L28"/>
    <mergeCell ref="N27:P28"/>
    <mergeCell ref="R27:T28"/>
    <mergeCell ref="V27:X28"/>
    <mergeCell ref="V31:X32"/>
    <mergeCell ref="Z31:AB32"/>
    <mergeCell ref="AD31:AF32"/>
    <mergeCell ref="AH31:AJ32"/>
    <mergeCell ref="AL31:AN32"/>
    <mergeCell ref="AP31:AR32"/>
    <mergeCell ref="AH27:AJ28"/>
    <mergeCell ref="AT31:AV32"/>
    <mergeCell ref="AL27:AN28"/>
    <mergeCell ref="AP27:AR28"/>
    <mergeCell ref="AD27:AF28"/>
    <mergeCell ref="N35:P36"/>
    <mergeCell ref="R35:T36"/>
    <mergeCell ref="V35:X36"/>
    <mergeCell ref="Z35:AB36"/>
    <mergeCell ref="AD35:AF36"/>
    <mergeCell ref="D41:E41"/>
    <mergeCell ref="J41:K41"/>
    <mergeCell ref="P41:Q41"/>
    <mergeCell ref="V41:W41"/>
    <mergeCell ref="AB41:AC41"/>
    <mergeCell ref="D40:E40"/>
    <mergeCell ref="J40:K40"/>
    <mergeCell ref="P40:Q40"/>
    <mergeCell ref="V40:W40"/>
    <mergeCell ref="AB40:AC40"/>
  </mergeCells>
  <conditionalFormatting sqref="B10:AW10 B14:AW14 B18:AW18 B22:AW22 B26:AW26 B30:AW30 B34:AW34 B38:AW38">
    <cfRule type="containsText" dxfId="255" priority="1" operator="containsText" text="B-">
      <formula>NOT(ISERROR(SEARCH("B-",B10)))</formula>
    </cfRule>
    <cfRule type="containsText" dxfId="254" priority="2" operator="containsText" text="A-">
      <formula>NOT(ISERROR(SEARCH("A-",B10)))</formula>
    </cfRule>
    <cfRule type="containsText" dxfId="253" priority="3" operator="containsText" text="6-">
      <formula>NOT(ISERROR(SEARCH("6-",B10)))</formula>
    </cfRule>
    <cfRule type="containsText" dxfId="252" priority="4" operator="containsText" text="5-">
      <formula>NOT(ISERROR(SEARCH("5-",B10)))</formula>
    </cfRule>
    <cfRule type="containsText" dxfId="251" priority="5" operator="containsText" text="4-">
      <formula>NOT(ISERROR(SEARCH("4-",B10)))</formula>
    </cfRule>
    <cfRule type="containsText" dxfId="250" priority="6" operator="containsText" text="3-">
      <formula>NOT(ISERROR(SEARCH("3-",B10)))</formula>
    </cfRule>
    <cfRule type="containsText" dxfId="249" priority="7" operator="containsText" text="2-">
      <formula>NOT(ISERROR(SEARCH("2-",B10)))</formula>
    </cfRule>
    <cfRule type="containsText" dxfId="248" priority="8" operator="containsText" text="1-">
      <formula>NOT(ISERROR(SEARCH("1-",B10)))</formula>
    </cfRule>
  </conditionalFormatting>
  <printOptions horizontalCentered="1" verticalCentered="1"/>
  <pageMargins left="0.25" right="0.25" top="0.25" bottom="0.25" header="0" footer="0"/>
  <pageSetup scale="96" orientation="landscape" horizontalDpi="4294967292" verticalDpi="4294967292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0"/>
  <dimension ref="A1:XFC67"/>
  <sheetViews>
    <sheetView showGridLines="0" showZeros="0" zoomScaleNormal="100" zoomScaleSheetLayoutView="100" zoomScalePageLayoutView="7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 customWidth="1"/>
    <col min="51" max="51" width="4.140625" style="8" hidden="1" customWidth="1"/>
    <col min="52" max="16383" width="12.5703125" style="8" hidden="1"/>
    <col min="16384" max="16384" width="1.140625" style="8" customWidth="1"/>
  </cols>
  <sheetData>
    <row r="1" spans="1:49" ht="2.25" customHeight="1" thickBot="1"/>
    <row r="2" spans="1:49" ht="1.5" hidden="1" customHeight="1"/>
    <row r="3" spans="1:49" ht="21.75" customHeight="1">
      <c r="A3" s="737">
        <f>'syn rec_edit'!J2</f>
        <v>0</v>
      </c>
      <c r="B3" s="738"/>
      <c r="C3" s="738"/>
      <c r="D3" s="738"/>
      <c r="E3" s="738"/>
      <c r="F3" s="738"/>
      <c r="G3" s="736" t="s">
        <v>20</v>
      </c>
      <c r="H3" s="732">
        <f>'syn rec_edit'!H2</f>
        <v>0</v>
      </c>
      <c r="I3" s="733"/>
      <c r="J3" s="473"/>
      <c r="K3" s="742" t="s">
        <v>43</v>
      </c>
      <c r="L3" s="742"/>
      <c r="M3" s="742"/>
      <c r="N3" s="742"/>
      <c r="O3" s="742"/>
      <c r="P3" s="742"/>
      <c r="Q3" s="742"/>
      <c r="R3" s="742"/>
      <c r="S3" s="742"/>
      <c r="T3" s="742"/>
      <c r="U3" s="742"/>
      <c r="V3" s="742"/>
      <c r="W3" s="742"/>
      <c r="X3" s="742"/>
      <c r="Y3" s="742"/>
      <c r="Z3" s="742"/>
      <c r="AA3" s="742"/>
      <c r="AB3" s="742"/>
      <c r="AC3" s="742"/>
      <c r="AD3" s="742"/>
      <c r="AE3" s="742"/>
      <c r="AF3" s="742"/>
      <c r="AG3" s="742"/>
      <c r="AH3" s="742"/>
      <c r="AI3" s="742"/>
      <c r="AJ3" s="742"/>
      <c r="AK3" s="742"/>
      <c r="AL3" s="742"/>
      <c r="AM3" s="742"/>
      <c r="AN3" s="742"/>
      <c r="AO3" s="743" t="s">
        <v>878</v>
      </c>
      <c r="AP3" s="744"/>
      <c r="AQ3" s="744"/>
      <c r="AR3" s="744"/>
      <c r="AS3" s="744"/>
      <c r="AT3" s="744"/>
      <c r="AU3" s="744"/>
      <c r="AV3" s="744"/>
      <c r="AW3" s="745"/>
    </row>
    <row r="4" spans="1:49" ht="21.75" customHeight="1" thickBot="1">
      <c r="A4" s="739"/>
      <c r="B4" s="740"/>
      <c r="C4" s="740"/>
      <c r="D4" s="740"/>
      <c r="E4" s="740"/>
      <c r="F4" s="740"/>
      <c r="G4" s="734"/>
      <c r="H4" s="734"/>
      <c r="I4" s="735"/>
      <c r="J4" s="473"/>
      <c r="K4" s="742"/>
      <c r="L4" s="742"/>
      <c r="M4" s="742"/>
      <c r="N4" s="742"/>
      <c r="O4" s="742"/>
      <c r="P4" s="742"/>
      <c r="Q4" s="742"/>
      <c r="R4" s="742"/>
      <c r="S4" s="742"/>
      <c r="T4" s="742"/>
      <c r="U4" s="742"/>
      <c r="V4" s="742"/>
      <c r="W4" s="742"/>
      <c r="X4" s="742"/>
      <c r="Y4" s="742"/>
      <c r="Z4" s="742"/>
      <c r="AA4" s="742"/>
      <c r="AB4" s="742"/>
      <c r="AC4" s="742"/>
      <c r="AD4" s="742"/>
      <c r="AE4" s="742"/>
      <c r="AF4" s="742"/>
      <c r="AG4" s="742"/>
      <c r="AH4" s="742"/>
      <c r="AI4" s="742"/>
      <c r="AJ4" s="742"/>
      <c r="AK4" s="742"/>
      <c r="AL4" s="742"/>
      <c r="AM4" s="742"/>
      <c r="AN4" s="742"/>
      <c r="AO4" s="746"/>
      <c r="AP4" s="747"/>
      <c r="AQ4" s="747"/>
      <c r="AR4" s="747"/>
      <c r="AS4" s="747"/>
      <c r="AT4" s="747"/>
      <c r="AU4" s="747"/>
      <c r="AV4" s="747"/>
      <c r="AW4" s="748"/>
    </row>
    <row r="5" spans="1:49" ht="38.25" customHeight="1">
      <c r="A5" s="478" t="str">
        <f>"*"&amp;TEXT(A3,"yyyymmdd")&amp;"-"&amp;H3&amp;AO3&amp;"*"</f>
        <v>*19000100-0P3*</v>
      </c>
      <c r="B5" s="476"/>
      <c r="C5" s="476"/>
      <c r="D5" s="476"/>
      <c r="E5" s="476"/>
      <c r="F5" s="476"/>
      <c r="G5" s="476"/>
      <c r="H5" s="476"/>
      <c r="I5" s="476"/>
      <c r="J5" s="474"/>
      <c r="K5" s="474"/>
      <c r="L5" s="474"/>
      <c r="N5" s="30"/>
      <c r="O5" s="30" t="s">
        <v>879</v>
      </c>
      <c r="P5" s="30"/>
      <c r="Q5" s="30"/>
      <c r="R5" s="30"/>
      <c r="S5" s="741">
        <f>D40+J40+P40+V40+AB40+AH40+H43+N43</f>
        <v>0</v>
      </c>
      <c r="T5" s="741"/>
      <c r="U5" s="237"/>
      <c r="V5" s="9"/>
      <c r="W5" s="9"/>
      <c r="X5" s="475" t="s">
        <v>23</v>
      </c>
      <c r="Y5" s="475"/>
      <c r="Z5" s="475"/>
      <c r="AA5" s="475"/>
      <c r="AB5" s="741">
        <f>'syn rec_edit'!T11</f>
        <v>0</v>
      </c>
      <c r="AC5" s="741"/>
      <c r="AD5" s="51" t="s">
        <v>34</v>
      </c>
      <c r="AE5" s="33"/>
      <c r="AF5" s="237"/>
      <c r="AG5" s="237"/>
      <c r="AH5" s="754" t="s">
        <v>35</v>
      </c>
      <c r="AI5" s="754"/>
      <c r="AJ5" s="754"/>
      <c r="AK5" s="754"/>
      <c r="AL5" s="754"/>
      <c r="AM5" s="754"/>
      <c r="AN5" s="754"/>
      <c r="AO5" s="754"/>
      <c r="AP5" s="754"/>
      <c r="AQ5" s="741">
        <f>'syn rec_edit'!I2</f>
        <v>0</v>
      </c>
      <c r="AR5" s="741"/>
      <c r="AS5" s="741"/>
      <c r="AT5" s="751">
        <f>'syn rec_edit'!I3</f>
        <v>0</v>
      </c>
      <c r="AU5" s="751"/>
      <c r="AV5" s="751"/>
      <c r="AW5" s="751"/>
    </row>
    <row r="6" spans="1:49" ht="18" customHeight="1" thickBot="1">
      <c r="A6" s="8" t="s">
        <v>3</v>
      </c>
      <c r="B6" s="703">
        <v>1</v>
      </c>
      <c r="C6" s="703"/>
      <c r="D6" s="703"/>
      <c r="E6" s="703"/>
      <c r="F6" s="703">
        <v>2</v>
      </c>
      <c r="G6" s="703"/>
      <c r="H6" s="703"/>
      <c r="I6" s="703"/>
      <c r="J6" s="703">
        <v>3</v>
      </c>
      <c r="K6" s="703"/>
      <c r="L6" s="703"/>
      <c r="M6" s="703"/>
      <c r="N6" s="703">
        <v>4</v>
      </c>
      <c r="O6" s="703"/>
      <c r="P6" s="703"/>
      <c r="Q6" s="703"/>
      <c r="R6" s="703">
        <v>5</v>
      </c>
      <c r="S6" s="703"/>
      <c r="T6" s="703"/>
      <c r="U6" s="703"/>
      <c r="V6" s="703">
        <v>6</v>
      </c>
      <c r="W6" s="703"/>
      <c r="X6" s="703"/>
      <c r="Y6" s="703"/>
      <c r="Z6" s="720">
        <v>7</v>
      </c>
      <c r="AA6" s="720"/>
      <c r="AB6" s="720"/>
      <c r="AC6" s="720"/>
      <c r="AD6" s="720">
        <v>8</v>
      </c>
      <c r="AE6" s="720"/>
      <c r="AF6" s="720"/>
      <c r="AG6" s="720"/>
      <c r="AH6" s="703">
        <v>9</v>
      </c>
      <c r="AI6" s="703"/>
      <c r="AJ6" s="703"/>
      <c r="AK6" s="703"/>
      <c r="AL6" s="703">
        <v>10</v>
      </c>
      <c r="AM6" s="703"/>
      <c r="AN6" s="703"/>
      <c r="AO6" s="703"/>
      <c r="AP6" s="703">
        <v>11</v>
      </c>
      <c r="AQ6" s="703"/>
      <c r="AR6" s="703"/>
      <c r="AS6" s="703"/>
      <c r="AT6" s="703">
        <v>12</v>
      </c>
      <c r="AU6" s="703"/>
      <c r="AV6" s="703"/>
      <c r="AW6" s="703"/>
    </row>
    <row r="7" spans="1:49" ht="12.95" customHeight="1">
      <c r="A7" s="701" t="s">
        <v>4</v>
      </c>
      <c r="B7" s="709" t="str">
        <f>IF('syn rec_edit'!B197&lt;&gt;"",RIGHT('syn rec_edit'!B197,LEN('syn rec_edit'!B197)-5),"")</f>
        <v/>
      </c>
      <c r="C7" s="710"/>
      <c r="D7" s="711"/>
      <c r="E7" s="52" t="str">
        <f>IF('syn rec_edit'!E197&gt;0, 'syn rec_edit'!E197 &amp; "nt","")</f>
        <v/>
      </c>
      <c r="F7" s="709" t="str">
        <f>IF('syn rec_edit'!B198&lt;&gt;"",RIGHT('syn rec_edit'!B198,LEN('syn rec_edit'!B198)-5),"")</f>
        <v/>
      </c>
      <c r="G7" s="710"/>
      <c r="H7" s="711"/>
      <c r="I7" s="52" t="str">
        <f>IF('syn rec_edit'!E198&gt;0, 'syn rec_edit'!E198 &amp; "nt","")</f>
        <v/>
      </c>
      <c r="J7" s="709" t="str">
        <f>IF('syn rec_edit'!B199&lt;&gt;"",RIGHT('syn rec_edit'!B199,LEN('syn rec_edit'!B199)-5),"")</f>
        <v/>
      </c>
      <c r="K7" s="710"/>
      <c r="L7" s="711"/>
      <c r="M7" s="52" t="str">
        <f>IF('syn rec_edit'!E199&gt;0, 'syn rec_edit'!E199 &amp; "nt","")</f>
        <v/>
      </c>
      <c r="N7" s="709" t="str">
        <f>IF('syn rec_edit'!B200&lt;&gt;"",RIGHT('syn rec_edit'!B200,LEN('syn rec_edit'!B200)-5),"")</f>
        <v/>
      </c>
      <c r="O7" s="710"/>
      <c r="P7" s="711"/>
      <c r="Q7" s="52" t="str">
        <f>IF('syn rec_edit'!E200&gt;0, 'syn rec_edit'!E200 &amp; "nt","")</f>
        <v/>
      </c>
      <c r="R7" s="709" t="str">
        <f>IF('syn rec_edit'!B201&lt;&gt;"",RIGHT('syn rec_edit'!B201,LEN('syn rec_edit'!B201)-5),"")</f>
        <v/>
      </c>
      <c r="S7" s="710"/>
      <c r="T7" s="711"/>
      <c r="U7" s="52" t="str">
        <f>IF('syn rec_edit'!E201&gt;0, 'syn rec_edit'!E201 &amp; "nt","")</f>
        <v/>
      </c>
      <c r="V7" s="709" t="str">
        <f>IF('syn rec_edit'!B202&lt;&gt;"",RIGHT('syn rec_edit'!B202,LEN('syn rec_edit'!B202)-5),"")</f>
        <v/>
      </c>
      <c r="W7" s="710"/>
      <c r="X7" s="711"/>
      <c r="Y7" s="52" t="str">
        <f>IF('syn rec_edit'!E202&gt;0, 'syn rec_edit'!E202 &amp; "nt","")</f>
        <v/>
      </c>
      <c r="Z7" s="709" t="str">
        <f>IF('syn rec_edit'!B203&lt;&gt;"",RIGHT('syn rec_edit'!B203,LEN('syn rec_edit'!B203)-5),"")</f>
        <v/>
      </c>
      <c r="AA7" s="710"/>
      <c r="AB7" s="711"/>
      <c r="AC7" s="52" t="str">
        <f>IF('syn rec_edit'!E203&gt;0, 'syn rec_edit'!E203 &amp; "nt","")</f>
        <v/>
      </c>
      <c r="AD7" s="709" t="str">
        <f>IF('syn rec_edit'!B204&lt;&gt;"",RIGHT('syn rec_edit'!B204,LEN('syn rec_edit'!B204)-5),"")</f>
        <v/>
      </c>
      <c r="AE7" s="710"/>
      <c r="AF7" s="711"/>
      <c r="AG7" s="52" t="str">
        <f>IF('syn rec_edit'!E204&gt;0, 'syn rec_edit'!E204 &amp; "nt","")</f>
        <v/>
      </c>
      <c r="AH7" s="709" t="str">
        <f>IF('syn rec_edit'!B205&lt;&gt;"",RIGHT('syn rec_edit'!B205,LEN('syn rec_edit'!B205)-5),"")</f>
        <v/>
      </c>
      <c r="AI7" s="710"/>
      <c r="AJ7" s="711"/>
      <c r="AK7" s="52" t="str">
        <f>IF('syn rec_edit'!E205&gt;0, 'syn rec_edit'!E205 &amp; "nt","")</f>
        <v/>
      </c>
      <c r="AL7" s="709" t="str">
        <f>IF('syn rec_edit'!B206&lt;&gt;"",RIGHT('syn rec_edit'!B206,LEN('syn rec_edit'!B206)-5),"")</f>
        <v/>
      </c>
      <c r="AM7" s="710"/>
      <c r="AN7" s="711"/>
      <c r="AO7" s="52" t="str">
        <f>IF('syn rec_edit'!E206&gt;0, 'syn rec_edit'!E206 &amp; "nt","")</f>
        <v/>
      </c>
      <c r="AP7" s="709" t="str">
        <f>IF('syn rec_edit'!B207&lt;&gt;"",RIGHT('syn rec_edit'!B207,LEN('syn rec_edit'!B207)-5),"")</f>
        <v/>
      </c>
      <c r="AQ7" s="710"/>
      <c r="AR7" s="711"/>
      <c r="AS7" s="52" t="str">
        <f>IF('syn rec_edit'!E207&gt;0, 'syn rec_edit'!E207 &amp; "nt","")</f>
        <v/>
      </c>
      <c r="AT7" s="709" t="str">
        <f>IF('syn rec_edit'!B208&lt;&gt;"",RIGHT('syn rec_edit'!B208,LEN('syn rec_edit'!B208)-5),"")</f>
        <v/>
      </c>
      <c r="AU7" s="710"/>
      <c r="AV7" s="711"/>
      <c r="AW7" s="52" t="str">
        <f>IF('syn rec_edit'!E208&gt;0, 'syn rec_edit'!E208 &amp; "nt","")</f>
        <v/>
      </c>
    </row>
    <row r="8" spans="1:49" ht="12.95" customHeight="1">
      <c r="A8" s="702"/>
      <c r="B8" s="712"/>
      <c r="C8" s="713"/>
      <c r="D8" s="714"/>
      <c r="E8" s="39">
        <f>'syn rec_edit'!I197</f>
        <v>0</v>
      </c>
      <c r="F8" s="712"/>
      <c r="G8" s="713"/>
      <c r="H8" s="714"/>
      <c r="I8" s="39">
        <f>'syn rec_edit'!I198</f>
        <v>0</v>
      </c>
      <c r="J8" s="712"/>
      <c r="K8" s="713"/>
      <c r="L8" s="714"/>
      <c r="M8" s="39">
        <f>'syn rec_edit'!I199</f>
        <v>0</v>
      </c>
      <c r="N8" s="712"/>
      <c r="O8" s="713"/>
      <c r="P8" s="714"/>
      <c r="Q8" s="39">
        <f>'syn rec_edit'!I200</f>
        <v>0</v>
      </c>
      <c r="R8" s="712"/>
      <c r="S8" s="713"/>
      <c r="T8" s="714"/>
      <c r="U8" s="39">
        <f>'syn rec_edit'!I201</f>
        <v>0</v>
      </c>
      <c r="V8" s="712"/>
      <c r="W8" s="713"/>
      <c r="X8" s="714"/>
      <c r="Y8" s="39">
        <f>'syn rec_edit'!I202</f>
        <v>0</v>
      </c>
      <c r="Z8" s="712"/>
      <c r="AA8" s="713"/>
      <c r="AB8" s="714"/>
      <c r="AC8" s="39">
        <f>'syn rec_edit'!I203</f>
        <v>0</v>
      </c>
      <c r="AD8" s="712"/>
      <c r="AE8" s="713"/>
      <c r="AF8" s="714"/>
      <c r="AG8" s="39">
        <f>'syn rec_edit'!I204</f>
        <v>0</v>
      </c>
      <c r="AH8" s="712"/>
      <c r="AI8" s="713"/>
      <c r="AJ8" s="714"/>
      <c r="AK8" s="39">
        <f>'syn rec_edit'!I205</f>
        <v>0</v>
      </c>
      <c r="AL8" s="712"/>
      <c r="AM8" s="713"/>
      <c r="AN8" s="714"/>
      <c r="AO8" s="39">
        <f>'syn rec_edit'!I206</f>
        <v>0</v>
      </c>
      <c r="AP8" s="712"/>
      <c r="AQ8" s="713"/>
      <c r="AR8" s="714"/>
      <c r="AS8" s="39">
        <f>'syn rec_edit'!I207</f>
        <v>0</v>
      </c>
      <c r="AT8" s="712"/>
      <c r="AU8" s="713"/>
      <c r="AV8" s="714"/>
      <c r="AW8" s="39">
        <f>'syn rec_edit'!I208</f>
        <v>0</v>
      </c>
    </row>
    <row r="9" spans="1:49" ht="12.95" customHeight="1">
      <c r="A9" s="702"/>
      <c r="B9" s="20"/>
      <c r="C9" s="38">
        <f>'syn rec_edit'!H197</f>
        <v>0</v>
      </c>
      <c r="D9" s="21"/>
      <c r="E9" s="39">
        <f>'syn rec_edit'!J197</f>
        <v>0</v>
      </c>
      <c r="F9" s="20"/>
      <c r="G9" s="38">
        <f>'syn rec_edit'!H198</f>
        <v>0</v>
      </c>
      <c r="H9" s="21"/>
      <c r="I9" s="39">
        <f>'syn rec_edit'!J198</f>
        <v>0</v>
      </c>
      <c r="J9" s="20"/>
      <c r="K9" s="38">
        <f>'syn rec_edit'!H199</f>
        <v>0</v>
      </c>
      <c r="L9" s="21"/>
      <c r="M9" s="39">
        <f>'syn rec_edit'!J199</f>
        <v>0</v>
      </c>
      <c r="N9" s="20"/>
      <c r="O9" s="38">
        <f>'syn rec_edit'!H200</f>
        <v>0</v>
      </c>
      <c r="P9" s="21"/>
      <c r="Q9" s="39">
        <f>'syn rec_edit'!J200</f>
        <v>0</v>
      </c>
      <c r="R9" s="20"/>
      <c r="S9" s="38">
        <f>'syn rec_edit'!H201</f>
        <v>0</v>
      </c>
      <c r="T9" s="21"/>
      <c r="U9" s="39">
        <f>'syn rec_edit'!J201</f>
        <v>0</v>
      </c>
      <c r="V9" s="20"/>
      <c r="W9" s="38">
        <f>'syn rec_edit'!H202</f>
        <v>0</v>
      </c>
      <c r="X9" s="21"/>
      <c r="Y9" s="39">
        <f>'syn rec_edit'!J202</f>
        <v>0</v>
      </c>
      <c r="Z9" s="20"/>
      <c r="AA9" s="38">
        <f>'syn rec_edit'!H203</f>
        <v>0</v>
      </c>
      <c r="AB9" s="21"/>
      <c r="AC9" s="39">
        <f>'syn rec_edit'!J203</f>
        <v>0</v>
      </c>
      <c r="AD9" s="20"/>
      <c r="AE9" s="38">
        <f>'syn rec_edit'!H204</f>
        <v>0</v>
      </c>
      <c r="AF9" s="21"/>
      <c r="AG9" s="39">
        <f>'syn rec_edit'!J204</f>
        <v>0</v>
      </c>
      <c r="AH9" s="20"/>
      <c r="AI9" s="38">
        <f>'syn rec_edit'!H205</f>
        <v>0</v>
      </c>
      <c r="AJ9" s="21"/>
      <c r="AK9" s="39">
        <f>'syn rec_edit'!J205</f>
        <v>0</v>
      </c>
      <c r="AL9" s="20"/>
      <c r="AM9" s="38">
        <f>'syn rec_edit'!H206</f>
        <v>0</v>
      </c>
      <c r="AN9" s="21"/>
      <c r="AO9" s="39">
        <f>'syn rec_edit'!J206</f>
        <v>0</v>
      </c>
      <c r="AP9" s="20"/>
      <c r="AQ9" s="38">
        <f>'syn rec_edit'!H207</f>
        <v>0</v>
      </c>
      <c r="AR9" s="21"/>
      <c r="AS9" s="39">
        <f>'syn rec_edit'!J207</f>
        <v>0</v>
      </c>
      <c r="AT9" s="20"/>
      <c r="AU9" s="38">
        <f>'syn rec_edit'!H208</f>
        <v>0</v>
      </c>
      <c r="AV9" s="21"/>
      <c r="AW9" s="39">
        <f>'syn rec_edit'!J208</f>
        <v>0</v>
      </c>
    </row>
    <row r="10" spans="1:49" ht="12.95" customHeight="1" thickBot="1">
      <c r="A10" s="28"/>
      <c r="B10" s="221">
        <f>'syn rec_edit'!F197</f>
        <v>0</v>
      </c>
      <c r="C10" s="22"/>
      <c r="D10" s="22"/>
      <c r="E10" s="23">
        <f>'syn rec_edit'!G197</f>
        <v>0</v>
      </c>
      <c r="F10" s="221">
        <f>'syn rec_edit'!F198</f>
        <v>0</v>
      </c>
      <c r="G10" s="22"/>
      <c r="H10" s="22"/>
      <c r="I10" s="23">
        <f>'syn rec_edit'!G198</f>
        <v>0</v>
      </c>
      <c r="J10" s="221">
        <f>'syn rec_edit'!F199</f>
        <v>0</v>
      </c>
      <c r="K10" s="22"/>
      <c r="L10" s="22"/>
      <c r="M10" s="23">
        <f>'syn rec_edit'!G199</f>
        <v>0</v>
      </c>
      <c r="N10" s="221">
        <f>'syn rec_edit'!F200</f>
        <v>0</v>
      </c>
      <c r="O10" s="22"/>
      <c r="P10" s="22"/>
      <c r="Q10" s="23">
        <f>'syn rec_edit'!G200</f>
        <v>0</v>
      </c>
      <c r="R10" s="221">
        <f>'syn rec_edit'!F201</f>
        <v>0</v>
      </c>
      <c r="S10" s="22"/>
      <c r="T10" s="22"/>
      <c r="U10" s="23">
        <f>'syn rec_edit'!G201</f>
        <v>0</v>
      </c>
      <c r="V10" s="221">
        <f>'syn rec_edit'!F202</f>
        <v>0</v>
      </c>
      <c r="W10" s="22"/>
      <c r="X10" s="22"/>
      <c r="Y10" s="23">
        <f>'syn rec_edit'!G202</f>
        <v>0</v>
      </c>
      <c r="Z10" s="221">
        <f>'syn rec_edit'!F203</f>
        <v>0</v>
      </c>
      <c r="AA10" s="22"/>
      <c r="AB10" s="22"/>
      <c r="AC10" s="23">
        <f>'syn rec_edit'!G203</f>
        <v>0</v>
      </c>
      <c r="AD10" s="221">
        <f>'syn rec_edit'!F204</f>
        <v>0</v>
      </c>
      <c r="AE10" s="22"/>
      <c r="AF10" s="22"/>
      <c r="AG10" s="23">
        <f>'syn rec_edit'!G204</f>
        <v>0</v>
      </c>
      <c r="AH10" s="221">
        <f>'syn rec_edit'!F205</f>
        <v>0</v>
      </c>
      <c r="AI10" s="22"/>
      <c r="AJ10" s="22"/>
      <c r="AK10" s="23">
        <f>'syn rec_edit'!G205</f>
        <v>0</v>
      </c>
      <c r="AL10" s="221">
        <f>'syn rec_edit'!F206</f>
        <v>0</v>
      </c>
      <c r="AM10" s="22"/>
      <c r="AN10" s="22"/>
      <c r="AO10" s="23">
        <f>'syn rec_edit'!G206</f>
        <v>0</v>
      </c>
      <c r="AP10" s="221">
        <f>'syn rec_edit'!F207</f>
        <v>0</v>
      </c>
      <c r="AQ10" s="22"/>
      <c r="AR10" s="22"/>
      <c r="AS10" s="23">
        <f>'syn rec_edit'!G207</f>
        <v>0</v>
      </c>
      <c r="AT10" s="221">
        <f>'syn rec_edit'!F208</f>
        <v>0</v>
      </c>
      <c r="AU10" s="22"/>
      <c r="AV10" s="22"/>
      <c r="AW10" s="23">
        <f>'syn rec_edit'!G208</f>
        <v>0</v>
      </c>
    </row>
    <row r="11" spans="1:49" ht="12.95" customHeight="1">
      <c r="A11" s="701" t="s">
        <v>5</v>
      </c>
      <c r="B11" s="709" t="str">
        <f>IF('syn rec_edit'!B209&lt;&gt;"",RIGHT('syn rec_edit'!B209,LEN('syn rec_edit'!B209)-5),"")</f>
        <v/>
      </c>
      <c r="C11" s="710"/>
      <c r="D11" s="711"/>
      <c r="E11" s="52" t="str">
        <f>IF('syn rec_edit'!E209&gt;0, 'syn rec_edit'!E209 &amp; "nt","")</f>
        <v/>
      </c>
      <c r="F11" s="709" t="str">
        <f>IF('syn rec_edit'!B210&lt;&gt;"",RIGHT('syn rec_edit'!B210,LEN('syn rec_edit'!B210)-5),"")</f>
        <v/>
      </c>
      <c r="G11" s="710"/>
      <c r="H11" s="711"/>
      <c r="I11" s="52" t="str">
        <f>IF('syn rec_edit'!E210&gt;0, 'syn rec_edit'!E210 &amp; "nt","")</f>
        <v/>
      </c>
      <c r="J11" s="709" t="str">
        <f>IF('syn rec_edit'!B211&lt;&gt;"",RIGHT('syn rec_edit'!B211,LEN('syn rec_edit'!B211)-5),"")</f>
        <v/>
      </c>
      <c r="K11" s="710"/>
      <c r="L11" s="711"/>
      <c r="M11" s="52" t="str">
        <f>IF('syn rec_edit'!E211&gt;0, 'syn rec_edit'!E211 &amp; "nt","")</f>
        <v/>
      </c>
      <c r="N11" s="709" t="str">
        <f>IF('syn rec_edit'!B212&lt;&gt;"",RIGHT('syn rec_edit'!B212,LEN('syn rec_edit'!B212)-5),"")</f>
        <v/>
      </c>
      <c r="O11" s="710"/>
      <c r="P11" s="711"/>
      <c r="Q11" s="52" t="str">
        <f>IF('syn rec_edit'!E212&gt;0, 'syn rec_edit'!E212 &amp; "nt","")</f>
        <v/>
      </c>
      <c r="R11" s="709" t="str">
        <f>IF('syn rec_edit'!B213&lt;&gt;"",RIGHT('syn rec_edit'!B213,LEN('syn rec_edit'!B213)-5),"")</f>
        <v/>
      </c>
      <c r="S11" s="710"/>
      <c r="T11" s="711"/>
      <c r="U11" s="52" t="str">
        <f>IF('syn rec_edit'!E213&gt;0, 'syn rec_edit'!E213 &amp; "nt","")</f>
        <v/>
      </c>
      <c r="V11" s="709" t="str">
        <f>IF('syn rec_edit'!B214&lt;&gt;"",RIGHT('syn rec_edit'!B214,LEN('syn rec_edit'!B214)-5),"")</f>
        <v/>
      </c>
      <c r="W11" s="710"/>
      <c r="X11" s="711"/>
      <c r="Y11" s="52" t="str">
        <f>IF('syn rec_edit'!E214&gt;0, 'syn rec_edit'!E214 &amp; "nt","")</f>
        <v/>
      </c>
      <c r="Z11" s="709" t="str">
        <f>IF('syn rec_edit'!B215&lt;&gt;"",RIGHT('syn rec_edit'!B215,LEN('syn rec_edit'!B215)-5),"")</f>
        <v/>
      </c>
      <c r="AA11" s="710"/>
      <c r="AB11" s="711"/>
      <c r="AC11" s="52" t="str">
        <f>IF('syn rec_edit'!E215&gt;0, 'syn rec_edit'!E215 &amp; "nt","")</f>
        <v/>
      </c>
      <c r="AD11" s="709" t="str">
        <f>IF('syn rec_edit'!B216&lt;&gt;"",RIGHT('syn rec_edit'!B216,LEN('syn rec_edit'!B216)-5),"")</f>
        <v/>
      </c>
      <c r="AE11" s="710"/>
      <c r="AF11" s="711"/>
      <c r="AG11" s="52" t="str">
        <f>IF('syn rec_edit'!E216&gt;0, 'syn rec_edit'!E216 &amp; "nt","")</f>
        <v/>
      </c>
      <c r="AH11" s="709" t="str">
        <f>IF('syn rec_edit'!B217&lt;&gt;"",RIGHT('syn rec_edit'!B217,LEN('syn rec_edit'!B217)-5),"")</f>
        <v/>
      </c>
      <c r="AI11" s="710"/>
      <c r="AJ11" s="711"/>
      <c r="AK11" s="52" t="str">
        <f>IF('syn rec_edit'!E217&gt;0, 'syn rec_edit'!E217 &amp; "nt","")</f>
        <v/>
      </c>
      <c r="AL11" s="709" t="str">
        <f>IF('syn rec_edit'!B218&lt;&gt;"",RIGHT('syn rec_edit'!B218,LEN('syn rec_edit'!B218)-5),"")</f>
        <v/>
      </c>
      <c r="AM11" s="710"/>
      <c r="AN11" s="711"/>
      <c r="AO11" s="52" t="str">
        <f>IF('syn rec_edit'!E218&gt;0, 'syn rec_edit'!E218 &amp; "nt","")</f>
        <v/>
      </c>
      <c r="AP11" s="709" t="str">
        <f>IF('syn rec_edit'!B219&lt;&gt;"",RIGHT('syn rec_edit'!B219,LEN('syn rec_edit'!B219)-5),"")</f>
        <v/>
      </c>
      <c r="AQ11" s="710"/>
      <c r="AR11" s="711"/>
      <c r="AS11" s="52" t="str">
        <f>IF('syn rec_edit'!E219&gt;0, 'syn rec_edit'!E219 &amp; "nt","")</f>
        <v/>
      </c>
      <c r="AT11" s="709" t="str">
        <f>IF('syn rec_edit'!B220&lt;&gt;"",RIGHT('syn rec_edit'!B220,LEN('syn rec_edit'!B220)-5),"")</f>
        <v/>
      </c>
      <c r="AU11" s="710"/>
      <c r="AV11" s="711"/>
      <c r="AW11" s="52" t="str">
        <f>IF('syn rec_edit'!E220&gt;0, 'syn rec_edit'!E220 &amp; "nt","")</f>
        <v/>
      </c>
    </row>
    <row r="12" spans="1:49" ht="12.95" customHeight="1">
      <c r="A12" s="702"/>
      <c r="B12" s="712"/>
      <c r="C12" s="713"/>
      <c r="D12" s="714"/>
      <c r="E12" s="39">
        <f>'syn rec_edit'!I209</f>
        <v>0</v>
      </c>
      <c r="F12" s="712"/>
      <c r="G12" s="713"/>
      <c r="H12" s="714"/>
      <c r="I12" s="39">
        <f>'syn rec_edit'!I210</f>
        <v>0</v>
      </c>
      <c r="J12" s="712"/>
      <c r="K12" s="713"/>
      <c r="L12" s="714"/>
      <c r="M12" s="39">
        <f>'syn rec_edit'!I211</f>
        <v>0</v>
      </c>
      <c r="N12" s="712"/>
      <c r="O12" s="713"/>
      <c r="P12" s="714"/>
      <c r="Q12" s="39">
        <f>'syn rec_edit'!I212</f>
        <v>0</v>
      </c>
      <c r="R12" s="712"/>
      <c r="S12" s="713"/>
      <c r="T12" s="714"/>
      <c r="U12" s="39">
        <f>'syn rec_edit'!I213</f>
        <v>0</v>
      </c>
      <c r="V12" s="712"/>
      <c r="W12" s="713"/>
      <c r="X12" s="714"/>
      <c r="Y12" s="39">
        <f>'syn rec_edit'!I214</f>
        <v>0</v>
      </c>
      <c r="Z12" s="712"/>
      <c r="AA12" s="713"/>
      <c r="AB12" s="714"/>
      <c r="AC12" s="39">
        <f>'syn rec_edit'!I215</f>
        <v>0</v>
      </c>
      <c r="AD12" s="712"/>
      <c r="AE12" s="713"/>
      <c r="AF12" s="714"/>
      <c r="AG12" s="39">
        <f>'syn rec_edit'!I216</f>
        <v>0</v>
      </c>
      <c r="AH12" s="712"/>
      <c r="AI12" s="713"/>
      <c r="AJ12" s="714"/>
      <c r="AK12" s="39">
        <f>'syn rec_edit'!I217</f>
        <v>0</v>
      </c>
      <c r="AL12" s="712"/>
      <c r="AM12" s="713"/>
      <c r="AN12" s="714"/>
      <c r="AO12" s="39">
        <f>'syn rec_edit'!I218</f>
        <v>0</v>
      </c>
      <c r="AP12" s="712"/>
      <c r="AQ12" s="713"/>
      <c r="AR12" s="714"/>
      <c r="AS12" s="39">
        <f>'syn rec_edit'!I219</f>
        <v>0</v>
      </c>
      <c r="AT12" s="712"/>
      <c r="AU12" s="713"/>
      <c r="AV12" s="714"/>
      <c r="AW12" s="39">
        <f>'syn rec_edit'!I220</f>
        <v>0</v>
      </c>
    </row>
    <row r="13" spans="1:49" ht="12.95" customHeight="1">
      <c r="A13" s="702"/>
      <c r="B13" s="20"/>
      <c r="C13" s="38">
        <f>'syn rec_edit'!H209</f>
        <v>0</v>
      </c>
      <c r="D13" s="21"/>
      <c r="E13" s="39">
        <f>'syn rec_edit'!J209</f>
        <v>0</v>
      </c>
      <c r="F13" s="20"/>
      <c r="G13" s="38">
        <f>'syn rec_edit'!H210</f>
        <v>0</v>
      </c>
      <c r="H13" s="21"/>
      <c r="I13" s="39">
        <f>'syn rec_edit'!J210</f>
        <v>0</v>
      </c>
      <c r="J13" s="20"/>
      <c r="K13" s="38">
        <f>'syn rec_edit'!H211</f>
        <v>0</v>
      </c>
      <c r="L13" s="21"/>
      <c r="M13" s="39">
        <f>'syn rec_edit'!J211</f>
        <v>0</v>
      </c>
      <c r="N13" s="20"/>
      <c r="O13" s="38">
        <f>'syn rec_edit'!H212</f>
        <v>0</v>
      </c>
      <c r="P13" s="21"/>
      <c r="Q13" s="39">
        <f>'syn rec_edit'!J212</f>
        <v>0</v>
      </c>
      <c r="R13" s="20"/>
      <c r="S13" s="38">
        <f>'syn rec_edit'!H213</f>
        <v>0</v>
      </c>
      <c r="T13" s="21"/>
      <c r="U13" s="39">
        <f>'syn rec_edit'!J213</f>
        <v>0</v>
      </c>
      <c r="V13" s="20"/>
      <c r="W13" s="38">
        <f>'syn rec_edit'!H214</f>
        <v>0</v>
      </c>
      <c r="X13" s="21"/>
      <c r="Y13" s="39">
        <f>'syn rec_edit'!J214</f>
        <v>0</v>
      </c>
      <c r="Z13" s="20"/>
      <c r="AA13" s="38">
        <f>'syn rec_edit'!H215</f>
        <v>0</v>
      </c>
      <c r="AB13" s="21"/>
      <c r="AC13" s="39">
        <f>'syn rec_edit'!J215</f>
        <v>0</v>
      </c>
      <c r="AD13" s="20"/>
      <c r="AE13" s="38">
        <f>'syn rec_edit'!H216</f>
        <v>0</v>
      </c>
      <c r="AF13" s="21"/>
      <c r="AG13" s="39">
        <f>'syn rec_edit'!J216</f>
        <v>0</v>
      </c>
      <c r="AH13" s="20"/>
      <c r="AI13" s="38">
        <f>'syn rec_edit'!H217</f>
        <v>0</v>
      </c>
      <c r="AJ13" s="21"/>
      <c r="AK13" s="39">
        <f>'syn rec_edit'!J217</f>
        <v>0</v>
      </c>
      <c r="AL13" s="20"/>
      <c r="AM13" s="38">
        <f>'syn rec_edit'!H218</f>
        <v>0</v>
      </c>
      <c r="AN13" s="21"/>
      <c r="AO13" s="39">
        <f>'syn rec_edit'!J218</f>
        <v>0</v>
      </c>
      <c r="AP13" s="20"/>
      <c r="AQ13" s="38">
        <f>'syn rec_edit'!H219</f>
        <v>0</v>
      </c>
      <c r="AR13" s="21"/>
      <c r="AS13" s="39">
        <f>'syn rec_edit'!J219</f>
        <v>0</v>
      </c>
      <c r="AT13" s="20"/>
      <c r="AU13" s="38">
        <f>'syn rec_edit'!H220</f>
        <v>0</v>
      </c>
      <c r="AV13" s="21"/>
      <c r="AW13" s="39">
        <f>'syn rec_edit'!J220</f>
        <v>0</v>
      </c>
    </row>
    <row r="14" spans="1:49" ht="12.95" customHeight="1" thickBot="1">
      <c r="A14" s="28"/>
      <c r="B14" s="221">
        <f>'syn rec_edit'!F209</f>
        <v>0</v>
      </c>
      <c r="C14" s="22"/>
      <c r="D14" s="22"/>
      <c r="E14" s="23">
        <f>'syn rec_edit'!G209</f>
        <v>0</v>
      </c>
      <c r="F14" s="221">
        <f>'syn rec_edit'!F210</f>
        <v>0</v>
      </c>
      <c r="G14" s="22"/>
      <c r="H14" s="22"/>
      <c r="I14" s="23">
        <f>'syn rec_edit'!G210</f>
        <v>0</v>
      </c>
      <c r="J14" s="221">
        <f>'syn rec_edit'!F211</f>
        <v>0</v>
      </c>
      <c r="K14" s="22"/>
      <c r="L14" s="22"/>
      <c r="M14" s="23">
        <f>'syn rec_edit'!G211</f>
        <v>0</v>
      </c>
      <c r="N14" s="221">
        <f>'syn rec_edit'!F212</f>
        <v>0</v>
      </c>
      <c r="O14" s="22"/>
      <c r="P14" s="22"/>
      <c r="Q14" s="23">
        <f>'syn rec_edit'!G212</f>
        <v>0</v>
      </c>
      <c r="R14" s="221">
        <f>'syn rec_edit'!F213</f>
        <v>0</v>
      </c>
      <c r="S14" s="22"/>
      <c r="T14" s="22"/>
      <c r="U14" s="23">
        <f>'syn rec_edit'!G213</f>
        <v>0</v>
      </c>
      <c r="V14" s="221">
        <f>'syn rec_edit'!F214</f>
        <v>0</v>
      </c>
      <c r="W14" s="22"/>
      <c r="X14" s="22"/>
      <c r="Y14" s="23">
        <f>'syn rec_edit'!G214</f>
        <v>0</v>
      </c>
      <c r="Z14" s="221">
        <f>'syn rec_edit'!F215</f>
        <v>0</v>
      </c>
      <c r="AA14" s="22"/>
      <c r="AB14" s="22"/>
      <c r="AC14" s="23">
        <f>'syn rec_edit'!G215</f>
        <v>0</v>
      </c>
      <c r="AD14" s="221">
        <f>'syn rec_edit'!F216</f>
        <v>0</v>
      </c>
      <c r="AE14" s="22"/>
      <c r="AF14" s="22"/>
      <c r="AG14" s="23">
        <f>'syn rec_edit'!G216</f>
        <v>0</v>
      </c>
      <c r="AH14" s="221">
        <f>'syn rec_edit'!F217</f>
        <v>0</v>
      </c>
      <c r="AI14" s="22"/>
      <c r="AJ14" s="22"/>
      <c r="AK14" s="23">
        <f>'syn rec_edit'!G217</f>
        <v>0</v>
      </c>
      <c r="AL14" s="221">
        <f>'syn rec_edit'!F218</f>
        <v>0</v>
      </c>
      <c r="AM14" s="22"/>
      <c r="AN14" s="22"/>
      <c r="AO14" s="23">
        <f>'syn rec_edit'!G218</f>
        <v>0</v>
      </c>
      <c r="AP14" s="221">
        <f>'syn rec_edit'!F219</f>
        <v>0</v>
      </c>
      <c r="AQ14" s="22"/>
      <c r="AR14" s="22"/>
      <c r="AS14" s="23">
        <f>'syn rec_edit'!G219</f>
        <v>0</v>
      </c>
      <c r="AT14" s="221">
        <f>'syn rec_edit'!F220</f>
        <v>0</v>
      </c>
      <c r="AU14" s="22"/>
      <c r="AV14" s="22"/>
      <c r="AW14" s="23">
        <f>'syn rec_edit'!G220</f>
        <v>0</v>
      </c>
    </row>
    <row r="15" spans="1:49" ht="12.95" customHeight="1">
      <c r="A15" s="701" t="s">
        <v>6</v>
      </c>
      <c r="B15" s="709" t="str">
        <f>IF('syn rec_edit'!B221&lt;&gt;"",RIGHT('syn rec_edit'!B221,LEN('syn rec_edit'!B221)-5),"")</f>
        <v/>
      </c>
      <c r="C15" s="710"/>
      <c r="D15" s="711"/>
      <c r="E15" s="52" t="str">
        <f>IF('syn rec_edit'!E221&gt;0, 'syn rec_edit'!E221 &amp; "nt","")</f>
        <v/>
      </c>
      <c r="F15" s="709" t="str">
        <f>IF('syn rec_edit'!B222&lt;&gt;"",RIGHT('syn rec_edit'!B222,LEN('syn rec_edit'!B222)-5),"")</f>
        <v/>
      </c>
      <c r="G15" s="710"/>
      <c r="H15" s="711"/>
      <c r="I15" s="52" t="str">
        <f>IF('syn rec_edit'!E222&gt;0, 'syn rec_edit'!E222 &amp; "nt","")</f>
        <v/>
      </c>
      <c r="J15" s="709" t="str">
        <f>IF('syn rec_edit'!B223&lt;&gt;"",RIGHT('syn rec_edit'!B223,LEN('syn rec_edit'!B223)-5),"")</f>
        <v/>
      </c>
      <c r="K15" s="710"/>
      <c r="L15" s="711"/>
      <c r="M15" s="52" t="str">
        <f>IF('syn rec_edit'!E223&gt;0, 'syn rec_edit'!E223 &amp; "nt","")</f>
        <v/>
      </c>
      <c r="N15" s="709" t="str">
        <f>IF('syn rec_edit'!B224&lt;&gt;"",RIGHT('syn rec_edit'!B224,LEN('syn rec_edit'!B224)-5),"")</f>
        <v/>
      </c>
      <c r="O15" s="710"/>
      <c r="P15" s="711"/>
      <c r="Q15" s="52" t="str">
        <f>IF('syn rec_edit'!E224&gt;0, 'syn rec_edit'!E224 &amp; "nt","")</f>
        <v/>
      </c>
      <c r="R15" s="709" t="str">
        <f>IF('syn rec_edit'!B225&lt;&gt;"",RIGHT('syn rec_edit'!B225,LEN('syn rec_edit'!B225)-5),"")</f>
        <v/>
      </c>
      <c r="S15" s="710"/>
      <c r="T15" s="711"/>
      <c r="U15" s="52" t="str">
        <f>IF('syn rec_edit'!E225&gt;0, 'syn rec_edit'!E225 &amp; "nt","")</f>
        <v/>
      </c>
      <c r="V15" s="709" t="str">
        <f>IF('syn rec_edit'!B226&lt;&gt;"",RIGHT('syn rec_edit'!B226,LEN('syn rec_edit'!B226)-5),"")</f>
        <v/>
      </c>
      <c r="W15" s="710"/>
      <c r="X15" s="711"/>
      <c r="Y15" s="52" t="str">
        <f>IF('syn rec_edit'!E226&gt;0, 'syn rec_edit'!E226 &amp; "nt","")</f>
        <v/>
      </c>
      <c r="Z15" s="709" t="str">
        <f>IF('syn rec_edit'!B227&lt;&gt;"",RIGHT('syn rec_edit'!B227,LEN('syn rec_edit'!B227)-5),"")</f>
        <v/>
      </c>
      <c r="AA15" s="710"/>
      <c r="AB15" s="711"/>
      <c r="AC15" s="52" t="str">
        <f>IF('syn rec_edit'!E227&gt;0, 'syn rec_edit'!E227 &amp; "nt","")</f>
        <v/>
      </c>
      <c r="AD15" s="709" t="str">
        <f>IF('syn rec_edit'!B228&lt;&gt;"",RIGHT('syn rec_edit'!B228,LEN('syn rec_edit'!B228)-5),"")</f>
        <v/>
      </c>
      <c r="AE15" s="710"/>
      <c r="AF15" s="711"/>
      <c r="AG15" s="52" t="str">
        <f>IF('syn rec_edit'!E228&gt;0, 'syn rec_edit'!E228 &amp; "nt","")</f>
        <v/>
      </c>
      <c r="AH15" s="709" t="str">
        <f>IF('syn rec_edit'!B229&lt;&gt;"",RIGHT('syn rec_edit'!B229,LEN('syn rec_edit'!B229)-5),"")</f>
        <v/>
      </c>
      <c r="AI15" s="710"/>
      <c r="AJ15" s="711"/>
      <c r="AK15" s="52" t="str">
        <f>IF('syn rec_edit'!E229&gt;0, 'syn rec_edit'!E229 &amp; "nt","")</f>
        <v/>
      </c>
      <c r="AL15" s="709" t="str">
        <f>IF('syn rec_edit'!B230&lt;&gt;"",RIGHT('syn rec_edit'!B230,LEN('syn rec_edit'!B230)-5),"")</f>
        <v/>
      </c>
      <c r="AM15" s="710"/>
      <c r="AN15" s="711"/>
      <c r="AO15" s="52" t="str">
        <f>IF('syn rec_edit'!E230&gt;0, 'syn rec_edit'!E230 &amp; "nt","")</f>
        <v/>
      </c>
      <c r="AP15" s="709" t="str">
        <f>IF('syn rec_edit'!B231&lt;&gt;"",RIGHT('syn rec_edit'!B231,LEN('syn rec_edit'!B231)-5),"")</f>
        <v/>
      </c>
      <c r="AQ15" s="710"/>
      <c r="AR15" s="711"/>
      <c r="AS15" s="52" t="str">
        <f>IF('syn rec_edit'!E231&gt;0, 'syn rec_edit'!E231 &amp; "nt","")</f>
        <v/>
      </c>
      <c r="AT15" s="709" t="str">
        <f>IF('syn rec_edit'!B232&lt;&gt;"",RIGHT('syn rec_edit'!B232,LEN('syn rec_edit'!B232)-5),"")</f>
        <v/>
      </c>
      <c r="AU15" s="710"/>
      <c r="AV15" s="711"/>
      <c r="AW15" s="52" t="str">
        <f>IF('syn rec_edit'!E232&gt;0, 'syn rec_edit'!E232 &amp; "nt","")</f>
        <v/>
      </c>
    </row>
    <row r="16" spans="1:49" ht="12.95" customHeight="1">
      <c r="A16" s="702"/>
      <c r="B16" s="712"/>
      <c r="C16" s="713"/>
      <c r="D16" s="714"/>
      <c r="E16" s="39">
        <f>'syn rec_edit'!I221</f>
        <v>0</v>
      </c>
      <c r="F16" s="712"/>
      <c r="G16" s="713"/>
      <c r="H16" s="714"/>
      <c r="I16" s="39">
        <f>'syn rec_edit'!I222</f>
        <v>0</v>
      </c>
      <c r="J16" s="712"/>
      <c r="K16" s="713"/>
      <c r="L16" s="714"/>
      <c r="M16" s="39">
        <f>'syn rec_edit'!I223</f>
        <v>0</v>
      </c>
      <c r="N16" s="712"/>
      <c r="O16" s="713"/>
      <c r="P16" s="714"/>
      <c r="Q16" s="39">
        <f>'syn rec_edit'!I224</f>
        <v>0</v>
      </c>
      <c r="R16" s="712"/>
      <c r="S16" s="713"/>
      <c r="T16" s="714"/>
      <c r="U16" s="39">
        <f>'syn rec_edit'!I225</f>
        <v>0</v>
      </c>
      <c r="V16" s="712"/>
      <c r="W16" s="713"/>
      <c r="X16" s="714"/>
      <c r="Y16" s="39">
        <f>'syn rec_edit'!I226</f>
        <v>0</v>
      </c>
      <c r="Z16" s="712"/>
      <c r="AA16" s="713"/>
      <c r="AB16" s="714"/>
      <c r="AC16" s="39">
        <f>'syn rec_edit'!I227</f>
        <v>0</v>
      </c>
      <c r="AD16" s="712"/>
      <c r="AE16" s="713"/>
      <c r="AF16" s="714"/>
      <c r="AG16" s="39">
        <f>'syn rec_edit'!I228</f>
        <v>0</v>
      </c>
      <c r="AH16" s="712"/>
      <c r="AI16" s="713"/>
      <c r="AJ16" s="714"/>
      <c r="AK16" s="39">
        <f>'syn rec_edit'!I229</f>
        <v>0</v>
      </c>
      <c r="AL16" s="712"/>
      <c r="AM16" s="713"/>
      <c r="AN16" s="714"/>
      <c r="AO16" s="39">
        <f>'syn rec_edit'!I230</f>
        <v>0</v>
      </c>
      <c r="AP16" s="712"/>
      <c r="AQ16" s="713"/>
      <c r="AR16" s="714"/>
      <c r="AS16" s="39">
        <f>'syn rec_edit'!I231</f>
        <v>0</v>
      </c>
      <c r="AT16" s="712"/>
      <c r="AU16" s="713"/>
      <c r="AV16" s="714"/>
      <c r="AW16" s="39">
        <f>'syn rec_edit'!I232</f>
        <v>0</v>
      </c>
    </row>
    <row r="17" spans="1:51" ht="12.95" customHeight="1">
      <c r="A17" s="702"/>
      <c r="B17" s="20"/>
      <c r="C17" s="38">
        <f>'syn rec_edit'!H221</f>
        <v>0</v>
      </c>
      <c r="D17" s="21"/>
      <c r="E17" s="39">
        <f>'syn rec_edit'!J221</f>
        <v>0</v>
      </c>
      <c r="F17" s="20"/>
      <c r="G17" s="38">
        <f>'syn rec_edit'!H222</f>
        <v>0</v>
      </c>
      <c r="H17" s="21"/>
      <c r="I17" s="39">
        <f>'syn rec_edit'!J222</f>
        <v>0</v>
      </c>
      <c r="J17" s="20"/>
      <c r="K17" s="38">
        <f>'syn rec_edit'!H223</f>
        <v>0</v>
      </c>
      <c r="L17" s="21"/>
      <c r="M17" s="39">
        <f>'syn rec_edit'!J223</f>
        <v>0</v>
      </c>
      <c r="N17" s="20"/>
      <c r="O17" s="38">
        <f>'syn rec_edit'!H224</f>
        <v>0</v>
      </c>
      <c r="P17" s="21"/>
      <c r="Q17" s="39">
        <f>'syn rec_edit'!J224</f>
        <v>0</v>
      </c>
      <c r="R17" s="20"/>
      <c r="S17" s="38">
        <f>'syn rec_edit'!H225</f>
        <v>0</v>
      </c>
      <c r="T17" s="21"/>
      <c r="U17" s="39">
        <f>'syn rec_edit'!J225</f>
        <v>0</v>
      </c>
      <c r="V17" s="20"/>
      <c r="W17" s="38">
        <f>'syn rec_edit'!H226</f>
        <v>0</v>
      </c>
      <c r="X17" s="21"/>
      <c r="Y17" s="39">
        <f>'syn rec_edit'!J226</f>
        <v>0</v>
      </c>
      <c r="Z17" s="20"/>
      <c r="AA17" s="38">
        <f>'syn rec_edit'!H227</f>
        <v>0</v>
      </c>
      <c r="AB17" s="21"/>
      <c r="AC17" s="39">
        <f>'syn rec_edit'!J227</f>
        <v>0</v>
      </c>
      <c r="AD17" s="20"/>
      <c r="AE17" s="38">
        <f>'syn rec_edit'!H228</f>
        <v>0</v>
      </c>
      <c r="AF17" s="21"/>
      <c r="AG17" s="39">
        <f>'syn rec_edit'!J228</f>
        <v>0</v>
      </c>
      <c r="AH17" s="20"/>
      <c r="AI17" s="38">
        <f>'syn rec_edit'!H229</f>
        <v>0</v>
      </c>
      <c r="AJ17" s="21"/>
      <c r="AK17" s="39">
        <f>'syn rec_edit'!J229</f>
        <v>0</v>
      </c>
      <c r="AL17" s="20"/>
      <c r="AM17" s="38">
        <f>'syn rec_edit'!H230</f>
        <v>0</v>
      </c>
      <c r="AN17" s="21"/>
      <c r="AO17" s="39">
        <f>'syn rec_edit'!J230</f>
        <v>0</v>
      </c>
      <c r="AP17" s="20"/>
      <c r="AQ17" s="38">
        <f>'syn rec_edit'!H231</f>
        <v>0</v>
      </c>
      <c r="AR17" s="21"/>
      <c r="AS17" s="39">
        <f>'syn rec_edit'!J231</f>
        <v>0</v>
      </c>
      <c r="AT17" s="20"/>
      <c r="AU17" s="38">
        <f>'syn rec_edit'!H232</f>
        <v>0</v>
      </c>
      <c r="AV17" s="21"/>
      <c r="AW17" s="39">
        <f>'syn rec_edit'!J232</f>
        <v>0</v>
      </c>
    </row>
    <row r="18" spans="1:51" ht="12.95" customHeight="1" thickBot="1">
      <c r="A18" s="28"/>
      <c r="B18" s="221">
        <f>'syn rec_edit'!F221</f>
        <v>0</v>
      </c>
      <c r="C18" s="22"/>
      <c r="D18" s="22"/>
      <c r="E18" s="23">
        <f>'syn rec_edit'!G221</f>
        <v>0</v>
      </c>
      <c r="F18" s="221">
        <f>'syn rec_edit'!F222</f>
        <v>0</v>
      </c>
      <c r="G18" s="22"/>
      <c r="H18" s="22"/>
      <c r="I18" s="23">
        <f>'syn rec_edit'!G222</f>
        <v>0</v>
      </c>
      <c r="J18" s="221">
        <f>'syn rec_edit'!F223</f>
        <v>0</v>
      </c>
      <c r="K18" s="22"/>
      <c r="L18" s="22"/>
      <c r="M18" s="23">
        <f>'syn rec_edit'!G223</f>
        <v>0</v>
      </c>
      <c r="N18" s="221">
        <f>'syn rec_edit'!F224</f>
        <v>0</v>
      </c>
      <c r="O18" s="22"/>
      <c r="P18" s="22"/>
      <c r="Q18" s="23">
        <f>'syn rec_edit'!G224</f>
        <v>0</v>
      </c>
      <c r="R18" s="221">
        <f>'syn rec_edit'!F225</f>
        <v>0</v>
      </c>
      <c r="S18" s="22"/>
      <c r="T18" s="22"/>
      <c r="U18" s="23">
        <f>'syn rec_edit'!G225</f>
        <v>0</v>
      </c>
      <c r="V18" s="221">
        <f>'syn rec_edit'!F226</f>
        <v>0</v>
      </c>
      <c r="W18" s="22"/>
      <c r="X18" s="22"/>
      <c r="Y18" s="23">
        <f>'syn rec_edit'!G226</f>
        <v>0</v>
      </c>
      <c r="Z18" s="221">
        <f>'syn rec_edit'!F227</f>
        <v>0</v>
      </c>
      <c r="AA18" s="22"/>
      <c r="AB18" s="22"/>
      <c r="AC18" s="23">
        <f>'syn rec_edit'!G227</f>
        <v>0</v>
      </c>
      <c r="AD18" s="221">
        <f>'syn rec_edit'!F228</f>
        <v>0</v>
      </c>
      <c r="AE18" s="22"/>
      <c r="AF18" s="22"/>
      <c r="AG18" s="23">
        <f>'syn rec_edit'!G228</f>
        <v>0</v>
      </c>
      <c r="AH18" s="221">
        <f>'syn rec_edit'!F229</f>
        <v>0</v>
      </c>
      <c r="AI18" s="22"/>
      <c r="AJ18" s="22"/>
      <c r="AK18" s="23">
        <f>'syn rec_edit'!G229</f>
        <v>0</v>
      </c>
      <c r="AL18" s="221">
        <f>'syn rec_edit'!F230</f>
        <v>0</v>
      </c>
      <c r="AM18" s="22"/>
      <c r="AN18" s="22"/>
      <c r="AO18" s="23">
        <f>'syn rec_edit'!G230</f>
        <v>0</v>
      </c>
      <c r="AP18" s="221">
        <f>'syn rec_edit'!F231</f>
        <v>0</v>
      </c>
      <c r="AQ18" s="22"/>
      <c r="AR18" s="22"/>
      <c r="AS18" s="23">
        <f>'syn rec_edit'!G231</f>
        <v>0</v>
      </c>
      <c r="AT18" s="221">
        <f>'syn rec_edit'!F232</f>
        <v>0</v>
      </c>
      <c r="AU18" s="22"/>
      <c r="AV18" s="22"/>
      <c r="AW18" s="23">
        <f>'syn rec_edit'!G232</f>
        <v>0</v>
      </c>
    </row>
    <row r="19" spans="1:51" ht="12.95" customHeight="1">
      <c r="A19" s="701" t="s">
        <v>7</v>
      </c>
      <c r="B19" s="709" t="str">
        <f>IF('syn rec_edit'!B233&lt;&gt;"",RIGHT('syn rec_edit'!B233,LEN('syn rec_edit'!B233)-5),"")</f>
        <v/>
      </c>
      <c r="C19" s="710"/>
      <c r="D19" s="711"/>
      <c r="E19" s="52" t="str">
        <f>IF('syn rec_edit'!E233&gt;0, 'syn rec_edit'!E233 &amp; "nt","")</f>
        <v/>
      </c>
      <c r="F19" s="709" t="str">
        <f>IF('syn rec_edit'!B234&lt;&gt;"",RIGHT('syn rec_edit'!B234,LEN('syn rec_edit'!B234)-5),"")</f>
        <v/>
      </c>
      <c r="G19" s="710"/>
      <c r="H19" s="711"/>
      <c r="I19" s="52" t="str">
        <f>IF('syn rec_edit'!E234&gt;0, 'syn rec_edit'!E234 &amp; "nt","")</f>
        <v/>
      </c>
      <c r="J19" s="709" t="str">
        <f>IF('syn rec_edit'!B235&lt;&gt;"",RIGHT('syn rec_edit'!B235,LEN('syn rec_edit'!B235)-5),"")</f>
        <v/>
      </c>
      <c r="K19" s="710"/>
      <c r="L19" s="711"/>
      <c r="M19" s="52" t="str">
        <f>IF('syn rec_edit'!E235&gt;0, 'syn rec_edit'!E235 &amp; "nt","")</f>
        <v/>
      </c>
      <c r="N19" s="709" t="str">
        <f>IF('syn rec_edit'!B236&lt;&gt;"",RIGHT('syn rec_edit'!B236,LEN('syn rec_edit'!B236)-5),"")</f>
        <v/>
      </c>
      <c r="O19" s="710"/>
      <c r="P19" s="711"/>
      <c r="Q19" s="52" t="str">
        <f>IF('syn rec_edit'!E236&gt;0, 'syn rec_edit'!E236 &amp; "nt","")</f>
        <v/>
      </c>
      <c r="R19" s="709" t="str">
        <f>IF('syn rec_edit'!B237&lt;&gt;"",RIGHT('syn rec_edit'!B237,LEN('syn rec_edit'!B237)-5),"")</f>
        <v/>
      </c>
      <c r="S19" s="710"/>
      <c r="T19" s="711"/>
      <c r="U19" s="52" t="str">
        <f>IF('syn rec_edit'!E237&gt;0, 'syn rec_edit'!E237 &amp; "nt","")</f>
        <v/>
      </c>
      <c r="V19" s="709" t="str">
        <f>IF('syn rec_edit'!B238&lt;&gt;"",RIGHT('syn rec_edit'!B238,LEN('syn rec_edit'!B238)-5),"")</f>
        <v/>
      </c>
      <c r="W19" s="710"/>
      <c r="X19" s="711"/>
      <c r="Y19" s="52" t="str">
        <f>IF('syn rec_edit'!E238&gt;0, 'syn rec_edit'!E238 &amp; "nt","")</f>
        <v/>
      </c>
      <c r="Z19" s="709" t="str">
        <f>IF('syn rec_edit'!B239&lt;&gt;"",RIGHT('syn rec_edit'!B239,LEN('syn rec_edit'!B239)-5),"")</f>
        <v/>
      </c>
      <c r="AA19" s="710"/>
      <c r="AB19" s="711"/>
      <c r="AC19" s="52" t="str">
        <f>IF('syn rec_edit'!E239&gt;0, 'syn rec_edit'!E239 &amp; "nt","")</f>
        <v/>
      </c>
      <c r="AD19" s="709" t="str">
        <f>IF('syn rec_edit'!B240&lt;&gt;"",RIGHT('syn rec_edit'!B240,LEN('syn rec_edit'!B240)-5),"")</f>
        <v/>
      </c>
      <c r="AE19" s="710"/>
      <c r="AF19" s="711"/>
      <c r="AG19" s="52" t="str">
        <f>IF('syn rec_edit'!E240&gt;0, 'syn rec_edit'!E240 &amp; "nt","")</f>
        <v/>
      </c>
      <c r="AH19" s="709" t="str">
        <f>IF('syn rec_edit'!B241&lt;&gt;"",RIGHT('syn rec_edit'!B241,LEN('syn rec_edit'!B241)-5),"")</f>
        <v/>
      </c>
      <c r="AI19" s="710"/>
      <c r="AJ19" s="711"/>
      <c r="AK19" s="52" t="str">
        <f>IF('syn rec_edit'!E241&gt;0, 'syn rec_edit'!E241 &amp; "nt","")</f>
        <v/>
      </c>
      <c r="AL19" s="709" t="str">
        <f>IF('syn rec_edit'!B242&lt;&gt;"",RIGHT('syn rec_edit'!B242,LEN('syn rec_edit'!B242)-5),"")</f>
        <v/>
      </c>
      <c r="AM19" s="710"/>
      <c r="AN19" s="711"/>
      <c r="AO19" s="52" t="str">
        <f>IF('syn rec_edit'!E242&gt;0, 'syn rec_edit'!E242 &amp; "nt","")</f>
        <v/>
      </c>
      <c r="AP19" s="709" t="str">
        <f>IF('syn rec_edit'!B243&lt;&gt;"",RIGHT('syn rec_edit'!B243,LEN('syn rec_edit'!B243)-5),"")</f>
        <v/>
      </c>
      <c r="AQ19" s="710"/>
      <c r="AR19" s="711"/>
      <c r="AS19" s="52" t="str">
        <f>IF('syn rec_edit'!E243&gt;0, 'syn rec_edit'!E243 &amp; "nt","")</f>
        <v/>
      </c>
      <c r="AT19" s="709" t="str">
        <f>IF('syn rec_edit'!B244&lt;&gt;"",RIGHT('syn rec_edit'!B244,LEN('syn rec_edit'!B244)-5),"")</f>
        <v/>
      </c>
      <c r="AU19" s="710"/>
      <c r="AV19" s="711"/>
      <c r="AW19" s="52" t="str">
        <f>IF('syn rec_edit'!E244&gt;0, 'syn rec_edit'!E244 &amp; "nt","")</f>
        <v/>
      </c>
    </row>
    <row r="20" spans="1:51" ht="12.95" customHeight="1">
      <c r="A20" s="702"/>
      <c r="B20" s="712"/>
      <c r="C20" s="713"/>
      <c r="D20" s="714"/>
      <c r="E20" s="39">
        <f>'syn rec_edit'!I233</f>
        <v>0</v>
      </c>
      <c r="F20" s="712"/>
      <c r="G20" s="713"/>
      <c r="H20" s="714"/>
      <c r="I20" s="39">
        <f>'syn rec_edit'!I234</f>
        <v>0</v>
      </c>
      <c r="J20" s="712"/>
      <c r="K20" s="713"/>
      <c r="L20" s="714"/>
      <c r="M20" s="39">
        <f>'syn rec_edit'!I235</f>
        <v>0</v>
      </c>
      <c r="N20" s="712"/>
      <c r="O20" s="713"/>
      <c r="P20" s="714"/>
      <c r="Q20" s="39">
        <f>'syn rec_edit'!I236</f>
        <v>0</v>
      </c>
      <c r="R20" s="712"/>
      <c r="S20" s="713"/>
      <c r="T20" s="714"/>
      <c r="U20" s="39">
        <f>'syn rec_edit'!I237</f>
        <v>0</v>
      </c>
      <c r="V20" s="712"/>
      <c r="W20" s="713"/>
      <c r="X20" s="714"/>
      <c r="Y20" s="39">
        <f>'syn rec_edit'!I238</f>
        <v>0</v>
      </c>
      <c r="Z20" s="712"/>
      <c r="AA20" s="713"/>
      <c r="AB20" s="714"/>
      <c r="AC20" s="39">
        <f>'syn rec_edit'!I239</f>
        <v>0</v>
      </c>
      <c r="AD20" s="712"/>
      <c r="AE20" s="713"/>
      <c r="AF20" s="714"/>
      <c r="AG20" s="39">
        <f>'syn rec_edit'!I240</f>
        <v>0</v>
      </c>
      <c r="AH20" s="712"/>
      <c r="AI20" s="713"/>
      <c r="AJ20" s="714"/>
      <c r="AK20" s="39">
        <f>'syn rec_edit'!I241</f>
        <v>0</v>
      </c>
      <c r="AL20" s="712"/>
      <c r="AM20" s="713"/>
      <c r="AN20" s="714"/>
      <c r="AO20" s="39">
        <f>'syn rec_edit'!I242</f>
        <v>0</v>
      </c>
      <c r="AP20" s="712"/>
      <c r="AQ20" s="713"/>
      <c r="AR20" s="714"/>
      <c r="AS20" s="39">
        <f>'syn rec_edit'!I243</f>
        <v>0</v>
      </c>
      <c r="AT20" s="712"/>
      <c r="AU20" s="713"/>
      <c r="AV20" s="714"/>
      <c r="AW20" s="39">
        <f>'syn rec_edit'!I244</f>
        <v>0</v>
      </c>
      <c r="AX20" s="11"/>
      <c r="AY20" s="11"/>
    </row>
    <row r="21" spans="1:51" ht="12.95" customHeight="1">
      <c r="A21" s="702"/>
      <c r="B21" s="20"/>
      <c r="C21" s="38">
        <f>'syn rec_edit'!H233</f>
        <v>0</v>
      </c>
      <c r="D21" s="21"/>
      <c r="E21" s="39">
        <f>'syn rec_edit'!J233</f>
        <v>0</v>
      </c>
      <c r="F21" s="20"/>
      <c r="G21" s="38">
        <f>'syn rec_edit'!H234</f>
        <v>0</v>
      </c>
      <c r="H21" s="21"/>
      <c r="I21" s="39">
        <f>'syn rec_edit'!J234</f>
        <v>0</v>
      </c>
      <c r="J21" s="20"/>
      <c r="K21" s="38">
        <f>'syn rec_edit'!H235</f>
        <v>0</v>
      </c>
      <c r="L21" s="21"/>
      <c r="M21" s="39">
        <f>'syn rec_edit'!J235</f>
        <v>0</v>
      </c>
      <c r="N21" s="20"/>
      <c r="O21" s="38">
        <f>'syn rec_edit'!H236</f>
        <v>0</v>
      </c>
      <c r="P21" s="21"/>
      <c r="Q21" s="39">
        <f>'syn rec_edit'!J236</f>
        <v>0</v>
      </c>
      <c r="R21" s="20"/>
      <c r="S21" s="38">
        <f>'syn rec_edit'!H237</f>
        <v>0</v>
      </c>
      <c r="T21" s="21"/>
      <c r="U21" s="39">
        <f>'syn rec_edit'!J237</f>
        <v>0</v>
      </c>
      <c r="V21" s="20"/>
      <c r="W21" s="38">
        <f>'syn rec_edit'!H238</f>
        <v>0</v>
      </c>
      <c r="X21" s="21"/>
      <c r="Y21" s="39">
        <f>'syn rec_edit'!J238</f>
        <v>0</v>
      </c>
      <c r="Z21" s="20"/>
      <c r="AA21" s="38">
        <f>'syn rec_edit'!H239</f>
        <v>0</v>
      </c>
      <c r="AB21" s="21"/>
      <c r="AC21" s="39">
        <f>'syn rec_edit'!J239</f>
        <v>0</v>
      </c>
      <c r="AD21" s="20"/>
      <c r="AE21" s="38">
        <f>'syn rec_edit'!H240</f>
        <v>0</v>
      </c>
      <c r="AF21" s="21"/>
      <c r="AG21" s="39">
        <f>'syn rec_edit'!J240</f>
        <v>0</v>
      </c>
      <c r="AH21" s="20"/>
      <c r="AI21" s="38">
        <f>'syn rec_edit'!H241</f>
        <v>0</v>
      </c>
      <c r="AJ21" s="21"/>
      <c r="AK21" s="39">
        <f>'syn rec_edit'!J241</f>
        <v>0</v>
      </c>
      <c r="AL21" s="20"/>
      <c r="AM21" s="38">
        <f>'syn rec_edit'!H242</f>
        <v>0</v>
      </c>
      <c r="AN21" s="21"/>
      <c r="AO21" s="39">
        <f>'syn rec_edit'!J242</f>
        <v>0</v>
      </c>
      <c r="AP21" s="20"/>
      <c r="AQ21" s="38">
        <f>'syn rec_edit'!H243</f>
        <v>0</v>
      </c>
      <c r="AR21" s="21"/>
      <c r="AS21" s="39">
        <f>'syn rec_edit'!J243</f>
        <v>0</v>
      </c>
      <c r="AT21" s="20"/>
      <c r="AU21" s="38">
        <f>'syn rec_edit'!H244</f>
        <v>0</v>
      </c>
      <c r="AV21" s="21"/>
      <c r="AW21" s="39">
        <f>'syn rec_edit'!J244</f>
        <v>0</v>
      </c>
    </row>
    <row r="22" spans="1:51" ht="12.95" customHeight="1" thickBot="1">
      <c r="A22" s="28"/>
      <c r="B22" s="221">
        <f>'syn rec_edit'!F233</f>
        <v>0</v>
      </c>
      <c r="C22" s="22"/>
      <c r="D22" s="22"/>
      <c r="E22" s="23">
        <f>'syn rec_edit'!G233</f>
        <v>0</v>
      </c>
      <c r="F22" s="221">
        <f>'syn rec_edit'!F234</f>
        <v>0</v>
      </c>
      <c r="G22" s="22"/>
      <c r="H22" s="22"/>
      <c r="I22" s="23">
        <f>'syn rec_edit'!G234</f>
        <v>0</v>
      </c>
      <c r="J22" s="221">
        <f>'syn rec_edit'!F235</f>
        <v>0</v>
      </c>
      <c r="K22" s="22"/>
      <c r="L22" s="22"/>
      <c r="M22" s="23">
        <f>'syn rec_edit'!G235</f>
        <v>0</v>
      </c>
      <c r="N22" s="221">
        <f>'syn rec_edit'!F236</f>
        <v>0</v>
      </c>
      <c r="O22" s="22"/>
      <c r="P22" s="22"/>
      <c r="Q22" s="23">
        <f>'syn rec_edit'!G236</f>
        <v>0</v>
      </c>
      <c r="R22" s="221">
        <f>'syn rec_edit'!F237</f>
        <v>0</v>
      </c>
      <c r="S22" s="22"/>
      <c r="T22" s="22"/>
      <c r="U22" s="23">
        <f>'syn rec_edit'!G237</f>
        <v>0</v>
      </c>
      <c r="V22" s="221">
        <f>'syn rec_edit'!F238</f>
        <v>0</v>
      </c>
      <c r="W22" s="22"/>
      <c r="X22" s="22"/>
      <c r="Y22" s="23">
        <f>'syn rec_edit'!G238</f>
        <v>0</v>
      </c>
      <c r="Z22" s="221">
        <f>'syn rec_edit'!F239</f>
        <v>0</v>
      </c>
      <c r="AA22" s="22"/>
      <c r="AB22" s="22"/>
      <c r="AC22" s="23">
        <f>'syn rec_edit'!G239</f>
        <v>0</v>
      </c>
      <c r="AD22" s="221">
        <f>'syn rec_edit'!F240</f>
        <v>0</v>
      </c>
      <c r="AE22" s="22"/>
      <c r="AF22" s="22"/>
      <c r="AG22" s="23">
        <f>'syn rec_edit'!G240</f>
        <v>0</v>
      </c>
      <c r="AH22" s="221">
        <f>'syn rec_edit'!F241</f>
        <v>0</v>
      </c>
      <c r="AI22" s="22"/>
      <c r="AJ22" s="22"/>
      <c r="AK22" s="23">
        <f>'syn rec_edit'!G241</f>
        <v>0</v>
      </c>
      <c r="AL22" s="221">
        <f>'syn rec_edit'!F242</f>
        <v>0</v>
      </c>
      <c r="AM22" s="22"/>
      <c r="AN22" s="22"/>
      <c r="AO22" s="23">
        <f>'syn rec_edit'!G242</f>
        <v>0</v>
      </c>
      <c r="AP22" s="221">
        <f>'syn rec_edit'!F243</f>
        <v>0</v>
      </c>
      <c r="AQ22" s="22"/>
      <c r="AR22" s="22"/>
      <c r="AS22" s="23">
        <f>'syn rec_edit'!G243</f>
        <v>0</v>
      </c>
      <c r="AT22" s="221">
        <f>'syn rec_edit'!F244</f>
        <v>0</v>
      </c>
      <c r="AU22" s="22"/>
      <c r="AV22" s="22"/>
      <c r="AW22" s="23">
        <f>'syn rec_edit'!G244</f>
        <v>0</v>
      </c>
    </row>
    <row r="23" spans="1:51" ht="12.95" customHeight="1">
      <c r="A23" s="701" t="s">
        <v>8</v>
      </c>
      <c r="B23" s="709" t="str">
        <f>IF('syn rec_edit'!B245&lt;&gt;"",RIGHT('syn rec_edit'!B245,LEN('syn rec_edit'!B245)-5),"")</f>
        <v/>
      </c>
      <c r="C23" s="710"/>
      <c r="D23" s="711"/>
      <c r="E23" s="52" t="str">
        <f>IF('syn rec_edit'!E245&gt;0, 'syn rec_edit'!E245 &amp; "nt","")</f>
        <v/>
      </c>
      <c r="F23" s="709" t="str">
        <f>IF('syn rec_edit'!B246&lt;&gt;"",RIGHT('syn rec_edit'!B246,LEN('syn rec_edit'!B246)-5),"")</f>
        <v/>
      </c>
      <c r="G23" s="710"/>
      <c r="H23" s="711"/>
      <c r="I23" s="52" t="str">
        <f>IF('syn rec_edit'!E246&gt;0, 'syn rec_edit'!E246 &amp; "nt","")</f>
        <v/>
      </c>
      <c r="J23" s="709" t="str">
        <f>IF('syn rec_edit'!B247&lt;&gt;"",RIGHT('syn rec_edit'!B247,LEN('syn rec_edit'!B247)-5),"")</f>
        <v/>
      </c>
      <c r="K23" s="710"/>
      <c r="L23" s="711"/>
      <c r="M23" s="52" t="str">
        <f>IF('syn rec_edit'!E247&gt;0, 'syn rec_edit'!E247 &amp; "nt","")</f>
        <v/>
      </c>
      <c r="N23" s="709" t="str">
        <f>IF('syn rec_edit'!B248&lt;&gt;"",RIGHT('syn rec_edit'!B248,LEN('syn rec_edit'!B248)-5),"")</f>
        <v/>
      </c>
      <c r="O23" s="710"/>
      <c r="P23" s="711"/>
      <c r="Q23" s="52" t="str">
        <f>IF('syn rec_edit'!E248&gt;0, 'syn rec_edit'!E248 &amp; "nt","")</f>
        <v/>
      </c>
      <c r="R23" s="709" t="str">
        <f>IF('syn rec_edit'!B249&lt;&gt;"",RIGHT('syn rec_edit'!B249,LEN('syn rec_edit'!B249)-5),"")</f>
        <v/>
      </c>
      <c r="S23" s="710"/>
      <c r="T23" s="711"/>
      <c r="U23" s="52" t="str">
        <f>IF('syn rec_edit'!E249&gt;0, 'syn rec_edit'!E249 &amp; "nt","")</f>
        <v/>
      </c>
      <c r="V23" s="709" t="str">
        <f>IF('syn rec_edit'!B250&lt;&gt;"",RIGHT('syn rec_edit'!B250,LEN('syn rec_edit'!B250)-5),"")</f>
        <v/>
      </c>
      <c r="W23" s="710"/>
      <c r="X23" s="711"/>
      <c r="Y23" s="52" t="str">
        <f>IF('syn rec_edit'!E250&gt;0, 'syn rec_edit'!E250 &amp; "nt","")</f>
        <v/>
      </c>
      <c r="Z23" s="709" t="str">
        <f>IF('syn rec_edit'!B251&lt;&gt;"",RIGHT('syn rec_edit'!B251,LEN('syn rec_edit'!B251)-5),"")</f>
        <v/>
      </c>
      <c r="AA23" s="710"/>
      <c r="AB23" s="711"/>
      <c r="AC23" s="52" t="str">
        <f>IF('syn rec_edit'!E251&gt;0, 'syn rec_edit'!E251 &amp; "nt","")</f>
        <v/>
      </c>
      <c r="AD23" s="709" t="str">
        <f>IF('syn rec_edit'!B252&lt;&gt;"",RIGHT('syn rec_edit'!B252,LEN('syn rec_edit'!B252)-5),"")</f>
        <v/>
      </c>
      <c r="AE23" s="710"/>
      <c r="AF23" s="711"/>
      <c r="AG23" s="52" t="str">
        <f>IF('syn rec_edit'!E252&gt;0, 'syn rec_edit'!E252 &amp; "nt","")</f>
        <v/>
      </c>
      <c r="AH23" s="709" t="str">
        <f>IF('syn rec_edit'!B253&lt;&gt;"",RIGHT('syn rec_edit'!B253,LEN('syn rec_edit'!B253)-5),"")</f>
        <v/>
      </c>
      <c r="AI23" s="710"/>
      <c r="AJ23" s="711"/>
      <c r="AK23" s="52" t="str">
        <f>IF('syn rec_edit'!E253&gt;0, 'syn rec_edit'!E253 &amp; "nt","")</f>
        <v/>
      </c>
      <c r="AL23" s="709" t="str">
        <f>IF('syn rec_edit'!B254&lt;&gt;"",RIGHT('syn rec_edit'!B254,LEN('syn rec_edit'!B254)-5),"")</f>
        <v/>
      </c>
      <c r="AM23" s="710"/>
      <c r="AN23" s="711"/>
      <c r="AO23" s="52" t="str">
        <f>IF('syn rec_edit'!E254&gt;0, 'syn rec_edit'!E254 &amp; "nt","")</f>
        <v/>
      </c>
      <c r="AP23" s="709" t="str">
        <f>IF('syn rec_edit'!B255&lt;&gt;"",RIGHT('syn rec_edit'!B255,LEN('syn rec_edit'!B255)-5),"")</f>
        <v/>
      </c>
      <c r="AQ23" s="710"/>
      <c r="AR23" s="711"/>
      <c r="AS23" s="52" t="str">
        <f>IF('syn rec_edit'!E255&gt;0, 'syn rec_edit'!E255 &amp; "nt","")</f>
        <v/>
      </c>
      <c r="AT23" s="709" t="str">
        <f>IF('syn rec_edit'!B256&lt;&gt;"",RIGHT('syn rec_edit'!B256,LEN('syn rec_edit'!B256)-5),"")</f>
        <v/>
      </c>
      <c r="AU23" s="710"/>
      <c r="AV23" s="711"/>
      <c r="AW23" s="52" t="str">
        <f>IF('syn rec_edit'!E256&gt;0, 'syn rec_edit'!E256 &amp; "nt","")</f>
        <v/>
      </c>
    </row>
    <row r="24" spans="1:51" ht="12.95" customHeight="1">
      <c r="A24" s="702"/>
      <c r="B24" s="712"/>
      <c r="C24" s="713"/>
      <c r="D24" s="714"/>
      <c r="E24" s="39">
        <f>'syn rec_edit'!I245</f>
        <v>0</v>
      </c>
      <c r="F24" s="712"/>
      <c r="G24" s="713"/>
      <c r="H24" s="714"/>
      <c r="I24" s="39">
        <f>'syn rec_edit'!I246</f>
        <v>0</v>
      </c>
      <c r="J24" s="712"/>
      <c r="K24" s="713"/>
      <c r="L24" s="714"/>
      <c r="M24" s="39">
        <f>'syn rec_edit'!I247</f>
        <v>0</v>
      </c>
      <c r="N24" s="712"/>
      <c r="O24" s="713"/>
      <c r="P24" s="714"/>
      <c r="Q24" s="39">
        <f>'syn rec_edit'!I248</f>
        <v>0</v>
      </c>
      <c r="R24" s="712"/>
      <c r="S24" s="713"/>
      <c r="T24" s="714"/>
      <c r="U24" s="39">
        <f>'syn rec_edit'!I249</f>
        <v>0</v>
      </c>
      <c r="V24" s="712"/>
      <c r="W24" s="713"/>
      <c r="X24" s="714"/>
      <c r="Y24" s="39">
        <f>'syn rec_edit'!I250</f>
        <v>0</v>
      </c>
      <c r="Z24" s="712"/>
      <c r="AA24" s="713"/>
      <c r="AB24" s="714"/>
      <c r="AC24" s="39">
        <f>'syn rec_edit'!I251</f>
        <v>0</v>
      </c>
      <c r="AD24" s="712"/>
      <c r="AE24" s="713"/>
      <c r="AF24" s="714"/>
      <c r="AG24" s="39">
        <f>'syn rec_edit'!I252</f>
        <v>0</v>
      </c>
      <c r="AH24" s="712"/>
      <c r="AI24" s="713"/>
      <c r="AJ24" s="714"/>
      <c r="AK24" s="39">
        <f>'syn rec_edit'!I253</f>
        <v>0</v>
      </c>
      <c r="AL24" s="712"/>
      <c r="AM24" s="713"/>
      <c r="AN24" s="714"/>
      <c r="AO24" s="39">
        <f>'syn rec_edit'!I254</f>
        <v>0</v>
      </c>
      <c r="AP24" s="712"/>
      <c r="AQ24" s="713"/>
      <c r="AR24" s="714"/>
      <c r="AS24" s="39">
        <f>'syn rec_edit'!I255</f>
        <v>0</v>
      </c>
      <c r="AT24" s="712"/>
      <c r="AU24" s="713"/>
      <c r="AV24" s="714"/>
      <c r="AW24" s="39">
        <f>'syn rec_edit'!I256</f>
        <v>0</v>
      </c>
    </row>
    <row r="25" spans="1:51" ht="12.95" customHeight="1">
      <c r="A25" s="702"/>
      <c r="B25" s="20"/>
      <c r="C25" s="38">
        <f>'syn rec_edit'!H245</f>
        <v>0</v>
      </c>
      <c r="D25" s="21"/>
      <c r="E25" s="39">
        <f>'syn rec_edit'!J245</f>
        <v>0</v>
      </c>
      <c r="F25" s="20"/>
      <c r="G25" s="38">
        <f>'syn rec_edit'!H246</f>
        <v>0</v>
      </c>
      <c r="H25" s="21"/>
      <c r="I25" s="39">
        <f>'syn rec_edit'!J246</f>
        <v>0</v>
      </c>
      <c r="J25" s="20"/>
      <c r="K25" s="38">
        <f>'syn rec_edit'!H247</f>
        <v>0</v>
      </c>
      <c r="L25" s="21"/>
      <c r="M25" s="39">
        <f>'syn rec_edit'!J247</f>
        <v>0</v>
      </c>
      <c r="N25" s="20"/>
      <c r="O25" s="38">
        <f>'syn rec_edit'!H248</f>
        <v>0</v>
      </c>
      <c r="P25" s="21"/>
      <c r="Q25" s="39">
        <f>'syn rec_edit'!J248</f>
        <v>0</v>
      </c>
      <c r="R25" s="20"/>
      <c r="S25" s="38">
        <f>'syn rec_edit'!H249</f>
        <v>0</v>
      </c>
      <c r="T25" s="21"/>
      <c r="U25" s="39">
        <f>'syn rec_edit'!J249</f>
        <v>0</v>
      </c>
      <c r="V25" s="20"/>
      <c r="W25" s="38">
        <f>'syn rec_edit'!H250</f>
        <v>0</v>
      </c>
      <c r="X25" s="21"/>
      <c r="Y25" s="39">
        <f>'syn rec_edit'!J250</f>
        <v>0</v>
      </c>
      <c r="Z25" s="20"/>
      <c r="AA25" s="38">
        <f>'syn rec_edit'!H251</f>
        <v>0</v>
      </c>
      <c r="AB25" s="21"/>
      <c r="AC25" s="39">
        <f>'syn rec_edit'!J251</f>
        <v>0</v>
      </c>
      <c r="AD25" s="20"/>
      <c r="AE25" s="38">
        <f>'syn rec_edit'!H252</f>
        <v>0</v>
      </c>
      <c r="AF25" s="21"/>
      <c r="AG25" s="39">
        <f>'syn rec_edit'!J252</f>
        <v>0</v>
      </c>
      <c r="AH25" s="20"/>
      <c r="AI25" s="38">
        <f>'syn rec_edit'!H253</f>
        <v>0</v>
      </c>
      <c r="AJ25" s="21"/>
      <c r="AK25" s="39">
        <f>'syn rec_edit'!J253</f>
        <v>0</v>
      </c>
      <c r="AL25" s="20"/>
      <c r="AM25" s="38">
        <f>'syn rec_edit'!H254</f>
        <v>0</v>
      </c>
      <c r="AN25" s="21"/>
      <c r="AO25" s="39">
        <f>'syn rec_edit'!J254</f>
        <v>0</v>
      </c>
      <c r="AP25" s="20"/>
      <c r="AQ25" s="38">
        <f>'syn rec_edit'!H255</f>
        <v>0</v>
      </c>
      <c r="AR25" s="21"/>
      <c r="AS25" s="39">
        <f>'syn rec_edit'!J255</f>
        <v>0</v>
      </c>
      <c r="AT25" s="20"/>
      <c r="AU25" s="38">
        <f>'syn rec_edit'!H256</f>
        <v>0</v>
      </c>
      <c r="AV25" s="21"/>
      <c r="AW25" s="39">
        <f>'syn rec_edit'!J256</f>
        <v>0</v>
      </c>
    </row>
    <row r="26" spans="1:51" ht="12.95" customHeight="1" thickBot="1">
      <c r="A26" s="28"/>
      <c r="B26" s="221">
        <f>'syn rec_edit'!F245</f>
        <v>0</v>
      </c>
      <c r="C26" s="22"/>
      <c r="D26" s="22"/>
      <c r="E26" s="23">
        <f>'syn rec_edit'!G245</f>
        <v>0</v>
      </c>
      <c r="F26" s="221">
        <f>'syn rec_edit'!F246</f>
        <v>0</v>
      </c>
      <c r="G26" s="22"/>
      <c r="H26" s="22"/>
      <c r="I26" s="23">
        <f>'syn rec_edit'!G246</f>
        <v>0</v>
      </c>
      <c r="J26" s="221">
        <f>'syn rec_edit'!F247</f>
        <v>0</v>
      </c>
      <c r="K26" s="22"/>
      <c r="L26" s="22"/>
      <c r="M26" s="23">
        <f>'syn rec_edit'!G247</f>
        <v>0</v>
      </c>
      <c r="N26" s="221">
        <f>'syn rec_edit'!F248</f>
        <v>0</v>
      </c>
      <c r="O26" s="22"/>
      <c r="P26" s="22"/>
      <c r="Q26" s="23">
        <f>'syn rec_edit'!G248</f>
        <v>0</v>
      </c>
      <c r="R26" s="221">
        <f>'syn rec_edit'!F249</f>
        <v>0</v>
      </c>
      <c r="S26" s="22"/>
      <c r="T26" s="22"/>
      <c r="U26" s="23">
        <f>'syn rec_edit'!G249</f>
        <v>0</v>
      </c>
      <c r="V26" s="221">
        <f>'syn rec_edit'!F250</f>
        <v>0</v>
      </c>
      <c r="W26" s="22"/>
      <c r="X26" s="22"/>
      <c r="Y26" s="23">
        <f>'syn rec_edit'!G250</f>
        <v>0</v>
      </c>
      <c r="Z26" s="221">
        <f>'syn rec_edit'!F251</f>
        <v>0</v>
      </c>
      <c r="AA26" s="22"/>
      <c r="AB26" s="22"/>
      <c r="AC26" s="23">
        <f>'syn rec_edit'!G251</f>
        <v>0</v>
      </c>
      <c r="AD26" s="221">
        <f>'syn rec_edit'!F252</f>
        <v>0</v>
      </c>
      <c r="AE26" s="22"/>
      <c r="AF26" s="22"/>
      <c r="AG26" s="23">
        <f>'syn rec_edit'!G252</f>
        <v>0</v>
      </c>
      <c r="AH26" s="221">
        <f>'syn rec_edit'!F253</f>
        <v>0</v>
      </c>
      <c r="AI26" s="22"/>
      <c r="AJ26" s="22"/>
      <c r="AK26" s="23">
        <f>'syn rec_edit'!G253</f>
        <v>0</v>
      </c>
      <c r="AL26" s="221">
        <f>'syn rec_edit'!F254</f>
        <v>0</v>
      </c>
      <c r="AM26" s="22"/>
      <c r="AN26" s="22"/>
      <c r="AO26" s="23">
        <f>'syn rec_edit'!G254</f>
        <v>0</v>
      </c>
      <c r="AP26" s="221">
        <f>'syn rec_edit'!F255</f>
        <v>0</v>
      </c>
      <c r="AQ26" s="22"/>
      <c r="AR26" s="22"/>
      <c r="AS26" s="23">
        <f>'syn rec_edit'!G255</f>
        <v>0</v>
      </c>
      <c r="AT26" s="221">
        <f>'syn rec_edit'!F256</f>
        <v>0</v>
      </c>
      <c r="AU26" s="22"/>
      <c r="AV26" s="22"/>
      <c r="AW26" s="23">
        <f>'syn rec_edit'!G256</f>
        <v>0</v>
      </c>
    </row>
    <row r="27" spans="1:51" ht="12.95" customHeight="1">
      <c r="A27" s="701" t="s">
        <v>9</v>
      </c>
      <c r="B27" s="709" t="str">
        <f>IF('syn rec_edit'!B257&lt;&gt;"",RIGHT('syn rec_edit'!B257,LEN('syn rec_edit'!B257)-5),"")</f>
        <v/>
      </c>
      <c r="C27" s="710"/>
      <c r="D27" s="711"/>
      <c r="E27" s="52" t="str">
        <f>IF('syn rec_edit'!E257&gt;0, 'syn rec_edit'!E257 &amp; "nt","")</f>
        <v/>
      </c>
      <c r="F27" s="709" t="str">
        <f>IF('syn rec_edit'!B258&lt;&gt;"",RIGHT('syn rec_edit'!B258,LEN('syn rec_edit'!B258)-5),"")</f>
        <v/>
      </c>
      <c r="G27" s="710"/>
      <c r="H27" s="711"/>
      <c r="I27" s="52" t="str">
        <f>IF('syn rec_edit'!E258&gt;0, 'syn rec_edit'!E258 &amp; "nt","")</f>
        <v/>
      </c>
      <c r="J27" s="709" t="str">
        <f>IF('syn rec_edit'!B259&lt;&gt;"",RIGHT('syn rec_edit'!B259,LEN('syn rec_edit'!B259)-5),"")</f>
        <v/>
      </c>
      <c r="K27" s="710"/>
      <c r="L27" s="711"/>
      <c r="M27" s="52" t="str">
        <f>IF('syn rec_edit'!E259&gt;0, 'syn rec_edit'!E259 &amp; "nt","")</f>
        <v/>
      </c>
      <c r="N27" s="709" t="str">
        <f>IF('syn rec_edit'!B260&lt;&gt;"",RIGHT('syn rec_edit'!B260,LEN('syn rec_edit'!B260)-5),"")</f>
        <v/>
      </c>
      <c r="O27" s="710"/>
      <c r="P27" s="711"/>
      <c r="Q27" s="52" t="str">
        <f>IF('syn rec_edit'!E260&gt;0, 'syn rec_edit'!E260 &amp; "nt","")</f>
        <v/>
      </c>
      <c r="R27" s="709" t="str">
        <f>IF('syn rec_edit'!B261&lt;&gt;"",RIGHT('syn rec_edit'!B261,LEN('syn rec_edit'!B261)-5),"")</f>
        <v/>
      </c>
      <c r="S27" s="710"/>
      <c r="T27" s="711"/>
      <c r="U27" s="52" t="str">
        <f>IF('syn rec_edit'!E261&gt;0, 'syn rec_edit'!E261 &amp; "nt","")</f>
        <v/>
      </c>
      <c r="V27" s="709" t="str">
        <f>IF('syn rec_edit'!B262&lt;&gt;"",RIGHT('syn rec_edit'!B262,LEN('syn rec_edit'!B262)-5),"")</f>
        <v/>
      </c>
      <c r="W27" s="710"/>
      <c r="X27" s="711"/>
      <c r="Y27" s="52" t="str">
        <f>IF('syn rec_edit'!E262&gt;0, 'syn rec_edit'!E262 &amp; "nt","")</f>
        <v/>
      </c>
      <c r="Z27" s="709" t="str">
        <f>IF('syn rec_edit'!B263&lt;&gt;"",RIGHT('syn rec_edit'!B263,LEN('syn rec_edit'!B263)-5),"")</f>
        <v/>
      </c>
      <c r="AA27" s="710"/>
      <c r="AB27" s="711"/>
      <c r="AC27" s="52" t="str">
        <f>IF('syn rec_edit'!E263&gt;0, 'syn rec_edit'!E263 &amp; "nt","")</f>
        <v/>
      </c>
      <c r="AD27" s="709" t="str">
        <f>IF('syn rec_edit'!B264&lt;&gt;"",RIGHT('syn rec_edit'!B264,LEN('syn rec_edit'!B264)-5),"")</f>
        <v/>
      </c>
      <c r="AE27" s="710"/>
      <c r="AF27" s="711"/>
      <c r="AG27" s="52" t="str">
        <f>IF('syn rec_edit'!E264&gt;0, 'syn rec_edit'!E264 &amp; "nt","")</f>
        <v/>
      </c>
      <c r="AH27" s="709" t="str">
        <f>IF('syn rec_edit'!B265&lt;&gt;"",RIGHT('syn rec_edit'!B265,LEN('syn rec_edit'!B265)-5),"")</f>
        <v/>
      </c>
      <c r="AI27" s="710"/>
      <c r="AJ27" s="711"/>
      <c r="AK27" s="52" t="str">
        <f>IF('syn rec_edit'!E265&gt;0, 'syn rec_edit'!E265 &amp; "nt","")</f>
        <v/>
      </c>
      <c r="AL27" s="709" t="str">
        <f>IF('syn rec_edit'!B266&lt;&gt;"",RIGHT('syn rec_edit'!B266,LEN('syn rec_edit'!B266)-5),"")</f>
        <v/>
      </c>
      <c r="AM27" s="710"/>
      <c r="AN27" s="711"/>
      <c r="AO27" s="52" t="str">
        <f>IF('syn rec_edit'!E266&gt;0, 'syn rec_edit'!E266 &amp; "nt","")</f>
        <v/>
      </c>
      <c r="AP27" s="709" t="str">
        <f>IF('syn rec_edit'!B267&lt;&gt;"",RIGHT('syn rec_edit'!B267,LEN('syn rec_edit'!B267)-5),"")</f>
        <v/>
      </c>
      <c r="AQ27" s="710"/>
      <c r="AR27" s="711"/>
      <c r="AS27" s="52" t="str">
        <f>IF('syn rec_edit'!E267&gt;0, 'syn rec_edit'!E267 &amp; "nt","")</f>
        <v/>
      </c>
      <c r="AT27" s="709" t="str">
        <f>IF('syn rec_edit'!B268&lt;&gt;"",RIGHT('syn rec_edit'!B268,LEN('syn rec_edit'!B268)-5),"")</f>
        <v/>
      </c>
      <c r="AU27" s="710"/>
      <c r="AV27" s="711"/>
      <c r="AW27" s="52" t="str">
        <f>IF('syn rec_edit'!E268&gt;0, 'syn rec_edit'!E268 &amp; "nt","")</f>
        <v/>
      </c>
    </row>
    <row r="28" spans="1:51" ht="12.95" customHeight="1">
      <c r="A28" s="702"/>
      <c r="B28" s="712"/>
      <c r="C28" s="713"/>
      <c r="D28" s="714"/>
      <c r="E28" s="39">
        <f>'syn rec_edit'!I257</f>
        <v>0</v>
      </c>
      <c r="F28" s="712"/>
      <c r="G28" s="713"/>
      <c r="H28" s="714"/>
      <c r="I28" s="39">
        <f>'syn rec_edit'!I258</f>
        <v>0</v>
      </c>
      <c r="J28" s="712"/>
      <c r="K28" s="713"/>
      <c r="L28" s="714"/>
      <c r="M28" s="39">
        <f>'syn rec_edit'!I259</f>
        <v>0</v>
      </c>
      <c r="N28" s="712"/>
      <c r="O28" s="713"/>
      <c r="P28" s="714"/>
      <c r="Q28" s="39">
        <f>'syn rec_edit'!I260</f>
        <v>0</v>
      </c>
      <c r="R28" s="712"/>
      <c r="S28" s="713"/>
      <c r="T28" s="714"/>
      <c r="U28" s="39">
        <f>'syn rec_edit'!I261</f>
        <v>0</v>
      </c>
      <c r="V28" s="712"/>
      <c r="W28" s="713"/>
      <c r="X28" s="714"/>
      <c r="Y28" s="39">
        <f>'syn rec_edit'!I262</f>
        <v>0</v>
      </c>
      <c r="Z28" s="712"/>
      <c r="AA28" s="713"/>
      <c r="AB28" s="714"/>
      <c r="AC28" s="39">
        <f>'syn rec_edit'!I263</f>
        <v>0</v>
      </c>
      <c r="AD28" s="712"/>
      <c r="AE28" s="713"/>
      <c r="AF28" s="714"/>
      <c r="AG28" s="39">
        <f>'syn rec_edit'!I264</f>
        <v>0</v>
      </c>
      <c r="AH28" s="712"/>
      <c r="AI28" s="713"/>
      <c r="AJ28" s="714"/>
      <c r="AK28" s="39">
        <f>'syn rec_edit'!I265</f>
        <v>0</v>
      </c>
      <c r="AL28" s="712"/>
      <c r="AM28" s="713"/>
      <c r="AN28" s="714"/>
      <c r="AO28" s="39">
        <f>'syn rec_edit'!I266</f>
        <v>0</v>
      </c>
      <c r="AP28" s="712"/>
      <c r="AQ28" s="713"/>
      <c r="AR28" s="714"/>
      <c r="AS28" s="39">
        <f>'syn rec_edit'!I267</f>
        <v>0</v>
      </c>
      <c r="AT28" s="712"/>
      <c r="AU28" s="713"/>
      <c r="AV28" s="714"/>
      <c r="AW28" s="39">
        <f>'syn rec_edit'!I268</f>
        <v>0</v>
      </c>
    </row>
    <row r="29" spans="1:51" ht="12.95" customHeight="1">
      <c r="A29" s="702"/>
      <c r="B29" s="20"/>
      <c r="C29" s="38">
        <f>'syn rec_edit'!H257</f>
        <v>0</v>
      </c>
      <c r="D29" s="21"/>
      <c r="E29" s="39">
        <f>'syn rec_edit'!J257</f>
        <v>0</v>
      </c>
      <c r="F29" s="20"/>
      <c r="G29" s="38">
        <f>'syn rec_edit'!H258</f>
        <v>0</v>
      </c>
      <c r="H29" s="21"/>
      <c r="I29" s="39">
        <f>'syn rec_edit'!J258</f>
        <v>0</v>
      </c>
      <c r="J29" s="20"/>
      <c r="K29" s="38">
        <f>'syn rec_edit'!H259</f>
        <v>0</v>
      </c>
      <c r="L29" s="21"/>
      <c r="M29" s="39">
        <f>'syn rec_edit'!J259</f>
        <v>0</v>
      </c>
      <c r="N29" s="20"/>
      <c r="O29" s="38">
        <f>'syn rec_edit'!H260</f>
        <v>0</v>
      </c>
      <c r="P29" s="21"/>
      <c r="Q29" s="39">
        <f>'syn rec_edit'!J260</f>
        <v>0</v>
      </c>
      <c r="R29" s="20"/>
      <c r="S29" s="38">
        <f>'syn rec_edit'!H261</f>
        <v>0</v>
      </c>
      <c r="T29" s="21"/>
      <c r="U29" s="39">
        <f>'syn rec_edit'!J261</f>
        <v>0</v>
      </c>
      <c r="V29" s="20"/>
      <c r="W29" s="38">
        <f>'syn rec_edit'!H262</f>
        <v>0</v>
      </c>
      <c r="X29" s="21"/>
      <c r="Y29" s="39">
        <f>'syn rec_edit'!J262</f>
        <v>0</v>
      </c>
      <c r="Z29" s="20"/>
      <c r="AA29" s="38">
        <f>'syn rec_edit'!H263</f>
        <v>0</v>
      </c>
      <c r="AB29" s="21"/>
      <c r="AC29" s="39">
        <f>'syn rec_edit'!J263</f>
        <v>0</v>
      </c>
      <c r="AD29" s="20"/>
      <c r="AE29" s="38">
        <f>'syn rec_edit'!H264</f>
        <v>0</v>
      </c>
      <c r="AF29" s="21"/>
      <c r="AG29" s="39">
        <f>'syn rec_edit'!J264</f>
        <v>0</v>
      </c>
      <c r="AH29" s="20"/>
      <c r="AI29" s="38">
        <f>'syn rec_edit'!H265</f>
        <v>0</v>
      </c>
      <c r="AJ29" s="21"/>
      <c r="AK29" s="39">
        <f>'syn rec_edit'!J265</f>
        <v>0</v>
      </c>
      <c r="AL29" s="20"/>
      <c r="AM29" s="38">
        <f>'syn rec_edit'!H266</f>
        <v>0</v>
      </c>
      <c r="AN29" s="21"/>
      <c r="AO29" s="39">
        <f>'syn rec_edit'!J266</f>
        <v>0</v>
      </c>
      <c r="AP29" s="20"/>
      <c r="AQ29" s="38">
        <f>'syn rec_edit'!H267</f>
        <v>0</v>
      </c>
      <c r="AR29" s="21"/>
      <c r="AS29" s="39">
        <f>'syn rec_edit'!J267</f>
        <v>0</v>
      </c>
      <c r="AT29" s="20"/>
      <c r="AU29" s="38">
        <f>'syn rec_edit'!H268</f>
        <v>0</v>
      </c>
      <c r="AV29" s="21"/>
      <c r="AW29" s="39">
        <f>'syn rec_edit'!J268</f>
        <v>0</v>
      </c>
    </row>
    <row r="30" spans="1:51" ht="12.95" customHeight="1" thickBot="1">
      <c r="A30" s="28"/>
      <c r="B30" s="221">
        <f>'syn rec_edit'!F257</f>
        <v>0</v>
      </c>
      <c r="C30" s="22"/>
      <c r="D30" s="22"/>
      <c r="E30" s="23">
        <f>'syn rec_edit'!G257</f>
        <v>0</v>
      </c>
      <c r="F30" s="221">
        <f>'syn rec_edit'!F258</f>
        <v>0</v>
      </c>
      <c r="G30" s="22"/>
      <c r="H30" s="22"/>
      <c r="I30" s="23">
        <f>'syn rec_edit'!G258</f>
        <v>0</v>
      </c>
      <c r="J30" s="221">
        <f>'syn rec_edit'!F259</f>
        <v>0</v>
      </c>
      <c r="K30" s="22"/>
      <c r="L30" s="22"/>
      <c r="M30" s="23">
        <f>'syn rec_edit'!G259</f>
        <v>0</v>
      </c>
      <c r="N30" s="221">
        <f>'syn rec_edit'!F260</f>
        <v>0</v>
      </c>
      <c r="O30" s="22"/>
      <c r="P30" s="22"/>
      <c r="Q30" s="23">
        <f>'syn rec_edit'!G260</f>
        <v>0</v>
      </c>
      <c r="R30" s="221">
        <f>'syn rec_edit'!F261</f>
        <v>0</v>
      </c>
      <c r="S30" s="22"/>
      <c r="T30" s="22"/>
      <c r="U30" s="23">
        <f>'syn rec_edit'!G261</f>
        <v>0</v>
      </c>
      <c r="V30" s="221">
        <f>'syn rec_edit'!F262</f>
        <v>0</v>
      </c>
      <c r="W30" s="22"/>
      <c r="X30" s="22"/>
      <c r="Y30" s="23">
        <f>'syn rec_edit'!G262</f>
        <v>0</v>
      </c>
      <c r="Z30" s="221">
        <f>'syn rec_edit'!F263</f>
        <v>0</v>
      </c>
      <c r="AA30" s="22"/>
      <c r="AB30" s="22"/>
      <c r="AC30" s="23">
        <f>'syn rec_edit'!G263</f>
        <v>0</v>
      </c>
      <c r="AD30" s="221">
        <f>'syn rec_edit'!F264</f>
        <v>0</v>
      </c>
      <c r="AE30" s="22"/>
      <c r="AF30" s="22"/>
      <c r="AG30" s="23">
        <f>'syn rec_edit'!G264</f>
        <v>0</v>
      </c>
      <c r="AH30" s="221">
        <f>'syn rec_edit'!F265</f>
        <v>0</v>
      </c>
      <c r="AI30" s="22"/>
      <c r="AJ30" s="22"/>
      <c r="AK30" s="23">
        <f>'syn rec_edit'!G265</f>
        <v>0</v>
      </c>
      <c r="AL30" s="221">
        <f>'syn rec_edit'!F266</f>
        <v>0</v>
      </c>
      <c r="AM30" s="22"/>
      <c r="AN30" s="22"/>
      <c r="AO30" s="23">
        <f>'syn rec_edit'!G266</f>
        <v>0</v>
      </c>
      <c r="AP30" s="221">
        <f>'syn rec_edit'!F267</f>
        <v>0</v>
      </c>
      <c r="AQ30" s="22"/>
      <c r="AR30" s="22"/>
      <c r="AS30" s="23">
        <f>'syn rec_edit'!G267</f>
        <v>0</v>
      </c>
      <c r="AT30" s="221">
        <f>'syn rec_edit'!F268</f>
        <v>0</v>
      </c>
      <c r="AU30" s="22"/>
      <c r="AV30" s="22"/>
      <c r="AW30" s="23">
        <f>'syn rec_edit'!G268</f>
        <v>0</v>
      </c>
    </row>
    <row r="31" spans="1:51" ht="12.95" customHeight="1">
      <c r="A31" s="701" t="s">
        <v>10</v>
      </c>
      <c r="B31" s="709" t="str">
        <f>IF('syn rec_edit'!B269&lt;&gt;"",RIGHT('syn rec_edit'!B269,LEN('syn rec_edit'!B269)-5),"")</f>
        <v/>
      </c>
      <c r="C31" s="710"/>
      <c r="D31" s="711"/>
      <c r="E31" s="52" t="str">
        <f>IF('syn rec_edit'!E269&gt;0, 'syn rec_edit'!E269 &amp; "nt","")</f>
        <v/>
      </c>
      <c r="F31" s="709" t="str">
        <f>IF('syn rec_edit'!B270&lt;&gt;"",RIGHT('syn rec_edit'!B270,LEN('syn rec_edit'!B270)-5),"")</f>
        <v/>
      </c>
      <c r="G31" s="710"/>
      <c r="H31" s="711"/>
      <c r="I31" s="52" t="str">
        <f>IF('syn rec_edit'!E270&gt;0, 'syn rec_edit'!E270 &amp; "nt","")</f>
        <v/>
      </c>
      <c r="J31" s="709" t="str">
        <f>IF('syn rec_edit'!B271&lt;&gt;"",RIGHT('syn rec_edit'!B271,LEN('syn rec_edit'!B271)-5),"")</f>
        <v/>
      </c>
      <c r="K31" s="710"/>
      <c r="L31" s="711"/>
      <c r="M31" s="52" t="str">
        <f>IF('syn rec_edit'!E271&gt;0, 'syn rec_edit'!E271 &amp; "nt","")</f>
        <v/>
      </c>
      <c r="N31" s="709" t="str">
        <f>IF('syn rec_edit'!B272&lt;&gt;"",RIGHT('syn rec_edit'!B272,LEN('syn rec_edit'!B272)-5),"")</f>
        <v/>
      </c>
      <c r="O31" s="710"/>
      <c r="P31" s="711"/>
      <c r="Q31" s="52" t="str">
        <f>IF('syn rec_edit'!E272&gt;0, 'syn rec_edit'!E272 &amp; "nt","")</f>
        <v/>
      </c>
      <c r="R31" s="709" t="str">
        <f>IF('syn rec_edit'!B273&lt;&gt;"",RIGHT('syn rec_edit'!B273,LEN('syn rec_edit'!B273)-5),"")</f>
        <v/>
      </c>
      <c r="S31" s="710"/>
      <c r="T31" s="711"/>
      <c r="U31" s="52" t="str">
        <f>IF('syn rec_edit'!E273&gt;0, 'syn rec_edit'!E273 &amp; "nt","")</f>
        <v/>
      </c>
      <c r="V31" s="709" t="str">
        <f>IF('syn rec_edit'!B274&lt;&gt;"",RIGHT('syn rec_edit'!B274,LEN('syn rec_edit'!B274)-5),"")</f>
        <v/>
      </c>
      <c r="W31" s="710"/>
      <c r="X31" s="711"/>
      <c r="Y31" s="52" t="str">
        <f>IF('syn rec_edit'!E274&gt;0, 'syn rec_edit'!E274 &amp; "nt","")</f>
        <v/>
      </c>
      <c r="Z31" s="709" t="str">
        <f>IF('syn rec_edit'!B275&lt;&gt;"",RIGHT('syn rec_edit'!B275,LEN('syn rec_edit'!B275)-5),"")</f>
        <v/>
      </c>
      <c r="AA31" s="710"/>
      <c r="AB31" s="711"/>
      <c r="AC31" s="52" t="str">
        <f>IF('syn rec_edit'!E275&gt;0, 'syn rec_edit'!E275 &amp; "nt","")</f>
        <v/>
      </c>
      <c r="AD31" s="709" t="str">
        <f>IF('syn rec_edit'!B276&lt;&gt;"",RIGHT('syn rec_edit'!B276,LEN('syn rec_edit'!B276)-5),"")</f>
        <v/>
      </c>
      <c r="AE31" s="710"/>
      <c r="AF31" s="711"/>
      <c r="AG31" s="52" t="str">
        <f>IF('syn rec_edit'!E276&gt;0, 'syn rec_edit'!E276 &amp; "nt","")</f>
        <v/>
      </c>
      <c r="AH31" s="709" t="str">
        <f>IF('syn rec_edit'!B277&lt;&gt;"",RIGHT('syn rec_edit'!B277,LEN('syn rec_edit'!B277)-5),"")</f>
        <v/>
      </c>
      <c r="AI31" s="710"/>
      <c r="AJ31" s="711"/>
      <c r="AK31" s="52" t="str">
        <f>IF('syn rec_edit'!E277&gt;0, 'syn rec_edit'!E277 &amp; "nt","")</f>
        <v/>
      </c>
      <c r="AL31" s="709" t="str">
        <f>IF('syn rec_edit'!B278&lt;&gt;"",RIGHT('syn rec_edit'!B278,LEN('syn rec_edit'!B278)-5),"")</f>
        <v/>
      </c>
      <c r="AM31" s="710"/>
      <c r="AN31" s="711"/>
      <c r="AO31" s="52" t="str">
        <f>IF('syn rec_edit'!E278&gt;0, 'syn rec_edit'!E278 &amp; "nt","")</f>
        <v/>
      </c>
      <c r="AP31" s="709" t="str">
        <f>IF('syn rec_edit'!B279&lt;&gt;"",RIGHT('syn rec_edit'!B279,LEN('syn rec_edit'!B279)-5),"")</f>
        <v/>
      </c>
      <c r="AQ31" s="710"/>
      <c r="AR31" s="711"/>
      <c r="AS31" s="52" t="str">
        <f>IF('syn rec_edit'!E279&gt;0, 'syn rec_edit'!E279 &amp; "nt","")</f>
        <v/>
      </c>
      <c r="AT31" s="709" t="str">
        <f>IF('syn rec_edit'!B280&lt;&gt;"",RIGHT('syn rec_edit'!B280,LEN('syn rec_edit'!B280)-5),"")</f>
        <v/>
      </c>
      <c r="AU31" s="710"/>
      <c r="AV31" s="711"/>
      <c r="AW31" s="52" t="str">
        <f>IF('syn rec_edit'!E280&gt;0, 'syn rec_edit'!E280 &amp; "nt","")</f>
        <v/>
      </c>
    </row>
    <row r="32" spans="1:51" ht="12.95" customHeight="1">
      <c r="A32" s="702"/>
      <c r="B32" s="712"/>
      <c r="C32" s="713"/>
      <c r="D32" s="714"/>
      <c r="E32" s="39">
        <f>'syn rec_edit'!I269</f>
        <v>0</v>
      </c>
      <c r="F32" s="712"/>
      <c r="G32" s="713"/>
      <c r="H32" s="714"/>
      <c r="I32" s="39">
        <f>'syn rec_edit'!I270</f>
        <v>0</v>
      </c>
      <c r="J32" s="712"/>
      <c r="K32" s="713"/>
      <c r="L32" s="714"/>
      <c r="M32" s="39">
        <f>'syn rec_edit'!I271</f>
        <v>0</v>
      </c>
      <c r="N32" s="712"/>
      <c r="O32" s="713"/>
      <c r="P32" s="714"/>
      <c r="Q32" s="39">
        <f>'syn rec_edit'!I272</f>
        <v>0</v>
      </c>
      <c r="R32" s="712"/>
      <c r="S32" s="713"/>
      <c r="T32" s="714"/>
      <c r="U32" s="39">
        <f>'syn rec_edit'!I273</f>
        <v>0</v>
      </c>
      <c r="V32" s="712"/>
      <c r="W32" s="713"/>
      <c r="X32" s="714"/>
      <c r="Y32" s="39">
        <f>'syn rec_edit'!I274</f>
        <v>0</v>
      </c>
      <c r="Z32" s="712"/>
      <c r="AA32" s="713"/>
      <c r="AB32" s="714"/>
      <c r="AC32" s="39">
        <f>'syn rec_edit'!I275</f>
        <v>0</v>
      </c>
      <c r="AD32" s="712"/>
      <c r="AE32" s="713"/>
      <c r="AF32" s="714"/>
      <c r="AG32" s="39">
        <f>'syn rec_edit'!I276</f>
        <v>0</v>
      </c>
      <c r="AH32" s="712"/>
      <c r="AI32" s="713"/>
      <c r="AJ32" s="714"/>
      <c r="AK32" s="39">
        <f>'syn rec_edit'!I277</f>
        <v>0</v>
      </c>
      <c r="AL32" s="712"/>
      <c r="AM32" s="713"/>
      <c r="AN32" s="714"/>
      <c r="AO32" s="39">
        <f>'syn rec_edit'!I278</f>
        <v>0</v>
      </c>
      <c r="AP32" s="712"/>
      <c r="AQ32" s="713"/>
      <c r="AR32" s="714"/>
      <c r="AS32" s="39">
        <f>'syn rec_edit'!I279</f>
        <v>0</v>
      </c>
      <c r="AT32" s="712"/>
      <c r="AU32" s="713"/>
      <c r="AV32" s="714"/>
      <c r="AW32" s="39">
        <f>'syn rec_edit'!I280</f>
        <v>0</v>
      </c>
    </row>
    <row r="33" spans="1:49" ht="12.95" customHeight="1">
      <c r="A33" s="702"/>
      <c r="B33" s="20"/>
      <c r="C33" s="38">
        <f>'syn rec_edit'!H269</f>
        <v>0</v>
      </c>
      <c r="D33" s="21"/>
      <c r="E33" s="39">
        <f>'syn rec_edit'!J269</f>
        <v>0</v>
      </c>
      <c r="F33" s="20"/>
      <c r="G33" s="38">
        <f>'syn rec_edit'!H270</f>
        <v>0</v>
      </c>
      <c r="H33" s="21"/>
      <c r="I33" s="39">
        <f>'syn rec_edit'!J270</f>
        <v>0</v>
      </c>
      <c r="J33" s="20"/>
      <c r="K33" s="38">
        <f>'syn rec_edit'!H271</f>
        <v>0</v>
      </c>
      <c r="L33" s="21"/>
      <c r="M33" s="39">
        <f>'syn rec_edit'!J271</f>
        <v>0</v>
      </c>
      <c r="N33" s="20"/>
      <c r="O33" s="38">
        <f>'syn rec_edit'!H272</f>
        <v>0</v>
      </c>
      <c r="P33" s="21"/>
      <c r="Q33" s="39">
        <f>'syn rec_edit'!J272</f>
        <v>0</v>
      </c>
      <c r="R33" s="20"/>
      <c r="S33" s="38">
        <f>'syn rec_edit'!H273</f>
        <v>0</v>
      </c>
      <c r="T33" s="21"/>
      <c r="U33" s="39">
        <f>'syn rec_edit'!J273</f>
        <v>0</v>
      </c>
      <c r="V33" s="20"/>
      <c r="W33" s="38">
        <f>'syn rec_edit'!H274</f>
        <v>0</v>
      </c>
      <c r="X33" s="21"/>
      <c r="Y33" s="39">
        <f>'syn rec_edit'!J274</f>
        <v>0</v>
      </c>
      <c r="Z33" s="20"/>
      <c r="AA33" s="38">
        <f>'syn rec_edit'!H275</f>
        <v>0</v>
      </c>
      <c r="AB33" s="21"/>
      <c r="AC33" s="39">
        <f>'syn rec_edit'!J275</f>
        <v>0</v>
      </c>
      <c r="AD33" s="20"/>
      <c r="AE33" s="38">
        <f>'syn rec_edit'!H276</f>
        <v>0</v>
      </c>
      <c r="AF33" s="21"/>
      <c r="AG33" s="39">
        <f>'syn rec_edit'!J276</f>
        <v>0</v>
      </c>
      <c r="AH33" s="20"/>
      <c r="AI33" s="38">
        <f>'syn rec_edit'!H277</f>
        <v>0</v>
      </c>
      <c r="AJ33" s="21"/>
      <c r="AK33" s="39">
        <f>'syn rec_edit'!J277</f>
        <v>0</v>
      </c>
      <c r="AL33" s="20"/>
      <c r="AM33" s="38">
        <f>'syn rec_edit'!H278</f>
        <v>0</v>
      </c>
      <c r="AN33" s="21"/>
      <c r="AO33" s="39">
        <f>'syn rec_edit'!J278</f>
        <v>0</v>
      </c>
      <c r="AP33" s="20"/>
      <c r="AQ33" s="38">
        <f>'syn rec_edit'!H279</f>
        <v>0</v>
      </c>
      <c r="AR33" s="21"/>
      <c r="AS33" s="39">
        <f>'syn rec_edit'!J279</f>
        <v>0</v>
      </c>
      <c r="AT33" s="20"/>
      <c r="AU33" s="38">
        <f>'syn rec_edit'!H280</f>
        <v>0</v>
      </c>
      <c r="AV33" s="21"/>
      <c r="AW33" s="39">
        <f>'syn rec_edit'!J280</f>
        <v>0</v>
      </c>
    </row>
    <row r="34" spans="1:49" ht="12.95" customHeight="1" thickBot="1">
      <c r="A34" s="28"/>
      <c r="B34" s="221">
        <f>'syn rec_edit'!F269</f>
        <v>0</v>
      </c>
      <c r="C34" s="22"/>
      <c r="D34" s="22"/>
      <c r="E34" s="23">
        <f>'syn rec_edit'!G269</f>
        <v>0</v>
      </c>
      <c r="F34" s="221">
        <f>'syn rec_edit'!F270</f>
        <v>0</v>
      </c>
      <c r="G34" s="22"/>
      <c r="H34" s="22"/>
      <c r="I34" s="23">
        <f>'syn rec_edit'!G270</f>
        <v>0</v>
      </c>
      <c r="J34" s="221">
        <f>'syn rec_edit'!F271</f>
        <v>0</v>
      </c>
      <c r="K34" s="22"/>
      <c r="L34" s="22"/>
      <c r="M34" s="23">
        <f>'syn rec_edit'!G271</f>
        <v>0</v>
      </c>
      <c r="N34" s="221">
        <f>'syn rec_edit'!F272</f>
        <v>0</v>
      </c>
      <c r="O34" s="22"/>
      <c r="P34" s="22"/>
      <c r="Q34" s="23">
        <f>'syn rec_edit'!G272</f>
        <v>0</v>
      </c>
      <c r="R34" s="221">
        <f>'syn rec_edit'!F273</f>
        <v>0</v>
      </c>
      <c r="S34" s="22"/>
      <c r="T34" s="22"/>
      <c r="U34" s="23">
        <f>'syn rec_edit'!G273</f>
        <v>0</v>
      </c>
      <c r="V34" s="221">
        <f>'syn rec_edit'!F274</f>
        <v>0</v>
      </c>
      <c r="W34" s="22"/>
      <c r="X34" s="22"/>
      <c r="Y34" s="23">
        <f>'syn rec_edit'!G274</f>
        <v>0</v>
      </c>
      <c r="Z34" s="221">
        <f>'syn rec_edit'!F275</f>
        <v>0</v>
      </c>
      <c r="AA34" s="22"/>
      <c r="AB34" s="22"/>
      <c r="AC34" s="23">
        <f>'syn rec_edit'!G275</f>
        <v>0</v>
      </c>
      <c r="AD34" s="221">
        <f>'syn rec_edit'!F276</f>
        <v>0</v>
      </c>
      <c r="AE34" s="22"/>
      <c r="AF34" s="22"/>
      <c r="AG34" s="23">
        <f>'syn rec_edit'!G276</f>
        <v>0</v>
      </c>
      <c r="AH34" s="221">
        <f>'syn rec_edit'!F277</f>
        <v>0</v>
      </c>
      <c r="AI34" s="22"/>
      <c r="AJ34" s="22"/>
      <c r="AK34" s="23">
        <f>'syn rec_edit'!G277</f>
        <v>0</v>
      </c>
      <c r="AL34" s="221">
        <f>'syn rec_edit'!F278</f>
        <v>0</v>
      </c>
      <c r="AM34" s="22"/>
      <c r="AN34" s="22"/>
      <c r="AO34" s="23">
        <f>'syn rec_edit'!G278</f>
        <v>0</v>
      </c>
      <c r="AP34" s="221">
        <f>'syn rec_edit'!F279</f>
        <v>0</v>
      </c>
      <c r="AQ34" s="22"/>
      <c r="AR34" s="22"/>
      <c r="AS34" s="23">
        <f>'syn rec_edit'!G279</f>
        <v>0</v>
      </c>
      <c r="AT34" s="221">
        <f>'syn rec_edit'!F280</f>
        <v>0</v>
      </c>
      <c r="AU34" s="22"/>
      <c r="AV34" s="22"/>
      <c r="AW34" s="23">
        <f>'syn rec_edit'!G280</f>
        <v>0</v>
      </c>
    </row>
    <row r="35" spans="1:49" ht="12.95" customHeight="1">
      <c r="A35" s="701" t="s">
        <v>11</v>
      </c>
      <c r="B35" s="709" t="str">
        <f>IF('syn rec_edit'!B281&lt;&gt;"",RIGHT('syn rec_edit'!B281,LEN('syn rec_edit'!B281)-5),"")</f>
        <v/>
      </c>
      <c r="C35" s="710"/>
      <c r="D35" s="711"/>
      <c r="E35" s="52" t="str">
        <f>IF('syn rec_edit'!E281&gt;0, 'syn rec_edit'!E281 &amp; "nt","")</f>
        <v/>
      </c>
      <c r="F35" s="709" t="str">
        <f>IF('syn rec_edit'!B282&lt;&gt;"",RIGHT('syn rec_edit'!B282,LEN('syn rec_edit'!B282)-5),"")</f>
        <v/>
      </c>
      <c r="G35" s="710"/>
      <c r="H35" s="711"/>
      <c r="I35" s="52" t="str">
        <f>IF('syn rec_edit'!E282&gt;0, 'syn rec_edit'!E282 &amp; "nt","")</f>
        <v/>
      </c>
      <c r="J35" s="709" t="str">
        <f>IF('syn rec_edit'!B283&lt;&gt;"",RIGHT('syn rec_edit'!B283,LEN('syn rec_edit'!B283)-5),"")</f>
        <v/>
      </c>
      <c r="K35" s="710"/>
      <c r="L35" s="711"/>
      <c r="M35" s="52" t="str">
        <f>IF('syn rec_edit'!E283&gt;0, 'syn rec_edit'!E283 &amp; "nt","")</f>
        <v/>
      </c>
      <c r="N35" s="709" t="str">
        <f>IF('syn rec_edit'!B284&lt;&gt;"",RIGHT('syn rec_edit'!B284,LEN('syn rec_edit'!B284)-5),"")</f>
        <v/>
      </c>
      <c r="O35" s="710"/>
      <c r="P35" s="711"/>
      <c r="Q35" s="52" t="str">
        <f>IF('syn rec_edit'!E284&gt;0, 'syn rec_edit'!E284 &amp; "nt","")</f>
        <v/>
      </c>
      <c r="R35" s="709" t="str">
        <f>IF('syn rec_edit'!B285&lt;&gt;"",RIGHT('syn rec_edit'!B285,LEN('syn rec_edit'!B285)-5),"")</f>
        <v/>
      </c>
      <c r="S35" s="710"/>
      <c r="T35" s="711"/>
      <c r="U35" s="52" t="str">
        <f>IF('syn rec_edit'!E285&gt;0, 'syn rec_edit'!E285 &amp; "nt","")</f>
        <v/>
      </c>
      <c r="V35" s="709" t="str">
        <f>IF('syn rec_edit'!B286&lt;&gt;"",RIGHT('syn rec_edit'!B286,LEN('syn rec_edit'!B286)-5),"")</f>
        <v/>
      </c>
      <c r="W35" s="710"/>
      <c r="X35" s="711"/>
      <c r="Y35" s="52" t="str">
        <f>IF('syn rec_edit'!E286&gt;0, 'syn rec_edit'!E286 &amp; "nt","")</f>
        <v/>
      </c>
      <c r="Z35" s="709" t="str">
        <f>IF('syn rec_edit'!B287&lt;&gt;"",RIGHT('syn rec_edit'!B287,LEN('syn rec_edit'!B287)-5),"")</f>
        <v/>
      </c>
      <c r="AA35" s="710"/>
      <c r="AB35" s="711"/>
      <c r="AC35" s="52" t="str">
        <f>IF('syn rec_edit'!E287&gt;0, 'syn rec_edit'!E287 &amp; "nt","")</f>
        <v/>
      </c>
      <c r="AD35" s="709" t="str">
        <f>IF('syn rec_edit'!B288&lt;&gt;"",RIGHT('syn rec_edit'!B288,LEN('syn rec_edit'!B288)-5),"")</f>
        <v/>
      </c>
      <c r="AE35" s="710"/>
      <c r="AF35" s="711"/>
      <c r="AG35" s="52" t="str">
        <f>IF('syn rec_edit'!E288&gt;0, 'syn rec_edit'!E288 &amp; "nt","")</f>
        <v/>
      </c>
      <c r="AH35" s="709" t="str">
        <f>IF('syn rec_edit'!B289&lt;&gt;"",RIGHT('syn rec_edit'!B289,LEN('syn rec_edit'!B289)-5),"")</f>
        <v/>
      </c>
      <c r="AI35" s="710"/>
      <c r="AJ35" s="711"/>
      <c r="AK35" s="52" t="str">
        <f>IF('syn rec_edit'!E289&gt;0, 'syn rec_edit'!E289 &amp; "nt","")</f>
        <v/>
      </c>
      <c r="AL35" s="709" t="str">
        <f>IF('syn rec_edit'!B290&lt;&gt;"",RIGHT('syn rec_edit'!B290,LEN('syn rec_edit'!B290)-5),"")</f>
        <v/>
      </c>
      <c r="AM35" s="710"/>
      <c r="AN35" s="711"/>
      <c r="AO35" s="52" t="str">
        <f>IF('syn rec_edit'!E290&gt;0, 'syn rec_edit'!E290 &amp; "nt","")</f>
        <v/>
      </c>
      <c r="AP35" s="709" t="str">
        <f>IF('syn rec_edit'!B291&lt;&gt;"",RIGHT('syn rec_edit'!B291,LEN('syn rec_edit'!B291)-5),"")</f>
        <v/>
      </c>
      <c r="AQ35" s="710"/>
      <c r="AR35" s="711"/>
      <c r="AS35" s="52" t="str">
        <f>IF('syn rec_edit'!E291&gt;0, 'syn rec_edit'!E291 &amp; "nt","")</f>
        <v/>
      </c>
      <c r="AT35" s="709" t="str">
        <f>IF('syn rec_edit'!B292&lt;&gt;"",RIGHT('syn rec_edit'!B292,LEN('syn rec_edit'!B292)-5),"")</f>
        <v/>
      </c>
      <c r="AU35" s="710"/>
      <c r="AV35" s="711"/>
      <c r="AW35" s="52" t="str">
        <f>IF('syn rec_edit'!E292&gt;0, 'syn rec_edit'!E292 &amp; "nt","")</f>
        <v/>
      </c>
    </row>
    <row r="36" spans="1:49" ht="12.95" customHeight="1">
      <c r="A36" s="702"/>
      <c r="B36" s="712"/>
      <c r="C36" s="713"/>
      <c r="D36" s="714"/>
      <c r="E36" s="39">
        <f>'syn rec_edit'!I281</f>
        <v>0</v>
      </c>
      <c r="F36" s="712"/>
      <c r="G36" s="713"/>
      <c r="H36" s="714"/>
      <c r="I36" s="39">
        <f>'syn rec_edit'!I282</f>
        <v>0</v>
      </c>
      <c r="J36" s="712"/>
      <c r="K36" s="713"/>
      <c r="L36" s="714"/>
      <c r="M36" s="39">
        <f>'syn rec_edit'!I283</f>
        <v>0</v>
      </c>
      <c r="N36" s="712"/>
      <c r="O36" s="713"/>
      <c r="P36" s="714"/>
      <c r="Q36" s="39">
        <f>'syn rec_edit'!I284</f>
        <v>0</v>
      </c>
      <c r="R36" s="712"/>
      <c r="S36" s="713"/>
      <c r="T36" s="714"/>
      <c r="U36" s="39">
        <f>'syn rec_edit'!I285</f>
        <v>0</v>
      </c>
      <c r="V36" s="712"/>
      <c r="W36" s="713"/>
      <c r="X36" s="714"/>
      <c r="Y36" s="39">
        <f>'syn rec_edit'!I286</f>
        <v>0</v>
      </c>
      <c r="Z36" s="712"/>
      <c r="AA36" s="713"/>
      <c r="AB36" s="714"/>
      <c r="AC36" s="39">
        <f>'syn rec_edit'!I287</f>
        <v>0</v>
      </c>
      <c r="AD36" s="712"/>
      <c r="AE36" s="713"/>
      <c r="AF36" s="714"/>
      <c r="AG36" s="39">
        <f>'syn rec_edit'!I288</f>
        <v>0</v>
      </c>
      <c r="AH36" s="712"/>
      <c r="AI36" s="713"/>
      <c r="AJ36" s="714"/>
      <c r="AK36" s="39">
        <f>'syn rec_edit'!I289</f>
        <v>0</v>
      </c>
      <c r="AL36" s="712"/>
      <c r="AM36" s="713"/>
      <c r="AN36" s="714"/>
      <c r="AO36" s="39">
        <f>'syn rec_edit'!I290</f>
        <v>0</v>
      </c>
      <c r="AP36" s="712"/>
      <c r="AQ36" s="713"/>
      <c r="AR36" s="714"/>
      <c r="AS36" s="39">
        <f>'syn rec_edit'!I291</f>
        <v>0</v>
      </c>
      <c r="AT36" s="712"/>
      <c r="AU36" s="713"/>
      <c r="AV36" s="714"/>
      <c r="AW36" s="39">
        <f>'syn rec_edit'!I292</f>
        <v>0</v>
      </c>
    </row>
    <row r="37" spans="1:49" ht="12.95" customHeight="1">
      <c r="A37" s="702"/>
      <c r="B37" s="20"/>
      <c r="C37" s="38">
        <f>'syn rec_edit'!H281</f>
        <v>0</v>
      </c>
      <c r="D37" s="21"/>
      <c r="E37" s="39">
        <f>'syn rec_edit'!J281</f>
        <v>0</v>
      </c>
      <c r="F37" s="20"/>
      <c r="G37" s="38">
        <f>'syn rec_edit'!H282</f>
        <v>0</v>
      </c>
      <c r="H37" s="21"/>
      <c r="I37" s="39">
        <f>'syn rec_edit'!J282</f>
        <v>0</v>
      </c>
      <c r="J37" s="20"/>
      <c r="K37" s="38">
        <f>'syn rec_edit'!H283</f>
        <v>0</v>
      </c>
      <c r="L37" s="21"/>
      <c r="M37" s="39">
        <f>'syn rec_edit'!J283</f>
        <v>0</v>
      </c>
      <c r="N37" s="20"/>
      <c r="O37" s="38">
        <f>'syn rec_edit'!H284</f>
        <v>0</v>
      </c>
      <c r="P37" s="21"/>
      <c r="Q37" s="39">
        <f>'syn rec_edit'!J284</f>
        <v>0</v>
      </c>
      <c r="R37" s="20"/>
      <c r="S37" s="38">
        <f>'syn rec_edit'!H285</f>
        <v>0</v>
      </c>
      <c r="T37" s="21"/>
      <c r="U37" s="39">
        <f>'syn rec_edit'!J285</f>
        <v>0</v>
      </c>
      <c r="V37" s="20"/>
      <c r="W37" s="38">
        <f>'syn rec_edit'!H286</f>
        <v>0</v>
      </c>
      <c r="X37" s="21"/>
      <c r="Y37" s="39">
        <f>'syn rec_edit'!J286</f>
        <v>0</v>
      </c>
      <c r="Z37" s="20"/>
      <c r="AA37" s="38">
        <f>'syn rec_edit'!H287</f>
        <v>0</v>
      </c>
      <c r="AB37" s="21"/>
      <c r="AC37" s="39">
        <f>'syn rec_edit'!J287</f>
        <v>0</v>
      </c>
      <c r="AD37" s="20"/>
      <c r="AE37" s="38">
        <f>'syn rec_edit'!H288</f>
        <v>0</v>
      </c>
      <c r="AF37" s="21"/>
      <c r="AG37" s="39">
        <f>'syn rec_edit'!J288</f>
        <v>0</v>
      </c>
      <c r="AH37" s="20"/>
      <c r="AI37" s="38">
        <f>'syn rec_edit'!H289</f>
        <v>0</v>
      </c>
      <c r="AJ37" s="21"/>
      <c r="AK37" s="39">
        <f>'syn rec_edit'!J289</f>
        <v>0</v>
      </c>
      <c r="AL37" s="20"/>
      <c r="AM37" s="38">
        <f>'syn rec_edit'!H290</f>
        <v>0</v>
      </c>
      <c r="AN37" s="21"/>
      <c r="AO37" s="39">
        <f>'syn rec_edit'!J290</f>
        <v>0</v>
      </c>
      <c r="AP37" s="20"/>
      <c r="AQ37" s="38">
        <f>'syn rec_edit'!H291</f>
        <v>0</v>
      </c>
      <c r="AR37" s="21"/>
      <c r="AS37" s="39">
        <f>'syn rec_edit'!J291</f>
        <v>0</v>
      </c>
      <c r="AT37" s="20"/>
      <c r="AU37" s="38">
        <f>'syn rec_edit'!H292</f>
        <v>0</v>
      </c>
      <c r="AV37" s="21"/>
      <c r="AW37" s="39">
        <f>'syn rec_edit'!J292</f>
        <v>0</v>
      </c>
    </row>
    <row r="38" spans="1:49" ht="12.95" customHeight="1" thickBot="1">
      <c r="A38" s="29"/>
      <c r="B38" s="221">
        <f>'syn rec_edit'!F281</f>
        <v>0</v>
      </c>
      <c r="C38" s="22"/>
      <c r="D38" s="22"/>
      <c r="E38" s="23">
        <f>'syn rec_edit'!G281</f>
        <v>0</v>
      </c>
      <c r="F38" s="221">
        <f>'syn rec_edit'!F282</f>
        <v>0</v>
      </c>
      <c r="G38" s="22"/>
      <c r="H38" s="22"/>
      <c r="I38" s="23">
        <f>'syn rec_edit'!G282</f>
        <v>0</v>
      </c>
      <c r="J38" s="221">
        <f>'syn rec_edit'!F283</f>
        <v>0</v>
      </c>
      <c r="K38" s="22"/>
      <c r="L38" s="22"/>
      <c r="M38" s="23">
        <f>'syn rec_edit'!G283</f>
        <v>0</v>
      </c>
      <c r="N38" s="221">
        <f>'syn rec_edit'!F284</f>
        <v>0</v>
      </c>
      <c r="O38" s="22"/>
      <c r="P38" s="22"/>
      <c r="Q38" s="23">
        <f>'syn rec_edit'!G284</f>
        <v>0</v>
      </c>
      <c r="R38" s="221">
        <f>'syn rec_edit'!F285</f>
        <v>0</v>
      </c>
      <c r="S38" s="22"/>
      <c r="T38" s="22"/>
      <c r="U38" s="23">
        <f>'syn rec_edit'!G285</f>
        <v>0</v>
      </c>
      <c r="V38" s="221">
        <f>'syn rec_edit'!F286</f>
        <v>0</v>
      </c>
      <c r="W38" s="22"/>
      <c r="X38" s="22"/>
      <c r="Y38" s="23">
        <f>'syn rec_edit'!G286</f>
        <v>0</v>
      </c>
      <c r="Z38" s="221">
        <f>'syn rec_edit'!F287</f>
        <v>0</v>
      </c>
      <c r="AA38" s="22"/>
      <c r="AB38" s="22"/>
      <c r="AC38" s="23">
        <f>'syn rec_edit'!G287</f>
        <v>0</v>
      </c>
      <c r="AD38" s="221">
        <f>'syn rec_edit'!F288</f>
        <v>0</v>
      </c>
      <c r="AE38" s="22"/>
      <c r="AF38" s="22"/>
      <c r="AG38" s="23">
        <f>'syn rec_edit'!G288</f>
        <v>0</v>
      </c>
      <c r="AH38" s="221">
        <f>'syn rec_edit'!F289</f>
        <v>0</v>
      </c>
      <c r="AI38" s="22"/>
      <c r="AJ38" s="22"/>
      <c r="AK38" s="23">
        <f>'syn rec_edit'!G289</f>
        <v>0</v>
      </c>
      <c r="AL38" s="221">
        <f>'syn rec_edit'!F290</f>
        <v>0</v>
      </c>
      <c r="AM38" s="22"/>
      <c r="AN38" s="22"/>
      <c r="AO38" s="23">
        <f>'syn rec_edit'!G290</f>
        <v>0</v>
      </c>
      <c r="AP38" s="221">
        <f>'syn rec_edit'!F291</f>
        <v>0</v>
      </c>
      <c r="AQ38" s="22"/>
      <c r="AR38" s="22"/>
      <c r="AS38" s="23">
        <f>'syn rec_edit'!G291</f>
        <v>0</v>
      </c>
      <c r="AT38" s="221">
        <f>'syn rec_edit'!F292</f>
        <v>0</v>
      </c>
      <c r="AU38" s="22"/>
      <c r="AV38" s="22"/>
      <c r="AW38" s="23">
        <f>'syn rec_edit'!G292</f>
        <v>0</v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18">
        <f>COUNTIF('syn rec_edit'!F197:F292,"*1-*")</f>
        <v>0</v>
      </c>
      <c r="E40" s="719"/>
      <c r="F40" s="34"/>
      <c r="G40" s="35" t="s">
        <v>13</v>
      </c>
      <c r="H40" s="35"/>
      <c r="I40" s="36"/>
      <c r="J40" s="721">
        <f>COUNTIF('syn rec_edit'!F197:F292,"*2-*")</f>
        <v>0</v>
      </c>
      <c r="K40" s="722"/>
      <c r="L40" s="34"/>
      <c r="M40" s="35" t="s">
        <v>14</v>
      </c>
      <c r="N40" s="35"/>
      <c r="O40" s="36"/>
      <c r="P40" s="716">
        <f>COUNTIF('syn rec_edit'!F197:F292,"*3-*")</f>
        <v>0</v>
      </c>
      <c r="Q40" s="717"/>
      <c r="R40" s="34"/>
      <c r="S40" s="31" t="s">
        <v>18</v>
      </c>
      <c r="T40" s="31"/>
      <c r="U40" s="31"/>
      <c r="V40" s="730">
        <f>COUNTIF('syn rec_edit'!F197:F292,"*4-*")</f>
        <v>0</v>
      </c>
      <c r="W40" s="731"/>
      <c r="X40" s="32"/>
      <c r="Y40" s="31" t="s">
        <v>19</v>
      </c>
      <c r="Z40" s="31"/>
      <c r="AA40" s="31"/>
      <c r="AB40" s="728">
        <f>COUNTIF('syn rec_edit'!F197:F292,"*5-*")</f>
        <v>0</v>
      </c>
      <c r="AC40" s="729"/>
      <c r="AD40" s="9"/>
      <c r="AE40" s="31" t="s">
        <v>516</v>
      </c>
      <c r="AF40" s="239"/>
      <c r="AG40" s="239"/>
      <c r="AH40" s="726">
        <f>COUNTIF('syn rec_edit'!F197:F292,"*6-*")</f>
        <v>0</v>
      </c>
      <c r="AI40" s="727"/>
      <c r="AJ40" s="724" t="s">
        <v>33</v>
      </c>
      <c r="AK40" s="725"/>
      <c r="AL40" s="725"/>
      <c r="AM40" s="725"/>
      <c r="AN40" s="725"/>
      <c r="AO40" s="723">
        <f ca="1">'syn rec_edit'!K2</f>
        <v>43467.539867361113</v>
      </c>
      <c r="AP40" s="723"/>
      <c r="AQ40" s="723"/>
      <c r="AR40" s="723"/>
      <c r="AS40" s="723"/>
      <c r="AT40" s="723"/>
      <c r="AU40" s="723"/>
      <c r="AV40" s="723"/>
      <c r="AW40" s="12"/>
    </row>
    <row r="41" spans="1:49" ht="19.5" customHeight="1">
      <c r="A41" s="31" t="s">
        <v>31</v>
      </c>
      <c r="B41" s="31"/>
      <c r="C41" s="32"/>
      <c r="D41" s="715">
        <f>IF(AND(D40&lt;13,D40&gt;0),1,IF(AND(D40&lt;25,D40&gt;12),2,IF(AND(D40&lt;37,D40&gt;24),3,IF(AND(D40&lt;49,D40&gt;36),4,0))))</f>
        <v>0</v>
      </c>
      <c r="E41" s="715"/>
      <c r="F41" s="33"/>
      <c r="G41" s="33"/>
      <c r="H41" s="33"/>
      <c r="I41" s="33"/>
      <c r="J41" s="715">
        <f>IF(AND(J40&lt;13,J40&gt;0),1,IF(AND(J40&lt;25,J40&gt;12),2,IF(AND(J40&lt;37,J40&gt;24),3,IF(AND(J40&lt;49,J40&gt;36),4,0))))</f>
        <v>0</v>
      </c>
      <c r="K41" s="715"/>
      <c r="L41" s="33"/>
      <c r="M41" s="33"/>
      <c r="N41" s="33"/>
      <c r="O41" s="33"/>
      <c r="P41" s="715">
        <f>IF(AND(P40&lt;13,P40&gt;0),1,IF(AND(P40&lt;25,P40&gt;12),2,IF(AND(P40&lt;37,P40&gt;24),3,IF(AND(P40&lt;49,P40&gt;36),4,0))))</f>
        <v>0</v>
      </c>
      <c r="Q41" s="715"/>
      <c r="R41" s="33"/>
      <c r="S41" s="33"/>
      <c r="T41" s="33"/>
      <c r="U41" s="33"/>
      <c r="V41" s="715">
        <f>IF(AND(V40&lt;13,V40&gt;0),1,IF(AND(V40&lt;25,V40&gt;12),2,IF(AND(V40&lt;37,V40&gt;24),3,IF(AND(V40&lt;49,V40&gt;36),4,0))))</f>
        <v>0</v>
      </c>
      <c r="W41" s="715"/>
      <c r="X41" s="33"/>
      <c r="Y41" s="33"/>
      <c r="Z41" s="33"/>
      <c r="AA41" s="33"/>
      <c r="AB41" s="715">
        <f>IF(AND(AB40&lt;13,AB40&gt;0),1,IF(AND(AB40&lt;25,AB40&gt;12),2,IF(AND(AB40&lt;37,AB40&gt;24),3,IF(AND(AB40&lt;49,AB40&gt;36),4,0))))</f>
        <v>0</v>
      </c>
      <c r="AC41" s="715"/>
      <c r="AD41" s="240"/>
      <c r="AE41" s="240"/>
      <c r="AF41" s="240"/>
      <c r="AG41" s="240"/>
      <c r="AH41" s="715">
        <f>IF(AND(AH40&lt;13,AH40&gt;0),1,IF(AND(AH40&lt;25,AH40&gt;12),2,IF(AND(AH40&lt;37,AH40&gt;24),3,IF(AND(AH40&lt;49,AH40&gt;36),4,0))))</f>
        <v>0</v>
      </c>
      <c r="AI41" s="715"/>
      <c r="AJ41" s="237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2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2"/>
      <c r="AQ42" s="13"/>
      <c r="AR42" s="13"/>
      <c r="AS42" s="13"/>
      <c r="AT42" s="13"/>
      <c r="AU42" s="12"/>
      <c r="AV42" s="12"/>
      <c r="AW42" s="12"/>
    </row>
    <row r="43" spans="1:49" ht="16.5" customHeight="1" thickBot="1">
      <c r="A43" s="704" t="s">
        <v>727</v>
      </c>
      <c r="B43" s="704"/>
      <c r="C43" s="704"/>
      <c r="D43" s="704"/>
      <c r="E43" s="705" t="s">
        <v>728</v>
      </c>
      <c r="F43" s="705"/>
      <c r="G43" s="706"/>
      <c r="H43" s="707">
        <f>COUNTIF('syn rec_edit'!F197:F292,"*A-*")</f>
        <v>0</v>
      </c>
      <c r="I43" s="708"/>
      <c r="J43" s="273"/>
      <c r="K43" s="705" t="s">
        <v>729</v>
      </c>
      <c r="L43" s="705"/>
      <c r="M43" s="706"/>
      <c r="N43" s="749">
        <f>COUNTIF('syn rec_edit'!F197:F292,"*B-*")</f>
        <v>0</v>
      </c>
      <c r="O43" s="750"/>
      <c r="AA43" s="753"/>
      <c r="AB43" s="753"/>
      <c r="AC43" s="753"/>
      <c r="AD43" s="753"/>
      <c r="AE43" s="155"/>
      <c r="AF43" s="155"/>
      <c r="AG43" s="753"/>
      <c r="AH43" s="753"/>
      <c r="AI43" s="753"/>
      <c r="AJ43" s="753"/>
      <c r="AK43" s="156"/>
      <c r="AL43" s="156"/>
      <c r="AO43" s="9" t="s">
        <v>116</v>
      </c>
      <c r="AT43" s="752">
        <f>'syn rec_edit'!AG4</f>
        <v>0</v>
      </c>
      <c r="AU43" s="752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AO3:AW4"/>
    <mergeCell ref="S5:T5"/>
    <mergeCell ref="AB5:AC5"/>
    <mergeCell ref="AH5:AP5"/>
    <mergeCell ref="AQ5:AS5"/>
    <mergeCell ref="AT5:AW5"/>
    <mergeCell ref="AT43:AU43"/>
    <mergeCell ref="AH7:AJ8"/>
    <mergeCell ref="AL7:AN8"/>
    <mergeCell ref="AP7:AR8"/>
    <mergeCell ref="AL23:AN24"/>
    <mergeCell ref="AP23:AR24"/>
    <mergeCell ref="AT7:AV8"/>
    <mergeCell ref="AT11:AV12"/>
    <mergeCell ref="AT6:AW6"/>
    <mergeCell ref="AT19:AV20"/>
    <mergeCell ref="AP19:AR20"/>
    <mergeCell ref="AT23:AV24"/>
    <mergeCell ref="AH23:AJ24"/>
    <mergeCell ref="AH31:AJ32"/>
    <mergeCell ref="AL31:AN32"/>
    <mergeCell ref="AL35:AN36"/>
    <mergeCell ref="AP35:AR36"/>
    <mergeCell ref="AH40:AI40"/>
    <mergeCell ref="AL6:AO6"/>
    <mergeCell ref="AP6:AS6"/>
    <mergeCell ref="B11:D12"/>
    <mergeCell ref="N11:P12"/>
    <mergeCell ref="A7:A9"/>
    <mergeCell ref="B7:D8"/>
    <mergeCell ref="F7:H8"/>
    <mergeCell ref="J7:L8"/>
    <mergeCell ref="N7:P8"/>
    <mergeCell ref="R7:T8"/>
    <mergeCell ref="V7:X8"/>
    <mergeCell ref="Z7:AB8"/>
    <mergeCell ref="AD7:AF8"/>
    <mergeCell ref="B6:E6"/>
    <mergeCell ref="F6:I6"/>
    <mergeCell ref="J6:M6"/>
    <mergeCell ref="N6:Q6"/>
    <mergeCell ref="R6:U6"/>
    <mergeCell ref="V6:Y6"/>
    <mergeCell ref="Z6:AC6"/>
    <mergeCell ref="AD6:AG6"/>
    <mergeCell ref="AH6:AK6"/>
    <mergeCell ref="A3:F4"/>
    <mergeCell ref="AT15:AV16"/>
    <mergeCell ref="F11:H12"/>
    <mergeCell ref="J11:L12"/>
    <mergeCell ref="R15:T16"/>
    <mergeCell ref="V15:X16"/>
    <mergeCell ref="Z15:AB16"/>
    <mergeCell ref="AD15:AF16"/>
    <mergeCell ref="V11:X12"/>
    <mergeCell ref="Z11:AB12"/>
    <mergeCell ref="AD11:AF12"/>
    <mergeCell ref="AH11:AJ12"/>
    <mergeCell ref="AL11:AN12"/>
    <mergeCell ref="G3:G4"/>
    <mergeCell ref="H3:I4"/>
    <mergeCell ref="K3:AN4"/>
    <mergeCell ref="A15:A17"/>
    <mergeCell ref="B15:D16"/>
    <mergeCell ref="F15:H16"/>
    <mergeCell ref="J15:L16"/>
    <mergeCell ref="N15:P16"/>
    <mergeCell ref="A11:A13"/>
    <mergeCell ref="AP15:AR16"/>
    <mergeCell ref="AP11:AR12"/>
    <mergeCell ref="A19:A21"/>
    <mergeCell ref="B19:D20"/>
    <mergeCell ref="F19:H20"/>
    <mergeCell ref="J19:L20"/>
    <mergeCell ref="N19:P20"/>
    <mergeCell ref="R19:T20"/>
    <mergeCell ref="R11:T12"/>
    <mergeCell ref="AH15:AJ16"/>
    <mergeCell ref="AL15:AN16"/>
    <mergeCell ref="V19:X20"/>
    <mergeCell ref="Z19:AB20"/>
    <mergeCell ref="AD19:AF20"/>
    <mergeCell ref="AH19:AJ20"/>
    <mergeCell ref="AL19:AN20"/>
    <mergeCell ref="A27:A29"/>
    <mergeCell ref="B27:D28"/>
    <mergeCell ref="F27:H28"/>
    <mergeCell ref="J27:L28"/>
    <mergeCell ref="N27:P28"/>
    <mergeCell ref="R27:T28"/>
    <mergeCell ref="AT27:AV28"/>
    <mergeCell ref="V27:X28"/>
    <mergeCell ref="Z27:AB28"/>
    <mergeCell ref="AD27:AF28"/>
    <mergeCell ref="AH27:AJ28"/>
    <mergeCell ref="AL27:AN28"/>
    <mergeCell ref="AP27:AR28"/>
    <mergeCell ref="A23:A25"/>
    <mergeCell ref="B23:D24"/>
    <mergeCell ref="F23:H24"/>
    <mergeCell ref="J23:L24"/>
    <mergeCell ref="N23:P24"/>
    <mergeCell ref="R23:T24"/>
    <mergeCell ref="V23:X24"/>
    <mergeCell ref="Z23:AB24"/>
    <mergeCell ref="AD23:AF24"/>
    <mergeCell ref="AO40:AV40"/>
    <mergeCell ref="AP31:AR32"/>
    <mergeCell ref="AT31:AV32"/>
    <mergeCell ref="A35:A37"/>
    <mergeCell ref="B35:D36"/>
    <mergeCell ref="F35:H36"/>
    <mergeCell ref="J35:L36"/>
    <mergeCell ref="N35:P36"/>
    <mergeCell ref="R35:T36"/>
    <mergeCell ref="AT35:AV36"/>
    <mergeCell ref="A31:A33"/>
    <mergeCell ref="B31:D32"/>
    <mergeCell ref="F31:H32"/>
    <mergeCell ref="J31:L32"/>
    <mergeCell ref="N31:P32"/>
    <mergeCell ref="R31:T32"/>
    <mergeCell ref="V31:X32"/>
    <mergeCell ref="Z31:AB32"/>
    <mergeCell ref="AD31:AF32"/>
    <mergeCell ref="D40:E40"/>
    <mergeCell ref="J40:K40"/>
    <mergeCell ref="P40:Q40"/>
    <mergeCell ref="V40:W40"/>
    <mergeCell ref="AB40:AC40"/>
    <mergeCell ref="V35:X36"/>
    <mergeCell ref="Z35:AB36"/>
    <mergeCell ref="AD35:AF36"/>
    <mergeCell ref="AH35:AJ36"/>
    <mergeCell ref="AH41:AI41"/>
    <mergeCell ref="AG43:AJ43"/>
    <mergeCell ref="D41:E41"/>
    <mergeCell ref="J41:K41"/>
    <mergeCell ref="P41:Q41"/>
    <mergeCell ref="V41:W41"/>
    <mergeCell ref="AB41:AC41"/>
    <mergeCell ref="AA43:AD43"/>
    <mergeCell ref="A43:D43"/>
    <mergeCell ref="E43:G43"/>
    <mergeCell ref="H43:I43"/>
    <mergeCell ref="K43:M43"/>
    <mergeCell ref="N43:O43"/>
    <mergeCell ref="AJ40:AN40"/>
  </mergeCells>
  <conditionalFormatting sqref="B10:AW10 B14:AW14 B18:AW18 B22:AW22 B26:AW26 B30:AW30 B34:AW34 B38:AW38">
    <cfRule type="containsText" dxfId="247" priority="1" operator="containsText" text="B-">
      <formula>NOT(ISERROR(SEARCH("B-",B10)))</formula>
    </cfRule>
    <cfRule type="containsText" dxfId="246" priority="2" operator="containsText" text="A-">
      <formula>NOT(ISERROR(SEARCH("A-",B10)))</formula>
    </cfRule>
    <cfRule type="containsText" dxfId="245" priority="3" operator="containsText" text="6-">
      <formula>NOT(ISERROR(SEARCH("6-",B10)))</formula>
    </cfRule>
    <cfRule type="containsText" dxfId="244" priority="4" operator="containsText" text="5-">
      <formula>NOT(ISERROR(SEARCH("5-",B10)))</formula>
    </cfRule>
    <cfRule type="containsText" dxfId="243" priority="5" operator="containsText" text="4-">
      <formula>NOT(ISERROR(SEARCH("4-",B10)))</formula>
    </cfRule>
    <cfRule type="containsText" dxfId="242" priority="6" operator="containsText" text="3-">
      <formula>NOT(ISERROR(SEARCH("3-",B10)))</formula>
    </cfRule>
    <cfRule type="containsText" dxfId="241" priority="7" operator="containsText" text="2-">
      <formula>NOT(ISERROR(SEARCH("2-",B10)))</formula>
    </cfRule>
    <cfRule type="containsText" dxfId="240" priority="8" operator="containsText" text="1-">
      <formula>NOT(ISERROR(SEARCH("1-",B10)))</formula>
    </cfRule>
  </conditionalFormatting>
  <printOptions horizontalCentered="1" verticalCentered="1"/>
  <pageMargins left="0.25" right="0.25" top="0.25" bottom="0.25" header="0" footer="0"/>
  <pageSetup scale="96" orientation="landscape" horizontalDpi="4294967292" verticalDpi="4294967292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1"/>
  <dimension ref="A1:XFC67"/>
  <sheetViews>
    <sheetView showGridLines="0" showZeros="0" zoomScaleNormal="100" zoomScaleSheetLayoutView="100" zoomScalePageLayoutView="9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 customWidth="1"/>
    <col min="51" max="51" width="4.140625" style="8" hidden="1" customWidth="1"/>
    <col min="52" max="16383" width="12.5703125" style="8" hidden="1"/>
    <col min="16384" max="16384" width="0.85546875" style="8" customWidth="1"/>
  </cols>
  <sheetData>
    <row r="1" spans="1:49" ht="2.25" customHeight="1" thickBot="1"/>
    <row r="2" spans="1:49" ht="1.5" hidden="1" customHeight="1"/>
    <row r="3" spans="1:49" ht="21.75" customHeight="1">
      <c r="A3" s="737">
        <f>'syn rec_edit'!J2</f>
        <v>0</v>
      </c>
      <c r="B3" s="738"/>
      <c r="C3" s="738"/>
      <c r="D3" s="738"/>
      <c r="E3" s="738"/>
      <c r="F3" s="738"/>
      <c r="G3" s="736" t="s">
        <v>20</v>
      </c>
      <c r="H3" s="732">
        <f>'syn rec_edit'!H2</f>
        <v>0</v>
      </c>
      <c r="I3" s="733"/>
      <c r="J3" s="473"/>
      <c r="K3" s="742" t="s">
        <v>43</v>
      </c>
      <c r="L3" s="742"/>
      <c r="M3" s="742"/>
      <c r="N3" s="742"/>
      <c r="O3" s="742"/>
      <c r="P3" s="742"/>
      <c r="Q3" s="742"/>
      <c r="R3" s="742"/>
      <c r="S3" s="742"/>
      <c r="T3" s="742"/>
      <c r="U3" s="742"/>
      <c r="V3" s="742"/>
      <c r="W3" s="742"/>
      <c r="X3" s="742"/>
      <c r="Y3" s="742"/>
      <c r="Z3" s="742"/>
      <c r="AA3" s="742"/>
      <c r="AB3" s="742"/>
      <c r="AC3" s="742"/>
      <c r="AD3" s="742"/>
      <c r="AE3" s="742"/>
      <c r="AF3" s="742"/>
      <c r="AG3" s="742"/>
      <c r="AH3" s="742"/>
      <c r="AI3" s="742"/>
      <c r="AJ3" s="742"/>
      <c r="AK3" s="742"/>
      <c r="AL3" s="742"/>
      <c r="AM3" s="742"/>
      <c r="AN3" s="742"/>
      <c r="AO3" s="743" t="s">
        <v>876</v>
      </c>
      <c r="AP3" s="744"/>
      <c r="AQ3" s="744"/>
      <c r="AR3" s="744"/>
      <c r="AS3" s="744"/>
      <c r="AT3" s="744"/>
      <c r="AU3" s="744"/>
      <c r="AV3" s="744"/>
      <c r="AW3" s="745"/>
    </row>
    <row r="4" spans="1:49" ht="21.75" customHeight="1" thickBot="1">
      <c r="A4" s="739"/>
      <c r="B4" s="740"/>
      <c r="C4" s="740"/>
      <c r="D4" s="740"/>
      <c r="E4" s="740"/>
      <c r="F4" s="740"/>
      <c r="G4" s="734"/>
      <c r="H4" s="734"/>
      <c r="I4" s="735"/>
      <c r="J4" s="473"/>
      <c r="K4" s="742"/>
      <c r="L4" s="742"/>
      <c r="M4" s="742"/>
      <c r="N4" s="742"/>
      <c r="O4" s="742"/>
      <c r="P4" s="742"/>
      <c r="Q4" s="742"/>
      <c r="R4" s="742"/>
      <c r="S4" s="742"/>
      <c r="T4" s="742"/>
      <c r="U4" s="742"/>
      <c r="V4" s="742"/>
      <c r="W4" s="742"/>
      <c r="X4" s="742"/>
      <c r="Y4" s="742"/>
      <c r="Z4" s="742"/>
      <c r="AA4" s="742"/>
      <c r="AB4" s="742"/>
      <c r="AC4" s="742"/>
      <c r="AD4" s="742"/>
      <c r="AE4" s="742"/>
      <c r="AF4" s="742"/>
      <c r="AG4" s="742"/>
      <c r="AH4" s="742"/>
      <c r="AI4" s="742"/>
      <c r="AJ4" s="742"/>
      <c r="AK4" s="742"/>
      <c r="AL4" s="742"/>
      <c r="AM4" s="742"/>
      <c r="AN4" s="742"/>
      <c r="AO4" s="746"/>
      <c r="AP4" s="747"/>
      <c r="AQ4" s="747"/>
      <c r="AR4" s="747"/>
      <c r="AS4" s="747"/>
      <c r="AT4" s="747"/>
      <c r="AU4" s="747"/>
      <c r="AV4" s="747"/>
      <c r="AW4" s="748"/>
    </row>
    <row r="5" spans="1:49" ht="38.25" customHeight="1">
      <c r="A5" s="478" t="str">
        <f>"*"&amp;TEXT(A3,"yyyymmdd")&amp;"-"&amp;H3&amp;AO3&amp;"*"</f>
        <v>*19000100-0P1*</v>
      </c>
      <c r="B5" s="476"/>
      <c r="C5" s="476"/>
      <c r="D5" s="476"/>
      <c r="E5" s="476"/>
      <c r="F5" s="476"/>
      <c r="G5" s="476"/>
      <c r="H5" s="476"/>
      <c r="I5" s="476"/>
      <c r="J5" s="474"/>
      <c r="K5" s="474"/>
      <c r="L5" s="474"/>
      <c r="N5" s="30"/>
      <c r="O5" s="30" t="s">
        <v>879</v>
      </c>
      <c r="P5" s="30"/>
      <c r="Q5" s="30"/>
      <c r="R5" s="30"/>
      <c r="S5" s="741">
        <f>D40+J40+P40+V40+AB40+AH40+H43+N43</f>
        <v>48</v>
      </c>
      <c r="T5" s="741"/>
      <c r="U5" s="237"/>
      <c r="V5" s="9"/>
      <c r="W5" s="9"/>
      <c r="X5" s="475" t="s">
        <v>23</v>
      </c>
      <c r="Y5" s="475"/>
      <c r="Z5" s="475"/>
      <c r="AA5" s="475"/>
      <c r="AB5" s="741">
        <f>'syn rec_edit'!T11</f>
        <v>0</v>
      </c>
      <c r="AC5" s="741"/>
      <c r="AD5" s="51" t="s">
        <v>34</v>
      </c>
      <c r="AE5" s="33"/>
      <c r="AF5" s="237"/>
      <c r="AG5" s="237"/>
      <c r="AH5" s="754" t="s">
        <v>35</v>
      </c>
      <c r="AI5" s="754"/>
      <c r="AJ5" s="754"/>
      <c r="AK5" s="754"/>
      <c r="AL5" s="754"/>
      <c r="AM5" s="754"/>
      <c r="AN5" s="754"/>
      <c r="AO5" s="754"/>
      <c r="AP5" s="754"/>
      <c r="AQ5" s="741">
        <f>'syn rec_edit'!I2</f>
        <v>0</v>
      </c>
      <c r="AR5" s="741"/>
      <c r="AS5" s="741"/>
      <c r="AT5" s="751">
        <f>'syn rec_edit'!I3</f>
        <v>0</v>
      </c>
      <c r="AU5" s="751"/>
      <c r="AV5" s="751"/>
      <c r="AW5" s="751"/>
    </row>
    <row r="6" spans="1:49" ht="21" customHeight="1" thickBot="1">
      <c r="A6" s="8" t="s">
        <v>3</v>
      </c>
      <c r="B6" s="703">
        <v>1</v>
      </c>
      <c r="C6" s="703"/>
      <c r="D6" s="703"/>
      <c r="E6" s="703"/>
      <c r="F6" s="703">
        <v>2</v>
      </c>
      <c r="G6" s="703"/>
      <c r="H6" s="703"/>
      <c r="I6" s="703"/>
      <c r="J6" s="703">
        <v>3</v>
      </c>
      <c r="K6" s="703"/>
      <c r="L6" s="703"/>
      <c r="M6" s="703"/>
      <c r="N6" s="703">
        <v>4</v>
      </c>
      <c r="O6" s="703"/>
      <c r="P6" s="703"/>
      <c r="Q6" s="703"/>
      <c r="R6" s="703">
        <v>5</v>
      </c>
      <c r="S6" s="703"/>
      <c r="T6" s="703"/>
      <c r="U6" s="703"/>
      <c r="V6" s="703">
        <v>6</v>
      </c>
      <c r="W6" s="703"/>
      <c r="X6" s="703"/>
      <c r="Y6" s="703"/>
      <c r="Z6" s="720">
        <v>7</v>
      </c>
      <c r="AA6" s="720"/>
      <c r="AB6" s="720"/>
      <c r="AC6" s="720"/>
      <c r="AD6" s="720">
        <v>8</v>
      </c>
      <c r="AE6" s="720"/>
      <c r="AF6" s="720"/>
      <c r="AG6" s="720"/>
      <c r="AH6" s="703">
        <v>9</v>
      </c>
      <c r="AI6" s="703"/>
      <c r="AJ6" s="703"/>
      <c r="AK6" s="703"/>
      <c r="AL6" s="703">
        <v>10</v>
      </c>
      <c r="AM6" s="703"/>
      <c r="AN6" s="703"/>
      <c r="AO6" s="703"/>
      <c r="AP6" s="703">
        <v>11</v>
      </c>
      <c r="AQ6" s="703"/>
      <c r="AR6" s="703"/>
      <c r="AS6" s="703"/>
      <c r="AT6" s="703">
        <v>12</v>
      </c>
      <c r="AU6" s="703"/>
      <c r="AV6" s="703"/>
      <c r="AW6" s="703"/>
    </row>
    <row r="7" spans="1:49" ht="12.95" customHeight="1">
      <c r="A7" s="701" t="s">
        <v>4</v>
      </c>
      <c r="B7" s="709" t="str">
        <f>IF('syn rec_edit'!B5&lt;&gt;"",RIGHT('syn rec_edit'!B5,LEN('syn rec_edit'!B5)-5),"")</f>
        <v>7788re-1</v>
      </c>
      <c r="C7" s="710"/>
      <c r="D7" s="711"/>
      <c r="E7" s="52" t="str">
        <f>IF('syn rec_edit'!E5&gt;0, 'syn rec_edit'!E5 &amp; "nt","")</f>
        <v>59nt</v>
      </c>
      <c r="F7" s="709" t="str">
        <f>IF('syn rec_edit'!B13&lt;&gt;"",RIGHT('syn rec_edit'!B13,LEN('syn rec_edit'!B13)-5),"")</f>
        <v>8182-2</v>
      </c>
      <c r="G7" s="710"/>
      <c r="H7" s="711"/>
      <c r="I7" s="52" t="str">
        <f>IF('syn rec_edit'!E13&gt;0, 'syn rec_edit'!E13 &amp; "nt","")</f>
        <v>40nt</v>
      </c>
      <c r="J7" s="709" t="str">
        <f>IF('syn rec_edit'!B21&lt;&gt;"",RIGHT('syn rec_edit'!B21,LEN('syn rec_edit'!B21)-5),"")</f>
        <v>8147-9</v>
      </c>
      <c r="K7" s="710"/>
      <c r="L7" s="711"/>
      <c r="M7" s="52" t="str">
        <f>IF('syn rec_edit'!E21&gt;0, 'syn rec_edit'!E21 &amp; "nt","")</f>
        <v>60nt</v>
      </c>
      <c r="N7" s="709" t="str">
        <f>IF('syn rec_edit'!B29&lt;&gt;"",RIGHT('syn rec_edit'!B29,LEN('syn rec_edit'!B29)-5),"")</f>
        <v>8083-4</v>
      </c>
      <c r="O7" s="710"/>
      <c r="P7" s="711"/>
      <c r="Q7" s="52" t="str">
        <f>IF('syn rec_edit'!E29&gt;0, 'syn rec_edit'!E29&amp; "nt","")</f>
        <v>70nt</v>
      </c>
      <c r="R7" s="709" t="str">
        <f>IF('syn rec_edit'!B37&lt;&gt;"",RIGHT('syn rec_edit'!B37,LEN('syn rec_edit'!B37)-5),"")</f>
        <v>8067-7</v>
      </c>
      <c r="S7" s="710"/>
      <c r="T7" s="711"/>
      <c r="U7" s="52" t="str">
        <f>IF('syn rec_edit'!E37&gt;0, 'syn rec_edit'!E37 &amp; "nt","")</f>
        <v>55nt</v>
      </c>
      <c r="V7" s="709" t="str">
        <f>IF('syn rec_edit'!B45&lt;&gt;"",RIGHT('syn rec_edit'!B45,LEN('syn rec_edit'!B45)-5),"")</f>
        <v>8049-5</v>
      </c>
      <c r="W7" s="710"/>
      <c r="X7" s="711"/>
      <c r="Y7" s="52" t="str">
        <f>IF('syn rec_edit'!E45&gt;0, 'syn rec_edit'!E45 &amp; "nt","")</f>
        <v>70nt</v>
      </c>
      <c r="Z7" s="709" t="str">
        <f>IF('syn rec_edit'!B53&lt;&gt;"",RIGHT('syn rec_edit'!B53,LEN('syn rec_edit'!B53)-5),"")</f>
        <v/>
      </c>
      <c r="AA7" s="710"/>
      <c r="AB7" s="711"/>
      <c r="AC7" s="52" t="str">
        <f>IF('syn rec_edit'!E53&gt;0, 'syn rec_edit'!E53 &amp; "nt","")</f>
        <v/>
      </c>
      <c r="AD7" s="709" t="str">
        <f>IF('syn rec_edit'!B61&lt;&gt;"",RIGHT('syn rec_edit'!B61,LEN('syn rec_edit'!B61)-5),"")</f>
        <v/>
      </c>
      <c r="AE7" s="710"/>
      <c r="AF7" s="711"/>
      <c r="AG7" s="52" t="str">
        <f>IF('syn rec_edit'!E61&gt;0, 'syn rec_edit'!E61 &amp; "nt","")</f>
        <v/>
      </c>
      <c r="AH7" s="709" t="str">
        <f>IF('syn rec_edit'!B69&lt;&gt;"",RIGHT('syn rec_edit'!B69,LEN('syn rec_edit'!B69)-5),"")</f>
        <v/>
      </c>
      <c r="AI7" s="710"/>
      <c r="AJ7" s="711"/>
      <c r="AK7" s="52" t="str">
        <f>IF('syn rec_edit'!E69&gt;0, 'syn rec_edit'!E69 &amp; "nt","")</f>
        <v/>
      </c>
      <c r="AL7" s="709" t="str">
        <f>IF('syn rec_edit'!B77&lt;&gt;"",RIGHT('syn rec_edit'!B77,LEN('syn rec_edit'!B77)-5),"")</f>
        <v/>
      </c>
      <c r="AM7" s="710"/>
      <c r="AN7" s="711"/>
      <c r="AO7" s="52" t="str">
        <f>IF('syn rec_edit'!E77&gt;0, 'syn rec_edit'!E77 &amp; "nt","")</f>
        <v/>
      </c>
      <c r="AP7" s="709" t="str">
        <f>IF('syn rec_edit'!B85&lt;&gt;"",RIGHT('syn rec_edit'!B85,LEN('syn rec_edit'!B85)-5),"")</f>
        <v/>
      </c>
      <c r="AQ7" s="710"/>
      <c r="AR7" s="711"/>
      <c r="AS7" s="52" t="str">
        <f>IF('syn rec_edit'!E85&gt;0, 'syn rec_edit'!E85 &amp; "nt","")</f>
        <v/>
      </c>
      <c r="AT7" s="709" t="str">
        <f>IF('syn rec_edit'!B93&lt;&gt;"",RIGHT('syn rec_edit'!B93,LEN('syn rec_edit'!B93)-5),"")</f>
        <v/>
      </c>
      <c r="AU7" s="710"/>
      <c r="AV7" s="711"/>
      <c r="AW7" s="52" t="str">
        <f>IF('syn rec_edit'!E93&gt;0, 'syn rec_edit'!E93 &amp; "nt","")</f>
        <v/>
      </c>
    </row>
    <row r="8" spans="1:49" ht="12.95" customHeight="1">
      <c r="A8" s="702"/>
      <c r="B8" s="712"/>
      <c r="C8" s="713"/>
      <c r="D8" s="714"/>
      <c r="E8" s="39" t="str">
        <f>'syn rec_edit'!I5</f>
        <v/>
      </c>
      <c r="F8" s="712"/>
      <c r="G8" s="713"/>
      <c r="H8" s="714"/>
      <c r="I8" s="39" t="str">
        <f>'syn rec_edit'!I13</f>
        <v/>
      </c>
      <c r="J8" s="712"/>
      <c r="K8" s="713"/>
      <c r="L8" s="714"/>
      <c r="M8" s="39" t="str">
        <f>'syn rec_edit'!I21</f>
        <v/>
      </c>
      <c r="N8" s="712"/>
      <c r="O8" s="713"/>
      <c r="P8" s="714"/>
      <c r="Q8" s="39" t="str">
        <f>'syn rec_edit'!I29</f>
        <v/>
      </c>
      <c r="R8" s="712"/>
      <c r="S8" s="713"/>
      <c r="T8" s="714"/>
      <c r="U8" s="39" t="str">
        <f>'syn rec_edit'!I37</f>
        <v/>
      </c>
      <c r="V8" s="712"/>
      <c r="W8" s="713"/>
      <c r="X8" s="714"/>
      <c r="Y8" s="39" t="str">
        <f>'syn rec_edit'!I45</f>
        <v/>
      </c>
      <c r="Z8" s="712"/>
      <c r="AA8" s="713"/>
      <c r="AB8" s="714"/>
      <c r="AC8" s="39" t="str">
        <f>'syn rec_edit'!I53</f>
        <v/>
      </c>
      <c r="AD8" s="712"/>
      <c r="AE8" s="713"/>
      <c r="AF8" s="714"/>
      <c r="AG8" s="39" t="str">
        <f>'syn rec_edit'!I61</f>
        <v/>
      </c>
      <c r="AH8" s="712"/>
      <c r="AI8" s="713"/>
      <c r="AJ8" s="714"/>
      <c r="AK8" s="39" t="str">
        <f>'syn rec_edit'!I69</f>
        <v/>
      </c>
      <c r="AL8" s="712"/>
      <c r="AM8" s="713"/>
      <c r="AN8" s="714"/>
      <c r="AO8" s="39" t="str">
        <f>'syn rec_edit'!I77</f>
        <v/>
      </c>
      <c r="AP8" s="712"/>
      <c r="AQ8" s="713"/>
      <c r="AR8" s="714"/>
      <c r="AS8" s="39" t="str">
        <f>'syn rec_edit'!I85</f>
        <v/>
      </c>
      <c r="AT8" s="712"/>
      <c r="AU8" s="713"/>
      <c r="AV8" s="714"/>
      <c r="AW8" s="39" t="str">
        <f>'syn rec_edit'!I93</f>
        <v/>
      </c>
    </row>
    <row r="9" spans="1:49" ht="12.95" customHeight="1">
      <c r="A9" s="702"/>
      <c r="B9" s="20"/>
      <c r="C9" s="38" t="str">
        <f>'syn rec_edit'!H5</f>
        <v/>
      </c>
      <c r="D9" s="21"/>
      <c r="E9" s="39" t="str">
        <f>'syn rec_edit'!J5</f>
        <v/>
      </c>
      <c r="F9" s="20"/>
      <c r="G9" s="38" t="str">
        <f>'syn rec_edit'!H13</f>
        <v>TE</v>
      </c>
      <c r="H9" s="21"/>
      <c r="I9" s="39" t="str">
        <f>'syn rec_edit'!J13</f>
        <v/>
      </c>
      <c r="J9" s="20"/>
      <c r="K9" s="38" t="str">
        <f>'syn rec_edit'!H21</f>
        <v>TE</v>
      </c>
      <c r="L9" s="21"/>
      <c r="M9" s="39" t="str">
        <f>'syn rec_edit'!J21</f>
        <v/>
      </c>
      <c r="N9" s="20"/>
      <c r="O9" s="38" t="str">
        <f>'syn rec_edit'!H29</f>
        <v>TE</v>
      </c>
      <c r="P9" s="21"/>
      <c r="Q9" s="39" t="str">
        <f>'syn rec_edit'!J29</f>
        <v/>
      </c>
      <c r="R9" s="20"/>
      <c r="S9" s="38" t="str">
        <f>'syn rec_edit'!H37</f>
        <v>TE</v>
      </c>
      <c r="T9" s="21"/>
      <c r="U9" s="39" t="str">
        <f>'syn rec_edit'!J37</f>
        <v/>
      </c>
      <c r="V9" s="20"/>
      <c r="W9" s="38" t="str">
        <f>'syn rec_edit'!H45</f>
        <v/>
      </c>
      <c r="X9" s="21"/>
      <c r="Y9" s="39" t="str">
        <f>'syn rec_edit'!J45</f>
        <v/>
      </c>
      <c r="Z9" s="20"/>
      <c r="AA9" s="38" t="str">
        <f>'syn rec_edit'!H53</f>
        <v/>
      </c>
      <c r="AB9" s="21"/>
      <c r="AC9" s="39" t="str">
        <f>'syn rec_edit'!J53</f>
        <v/>
      </c>
      <c r="AD9" s="20"/>
      <c r="AE9" s="38" t="str">
        <f>'syn rec_edit'!H61</f>
        <v/>
      </c>
      <c r="AF9" s="21"/>
      <c r="AG9" s="39" t="str">
        <f>'syn rec_edit'!J61</f>
        <v/>
      </c>
      <c r="AH9" s="20"/>
      <c r="AI9" s="38" t="str">
        <f>'syn rec_edit'!H69</f>
        <v/>
      </c>
      <c r="AJ9" s="21"/>
      <c r="AK9" s="39" t="str">
        <f>'syn rec_edit'!J69</f>
        <v/>
      </c>
      <c r="AL9" s="20"/>
      <c r="AM9" s="38" t="str">
        <f>'syn rec_edit'!H77</f>
        <v/>
      </c>
      <c r="AN9" s="21"/>
      <c r="AO9" s="39" t="str">
        <f>'syn rec_edit'!J77</f>
        <v/>
      </c>
      <c r="AP9" s="20"/>
      <c r="AQ9" s="38" t="str">
        <f>'syn rec_edit'!H85</f>
        <v/>
      </c>
      <c r="AR9" s="21"/>
      <c r="AS9" s="39" t="str">
        <f>'syn rec_edit'!J85</f>
        <v/>
      </c>
      <c r="AT9" s="20"/>
      <c r="AU9" s="38" t="str">
        <f>'syn rec_edit'!H93</f>
        <v/>
      </c>
      <c r="AV9" s="21"/>
      <c r="AW9" s="39" t="str">
        <f>'syn rec_edit'!J93</f>
        <v/>
      </c>
    </row>
    <row r="10" spans="1:49" ht="12.95" customHeight="1" thickBot="1">
      <c r="A10" s="28"/>
      <c r="B10" s="221" t="str">
        <f>'syn rec_edit'!F5</f>
        <v>1-1</v>
      </c>
      <c r="C10" s="22"/>
      <c r="D10" s="22"/>
      <c r="E10" s="23" t="str">
        <f>'syn rec_edit'!G5</f>
        <v>50nmUniv</v>
      </c>
      <c r="F10" s="221" t="str">
        <f>'syn rec_edit'!F13</f>
        <v>1-9</v>
      </c>
      <c r="G10" s="22"/>
      <c r="H10" s="22"/>
      <c r="I10" s="23" t="str">
        <f>'syn rec_edit'!G13</f>
        <v>25nmUniv</v>
      </c>
      <c r="J10" s="221" t="str">
        <f>'syn rec_edit'!F21</f>
        <v>1-17</v>
      </c>
      <c r="K10" s="22"/>
      <c r="L10" s="22"/>
      <c r="M10" s="23" t="str">
        <f>'syn rec_edit'!G21</f>
        <v>25nmUniv</v>
      </c>
      <c r="N10" s="221" t="str">
        <f>'syn rec_edit'!F29</f>
        <v>2-1</v>
      </c>
      <c r="O10" s="22"/>
      <c r="P10" s="22"/>
      <c r="Q10" s="23" t="str">
        <f>'syn rec_edit'!G29</f>
        <v>50nmUniv</v>
      </c>
      <c r="R10" s="221" t="str">
        <f>'syn rec_edit'!F37</f>
        <v>2-9</v>
      </c>
      <c r="S10" s="22"/>
      <c r="T10" s="22"/>
      <c r="U10" s="23" t="str">
        <f>'syn rec_edit'!G37</f>
        <v>25nmUniv</v>
      </c>
      <c r="V10" s="221" t="str">
        <f>'syn rec_edit'!F45</f>
        <v>2-17</v>
      </c>
      <c r="W10" s="22"/>
      <c r="X10" s="22"/>
      <c r="Y10" s="23" t="str">
        <f>'syn rec_edit'!G45</f>
        <v>50nmUniv</v>
      </c>
      <c r="Z10" s="221" t="str">
        <f>'syn rec_edit'!F53</f>
        <v/>
      </c>
      <c r="AA10" s="22"/>
      <c r="AB10" s="22"/>
      <c r="AC10" s="23" t="str">
        <f>'syn rec_edit'!G53</f>
        <v/>
      </c>
      <c r="AD10" s="221" t="str">
        <f>'syn rec_edit'!F61</f>
        <v/>
      </c>
      <c r="AE10" s="22"/>
      <c r="AF10" s="22"/>
      <c r="AG10" s="23" t="str">
        <f>'syn rec_edit'!G61</f>
        <v/>
      </c>
      <c r="AH10" s="221" t="str">
        <f>'syn rec_edit'!F69</f>
        <v/>
      </c>
      <c r="AI10" s="22"/>
      <c r="AJ10" s="22"/>
      <c r="AK10" s="23" t="str">
        <f>'syn rec_edit'!G69</f>
        <v/>
      </c>
      <c r="AL10" s="221" t="str">
        <f>'syn rec_edit'!F77</f>
        <v/>
      </c>
      <c r="AM10" s="22"/>
      <c r="AN10" s="22"/>
      <c r="AO10" s="23" t="str">
        <f>'syn rec_edit'!G77</f>
        <v/>
      </c>
      <c r="AP10" s="221" t="str">
        <f>'syn rec_edit'!F85</f>
        <v/>
      </c>
      <c r="AQ10" s="22"/>
      <c r="AR10" s="22"/>
      <c r="AS10" s="23" t="str">
        <f>'syn rec_edit'!G85</f>
        <v/>
      </c>
      <c r="AT10" s="221" t="str">
        <f>'syn rec_edit'!F93</f>
        <v/>
      </c>
      <c r="AU10" s="22"/>
      <c r="AV10" s="22"/>
      <c r="AW10" s="23" t="str">
        <f>'syn rec_edit'!G93</f>
        <v/>
      </c>
    </row>
    <row r="11" spans="1:49" ht="12.95" customHeight="1">
      <c r="A11" s="701" t="s">
        <v>5</v>
      </c>
      <c r="B11" s="709" t="str">
        <f>IF('syn rec_edit'!B6&lt;&gt;"",RIGHT('syn rec_edit'!B6,LEN('syn rec_edit'!B6)-5),"")</f>
        <v>7959-1</v>
      </c>
      <c r="C11" s="710"/>
      <c r="D11" s="711"/>
      <c r="E11" s="52" t="str">
        <f>IF('syn rec_edit'!E6&gt;0, 'syn rec_edit'!E6 &amp; "nt","")</f>
        <v>55nt</v>
      </c>
      <c r="F11" s="709" t="str">
        <f>IF('syn rec_edit'!B14&lt;&gt;"",RIGHT('syn rec_edit'!B14,LEN('syn rec_edit'!B14)-5),"")</f>
        <v>8182-3</v>
      </c>
      <c r="G11" s="710"/>
      <c r="H11" s="711"/>
      <c r="I11" s="52" t="str">
        <f>IF('syn rec_edit'!E14&gt;0, 'syn rec_edit'!E14 &amp; "nt","")</f>
        <v>70nt</v>
      </c>
      <c r="J11" s="709" t="str">
        <f>IF('syn rec_edit'!B22&lt;&gt;"",RIGHT('syn rec_edit'!B22,LEN('syn rec_edit'!B22)-5),"")</f>
        <v>8147-3</v>
      </c>
      <c r="K11" s="710"/>
      <c r="L11" s="711"/>
      <c r="M11" s="52" t="str">
        <f>IF('syn rec_edit'!E22&gt;0, 'syn rec_edit'!E22 &amp; "nt","")</f>
        <v>69nt</v>
      </c>
      <c r="N11" s="709" t="str">
        <f>IF('syn rec_edit'!B30&lt;&gt;"",RIGHT('syn rec_edit'!B30,LEN('syn rec_edit'!B30)-5),"")</f>
        <v>8083-5</v>
      </c>
      <c r="O11" s="710"/>
      <c r="P11" s="711"/>
      <c r="Q11" s="52" t="str">
        <f>IF('syn rec_edit'!E30&gt;0, 'syn rec_edit'!E30 &amp; "nt","")</f>
        <v>68nt</v>
      </c>
      <c r="R11" s="709" t="str">
        <f>IF('syn rec_edit'!B38&lt;&gt;"",RIGHT('syn rec_edit'!B38,LEN('syn rec_edit'!B38)-5),"")</f>
        <v>8067-8</v>
      </c>
      <c r="S11" s="710"/>
      <c r="T11" s="711"/>
      <c r="U11" s="52" t="str">
        <f>IF('syn rec_edit'!E38&gt;0, 'syn rec_edit'!E38&amp; "nt","")</f>
        <v>42nt</v>
      </c>
      <c r="V11" s="709" t="str">
        <f>IF('syn rec_edit'!B46&lt;&gt;"",RIGHT('syn rec_edit'!B46,LEN('syn rec_edit'!B46)-5),"")</f>
        <v>8049-6</v>
      </c>
      <c r="W11" s="710"/>
      <c r="X11" s="711"/>
      <c r="Y11" s="52" t="str">
        <f>IF('syn rec_edit'!E46&gt;0, 'syn rec_edit'!E46 &amp; "nt","")</f>
        <v>62nt</v>
      </c>
      <c r="Z11" s="709" t="str">
        <f>IF('syn rec_edit'!B54&lt;&gt;"",RIGHT('syn rec_edit'!B54,LEN('syn rec_edit'!B54)-5),"")</f>
        <v/>
      </c>
      <c r="AA11" s="710"/>
      <c r="AB11" s="711"/>
      <c r="AC11" s="52" t="str">
        <f>IF('syn rec_edit'!E54&gt;0, 'syn rec_edit'!E54 &amp; "nt","")</f>
        <v/>
      </c>
      <c r="AD11" s="709" t="str">
        <f>IF('syn rec_edit'!B62&lt;&gt;"",RIGHT('syn rec_edit'!B62,LEN('syn rec_edit'!B62)-5),"")</f>
        <v/>
      </c>
      <c r="AE11" s="710"/>
      <c r="AF11" s="711"/>
      <c r="AG11" s="52" t="str">
        <f>IF('syn rec_edit'!E62&gt;0, 'syn rec_edit'!E62 &amp; "nt","")</f>
        <v/>
      </c>
      <c r="AH11" s="709" t="str">
        <f>IF('syn rec_edit'!B70&lt;&gt;"",RIGHT('syn rec_edit'!B70,LEN('syn rec_edit'!B70)-5),"")</f>
        <v/>
      </c>
      <c r="AI11" s="710"/>
      <c r="AJ11" s="711"/>
      <c r="AK11" s="52" t="str">
        <f>IF('syn rec_edit'!E70&gt;0, 'syn rec_edit'!E70 &amp; "nt","")</f>
        <v/>
      </c>
      <c r="AL11" s="709" t="str">
        <f>IF('syn rec_edit'!B78&lt;&gt;"",RIGHT('syn rec_edit'!B78,LEN('syn rec_edit'!B78)-5),"")</f>
        <v/>
      </c>
      <c r="AM11" s="710"/>
      <c r="AN11" s="711"/>
      <c r="AO11" s="52" t="str">
        <f>IF('syn rec_edit'!E78&gt;0, 'syn rec_edit'!E78 &amp; "nt","")</f>
        <v/>
      </c>
      <c r="AP11" s="709" t="str">
        <f>IF('syn rec_edit'!B86&lt;&gt;"",RIGHT('syn rec_edit'!B86,LEN('syn rec_edit'!B86)-5),"")</f>
        <v/>
      </c>
      <c r="AQ11" s="710"/>
      <c r="AR11" s="711"/>
      <c r="AS11" s="52" t="str">
        <f>IF('syn rec_edit'!E86&gt;0, 'syn rec_edit'!E86 &amp; "nt","")</f>
        <v/>
      </c>
      <c r="AT11" s="709" t="str">
        <f>IF('syn rec_edit'!B94&lt;&gt;"",RIGHT('syn rec_edit'!B94,LEN('syn rec_edit'!B94)-5),"")</f>
        <v/>
      </c>
      <c r="AU11" s="710"/>
      <c r="AV11" s="711"/>
      <c r="AW11" s="52" t="str">
        <f>IF('syn rec_edit'!E94&gt;0, 'syn rec_edit'!E94 &amp; "nt","")</f>
        <v/>
      </c>
    </row>
    <row r="12" spans="1:49" ht="12.95" customHeight="1">
      <c r="A12" s="702"/>
      <c r="B12" s="712"/>
      <c r="C12" s="713"/>
      <c r="D12" s="714"/>
      <c r="E12" s="39" t="str">
        <f>'syn rec_edit'!I17</f>
        <v/>
      </c>
      <c r="F12" s="712"/>
      <c r="G12" s="713"/>
      <c r="H12" s="714"/>
      <c r="I12" s="39" t="str">
        <f>'syn rec_edit'!I14</f>
        <v/>
      </c>
      <c r="J12" s="712"/>
      <c r="K12" s="713"/>
      <c r="L12" s="714"/>
      <c r="M12" s="39" t="str">
        <f>'syn rec_edit'!I22</f>
        <v/>
      </c>
      <c r="N12" s="712"/>
      <c r="O12" s="713"/>
      <c r="P12" s="714"/>
      <c r="Q12" s="39" t="str">
        <f>'syn rec_edit'!I30</f>
        <v/>
      </c>
      <c r="R12" s="712"/>
      <c r="S12" s="713"/>
      <c r="T12" s="714"/>
      <c r="U12" s="39" t="str">
        <f>'syn rec_edit'!I38</f>
        <v/>
      </c>
      <c r="V12" s="712"/>
      <c r="W12" s="713"/>
      <c r="X12" s="714"/>
      <c r="Y12" s="39" t="str">
        <f>'syn rec_edit'!I46</f>
        <v/>
      </c>
      <c r="Z12" s="712"/>
      <c r="AA12" s="713"/>
      <c r="AB12" s="714"/>
      <c r="AC12" s="39" t="str">
        <f>'syn rec_edit'!I54</f>
        <v/>
      </c>
      <c r="AD12" s="712"/>
      <c r="AE12" s="713"/>
      <c r="AF12" s="714"/>
      <c r="AG12" s="39" t="str">
        <f>'syn rec_edit'!I62</f>
        <v/>
      </c>
      <c r="AH12" s="712"/>
      <c r="AI12" s="713"/>
      <c r="AJ12" s="714"/>
      <c r="AK12" s="39" t="str">
        <f>'syn rec_edit'!I70</f>
        <v/>
      </c>
      <c r="AL12" s="712"/>
      <c r="AM12" s="713"/>
      <c r="AN12" s="714"/>
      <c r="AO12" s="39" t="str">
        <f>'syn rec_edit'!I78</f>
        <v/>
      </c>
      <c r="AP12" s="712"/>
      <c r="AQ12" s="713"/>
      <c r="AR12" s="714"/>
      <c r="AS12" s="39" t="str">
        <f>'syn rec_edit'!I86</f>
        <v/>
      </c>
      <c r="AT12" s="712"/>
      <c r="AU12" s="713"/>
      <c r="AV12" s="714"/>
      <c r="AW12" s="39" t="str">
        <f>'syn rec_edit'!I94</f>
        <v/>
      </c>
    </row>
    <row r="13" spans="1:49" ht="12.95" customHeight="1">
      <c r="A13" s="702"/>
      <c r="B13" s="20"/>
      <c r="C13" s="38" t="str">
        <f>'syn rec_edit'!H6</f>
        <v/>
      </c>
      <c r="D13" s="21"/>
      <c r="E13" s="39" t="str">
        <f>'syn rec_edit'!J6</f>
        <v/>
      </c>
      <c r="F13" s="20"/>
      <c r="G13" s="38" t="str">
        <f>'syn rec_edit'!H14</f>
        <v>TE</v>
      </c>
      <c r="H13" s="21"/>
      <c r="I13" s="39" t="str">
        <f>'syn rec_edit'!J14</f>
        <v/>
      </c>
      <c r="J13" s="20"/>
      <c r="K13" s="38" t="str">
        <f>'syn rec_edit'!H22</f>
        <v>TE</v>
      </c>
      <c r="L13" s="21"/>
      <c r="M13" s="39" t="str">
        <f>'syn rec_edit'!J22</f>
        <v/>
      </c>
      <c r="N13" s="20"/>
      <c r="O13" s="38" t="str">
        <f>'syn rec_edit'!H30</f>
        <v>TE</v>
      </c>
      <c r="P13" s="21"/>
      <c r="Q13" s="39" t="str">
        <f>'syn rec_edit'!J30</f>
        <v/>
      </c>
      <c r="R13" s="20"/>
      <c r="S13" s="38" t="str">
        <f>'syn rec_edit'!H38</f>
        <v>TE</v>
      </c>
      <c r="T13" s="21"/>
      <c r="U13" s="39" t="str">
        <f>'syn rec_edit'!J38</f>
        <v/>
      </c>
      <c r="V13" s="20"/>
      <c r="W13" s="38" t="str">
        <f>'syn rec_edit'!H46</f>
        <v/>
      </c>
      <c r="X13" s="21"/>
      <c r="Y13" s="39" t="str">
        <f>'syn rec_edit'!J46</f>
        <v/>
      </c>
      <c r="Z13" s="20"/>
      <c r="AA13" s="38" t="str">
        <f>'syn rec_edit'!H54</f>
        <v/>
      </c>
      <c r="AB13" s="21"/>
      <c r="AC13" s="39" t="str">
        <f>'syn rec_edit'!J54</f>
        <v/>
      </c>
      <c r="AD13" s="20"/>
      <c r="AE13" s="38" t="str">
        <f>'syn rec_edit'!H62</f>
        <v/>
      </c>
      <c r="AF13" s="21"/>
      <c r="AG13" s="39" t="str">
        <f>'syn rec_edit'!J62</f>
        <v/>
      </c>
      <c r="AH13" s="20"/>
      <c r="AI13" s="38" t="str">
        <f>'syn rec_edit'!H70</f>
        <v/>
      </c>
      <c r="AJ13" s="21"/>
      <c r="AK13" s="39" t="str">
        <f>'syn rec_edit'!J70</f>
        <v/>
      </c>
      <c r="AL13" s="20"/>
      <c r="AM13" s="38" t="str">
        <f>'syn rec_edit'!H78</f>
        <v/>
      </c>
      <c r="AN13" s="21"/>
      <c r="AO13" s="39" t="str">
        <f>'syn rec_edit'!J78</f>
        <v/>
      </c>
      <c r="AP13" s="20"/>
      <c r="AQ13" s="38" t="str">
        <f>'syn rec_edit'!H86</f>
        <v/>
      </c>
      <c r="AR13" s="21"/>
      <c r="AS13" s="39" t="str">
        <f>'syn rec_edit'!J86</f>
        <v/>
      </c>
      <c r="AT13" s="20"/>
      <c r="AU13" s="38" t="str">
        <f>'syn rec_edit'!H94</f>
        <v/>
      </c>
      <c r="AV13" s="21"/>
      <c r="AW13" s="39" t="str">
        <f>'syn rec_edit'!J94</f>
        <v/>
      </c>
    </row>
    <row r="14" spans="1:49" ht="12.95" customHeight="1" thickBot="1">
      <c r="A14" s="28"/>
      <c r="B14" s="221" t="str">
        <f>'syn rec_edit'!F6</f>
        <v>1-2</v>
      </c>
      <c r="C14" s="22"/>
      <c r="D14" s="22"/>
      <c r="E14" s="23" t="str">
        <f>'syn rec_edit'!G6</f>
        <v>50nmUniv</v>
      </c>
      <c r="F14" s="221" t="str">
        <f>'syn rec_edit'!F14</f>
        <v>1-10</v>
      </c>
      <c r="G14" s="22"/>
      <c r="H14" s="22"/>
      <c r="I14" s="23" t="str">
        <f>'syn rec_edit'!G14</f>
        <v>50nmUniv</v>
      </c>
      <c r="J14" s="221" t="str">
        <f>'syn rec_edit'!F22</f>
        <v>1-18</v>
      </c>
      <c r="K14" s="22"/>
      <c r="L14" s="22"/>
      <c r="M14" s="23" t="str">
        <f>'syn rec_edit'!G22</f>
        <v>50nmUniv</v>
      </c>
      <c r="N14" s="221" t="str">
        <f>'syn rec_edit'!F30</f>
        <v>2-2</v>
      </c>
      <c r="O14" s="22"/>
      <c r="P14" s="22"/>
      <c r="Q14" s="23" t="str">
        <f>'syn rec_edit'!G30</f>
        <v>50nmUniv</v>
      </c>
      <c r="R14" s="221" t="str">
        <f>'syn rec_edit'!F38</f>
        <v>2-10</v>
      </c>
      <c r="S14" s="22"/>
      <c r="T14" s="22"/>
      <c r="U14" s="23" t="str">
        <f>'syn rec_edit'!G38</f>
        <v>25nmUniv</v>
      </c>
      <c r="V14" s="221" t="str">
        <f>'syn rec_edit'!F46</f>
        <v>2-18</v>
      </c>
      <c r="W14" s="22"/>
      <c r="X14" s="22"/>
      <c r="Y14" s="23" t="str">
        <f>'syn rec_edit'!G46</f>
        <v>50nmUniv</v>
      </c>
      <c r="Z14" s="221" t="str">
        <f>'syn rec_edit'!F54</f>
        <v/>
      </c>
      <c r="AA14" s="22"/>
      <c r="AB14" s="22"/>
      <c r="AC14" s="23" t="str">
        <f>'syn rec_edit'!G54</f>
        <v/>
      </c>
      <c r="AD14" s="221" t="str">
        <f>'syn rec_edit'!F62</f>
        <v/>
      </c>
      <c r="AE14" s="22"/>
      <c r="AF14" s="22"/>
      <c r="AG14" s="23" t="str">
        <f>'syn rec_edit'!G62</f>
        <v/>
      </c>
      <c r="AH14" s="221" t="str">
        <f>'syn rec_edit'!F70</f>
        <v/>
      </c>
      <c r="AI14" s="22"/>
      <c r="AJ14" s="22"/>
      <c r="AK14" s="23" t="str">
        <f>'syn rec_edit'!G70</f>
        <v/>
      </c>
      <c r="AL14" s="221" t="str">
        <f>'syn rec_edit'!F78</f>
        <v/>
      </c>
      <c r="AM14" s="22"/>
      <c r="AN14" s="22"/>
      <c r="AO14" s="23" t="str">
        <f>'syn rec_edit'!G78</f>
        <v/>
      </c>
      <c r="AP14" s="221" t="str">
        <f>'syn rec_edit'!F86</f>
        <v/>
      </c>
      <c r="AQ14" s="22"/>
      <c r="AR14" s="22"/>
      <c r="AS14" s="23" t="str">
        <f>'syn rec_edit'!G86</f>
        <v/>
      </c>
      <c r="AT14" s="221" t="str">
        <f>'syn rec_edit'!F94</f>
        <v/>
      </c>
      <c r="AU14" s="22"/>
      <c r="AV14" s="22"/>
      <c r="AW14" s="23" t="str">
        <f>'syn rec_edit'!G94</f>
        <v/>
      </c>
    </row>
    <row r="15" spans="1:49" ht="12.95" customHeight="1">
      <c r="A15" s="701" t="s">
        <v>6</v>
      </c>
      <c r="B15" s="709" t="str">
        <f>IF('syn rec_edit'!B7&lt;&gt;"",RIGHT('syn rec_edit'!B7,LEN('syn rec_edit'!B7)-5),"")</f>
        <v>7959-2</v>
      </c>
      <c r="C15" s="710"/>
      <c r="D15" s="711"/>
      <c r="E15" s="52" t="str">
        <f>IF('syn rec_edit'!E7&gt;0, 'syn rec_edit'!E7 &amp; "nt","")</f>
        <v>52nt</v>
      </c>
      <c r="F15" s="709" t="str">
        <f>IF('syn rec_edit'!B15&lt;&gt;"",RIGHT('syn rec_edit'!B15,LEN('syn rec_edit'!B15)-5),"")</f>
        <v>8182-4</v>
      </c>
      <c r="G15" s="710"/>
      <c r="H15" s="711"/>
      <c r="I15" s="52" t="str">
        <f>IF('syn rec_edit'!E15&gt;0, 'syn rec_edit'!E15 &amp; "nt","")</f>
        <v>70nt</v>
      </c>
      <c r="J15" s="709" t="str">
        <f>IF('syn rec_edit'!B23&lt;&gt;"",RIGHT('syn rec_edit'!B23,LEN('syn rec_edit'!B23)-5),"")</f>
        <v>8147-5</v>
      </c>
      <c r="K15" s="710"/>
      <c r="L15" s="711"/>
      <c r="M15" s="52" t="str">
        <f>IF('syn rec_edit'!E23&gt;0, 'syn rec_edit'!E23 &amp; "nt","")</f>
        <v>61nt</v>
      </c>
      <c r="N15" s="709" t="str">
        <f>IF('syn rec_edit'!B31&lt;&gt;"",RIGHT('syn rec_edit'!B31,LEN('syn rec_edit'!B31)-5),"")</f>
        <v>8067-1</v>
      </c>
      <c r="O15" s="710"/>
      <c r="P15" s="711"/>
      <c r="Q15" s="52" t="str">
        <f>IF('syn rec_edit'!E31&gt;0, 'syn rec_edit'!E31 &amp; "nt","")</f>
        <v>70nt</v>
      </c>
      <c r="R15" s="709" t="str">
        <f>IF('syn rec_edit'!B39&lt;&gt;"",RIGHT('syn rec_edit'!B39,LEN('syn rec_edit'!B39)-5),"")</f>
        <v>8067-9</v>
      </c>
      <c r="S15" s="710"/>
      <c r="T15" s="711"/>
      <c r="U15" s="52" t="str">
        <f>IF('syn rec_edit'!E39&gt;0, 'syn rec_edit'!E39 &amp; "nt","")</f>
        <v>50nt</v>
      </c>
      <c r="V15" s="709" t="str">
        <f>IF('syn rec_edit'!B47&lt;&gt;"",RIGHT('syn rec_edit'!B47,LEN('syn rec_edit'!B47)-5),"")</f>
        <v>8049-7</v>
      </c>
      <c r="W15" s="710"/>
      <c r="X15" s="711"/>
      <c r="Y15" s="52" t="str">
        <f>IF('syn rec_edit'!E47&gt;0, 'syn rec_edit'!E47&amp; "nt","")</f>
        <v>54nt</v>
      </c>
      <c r="Z15" s="709" t="str">
        <f>IF('syn rec_edit'!B55&lt;&gt;"",RIGHT('syn rec_edit'!B55,LEN('syn rec_edit'!B55)-5),"")</f>
        <v/>
      </c>
      <c r="AA15" s="710"/>
      <c r="AB15" s="711"/>
      <c r="AC15" s="52" t="str">
        <f>IF('syn rec_edit'!E55&gt;0, 'syn rec_edit'!E55 &amp; "nt","")</f>
        <v/>
      </c>
      <c r="AD15" s="709" t="str">
        <f>IF('syn rec_edit'!B63&lt;&gt;"",RIGHT('syn rec_edit'!B63,LEN('syn rec_edit'!B63)-5),"")</f>
        <v/>
      </c>
      <c r="AE15" s="710"/>
      <c r="AF15" s="711"/>
      <c r="AG15" s="52" t="str">
        <f>IF('syn rec_edit'!E63&gt;0, 'syn rec_edit'!E63 &amp; "nt","")</f>
        <v/>
      </c>
      <c r="AH15" s="709" t="str">
        <f>IF('syn rec_edit'!B71&lt;&gt;"",RIGHT('syn rec_edit'!B71,LEN('syn rec_edit'!B71)-5),"")</f>
        <v/>
      </c>
      <c r="AI15" s="710"/>
      <c r="AJ15" s="711"/>
      <c r="AK15" s="52" t="str">
        <f>IF('syn rec_edit'!E71&gt;0, 'syn rec_edit'!E71 &amp; "nt","")</f>
        <v/>
      </c>
      <c r="AL15" s="709" t="str">
        <f>IF('syn rec_edit'!B79&lt;&gt;"",RIGHT('syn rec_edit'!B79,LEN('syn rec_edit'!B79)-5),"")</f>
        <v/>
      </c>
      <c r="AM15" s="710"/>
      <c r="AN15" s="711"/>
      <c r="AO15" s="52" t="str">
        <f>IF('syn rec_edit'!E79&gt;0, 'syn rec_edit'!E79 &amp; "nt","")</f>
        <v/>
      </c>
      <c r="AP15" s="709" t="str">
        <f>IF('syn rec_edit'!B87&lt;&gt;"",RIGHT('syn rec_edit'!B87,LEN('syn rec_edit'!B87)-5),"")</f>
        <v/>
      </c>
      <c r="AQ15" s="710"/>
      <c r="AR15" s="711"/>
      <c r="AS15" s="52" t="str">
        <f>IF('syn rec_edit'!E87&gt;0, 'syn rec_edit'!E87 &amp; "nt","")</f>
        <v/>
      </c>
      <c r="AT15" s="709" t="str">
        <f>IF('syn rec_edit'!B95&lt;&gt;"",RIGHT('syn rec_edit'!B95,LEN('syn rec_edit'!B95)-5),"")</f>
        <v/>
      </c>
      <c r="AU15" s="710"/>
      <c r="AV15" s="711"/>
      <c r="AW15" s="52" t="str">
        <f>IF('syn rec_edit'!E95&gt;0, 'syn rec_edit'!E95 &amp; "nt","")</f>
        <v/>
      </c>
    </row>
    <row r="16" spans="1:49" ht="12.95" customHeight="1">
      <c r="A16" s="702"/>
      <c r="B16" s="712"/>
      <c r="C16" s="713"/>
      <c r="D16" s="714"/>
      <c r="E16" s="39" t="str">
        <f>'syn rec_edit'!I7</f>
        <v/>
      </c>
      <c r="F16" s="712"/>
      <c r="G16" s="713"/>
      <c r="H16" s="714"/>
      <c r="I16" s="39" t="str">
        <f>'syn rec_edit'!I15</f>
        <v/>
      </c>
      <c r="J16" s="712"/>
      <c r="K16" s="713"/>
      <c r="L16" s="714"/>
      <c r="M16" s="39" t="str">
        <f>'syn rec_edit'!I23</f>
        <v/>
      </c>
      <c r="N16" s="712"/>
      <c r="O16" s="713"/>
      <c r="P16" s="714"/>
      <c r="Q16" s="39" t="str">
        <f>'syn rec_edit'!I31</f>
        <v/>
      </c>
      <c r="R16" s="712"/>
      <c r="S16" s="713"/>
      <c r="T16" s="714"/>
      <c r="U16" s="39" t="str">
        <f>'syn rec_edit'!I39</f>
        <v/>
      </c>
      <c r="V16" s="712"/>
      <c r="W16" s="713"/>
      <c r="X16" s="714"/>
      <c r="Y16" s="39" t="str">
        <f>'syn rec_edit'!I47</f>
        <v/>
      </c>
      <c r="Z16" s="712"/>
      <c r="AA16" s="713"/>
      <c r="AB16" s="714"/>
      <c r="AC16" s="39" t="str">
        <f>'syn rec_edit'!I55</f>
        <v/>
      </c>
      <c r="AD16" s="712"/>
      <c r="AE16" s="713"/>
      <c r="AF16" s="714"/>
      <c r="AG16" s="39" t="str">
        <f>'syn rec_edit'!I63</f>
        <v/>
      </c>
      <c r="AH16" s="712"/>
      <c r="AI16" s="713"/>
      <c r="AJ16" s="714"/>
      <c r="AK16" s="39" t="str">
        <f>'syn rec_edit'!I71</f>
        <v/>
      </c>
      <c r="AL16" s="712"/>
      <c r="AM16" s="713"/>
      <c r="AN16" s="714"/>
      <c r="AO16" s="39" t="str">
        <f>'syn rec_edit'!I79</f>
        <v/>
      </c>
      <c r="AP16" s="712"/>
      <c r="AQ16" s="713"/>
      <c r="AR16" s="714"/>
      <c r="AS16" s="39" t="str">
        <f>'syn rec_edit'!I87</f>
        <v/>
      </c>
      <c r="AT16" s="712"/>
      <c r="AU16" s="713"/>
      <c r="AV16" s="714"/>
      <c r="AW16" s="39" t="str">
        <f>'syn rec_edit'!I95</f>
        <v/>
      </c>
    </row>
    <row r="17" spans="1:51" ht="12.95" customHeight="1">
      <c r="A17" s="702"/>
      <c r="B17" s="20"/>
      <c r="C17" s="38" t="str">
        <f>'syn rec_edit'!H7</f>
        <v/>
      </c>
      <c r="D17" s="21"/>
      <c r="E17" s="39" t="str">
        <f>'syn rec_edit'!J7</f>
        <v/>
      </c>
      <c r="F17" s="20"/>
      <c r="G17" s="38" t="str">
        <f>'syn rec_edit'!H15</f>
        <v>TE</v>
      </c>
      <c r="H17" s="21"/>
      <c r="I17" s="39" t="str">
        <f>'syn rec_edit'!J15</f>
        <v/>
      </c>
      <c r="J17" s="20"/>
      <c r="K17" s="38" t="str">
        <f>'syn rec_edit'!H23</f>
        <v>TE</v>
      </c>
      <c r="L17" s="21"/>
      <c r="M17" s="39" t="str">
        <f>'syn rec_edit'!J23</f>
        <v/>
      </c>
      <c r="N17" s="20"/>
      <c r="O17" s="38" t="str">
        <f>'syn rec_edit'!H31</f>
        <v>TE</v>
      </c>
      <c r="P17" s="21"/>
      <c r="Q17" s="39" t="str">
        <f>'syn rec_edit'!J31</f>
        <v/>
      </c>
      <c r="R17" s="20"/>
      <c r="S17" s="38" t="str">
        <f>'syn rec_edit'!H39</f>
        <v>TE</v>
      </c>
      <c r="T17" s="21"/>
      <c r="U17" s="39" t="str">
        <f>'syn rec_edit'!J39</f>
        <v/>
      </c>
      <c r="V17" s="20"/>
      <c r="W17" s="38" t="str">
        <f>'syn rec_edit'!H47</f>
        <v/>
      </c>
      <c r="X17" s="21"/>
      <c r="Y17" s="39" t="str">
        <f>'syn rec_edit'!J47</f>
        <v/>
      </c>
      <c r="Z17" s="20"/>
      <c r="AA17" s="38" t="str">
        <f>'syn rec_edit'!H55</f>
        <v/>
      </c>
      <c r="AB17" s="21"/>
      <c r="AC17" s="39" t="str">
        <f>'syn rec_edit'!J55</f>
        <v/>
      </c>
      <c r="AD17" s="20"/>
      <c r="AE17" s="38" t="str">
        <f>'syn rec_edit'!H63</f>
        <v/>
      </c>
      <c r="AF17" s="21"/>
      <c r="AG17" s="39" t="str">
        <f>'syn rec_edit'!J63</f>
        <v/>
      </c>
      <c r="AH17" s="20"/>
      <c r="AI17" s="38" t="str">
        <f>'syn rec_edit'!H71</f>
        <v/>
      </c>
      <c r="AJ17" s="21"/>
      <c r="AK17" s="39" t="str">
        <f>'syn rec_edit'!J71</f>
        <v/>
      </c>
      <c r="AL17" s="20"/>
      <c r="AM17" s="38" t="str">
        <f>'syn rec_edit'!H79</f>
        <v/>
      </c>
      <c r="AN17" s="21"/>
      <c r="AO17" s="39" t="str">
        <f>'syn rec_edit'!J79</f>
        <v/>
      </c>
      <c r="AP17" s="20"/>
      <c r="AQ17" s="38" t="str">
        <f>'syn rec_edit'!H87</f>
        <v/>
      </c>
      <c r="AR17" s="21"/>
      <c r="AS17" s="39" t="str">
        <f>'syn rec_edit'!J87</f>
        <v/>
      </c>
      <c r="AT17" s="20"/>
      <c r="AU17" s="38" t="str">
        <f>'syn rec_edit'!H95</f>
        <v/>
      </c>
      <c r="AV17" s="21"/>
      <c r="AW17" s="39" t="str">
        <f>'syn rec_edit'!J95</f>
        <v/>
      </c>
    </row>
    <row r="18" spans="1:51" ht="12.95" customHeight="1" thickBot="1">
      <c r="A18" s="28"/>
      <c r="B18" s="221" t="str">
        <f>'syn rec_edit'!F7</f>
        <v>1-3</v>
      </c>
      <c r="C18" s="22"/>
      <c r="D18" s="22"/>
      <c r="E18" s="23" t="str">
        <f>'syn rec_edit'!G7</f>
        <v>50nmUniv</v>
      </c>
      <c r="F18" s="221" t="str">
        <f>'syn rec_edit'!F15</f>
        <v>1-11</v>
      </c>
      <c r="G18" s="22"/>
      <c r="H18" s="22"/>
      <c r="I18" s="23" t="str">
        <f>'syn rec_edit'!G15</f>
        <v>50nmUniv</v>
      </c>
      <c r="J18" s="221" t="str">
        <f>'syn rec_edit'!F23</f>
        <v>1-19</v>
      </c>
      <c r="K18" s="22"/>
      <c r="L18" s="22"/>
      <c r="M18" s="23" t="str">
        <f>'syn rec_edit'!G23</f>
        <v>50nmUniv</v>
      </c>
      <c r="N18" s="221" t="str">
        <f>'syn rec_edit'!F31</f>
        <v>2-3</v>
      </c>
      <c r="O18" s="22"/>
      <c r="P18" s="22"/>
      <c r="Q18" s="23" t="str">
        <f>'syn rec_edit'!G31</f>
        <v>50nmUniv</v>
      </c>
      <c r="R18" s="221" t="str">
        <f>'syn rec_edit'!F39</f>
        <v>2-11</v>
      </c>
      <c r="S18" s="22"/>
      <c r="T18" s="22"/>
      <c r="U18" s="23" t="str">
        <f>'syn rec_edit'!G39</f>
        <v>25nmUniv</v>
      </c>
      <c r="V18" s="221" t="str">
        <f>'syn rec_edit'!F47</f>
        <v>2-19</v>
      </c>
      <c r="W18" s="22"/>
      <c r="X18" s="22"/>
      <c r="Y18" s="23" t="str">
        <f>'syn rec_edit'!G47</f>
        <v>50nmUniv</v>
      </c>
      <c r="Z18" s="221" t="str">
        <f>'syn rec_edit'!F55</f>
        <v/>
      </c>
      <c r="AA18" s="22"/>
      <c r="AB18" s="22"/>
      <c r="AC18" s="23" t="str">
        <f>'syn rec_edit'!G55</f>
        <v/>
      </c>
      <c r="AD18" s="221" t="str">
        <f>'syn rec_edit'!F63</f>
        <v/>
      </c>
      <c r="AE18" s="22"/>
      <c r="AF18" s="22"/>
      <c r="AG18" s="23" t="str">
        <f>'syn rec_edit'!G63</f>
        <v/>
      </c>
      <c r="AH18" s="221" t="str">
        <f>'syn rec_edit'!F71</f>
        <v/>
      </c>
      <c r="AI18" s="22"/>
      <c r="AJ18" s="22"/>
      <c r="AK18" s="23" t="str">
        <f>'syn rec_edit'!G71</f>
        <v/>
      </c>
      <c r="AL18" s="221" t="str">
        <f>'syn rec_edit'!F79</f>
        <v/>
      </c>
      <c r="AM18" s="22"/>
      <c r="AN18" s="22"/>
      <c r="AO18" s="23" t="str">
        <f>'syn rec_edit'!G79</f>
        <v/>
      </c>
      <c r="AP18" s="221" t="str">
        <f>'syn rec_edit'!F87</f>
        <v/>
      </c>
      <c r="AQ18" s="22"/>
      <c r="AR18" s="22"/>
      <c r="AS18" s="23" t="str">
        <f>'syn rec_edit'!G87</f>
        <v/>
      </c>
      <c r="AT18" s="221" t="str">
        <f>'syn rec_edit'!F95</f>
        <v/>
      </c>
      <c r="AU18" s="22"/>
      <c r="AV18" s="22"/>
      <c r="AW18" s="23" t="str">
        <f>'syn rec_edit'!G95</f>
        <v/>
      </c>
    </row>
    <row r="19" spans="1:51" ht="12.95" customHeight="1">
      <c r="A19" s="701" t="s">
        <v>7</v>
      </c>
      <c r="B19" s="709" t="str">
        <f>IF('syn rec_edit'!B8&lt;&gt;"",RIGHT('syn rec_edit'!B8,LEN('syn rec_edit'!B8)-5),"")</f>
        <v>8033-9</v>
      </c>
      <c r="C19" s="710"/>
      <c r="D19" s="711"/>
      <c r="E19" s="52" t="str">
        <f>IF('syn rec_edit'!E8&gt;0, 'syn rec_edit'!E8 &amp; "nt","")</f>
        <v>53nt</v>
      </c>
      <c r="F19" s="709" t="str">
        <f>IF('syn rec_edit'!B16&lt;&gt;"",RIGHT('syn rec_edit'!B16,LEN('syn rec_edit'!B16)-5),"")</f>
        <v>8147-1</v>
      </c>
      <c r="G19" s="710"/>
      <c r="H19" s="711"/>
      <c r="I19" s="52" t="str">
        <f>IF('syn rec_edit'!E16&gt;0, 'syn rec_edit'!E16 &amp; "nt","")</f>
        <v>33nt</v>
      </c>
      <c r="J19" s="709" t="str">
        <f>IF('syn rec_edit'!B24&lt;&gt;"",RIGHT('syn rec_edit'!B24,LEN('syn rec_edit'!B24)-5),"")</f>
        <v>8147-7</v>
      </c>
      <c r="K19" s="710"/>
      <c r="L19" s="711"/>
      <c r="M19" s="52" t="str">
        <f>IF('syn rec_edit'!E24&gt;0, 'syn rec_edit'!E24 &amp; "nt","")</f>
        <v>70nt</v>
      </c>
      <c r="N19" s="709" t="str">
        <f>IF('syn rec_edit'!B32&lt;&gt;"",RIGHT('syn rec_edit'!B32,LEN('syn rec_edit'!B32)-5),"")</f>
        <v>8067-2</v>
      </c>
      <c r="O19" s="710"/>
      <c r="P19" s="711"/>
      <c r="Q19" s="52" t="str">
        <f>IF('syn rec_edit'!E32&gt;0, 'syn rec_edit'!E32 &amp; "nt","")</f>
        <v>70nt</v>
      </c>
      <c r="R19" s="709" t="str">
        <f>IF('syn rec_edit'!B40&lt;&gt;"",RIGHT('syn rec_edit'!B40,LEN('syn rec_edit'!B40)-5),"")</f>
        <v>8067-10</v>
      </c>
      <c r="S19" s="710"/>
      <c r="T19" s="711"/>
      <c r="U19" s="52" t="str">
        <f>IF('syn rec_edit'!E40&gt;0, 'syn rec_edit'!E40 &amp; "nt","")</f>
        <v>53nt</v>
      </c>
      <c r="V19" s="709" t="str">
        <f>IF('syn rec_edit'!B48&lt;&gt;"",RIGHT('syn rec_edit'!B48,LEN('syn rec_edit'!B48)-5),"")</f>
        <v>8049-8</v>
      </c>
      <c r="W19" s="710"/>
      <c r="X19" s="711"/>
      <c r="Y19" s="52" t="str">
        <f>IF('syn rec_edit'!E48&gt;0, 'syn rec_edit'!E48 &amp; "nt","")</f>
        <v>70nt</v>
      </c>
      <c r="Z19" s="709" t="str">
        <f>IF('syn rec_edit'!B56&lt;&gt;"",RIGHT('syn rec_edit'!B56,LEN('syn rec_edit'!B56)-5),"")</f>
        <v/>
      </c>
      <c r="AA19" s="710"/>
      <c r="AB19" s="711"/>
      <c r="AC19" s="52" t="str">
        <f>IF('syn rec_edit'!E56&gt;0, 'syn rec_edit'!E56 &amp; "nt","")</f>
        <v/>
      </c>
      <c r="AD19" s="709" t="str">
        <f>IF('syn rec_edit'!B64&lt;&gt;"",RIGHT('syn rec_edit'!B64,LEN('syn rec_edit'!B64)-5),"")</f>
        <v/>
      </c>
      <c r="AE19" s="710"/>
      <c r="AF19" s="711"/>
      <c r="AG19" s="52" t="str">
        <f>IF('syn rec_edit'!E64&gt;0, 'syn rec_edit'!E64 &amp; "nt","")</f>
        <v/>
      </c>
      <c r="AH19" s="709" t="str">
        <f>IF('syn rec_edit'!B72&lt;&gt;"",RIGHT('syn rec_edit'!B72,LEN('syn rec_edit'!B72)-5),"")</f>
        <v/>
      </c>
      <c r="AI19" s="710"/>
      <c r="AJ19" s="711"/>
      <c r="AK19" s="52" t="str">
        <f>IF('syn rec_edit'!E72&gt;0, 'syn rec_edit'!E72 &amp; "nt","")</f>
        <v/>
      </c>
      <c r="AL19" s="709" t="str">
        <f>IF('syn rec_edit'!B80&lt;&gt;"",RIGHT('syn rec_edit'!B80,LEN('syn rec_edit'!B80)-5),"")</f>
        <v/>
      </c>
      <c r="AM19" s="710"/>
      <c r="AN19" s="711"/>
      <c r="AO19" s="52" t="str">
        <f>IF('syn rec_edit'!E80&gt;0, 'syn rec_edit'!E80 &amp; "nt","")</f>
        <v/>
      </c>
      <c r="AP19" s="709" t="str">
        <f>IF('syn rec_edit'!B88&lt;&gt;"",RIGHT('syn rec_edit'!B88,LEN('syn rec_edit'!B88)-5),"")</f>
        <v/>
      </c>
      <c r="AQ19" s="710"/>
      <c r="AR19" s="711"/>
      <c r="AS19" s="52" t="str">
        <f>IF('syn rec_edit'!E88&gt;0, 'syn rec_edit'!E88 &amp; "nt","")</f>
        <v/>
      </c>
      <c r="AT19" s="709" t="str">
        <f>IF('syn rec_edit'!B96&lt;&gt;"",RIGHT('syn rec_edit'!B96,LEN('syn rec_edit'!B96)-5),"")</f>
        <v/>
      </c>
      <c r="AU19" s="710"/>
      <c r="AV19" s="711"/>
      <c r="AW19" s="52" t="str">
        <f>IF('syn rec_edit'!E96&gt;0, 'syn rec_edit'!E96 &amp; "nt","")</f>
        <v/>
      </c>
    </row>
    <row r="20" spans="1:51" ht="12.95" customHeight="1">
      <c r="A20" s="702"/>
      <c r="B20" s="712"/>
      <c r="C20" s="713"/>
      <c r="D20" s="714"/>
      <c r="E20" s="39" t="str">
        <f>'syn rec_edit'!I8</f>
        <v/>
      </c>
      <c r="F20" s="712"/>
      <c r="G20" s="713"/>
      <c r="H20" s="714"/>
      <c r="I20" s="39" t="str">
        <f>'syn rec_edit'!I16</f>
        <v/>
      </c>
      <c r="J20" s="712"/>
      <c r="K20" s="713"/>
      <c r="L20" s="714"/>
      <c r="M20" s="39" t="str">
        <f>'syn rec_edit'!I24</f>
        <v/>
      </c>
      <c r="N20" s="712"/>
      <c r="O20" s="713"/>
      <c r="P20" s="714"/>
      <c r="Q20" s="39" t="str">
        <f>'syn rec_edit'!I32</f>
        <v/>
      </c>
      <c r="R20" s="712"/>
      <c r="S20" s="713"/>
      <c r="T20" s="714"/>
      <c r="U20" s="39" t="str">
        <f>'syn rec_edit'!I40</f>
        <v/>
      </c>
      <c r="V20" s="712"/>
      <c r="W20" s="713"/>
      <c r="X20" s="714"/>
      <c r="Y20" s="39" t="str">
        <f>'syn rec_edit'!I48</f>
        <v/>
      </c>
      <c r="Z20" s="712"/>
      <c r="AA20" s="713"/>
      <c r="AB20" s="714"/>
      <c r="AC20" s="39" t="str">
        <f>'syn rec_edit'!I56</f>
        <v/>
      </c>
      <c r="AD20" s="712"/>
      <c r="AE20" s="713"/>
      <c r="AF20" s="714"/>
      <c r="AG20" s="39" t="str">
        <f>'syn rec_edit'!I64</f>
        <v/>
      </c>
      <c r="AH20" s="712"/>
      <c r="AI20" s="713"/>
      <c r="AJ20" s="714"/>
      <c r="AK20" s="39" t="str">
        <f>'syn rec_edit'!I72</f>
        <v/>
      </c>
      <c r="AL20" s="712"/>
      <c r="AM20" s="713"/>
      <c r="AN20" s="714"/>
      <c r="AO20" s="39" t="str">
        <f>'syn rec_edit'!I80</f>
        <v/>
      </c>
      <c r="AP20" s="712"/>
      <c r="AQ20" s="713"/>
      <c r="AR20" s="714"/>
      <c r="AS20" s="39" t="str">
        <f>'syn rec_edit'!I88</f>
        <v/>
      </c>
      <c r="AT20" s="712"/>
      <c r="AU20" s="713"/>
      <c r="AV20" s="714"/>
      <c r="AW20" s="39" t="str">
        <f>'syn rec_edit'!I96</f>
        <v/>
      </c>
      <c r="AX20" s="11"/>
      <c r="AY20" s="11"/>
    </row>
    <row r="21" spans="1:51" ht="12.95" customHeight="1">
      <c r="A21" s="702"/>
      <c r="B21" s="20"/>
      <c r="C21" s="38" t="str">
        <f>'syn rec_edit'!H8</f>
        <v/>
      </c>
      <c r="D21" s="21"/>
      <c r="E21" s="39" t="str">
        <f>'syn rec_edit'!J8</f>
        <v/>
      </c>
      <c r="F21" s="20"/>
      <c r="G21" s="38" t="str">
        <f>'syn rec_edit'!H16</f>
        <v>TE</v>
      </c>
      <c r="H21" s="21"/>
      <c r="I21" s="39" t="str">
        <f>'syn rec_edit'!J16</f>
        <v/>
      </c>
      <c r="J21" s="20"/>
      <c r="K21" s="38" t="str">
        <f>'syn rec_edit'!H24</f>
        <v>TE</v>
      </c>
      <c r="L21" s="21"/>
      <c r="M21" s="39" t="str">
        <f>'syn rec_edit'!J24</f>
        <v/>
      </c>
      <c r="N21" s="20"/>
      <c r="O21" s="38" t="str">
        <f>'syn rec_edit'!H32</f>
        <v>TE</v>
      </c>
      <c r="P21" s="21"/>
      <c r="Q21" s="39" t="str">
        <f>'syn rec_edit'!J32</f>
        <v/>
      </c>
      <c r="R21" s="20"/>
      <c r="S21" s="38" t="str">
        <f>'syn rec_edit'!H40</f>
        <v>TE</v>
      </c>
      <c r="T21" s="21"/>
      <c r="U21" s="39" t="str">
        <f>'syn rec_edit'!J40</f>
        <v/>
      </c>
      <c r="V21" s="20"/>
      <c r="W21" s="38" t="str">
        <f>'syn rec_edit'!H48</f>
        <v/>
      </c>
      <c r="X21" s="21"/>
      <c r="Y21" s="39" t="str">
        <f>'syn rec_edit'!J48</f>
        <v/>
      </c>
      <c r="Z21" s="20"/>
      <c r="AA21" s="38" t="str">
        <f>'syn rec_edit'!H56</f>
        <v/>
      </c>
      <c r="AB21" s="21"/>
      <c r="AC21" s="39" t="str">
        <f>'syn rec_edit'!J56</f>
        <v/>
      </c>
      <c r="AD21" s="20"/>
      <c r="AE21" s="38" t="str">
        <f>'syn rec_edit'!H64</f>
        <v/>
      </c>
      <c r="AF21" s="21"/>
      <c r="AG21" s="39" t="str">
        <f>'syn rec_edit'!J64</f>
        <v/>
      </c>
      <c r="AH21" s="20"/>
      <c r="AI21" s="38" t="str">
        <f>'syn rec_edit'!H72</f>
        <v/>
      </c>
      <c r="AJ21" s="21"/>
      <c r="AK21" s="39" t="str">
        <f>'syn rec_edit'!J72</f>
        <v/>
      </c>
      <c r="AL21" s="20"/>
      <c r="AM21" s="38" t="str">
        <f>'syn rec_edit'!H80</f>
        <v/>
      </c>
      <c r="AN21" s="21"/>
      <c r="AO21" s="39" t="str">
        <f>'syn rec_edit'!J80</f>
        <v/>
      </c>
      <c r="AP21" s="20"/>
      <c r="AQ21" s="38" t="str">
        <f>'syn rec_edit'!H88</f>
        <v/>
      </c>
      <c r="AR21" s="21"/>
      <c r="AS21" s="39" t="str">
        <f>'syn rec_edit'!J88</f>
        <v/>
      </c>
      <c r="AT21" s="20"/>
      <c r="AU21" s="38" t="str">
        <f>'syn rec_edit'!H96</f>
        <v/>
      </c>
      <c r="AV21" s="21"/>
      <c r="AW21" s="39" t="str">
        <f>'syn rec_edit'!J96</f>
        <v/>
      </c>
    </row>
    <row r="22" spans="1:51" ht="12.95" customHeight="1" thickBot="1">
      <c r="A22" s="28"/>
      <c r="B22" s="221" t="str">
        <f>'syn rec_edit'!F8</f>
        <v>1-4</v>
      </c>
      <c r="C22" s="22"/>
      <c r="D22" s="22"/>
      <c r="E22" s="23" t="str">
        <f>'syn rec_edit'!G8</f>
        <v>50nmUniv</v>
      </c>
      <c r="F22" s="221" t="str">
        <f>'syn rec_edit'!F16</f>
        <v>1-12</v>
      </c>
      <c r="G22" s="22"/>
      <c r="H22" s="22"/>
      <c r="I22" s="23" t="str">
        <f>'syn rec_edit'!G16</f>
        <v>25nmUniv</v>
      </c>
      <c r="J22" s="221" t="str">
        <f>'syn rec_edit'!F24</f>
        <v>1-20</v>
      </c>
      <c r="K22" s="22"/>
      <c r="L22" s="22"/>
      <c r="M22" s="23" t="str">
        <f>'syn rec_edit'!G24</f>
        <v>50nmUniv</v>
      </c>
      <c r="N22" s="221" t="str">
        <f>'syn rec_edit'!F32</f>
        <v>2-4</v>
      </c>
      <c r="O22" s="22"/>
      <c r="P22" s="22"/>
      <c r="Q22" s="23" t="str">
        <f>'syn rec_edit'!G32</f>
        <v>50nmUniv</v>
      </c>
      <c r="R22" s="221" t="str">
        <f>'syn rec_edit'!F40</f>
        <v>2-12</v>
      </c>
      <c r="S22" s="22"/>
      <c r="T22" s="22"/>
      <c r="U22" s="23" t="str">
        <f>'syn rec_edit'!G40</f>
        <v>25nmUniv</v>
      </c>
      <c r="V22" s="221" t="str">
        <f>'syn rec_edit'!F48</f>
        <v>2-20</v>
      </c>
      <c r="W22" s="22"/>
      <c r="X22" s="22"/>
      <c r="Y22" s="23" t="str">
        <f>'syn rec_edit'!G48</f>
        <v>50nmUniv</v>
      </c>
      <c r="Z22" s="221" t="str">
        <f>'syn rec_edit'!F56</f>
        <v/>
      </c>
      <c r="AA22" s="22"/>
      <c r="AB22" s="22"/>
      <c r="AC22" s="23" t="str">
        <f>'syn rec_edit'!G56</f>
        <v/>
      </c>
      <c r="AD22" s="221" t="str">
        <f>'syn rec_edit'!F64</f>
        <v/>
      </c>
      <c r="AE22" s="22"/>
      <c r="AF22" s="22"/>
      <c r="AG22" s="23" t="str">
        <f>'syn rec_edit'!G64</f>
        <v/>
      </c>
      <c r="AH22" s="221" t="str">
        <f>'syn rec_edit'!F72</f>
        <v/>
      </c>
      <c r="AI22" s="22"/>
      <c r="AJ22" s="22"/>
      <c r="AK22" s="23" t="str">
        <f>'syn rec_edit'!G72</f>
        <v/>
      </c>
      <c r="AL22" s="221" t="str">
        <f>'syn rec_edit'!F80</f>
        <v/>
      </c>
      <c r="AM22" s="22"/>
      <c r="AN22" s="22"/>
      <c r="AO22" s="23" t="str">
        <f>'syn rec_edit'!G80</f>
        <v/>
      </c>
      <c r="AP22" s="221" t="str">
        <f>'syn rec_edit'!F88</f>
        <v/>
      </c>
      <c r="AQ22" s="22"/>
      <c r="AR22" s="22"/>
      <c r="AS22" s="23" t="str">
        <f>'syn rec_edit'!G88</f>
        <v/>
      </c>
      <c r="AT22" s="221" t="str">
        <f>'syn rec_edit'!F96</f>
        <v/>
      </c>
      <c r="AU22" s="22"/>
      <c r="AV22" s="22"/>
      <c r="AW22" s="23" t="str">
        <f>'syn rec_edit'!G96</f>
        <v/>
      </c>
    </row>
    <row r="23" spans="1:51" ht="12.95" customHeight="1">
      <c r="A23" s="701" t="s">
        <v>8</v>
      </c>
      <c r="B23" s="709" t="str">
        <f>IF('syn rec_edit'!B9&lt;&gt;"",RIGHT('syn rec_edit'!B9,LEN('syn rec_edit'!B9)-5),"")</f>
        <v>7945-1</v>
      </c>
      <c r="C23" s="710"/>
      <c r="D23" s="711"/>
      <c r="E23" s="52" t="str">
        <f>IF('syn rec_edit'!E9&gt;0, 'syn rec_edit'!E9 &amp; "nt","")</f>
        <v>52nt</v>
      </c>
      <c r="F23" s="709" t="str">
        <f>IF('syn rec_edit'!B17&lt;&gt;"",RIGHT('syn rec_edit'!B17,LEN('syn rec_edit'!B17)-5),"")</f>
        <v>8147-2</v>
      </c>
      <c r="G23" s="710"/>
      <c r="H23" s="711"/>
      <c r="I23" s="52" t="str">
        <f>IF('syn rec_edit'!E17&gt;0, 'syn rec_edit'!E17 &amp; "nt","")</f>
        <v>36nt</v>
      </c>
      <c r="J23" s="709" t="str">
        <f>IF('syn rec_edit'!B25&lt;&gt;"",RIGHT('syn rec_edit'!B25,LEN('syn rec_edit'!B25)-5),"")</f>
        <v>8083-1</v>
      </c>
      <c r="K23" s="710"/>
      <c r="L23" s="711"/>
      <c r="M23" s="52" t="str">
        <f>IF('syn rec_edit'!E25&gt;0, 'syn rec_edit'!E25 &amp; "nt","")</f>
        <v>55nt</v>
      </c>
      <c r="N23" s="709" t="str">
        <f>IF('syn rec_edit'!B33&lt;&gt;"",RIGHT('syn rec_edit'!B33,LEN('syn rec_edit'!B33)-5),"")</f>
        <v>8067-3</v>
      </c>
      <c r="O23" s="710"/>
      <c r="P23" s="711"/>
      <c r="Q23" s="52" t="str">
        <f>IF('syn rec_edit'!E33&gt;0, 'syn rec_edit'!E33 &amp; "nt","")</f>
        <v>70nt</v>
      </c>
      <c r="R23" s="709" t="str">
        <f>IF('syn rec_edit'!B41&lt;&gt;"",RIGHT('syn rec_edit'!B41,LEN('syn rec_edit'!B41)-5),"")</f>
        <v>8049-1</v>
      </c>
      <c r="S23" s="710"/>
      <c r="T23" s="711"/>
      <c r="U23" s="52" t="str">
        <f>IF('syn rec_edit'!E41&gt;0, 'syn rec_edit'!E41 &amp; "nt","")</f>
        <v>40nt</v>
      </c>
      <c r="V23" s="709" t="str">
        <f>IF('syn rec_edit'!B49&lt;&gt;"",RIGHT('syn rec_edit'!B49,LEN('syn rec_edit'!B49)-5),"")</f>
        <v>8049-9</v>
      </c>
      <c r="W23" s="710"/>
      <c r="X23" s="711"/>
      <c r="Y23" s="52" t="str">
        <f>IF('syn rec_edit'!E49&gt;0, 'syn rec_edit'!E49 &amp; "nt","")</f>
        <v>70nt</v>
      </c>
      <c r="Z23" s="709" t="str">
        <f>IF('syn rec_edit'!B57&lt;&gt;"",RIGHT('syn rec_edit'!B57,LEN('syn rec_edit'!B57)-5),"")</f>
        <v/>
      </c>
      <c r="AA23" s="710"/>
      <c r="AB23" s="711"/>
      <c r="AC23" s="52" t="str">
        <f>IF('syn rec_edit'!E57&gt;0, 'syn rec_edit'!E57 &amp; "nt","")</f>
        <v/>
      </c>
      <c r="AD23" s="709" t="str">
        <f>IF('syn rec_edit'!B65&lt;&gt;"",RIGHT('syn rec_edit'!B65,LEN('syn rec_edit'!B65)-5),"")</f>
        <v/>
      </c>
      <c r="AE23" s="710"/>
      <c r="AF23" s="711"/>
      <c r="AG23" s="52" t="str">
        <f>IF('syn rec_edit'!E65&gt;0, 'syn rec_edit'!E65 &amp; "nt","")</f>
        <v/>
      </c>
      <c r="AH23" s="709" t="str">
        <f>IF('syn rec_edit'!B73&lt;&gt;"",RIGHT('syn rec_edit'!B73,LEN('syn rec_edit'!B73)-5),"")</f>
        <v/>
      </c>
      <c r="AI23" s="710"/>
      <c r="AJ23" s="711"/>
      <c r="AK23" s="52" t="str">
        <f>IF('syn rec_edit'!E73&gt;0, 'syn rec_edit'!E73 &amp; "nt","")</f>
        <v/>
      </c>
      <c r="AL23" s="709" t="str">
        <f>IF('syn rec_edit'!B81&lt;&gt;"",RIGHT('syn rec_edit'!B81,LEN('syn rec_edit'!B81)-5),"")</f>
        <v/>
      </c>
      <c r="AM23" s="710"/>
      <c r="AN23" s="711"/>
      <c r="AO23" s="52" t="str">
        <f>IF('syn rec_edit'!E81&gt;0, 'syn rec_edit'!E81 &amp; "nt","")</f>
        <v/>
      </c>
      <c r="AP23" s="709" t="str">
        <f>IF('syn rec_edit'!B89&lt;&gt;"",RIGHT('syn rec_edit'!B89,LEN('syn rec_edit'!B89)-5),"")</f>
        <v/>
      </c>
      <c r="AQ23" s="710"/>
      <c r="AR23" s="711"/>
      <c r="AS23" s="52" t="str">
        <f>IF('syn rec_edit'!E89&gt;0, 'syn rec_edit'!E89 &amp; "nt","")</f>
        <v/>
      </c>
      <c r="AT23" s="709" t="str">
        <f>IF('syn rec_edit'!B97&lt;&gt;"",RIGHT('syn rec_edit'!B97,LEN('syn rec_edit'!B97)-5),"")</f>
        <v/>
      </c>
      <c r="AU23" s="710"/>
      <c r="AV23" s="711"/>
      <c r="AW23" s="52" t="str">
        <f>IF('syn rec_edit'!E97&gt;0, 'syn rec_edit'!E97 &amp; "nt","")</f>
        <v/>
      </c>
    </row>
    <row r="24" spans="1:51" ht="12.95" customHeight="1">
      <c r="A24" s="702"/>
      <c r="B24" s="712"/>
      <c r="C24" s="713"/>
      <c r="D24" s="714"/>
      <c r="E24" s="39" t="str">
        <f>'syn rec_edit'!I9</f>
        <v/>
      </c>
      <c r="F24" s="712"/>
      <c r="G24" s="713"/>
      <c r="H24" s="714"/>
      <c r="I24" s="39" t="str">
        <f>'syn rec_edit'!I17</f>
        <v/>
      </c>
      <c r="J24" s="712"/>
      <c r="K24" s="713"/>
      <c r="L24" s="714"/>
      <c r="M24" s="39" t="str">
        <f>'syn rec_edit'!I25</f>
        <v/>
      </c>
      <c r="N24" s="712"/>
      <c r="O24" s="713"/>
      <c r="P24" s="714"/>
      <c r="Q24" s="39" t="str">
        <f>'syn rec_edit'!I33</f>
        <v/>
      </c>
      <c r="R24" s="712"/>
      <c r="S24" s="713"/>
      <c r="T24" s="714"/>
      <c r="U24" s="39" t="str">
        <f>'syn rec_edit'!I41</f>
        <v/>
      </c>
      <c r="V24" s="712"/>
      <c r="W24" s="713"/>
      <c r="X24" s="714"/>
      <c r="Y24" s="39" t="str">
        <f>'syn rec_edit'!I49</f>
        <v/>
      </c>
      <c r="Z24" s="712"/>
      <c r="AA24" s="713"/>
      <c r="AB24" s="714"/>
      <c r="AC24" s="39" t="str">
        <f>'syn rec_edit'!I57</f>
        <v/>
      </c>
      <c r="AD24" s="712"/>
      <c r="AE24" s="713"/>
      <c r="AF24" s="714"/>
      <c r="AG24" s="39" t="str">
        <f>'syn rec_edit'!I65</f>
        <v/>
      </c>
      <c r="AH24" s="712"/>
      <c r="AI24" s="713"/>
      <c r="AJ24" s="714"/>
      <c r="AK24" s="39" t="str">
        <f>'syn rec_edit'!I73</f>
        <v/>
      </c>
      <c r="AL24" s="712"/>
      <c r="AM24" s="713"/>
      <c r="AN24" s="714"/>
      <c r="AO24" s="39" t="str">
        <f>'syn rec_edit'!I81</f>
        <v/>
      </c>
      <c r="AP24" s="712"/>
      <c r="AQ24" s="713"/>
      <c r="AR24" s="714"/>
      <c r="AS24" s="39" t="str">
        <f>'syn rec_edit'!I89</f>
        <v/>
      </c>
      <c r="AT24" s="712"/>
      <c r="AU24" s="713"/>
      <c r="AV24" s="714"/>
      <c r="AW24" s="39" t="str">
        <f>'syn rec_edit'!I97</f>
        <v/>
      </c>
    </row>
    <row r="25" spans="1:51" ht="12.95" customHeight="1">
      <c r="A25" s="702"/>
      <c r="B25" s="20"/>
      <c r="C25" s="38" t="str">
        <f>'syn rec_edit'!H9</f>
        <v/>
      </c>
      <c r="D25" s="21"/>
      <c r="E25" s="39" t="str">
        <f>'syn rec_edit'!J9</f>
        <v/>
      </c>
      <c r="F25" s="20"/>
      <c r="G25" s="38" t="str">
        <f>'syn rec_edit'!H54</f>
        <v/>
      </c>
      <c r="H25" s="21"/>
      <c r="I25" s="39" t="str">
        <f>'syn rec_edit'!J17</f>
        <v/>
      </c>
      <c r="J25" s="20"/>
      <c r="K25" s="38" t="str">
        <f>'syn rec_edit'!H25</f>
        <v>TE</v>
      </c>
      <c r="L25" s="21"/>
      <c r="M25" s="39" t="str">
        <f>'syn rec_edit'!J25</f>
        <v/>
      </c>
      <c r="N25" s="20"/>
      <c r="O25" s="38" t="str">
        <f>'syn rec_edit'!H33</f>
        <v>TE</v>
      </c>
      <c r="P25" s="21"/>
      <c r="Q25" s="39" t="str">
        <f>'syn rec_edit'!J33</f>
        <v/>
      </c>
      <c r="R25" s="20"/>
      <c r="S25" s="38" t="str">
        <f>'syn rec_edit'!H41</f>
        <v/>
      </c>
      <c r="T25" s="21"/>
      <c r="U25" s="39" t="str">
        <f>'syn rec_edit'!J41</f>
        <v/>
      </c>
      <c r="V25" s="20"/>
      <c r="W25" s="38" t="str">
        <f>'syn rec_edit'!H49</f>
        <v/>
      </c>
      <c r="X25" s="21"/>
      <c r="Y25" s="39" t="str">
        <f>'syn rec_edit'!J49</f>
        <v/>
      </c>
      <c r="Z25" s="20"/>
      <c r="AA25" s="38" t="str">
        <f>'syn rec_edit'!H57</f>
        <v/>
      </c>
      <c r="AB25" s="21"/>
      <c r="AC25" s="39" t="str">
        <f>'syn rec_edit'!J57</f>
        <v/>
      </c>
      <c r="AD25" s="20"/>
      <c r="AE25" s="38" t="str">
        <f>'syn rec_edit'!H65</f>
        <v/>
      </c>
      <c r="AF25" s="21"/>
      <c r="AG25" s="39" t="str">
        <f>'syn rec_edit'!J65</f>
        <v/>
      </c>
      <c r="AH25" s="20"/>
      <c r="AI25" s="38" t="str">
        <f>'syn rec_edit'!H73</f>
        <v/>
      </c>
      <c r="AJ25" s="21"/>
      <c r="AK25" s="39" t="str">
        <f>'syn rec_edit'!J73</f>
        <v/>
      </c>
      <c r="AL25" s="20"/>
      <c r="AM25" s="38" t="str">
        <f>'syn rec_edit'!H81</f>
        <v/>
      </c>
      <c r="AN25" s="21"/>
      <c r="AO25" s="39" t="str">
        <f>'syn rec_edit'!J81</f>
        <v/>
      </c>
      <c r="AP25" s="20"/>
      <c r="AQ25" s="38" t="str">
        <f>'syn rec_edit'!H89</f>
        <v/>
      </c>
      <c r="AR25" s="21"/>
      <c r="AS25" s="39" t="str">
        <f>'syn rec_edit'!J89</f>
        <v/>
      </c>
      <c r="AT25" s="20"/>
      <c r="AU25" s="38" t="str">
        <f>'syn rec_edit'!H97</f>
        <v/>
      </c>
      <c r="AV25" s="21"/>
      <c r="AW25" s="39" t="str">
        <f>'syn rec_edit'!J97</f>
        <v/>
      </c>
    </row>
    <row r="26" spans="1:51" ht="12.95" customHeight="1" thickBot="1">
      <c r="A26" s="28"/>
      <c r="B26" s="221" t="str">
        <f>'syn rec_edit'!F9</f>
        <v>1-5</v>
      </c>
      <c r="C26" s="22"/>
      <c r="D26" s="22"/>
      <c r="E26" s="23" t="str">
        <f>'syn rec_edit'!G9</f>
        <v>50nmUniv</v>
      </c>
      <c r="F26" s="221" t="str">
        <f>'syn rec_edit'!F17</f>
        <v>1-13</v>
      </c>
      <c r="G26" s="22"/>
      <c r="H26" s="22"/>
      <c r="I26" s="23" t="str">
        <f>'syn rec_edit'!G17</f>
        <v>25nmUniv</v>
      </c>
      <c r="J26" s="221" t="str">
        <f>'syn rec_edit'!F25</f>
        <v>1-21</v>
      </c>
      <c r="K26" s="22"/>
      <c r="L26" s="22"/>
      <c r="M26" s="23" t="str">
        <f>'syn rec_edit'!G25</f>
        <v>25nmUniv</v>
      </c>
      <c r="N26" s="221" t="str">
        <f>'syn rec_edit'!F33</f>
        <v>2-5</v>
      </c>
      <c r="O26" s="22"/>
      <c r="P26" s="22"/>
      <c r="Q26" s="23" t="str">
        <f>'syn rec_edit'!G33</f>
        <v>50nmUniv</v>
      </c>
      <c r="R26" s="221" t="str">
        <f>'syn rec_edit'!F41</f>
        <v>2-13</v>
      </c>
      <c r="S26" s="22"/>
      <c r="T26" s="22"/>
      <c r="U26" s="23" t="str">
        <f>'syn rec_edit'!G41</f>
        <v>50nmUniv</v>
      </c>
      <c r="V26" s="221" t="str">
        <f>'syn rec_edit'!F49</f>
        <v>2-21</v>
      </c>
      <c r="W26" s="22"/>
      <c r="X26" s="22"/>
      <c r="Y26" s="23" t="str">
        <f>'syn rec_edit'!G49</f>
        <v>50nmUniv</v>
      </c>
      <c r="Z26" s="221" t="str">
        <f>'syn rec_edit'!F57</f>
        <v/>
      </c>
      <c r="AA26" s="22"/>
      <c r="AB26" s="22"/>
      <c r="AC26" s="23" t="str">
        <f>'syn rec_edit'!G57</f>
        <v/>
      </c>
      <c r="AD26" s="221" t="str">
        <f>'syn rec_edit'!F65</f>
        <v/>
      </c>
      <c r="AE26" s="22"/>
      <c r="AF26" s="22"/>
      <c r="AG26" s="23" t="str">
        <f>'syn rec_edit'!G65</f>
        <v/>
      </c>
      <c r="AH26" s="221" t="str">
        <f>'syn rec_edit'!F73</f>
        <v/>
      </c>
      <c r="AI26" s="22"/>
      <c r="AJ26" s="22"/>
      <c r="AK26" s="23" t="str">
        <f>'syn rec_edit'!G73</f>
        <v/>
      </c>
      <c r="AL26" s="221" t="str">
        <f>'syn rec_edit'!F81</f>
        <v/>
      </c>
      <c r="AM26" s="22"/>
      <c r="AN26" s="22"/>
      <c r="AO26" s="23" t="str">
        <f>'syn rec_edit'!G81</f>
        <v/>
      </c>
      <c r="AP26" s="221" t="str">
        <f>'syn rec_edit'!F89</f>
        <v/>
      </c>
      <c r="AQ26" s="22"/>
      <c r="AR26" s="22"/>
      <c r="AS26" s="23" t="str">
        <f>'syn rec_edit'!G89</f>
        <v/>
      </c>
      <c r="AT26" s="221" t="str">
        <f>'syn rec_edit'!F97</f>
        <v/>
      </c>
      <c r="AU26" s="22"/>
      <c r="AV26" s="22"/>
      <c r="AW26" s="23" t="str">
        <f>'syn rec_edit'!G97</f>
        <v/>
      </c>
    </row>
    <row r="27" spans="1:51" ht="12.95" customHeight="1">
      <c r="A27" s="701" t="s">
        <v>9</v>
      </c>
      <c r="B27" s="709" t="str">
        <f>IF('syn rec_edit'!B10&lt;&gt;"",RIGHT('syn rec_edit'!B10,LEN('syn rec_edit'!B10)-5),"")</f>
        <v>7809re-1</v>
      </c>
      <c r="C27" s="710"/>
      <c r="D27" s="711"/>
      <c r="E27" s="52" t="str">
        <f>IF('syn rec_edit'!E10&gt;0, 'syn rec_edit'!E10 &amp; "nt","")</f>
        <v>46nt</v>
      </c>
      <c r="F27" s="709" t="str">
        <f>IF('syn rec_edit'!B18&lt;&gt;"",RIGHT('syn rec_edit'!B18,LEN('syn rec_edit'!B18)-5),"")</f>
        <v>8147-4</v>
      </c>
      <c r="G27" s="710"/>
      <c r="H27" s="711"/>
      <c r="I27" s="52" t="str">
        <f>IF('syn rec_edit'!E18&gt;0, 'syn rec_edit'!E18 &amp; "nt","")</f>
        <v>57nt</v>
      </c>
      <c r="J27" s="709" t="str">
        <f>IF('syn rec_edit'!B26&lt;&gt;"",RIGHT('syn rec_edit'!B26,LEN('syn rec_edit'!B26)-5),"")</f>
        <v>8083-2</v>
      </c>
      <c r="K27" s="710"/>
      <c r="L27" s="711"/>
      <c r="M27" s="52" t="str">
        <f>IF('syn rec_edit'!E26&gt;0, 'syn rec_edit'!E26&amp; "nt","")</f>
        <v>57nt</v>
      </c>
      <c r="N27" s="709" t="str">
        <f>IF('syn rec_edit'!B34&lt;&gt;"",RIGHT('syn rec_edit'!B34,LEN('syn rec_edit'!B34)-5),"")</f>
        <v>8067-4</v>
      </c>
      <c r="O27" s="710"/>
      <c r="P27" s="711"/>
      <c r="Q27" s="52" t="str">
        <f>IF('syn rec_edit'!E34&gt;0, 'syn rec_edit'!E34 &amp; "nt","")</f>
        <v>70nt</v>
      </c>
      <c r="R27" s="709" t="str">
        <f>IF('syn rec_edit'!B42&lt;&gt;"",RIGHT('syn rec_edit'!B42,LEN('syn rec_edit'!B42)-5),"")</f>
        <v>8049-2</v>
      </c>
      <c r="S27" s="710"/>
      <c r="T27" s="711"/>
      <c r="U27" s="52" t="str">
        <f>IF('syn rec_edit'!E42&gt;0, 'syn rec_edit'!E42 &amp; "nt","")</f>
        <v>67nt</v>
      </c>
      <c r="V27" s="709" t="str">
        <f>IF('syn rec_edit'!B50&lt;&gt;"",RIGHT('syn rec_edit'!B50,LEN('syn rec_edit'!B50)-5),"")</f>
        <v>8049-10</v>
      </c>
      <c r="W27" s="710"/>
      <c r="X27" s="711"/>
      <c r="Y27" s="52" t="str">
        <f>IF('syn rec_edit'!E50&gt;0, 'syn rec_edit'!E50 &amp; "nt","")</f>
        <v>70nt</v>
      </c>
      <c r="Z27" s="709" t="str">
        <f>IF('syn rec_edit'!B58&lt;&gt;"",RIGHT('syn rec_edit'!B58,LEN('syn rec_edit'!B58)-5),"")</f>
        <v/>
      </c>
      <c r="AA27" s="710"/>
      <c r="AB27" s="711"/>
      <c r="AC27" s="52" t="str">
        <f>IF('syn rec_edit'!E58&gt;0, 'syn rec_edit'!E58 &amp; "nt","")</f>
        <v/>
      </c>
      <c r="AD27" s="709" t="str">
        <f>IF('syn rec_edit'!B66&lt;&gt;"",RIGHT('syn rec_edit'!B66,LEN('syn rec_edit'!B66)-5),"")</f>
        <v/>
      </c>
      <c r="AE27" s="710"/>
      <c r="AF27" s="711"/>
      <c r="AG27" s="52" t="str">
        <f>IF('syn rec_edit'!E66&gt;0, 'syn rec_edit'!E66 &amp; "nt","")</f>
        <v/>
      </c>
      <c r="AH27" s="709" t="str">
        <f>IF('syn rec_edit'!B74&lt;&gt;"",RIGHT('syn rec_edit'!B74,LEN('syn rec_edit'!B74)-5),"")</f>
        <v/>
      </c>
      <c r="AI27" s="710"/>
      <c r="AJ27" s="711"/>
      <c r="AK27" s="52" t="str">
        <f>IF('syn rec_edit'!E74&gt;0, 'syn rec_edit'!E74 &amp; "nt","")</f>
        <v/>
      </c>
      <c r="AL27" s="709" t="str">
        <f>IF('syn rec_edit'!B82&lt;&gt;"",RIGHT('syn rec_edit'!B82,LEN('syn rec_edit'!B82)-5),"")</f>
        <v/>
      </c>
      <c r="AM27" s="710"/>
      <c r="AN27" s="711"/>
      <c r="AO27" s="52" t="str">
        <f>IF('syn rec_edit'!E82&gt;0, 'syn rec_edit'!E82 &amp; "nt","")</f>
        <v/>
      </c>
      <c r="AP27" s="709" t="str">
        <f>IF('syn rec_edit'!B90&lt;&gt;"",RIGHT('syn rec_edit'!B90,LEN('syn rec_edit'!B90)-5),"")</f>
        <v/>
      </c>
      <c r="AQ27" s="710"/>
      <c r="AR27" s="711"/>
      <c r="AS27" s="52" t="str">
        <f>IF('syn rec_edit'!E90&gt;0, 'syn rec_edit'!E90 &amp; "nt","")</f>
        <v/>
      </c>
      <c r="AT27" s="709" t="str">
        <f>IF('syn rec_edit'!B98&lt;&gt;"",RIGHT('syn rec_edit'!B98,LEN('syn rec_edit'!B98)-5),"")</f>
        <v/>
      </c>
      <c r="AU27" s="710"/>
      <c r="AV27" s="711"/>
      <c r="AW27" s="52" t="str">
        <f>IF('syn rec_edit'!E98&gt;0, 'syn rec_edit'!E98 &amp; "nt","")</f>
        <v/>
      </c>
    </row>
    <row r="28" spans="1:51" ht="12.95" customHeight="1">
      <c r="A28" s="702"/>
      <c r="B28" s="712"/>
      <c r="C28" s="713"/>
      <c r="D28" s="714"/>
      <c r="E28" s="39" t="str">
        <f>'syn rec_edit'!I10</f>
        <v/>
      </c>
      <c r="F28" s="712"/>
      <c r="G28" s="713"/>
      <c r="H28" s="714"/>
      <c r="I28" s="39" t="str">
        <f>'syn rec_edit'!I18</f>
        <v/>
      </c>
      <c r="J28" s="712"/>
      <c r="K28" s="713"/>
      <c r="L28" s="714"/>
      <c r="M28" s="39" t="str">
        <f>'syn rec_edit'!I26</f>
        <v/>
      </c>
      <c r="N28" s="712"/>
      <c r="O28" s="713"/>
      <c r="P28" s="714"/>
      <c r="Q28" s="39" t="str">
        <f>'syn rec_edit'!I34</f>
        <v/>
      </c>
      <c r="R28" s="712"/>
      <c r="S28" s="713"/>
      <c r="T28" s="714"/>
      <c r="U28" s="39" t="str">
        <f>'syn rec_edit'!I42</f>
        <v/>
      </c>
      <c r="V28" s="712"/>
      <c r="W28" s="713"/>
      <c r="X28" s="714"/>
      <c r="Y28" s="39" t="str">
        <f>'syn rec_edit'!I50</f>
        <v/>
      </c>
      <c r="Z28" s="712"/>
      <c r="AA28" s="713"/>
      <c r="AB28" s="714"/>
      <c r="AC28" s="39" t="str">
        <f>'syn rec_edit'!I58</f>
        <v/>
      </c>
      <c r="AD28" s="712"/>
      <c r="AE28" s="713"/>
      <c r="AF28" s="714"/>
      <c r="AG28" s="39" t="str">
        <f>'syn rec_edit'!I66</f>
        <v/>
      </c>
      <c r="AH28" s="712"/>
      <c r="AI28" s="713"/>
      <c r="AJ28" s="714"/>
      <c r="AK28" s="39" t="str">
        <f>'syn rec_edit'!I74</f>
        <v/>
      </c>
      <c r="AL28" s="712"/>
      <c r="AM28" s="713"/>
      <c r="AN28" s="714"/>
      <c r="AO28" s="39" t="str">
        <f>'syn rec_edit'!I82</f>
        <v/>
      </c>
      <c r="AP28" s="712"/>
      <c r="AQ28" s="713"/>
      <c r="AR28" s="714"/>
      <c r="AS28" s="39" t="str">
        <f>'syn rec_edit'!I90</f>
        <v/>
      </c>
      <c r="AT28" s="712"/>
      <c r="AU28" s="713"/>
      <c r="AV28" s="714"/>
      <c r="AW28" s="39" t="str">
        <f>'syn rec_edit'!I98</f>
        <v/>
      </c>
    </row>
    <row r="29" spans="1:51" ht="12.95" customHeight="1">
      <c r="A29" s="702"/>
      <c r="B29" s="20"/>
      <c r="C29" s="38" t="str">
        <f>'syn rec_edit'!H10</f>
        <v/>
      </c>
      <c r="D29" s="21"/>
      <c r="E29" s="39" t="str">
        <f>'syn rec_edit'!J10</f>
        <v/>
      </c>
      <c r="F29" s="20"/>
      <c r="G29" s="38" t="str">
        <f>'syn rec_edit'!H18</f>
        <v>TE</v>
      </c>
      <c r="H29" s="21"/>
      <c r="I29" s="39" t="str">
        <f>'syn rec_edit'!J18</f>
        <v/>
      </c>
      <c r="J29" s="20"/>
      <c r="K29" s="38" t="str">
        <f>'syn rec_edit'!H26</f>
        <v>TE</v>
      </c>
      <c r="L29" s="21"/>
      <c r="M29" s="39" t="str">
        <f>'syn rec_edit'!J26</f>
        <v/>
      </c>
      <c r="N29" s="20"/>
      <c r="O29" s="38" t="str">
        <f>'syn rec_edit'!H34</f>
        <v>TE</v>
      </c>
      <c r="P29" s="21"/>
      <c r="Q29" s="39" t="str">
        <f>'syn rec_edit'!J34</f>
        <v/>
      </c>
      <c r="R29" s="20"/>
      <c r="S29" s="38" t="str">
        <f>'syn rec_edit'!H42</f>
        <v/>
      </c>
      <c r="T29" s="21"/>
      <c r="U29" s="39" t="str">
        <f>'syn rec_edit'!J42</f>
        <v/>
      </c>
      <c r="V29" s="20"/>
      <c r="W29" s="38" t="str">
        <f>'syn rec_edit'!H50</f>
        <v/>
      </c>
      <c r="X29" s="21"/>
      <c r="Y29" s="39" t="str">
        <f>'syn rec_edit'!J50</f>
        <v/>
      </c>
      <c r="Z29" s="20"/>
      <c r="AA29" s="38" t="str">
        <f>'syn rec_edit'!H58</f>
        <v/>
      </c>
      <c r="AB29" s="21"/>
      <c r="AC29" s="39" t="str">
        <f>'syn rec_edit'!J58</f>
        <v/>
      </c>
      <c r="AD29" s="20"/>
      <c r="AE29" s="38" t="str">
        <f>'syn rec_edit'!H66</f>
        <v/>
      </c>
      <c r="AF29" s="21"/>
      <c r="AG29" s="39" t="str">
        <f>'syn rec_edit'!J66</f>
        <v/>
      </c>
      <c r="AH29" s="20"/>
      <c r="AI29" s="38" t="str">
        <f>'syn rec_edit'!H74</f>
        <v/>
      </c>
      <c r="AJ29" s="21"/>
      <c r="AK29" s="39" t="str">
        <f>'syn rec_edit'!J74</f>
        <v/>
      </c>
      <c r="AL29" s="20"/>
      <c r="AM29" s="38" t="str">
        <f>'syn rec_edit'!H82</f>
        <v/>
      </c>
      <c r="AN29" s="21"/>
      <c r="AO29" s="39" t="str">
        <f>'syn rec_edit'!J82</f>
        <v/>
      </c>
      <c r="AP29" s="20"/>
      <c r="AQ29" s="38" t="str">
        <f>'syn rec_edit'!H90</f>
        <v/>
      </c>
      <c r="AR29" s="21"/>
      <c r="AS29" s="39" t="str">
        <f>'syn rec_edit'!J90</f>
        <v/>
      </c>
      <c r="AT29" s="20"/>
      <c r="AU29" s="38" t="str">
        <f>'syn rec_edit'!H98</f>
        <v/>
      </c>
      <c r="AV29" s="21"/>
      <c r="AW29" s="39" t="str">
        <f>'syn rec_edit'!J98</f>
        <v/>
      </c>
    </row>
    <row r="30" spans="1:51" ht="12.95" customHeight="1" thickBot="1">
      <c r="A30" s="28"/>
      <c r="B30" s="221" t="str">
        <f>'syn rec_edit'!F10</f>
        <v>1-6</v>
      </c>
      <c r="C30" s="22"/>
      <c r="D30" s="22"/>
      <c r="E30" s="23" t="str">
        <f>'syn rec_edit'!G10</f>
        <v>50nmUniv</v>
      </c>
      <c r="F30" s="221" t="str">
        <f>'syn rec_edit'!F18</f>
        <v>1-14</v>
      </c>
      <c r="G30" s="22"/>
      <c r="H30" s="22"/>
      <c r="I30" s="23" t="str">
        <f>'syn rec_edit'!G18</f>
        <v>25nmUniv</v>
      </c>
      <c r="J30" s="221" t="str">
        <f>'syn rec_edit'!F26</f>
        <v>1-22</v>
      </c>
      <c r="K30" s="22"/>
      <c r="L30" s="22"/>
      <c r="M30" s="23" t="str">
        <f>'syn rec_edit'!G26</f>
        <v>25nmUniv</v>
      </c>
      <c r="N30" s="221" t="str">
        <f>'syn rec_edit'!F34</f>
        <v>2-6</v>
      </c>
      <c r="O30" s="22"/>
      <c r="P30" s="22"/>
      <c r="Q30" s="23" t="str">
        <f>'syn rec_edit'!G34</f>
        <v>50nmUniv</v>
      </c>
      <c r="R30" s="221" t="str">
        <f>'syn rec_edit'!F42</f>
        <v>2-14</v>
      </c>
      <c r="S30" s="22"/>
      <c r="T30" s="22"/>
      <c r="U30" s="23" t="str">
        <f>'syn rec_edit'!G42</f>
        <v>50nmUniv</v>
      </c>
      <c r="V30" s="221" t="str">
        <f>'syn rec_edit'!F50</f>
        <v>2-22</v>
      </c>
      <c r="W30" s="22"/>
      <c r="X30" s="22"/>
      <c r="Y30" s="23" t="str">
        <f>'syn rec_edit'!G50</f>
        <v>50nmUniv</v>
      </c>
      <c r="Z30" s="221" t="str">
        <f>'syn rec_edit'!F58</f>
        <v/>
      </c>
      <c r="AA30" s="22"/>
      <c r="AB30" s="22"/>
      <c r="AC30" s="23" t="str">
        <f>'syn rec_edit'!G58</f>
        <v/>
      </c>
      <c r="AD30" s="221" t="str">
        <f>'syn rec_edit'!F66</f>
        <v/>
      </c>
      <c r="AE30" s="22"/>
      <c r="AF30" s="22"/>
      <c r="AG30" s="23" t="str">
        <f>'syn rec_edit'!G66</f>
        <v/>
      </c>
      <c r="AH30" s="221" t="str">
        <f>'syn rec_edit'!F74</f>
        <v/>
      </c>
      <c r="AI30" s="22"/>
      <c r="AJ30" s="22"/>
      <c r="AK30" s="23" t="str">
        <f>'syn rec_edit'!G74</f>
        <v/>
      </c>
      <c r="AL30" s="221" t="str">
        <f>'syn rec_edit'!F82</f>
        <v/>
      </c>
      <c r="AM30" s="22"/>
      <c r="AN30" s="22"/>
      <c r="AO30" s="23" t="str">
        <f>'syn rec_edit'!G82</f>
        <v/>
      </c>
      <c r="AP30" s="221" t="str">
        <f>'syn rec_edit'!F90</f>
        <v/>
      </c>
      <c r="AQ30" s="22"/>
      <c r="AR30" s="22"/>
      <c r="AS30" s="23" t="str">
        <f>'syn rec_edit'!G90</f>
        <v/>
      </c>
      <c r="AT30" s="221" t="str">
        <f>'syn rec_edit'!F98</f>
        <v/>
      </c>
      <c r="AU30" s="22"/>
      <c r="AV30" s="22"/>
      <c r="AW30" s="23" t="str">
        <f>'syn rec_edit'!G98</f>
        <v/>
      </c>
    </row>
    <row r="31" spans="1:51" ht="12.95" customHeight="1">
      <c r="A31" s="701" t="s">
        <v>10</v>
      </c>
      <c r="B31" s="709" t="str">
        <f>IF('syn rec_edit'!B11&lt;&gt;"",RIGHT('syn rec_edit'!B11,LEN('syn rec_edit'!B11)-5),"")</f>
        <v>7809re-2</v>
      </c>
      <c r="C31" s="710"/>
      <c r="D31" s="711"/>
      <c r="E31" s="52" t="str">
        <f>IF('syn rec_edit'!E11&gt;0, 'syn rec_edit'!E11 &amp; "nt","")</f>
        <v>48nt</v>
      </c>
      <c r="F31" s="709" t="str">
        <f>IF('syn rec_edit'!B19&lt;&gt;"",RIGHT('syn rec_edit'!B19,LEN('syn rec_edit'!B19)-5),"")</f>
        <v>8147-6</v>
      </c>
      <c r="G31" s="710"/>
      <c r="H31" s="711"/>
      <c r="I31" s="52" t="str">
        <f>IF('syn rec_edit'!E19&gt;0, 'syn rec_edit'!E19 &amp; "nt","")</f>
        <v>60nt</v>
      </c>
      <c r="J31" s="709" t="str">
        <f>IF('syn rec_edit'!B27&lt;&gt;"",RIGHT('syn rec_edit'!B27,LEN('syn rec_edit'!B27)-5),"")</f>
        <v>8083-3</v>
      </c>
      <c r="K31" s="710"/>
      <c r="L31" s="711"/>
      <c r="M31" s="52" t="str">
        <f>IF('syn rec_edit'!E27&gt;0, 'syn rec_edit'!E27 &amp; "nt","")</f>
        <v>59nt</v>
      </c>
      <c r="N31" s="709" t="str">
        <f>IF('syn rec_edit'!B35&lt;&gt;"",RIGHT('syn rec_edit'!B35,LEN('syn rec_edit'!B35)-5),"")</f>
        <v>8067-5</v>
      </c>
      <c r="O31" s="710"/>
      <c r="P31" s="711"/>
      <c r="Q31" s="52" t="str">
        <f>IF('syn rec_edit'!E35&gt;0, 'syn rec_edit'!E35&amp; "nt","")</f>
        <v>70nt</v>
      </c>
      <c r="R31" s="709" t="str">
        <f>IF('syn rec_edit'!B43&lt;&gt;"",RIGHT('syn rec_edit'!B43,LEN('syn rec_edit'!B43)-5),"")</f>
        <v>8049-3</v>
      </c>
      <c r="S31" s="710"/>
      <c r="T31" s="711"/>
      <c r="U31" s="52" t="str">
        <f>IF('syn rec_edit'!E43&gt;0, 'syn rec_edit'!E43 &amp; "nt","")</f>
        <v>69nt</v>
      </c>
      <c r="V31" s="709" t="str">
        <f>IF('syn rec_edit'!B51&lt;&gt;"",RIGHT('syn rec_edit'!B51,LEN('syn rec_edit'!B51)-5),"")</f>
        <v>8049-11</v>
      </c>
      <c r="W31" s="710"/>
      <c r="X31" s="711"/>
      <c r="Y31" s="52" t="str">
        <f>IF('syn rec_edit'!E51&gt;0, 'syn rec_edit'!E51 &amp; "nt","")</f>
        <v>70nt</v>
      </c>
      <c r="Z31" s="709" t="str">
        <f>IF('syn rec_edit'!B59&lt;&gt;"",RIGHT('syn rec_edit'!B59,LEN('syn rec_edit'!B59)-5),"")</f>
        <v/>
      </c>
      <c r="AA31" s="710"/>
      <c r="AB31" s="711"/>
      <c r="AC31" s="52" t="str">
        <f>IF('syn rec_edit'!E59&gt;0, 'syn rec_edit'!E59 &amp; "nt","")</f>
        <v/>
      </c>
      <c r="AD31" s="709" t="str">
        <f>IF('syn rec_edit'!B67&lt;&gt;"",RIGHT('syn rec_edit'!B67,LEN('syn rec_edit'!B67)-5),"")</f>
        <v/>
      </c>
      <c r="AE31" s="710"/>
      <c r="AF31" s="711"/>
      <c r="AG31" s="52" t="str">
        <f>IF('syn rec_edit'!E67&gt;0, 'syn rec_edit'!E67 &amp; "nt","")</f>
        <v/>
      </c>
      <c r="AH31" s="709" t="str">
        <f>IF('syn rec_edit'!B75&lt;&gt;"",RIGHT('syn rec_edit'!B75,LEN('syn rec_edit'!B75)-5),"")</f>
        <v/>
      </c>
      <c r="AI31" s="710"/>
      <c r="AJ31" s="711"/>
      <c r="AK31" s="52" t="str">
        <f>IF('syn rec_edit'!E75&gt;0, 'syn rec_edit'!E75 &amp; "nt","")</f>
        <v/>
      </c>
      <c r="AL31" s="709" t="str">
        <f>IF('syn rec_edit'!B83&lt;&gt;"",RIGHT('syn rec_edit'!B83,LEN('syn rec_edit'!B83)-5),"")</f>
        <v/>
      </c>
      <c r="AM31" s="710"/>
      <c r="AN31" s="711"/>
      <c r="AO31" s="52" t="str">
        <f>IF('syn rec_edit'!E83&gt;0, 'syn rec_edit'!E83 &amp; "nt","")</f>
        <v/>
      </c>
      <c r="AP31" s="709" t="str">
        <f>IF('syn rec_edit'!B91&lt;&gt;"",RIGHT('syn rec_edit'!B91,LEN('syn rec_edit'!B91)-5),"")</f>
        <v/>
      </c>
      <c r="AQ31" s="710"/>
      <c r="AR31" s="711"/>
      <c r="AS31" s="52" t="str">
        <f>IF('syn rec_edit'!E91&gt;0, 'syn rec_edit'!E91 &amp; "nt","")</f>
        <v/>
      </c>
      <c r="AT31" s="709" t="str">
        <f>IF('syn rec_edit'!B99&lt;&gt;"",RIGHT('syn rec_edit'!B99,LEN('syn rec_edit'!B99)-5),"")</f>
        <v/>
      </c>
      <c r="AU31" s="710"/>
      <c r="AV31" s="711"/>
      <c r="AW31" s="52" t="str">
        <f>IF('syn rec_edit'!E99&gt;0, 'syn rec_edit'!E99 &amp; "nt","")</f>
        <v/>
      </c>
    </row>
    <row r="32" spans="1:51" ht="12.95" customHeight="1">
      <c r="A32" s="702"/>
      <c r="B32" s="712"/>
      <c r="C32" s="713"/>
      <c r="D32" s="714"/>
      <c r="E32" s="39" t="str">
        <f>'syn rec_edit'!I11</f>
        <v/>
      </c>
      <c r="F32" s="712"/>
      <c r="G32" s="713"/>
      <c r="H32" s="714"/>
      <c r="I32" s="39" t="str">
        <f>'syn rec_edit'!I19</f>
        <v/>
      </c>
      <c r="J32" s="712"/>
      <c r="K32" s="713"/>
      <c r="L32" s="714"/>
      <c r="M32" s="39" t="str">
        <f>'syn rec_edit'!I27</f>
        <v/>
      </c>
      <c r="N32" s="712"/>
      <c r="O32" s="713"/>
      <c r="P32" s="714"/>
      <c r="Q32" s="39" t="str">
        <f>'syn rec_edit'!I35</f>
        <v/>
      </c>
      <c r="R32" s="712"/>
      <c r="S32" s="713"/>
      <c r="T32" s="714"/>
      <c r="U32" s="39" t="str">
        <f>'syn rec_edit'!I43</f>
        <v/>
      </c>
      <c r="V32" s="712"/>
      <c r="W32" s="713"/>
      <c r="X32" s="714"/>
      <c r="Y32" s="39" t="str">
        <f>'syn rec_edit'!I51</f>
        <v/>
      </c>
      <c r="Z32" s="712"/>
      <c r="AA32" s="713"/>
      <c r="AB32" s="714"/>
      <c r="AC32" s="39" t="str">
        <f>'syn rec_edit'!I59</f>
        <v/>
      </c>
      <c r="AD32" s="712"/>
      <c r="AE32" s="713"/>
      <c r="AF32" s="714"/>
      <c r="AG32" s="39" t="str">
        <f>'syn rec_edit'!I67</f>
        <v/>
      </c>
      <c r="AH32" s="712"/>
      <c r="AI32" s="713"/>
      <c r="AJ32" s="714"/>
      <c r="AK32" s="39" t="str">
        <f>'syn rec_edit'!I75</f>
        <v/>
      </c>
      <c r="AL32" s="712"/>
      <c r="AM32" s="713"/>
      <c r="AN32" s="714"/>
      <c r="AO32" s="39" t="str">
        <f>'syn rec_edit'!I83</f>
        <v/>
      </c>
      <c r="AP32" s="712"/>
      <c r="AQ32" s="713"/>
      <c r="AR32" s="714"/>
      <c r="AS32" s="39" t="str">
        <f>'syn rec_edit'!I91</f>
        <v/>
      </c>
      <c r="AT32" s="712"/>
      <c r="AU32" s="713"/>
      <c r="AV32" s="714"/>
      <c r="AW32" s="39" t="str">
        <f>'syn rec_edit'!I100</f>
        <v/>
      </c>
    </row>
    <row r="33" spans="1:49" ht="12.95" customHeight="1">
      <c r="A33" s="702"/>
      <c r="B33" s="20"/>
      <c r="C33" s="38" t="str">
        <f>'syn rec_edit'!H11</f>
        <v/>
      </c>
      <c r="D33" s="21"/>
      <c r="E33" s="39" t="str">
        <f>'syn rec_edit'!J11</f>
        <v/>
      </c>
      <c r="F33" s="20"/>
      <c r="G33" s="38" t="str">
        <f>'syn rec_edit'!H19</f>
        <v>TE</v>
      </c>
      <c r="H33" s="21"/>
      <c r="I33" s="39" t="str">
        <f>'syn rec_edit'!J19</f>
        <v/>
      </c>
      <c r="J33" s="20"/>
      <c r="K33" s="38" t="str">
        <f>'syn rec_edit'!H27</f>
        <v>TE</v>
      </c>
      <c r="L33" s="21"/>
      <c r="M33" s="39" t="str">
        <f>'syn rec_edit'!J27</f>
        <v/>
      </c>
      <c r="N33" s="20"/>
      <c r="O33" s="38" t="str">
        <f>'syn rec_edit'!H35</f>
        <v>TE</v>
      </c>
      <c r="P33" s="21"/>
      <c r="Q33" s="39" t="str">
        <f>'syn rec_edit'!J35</f>
        <v/>
      </c>
      <c r="R33" s="20"/>
      <c r="S33" s="38" t="str">
        <f>'syn rec_edit'!H43</f>
        <v/>
      </c>
      <c r="T33" s="21"/>
      <c r="U33" s="39" t="str">
        <f>'syn rec_edit'!J43</f>
        <v/>
      </c>
      <c r="V33" s="20"/>
      <c r="W33" s="38" t="str">
        <f>'syn rec_edit'!H51</f>
        <v/>
      </c>
      <c r="X33" s="21"/>
      <c r="Y33" s="39" t="str">
        <f>'syn rec_edit'!J51</f>
        <v/>
      </c>
      <c r="Z33" s="20"/>
      <c r="AA33" s="38" t="str">
        <f>'syn rec_edit'!H59</f>
        <v/>
      </c>
      <c r="AB33" s="21"/>
      <c r="AC33" s="39" t="str">
        <f>'syn rec_edit'!J59</f>
        <v/>
      </c>
      <c r="AD33" s="20"/>
      <c r="AE33" s="38" t="str">
        <f>'syn rec_edit'!H67</f>
        <v/>
      </c>
      <c r="AF33" s="21"/>
      <c r="AG33" s="39" t="str">
        <f>'syn rec_edit'!J67</f>
        <v/>
      </c>
      <c r="AH33" s="20"/>
      <c r="AI33" s="38" t="str">
        <f>'syn rec_edit'!H75</f>
        <v/>
      </c>
      <c r="AJ33" s="21"/>
      <c r="AK33" s="39" t="str">
        <f>'syn rec_edit'!J75</f>
        <v/>
      </c>
      <c r="AL33" s="20"/>
      <c r="AM33" s="38" t="str">
        <f>'syn rec_edit'!H83</f>
        <v/>
      </c>
      <c r="AN33" s="21"/>
      <c r="AO33" s="39" t="str">
        <f>'syn rec_edit'!J83</f>
        <v/>
      </c>
      <c r="AP33" s="20"/>
      <c r="AQ33" s="38" t="str">
        <f>'syn rec_edit'!H91</f>
        <v/>
      </c>
      <c r="AR33" s="21"/>
      <c r="AS33" s="39" t="str">
        <f>'syn rec_edit'!J91</f>
        <v/>
      </c>
      <c r="AT33" s="20"/>
      <c r="AU33" s="38" t="str">
        <f>'syn rec_edit'!H99</f>
        <v/>
      </c>
      <c r="AV33" s="21"/>
      <c r="AW33" s="39" t="str">
        <f>'syn rec_edit'!J99</f>
        <v/>
      </c>
    </row>
    <row r="34" spans="1:49" ht="12.95" customHeight="1" thickBot="1">
      <c r="A34" s="28"/>
      <c r="B34" s="221" t="str">
        <f>'syn rec_edit'!F11</f>
        <v>1-7</v>
      </c>
      <c r="C34" s="22"/>
      <c r="D34" s="22"/>
      <c r="E34" s="23" t="str">
        <f>'syn rec_edit'!G11</f>
        <v>50nmUniv</v>
      </c>
      <c r="F34" s="221" t="str">
        <f>'syn rec_edit'!F19</f>
        <v>1-15</v>
      </c>
      <c r="G34" s="22"/>
      <c r="H34" s="22"/>
      <c r="I34" s="23" t="str">
        <f>'syn rec_edit'!G19</f>
        <v>25nmUniv</v>
      </c>
      <c r="J34" s="221" t="str">
        <f>'syn rec_edit'!F27</f>
        <v>1-23</v>
      </c>
      <c r="K34" s="22"/>
      <c r="L34" s="22"/>
      <c r="M34" s="23" t="str">
        <f>'syn rec_edit'!G27</f>
        <v>25nmUniv</v>
      </c>
      <c r="N34" s="221" t="str">
        <f>'syn rec_edit'!F35</f>
        <v>2-7</v>
      </c>
      <c r="O34" s="22"/>
      <c r="P34" s="22"/>
      <c r="Q34" s="23" t="str">
        <f>'syn rec_edit'!G35</f>
        <v>50nmUniv</v>
      </c>
      <c r="R34" s="221" t="str">
        <f>'syn rec_edit'!F43</f>
        <v>2-15</v>
      </c>
      <c r="S34" s="22"/>
      <c r="T34" s="22"/>
      <c r="U34" s="23" t="str">
        <f>'syn rec_edit'!G43</f>
        <v>50nmUniv</v>
      </c>
      <c r="V34" s="221" t="str">
        <f>'syn rec_edit'!F51</f>
        <v>2-23</v>
      </c>
      <c r="W34" s="22"/>
      <c r="X34" s="22"/>
      <c r="Y34" s="23" t="str">
        <f>'syn rec_edit'!G51</f>
        <v>50nmUniv</v>
      </c>
      <c r="Z34" s="221" t="str">
        <f>'syn rec_edit'!F59</f>
        <v/>
      </c>
      <c r="AA34" s="22"/>
      <c r="AB34" s="22"/>
      <c r="AC34" s="23" t="str">
        <f>'syn rec_edit'!G59</f>
        <v/>
      </c>
      <c r="AD34" s="221" t="str">
        <f>'syn rec_edit'!F67</f>
        <v/>
      </c>
      <c r="AE34" s="22"/>
      <c r="AF34" s="22"/>
      <c r="AG34" s="23" t="str">
        <f>'syn rec_edit'!G67</f>
        <v/>
      </c>
      <c r="AH34" s="221" t="str">
        <f>'syn rec_edit'!F75</f>
        <v/>
      </c>
      <c r="AI34" s="22"/>
      <c r="AJ34" s="22"/>
      <c r="AK34" s="23" t="str">
        <f>'syn rec_edit'!G75</f>
        <v/>
      </c>
      <c r="AL34" s="221" t="str">
        <f>'syn rec_edit'!F83</f>
        <v/>
      </c>
      <c r="AM34" s="22"/>
      <c r="AN34" s="22"/>
      <c r="AO34" s="23" t="str">
        <f>'syn rec_edit'!G83</f>
        <v/>
      </c>
      <c r="AP34" s="221" t="str">
        <f>'syn rec_edit'!F91</f>
        <v/>
      </c>
      <c r="AQ34" s="22"/>
      <c r="AR34" s="22"/>
      <c r="AS34" s="23" t="str">
        <f>'syn rec_edit'!G91</f>
        <v/>
      </c>
      <c r="AT34" s="221" t="str">
        <f>'syn rec_edit'!F99</f>
        <v/>
      </c>
      <c r="AU34" s="22"/>
      <c r="AV34" s="22"/>
      <c r="AW34" s="23" t="str">
        <f>'syn rec_edit'!G99</f>
        <v/>
      </c>
    </row>
    <row r="35" spans="1:49" ht="12.95" customHeight="1">
      <c r="A35" s="701" t="s">
        <v>11</v>
      </c>
      <c r="B35" s="709" t="str">
        <f>IF('syn rec_edit'!B12&lt;&gt;"",RIGHT('syn rec_edit'!B12,LEN('syn rec_edit'!B12)-5),"")</f>
        <v>8182-1</v>
      </c>
      <c r="C35" s="710"/>
      <c r="D35" s="711"/>
      <c r="E35" s="52" t="str">
        <f>IF('syn rec_edit'!E12&gt;0, 'syn rec_edit'!E12 &amp; "nt","")</f>
        <v>40nt</v>
      </c>
      <c r="F35" s="709" t="str">
        <f>IF('syn rec_edit'!B20&lt;&gt;"",RIGHT('syn rec_edit'!B20,LEN('syn rec_edit'!B20)-5),"")</f>
        <v>8147-8</v>
      </c>
      <c r="G35" s="710"/>
      <c r="H35" s="711"/>
      <c r="I35" s="52" t="str">
        <f>IF('syn rec_edit'!E20&gt;0, 'syn rec_edit'!E20 &amp; "nt","")</f>
        <v>41nt</v>
      </c>
      <c r="J35" s="709" t="str">
        <f>IF('syn rec_edit'!B28&lt;&gt;"",RIGHT('syn rec_edit'!B28,LEN('syn rec_edit'!B28)-5),"")</f>
        <v>8083-6</v>
      </c>
      <c r="K35" s="710"/>
      <c r="L35" s="711"/>
      <c r="M35" s="52" t="str">
        <f>IF('syn rec_edit'!E28&gt;0, 'syn rec_edit'!E28 &amp; "nt","")</f>
        <v>57nt</v>
      </c>
      <c r="N35" s="709" t="str">
        <f>IF('syn rec_edit'!B36&lt;&gt;"",RIGHT('syn rec_edit'!B36,LEN('syn rec_edit'!B36)-5),"")</f>
        <v>8067-6</v>
      </c>
      <c r="O35" s="710"/>
      <c r="P35" s="711"/>
      <c r="Q35" s="52" t="str">
        <f>IF('syn rec_edit'!E36&gt;0, 'syn rec_edit'!E36 &amp; "nt","")</f>
        <v>70nt</v>
      </c>
      <c r="R35" s="709" t="str">
        <f>IF('syn rec_edit'!B44&lt;&gt;"",RIGHT('syn rec_edit'!B44,LEN('syn rec_edit'!B44)-5),"")</f>
        <v>8049-4</v>
      </c>
      <c r="S35" s="710"/>
      <c r="T35" s="711"/>
      <c r="U35" s="52" t="str">
        <f>IF('syn rec_edit'!E44&gt;0, 'syn rec_edit'!E44 &amp; "nt","")</f>
        <v>61nt</v>
      </c>
      <c r="V35" s="709" t="str">
        <f>IF('syn rec_edit'!B52&lt;&gt;"",RIGHT('syn rec_edit'!B52,LEN('syn rec_edit'!B52)-5),"")</f>
        <v>8049-12</v>
      </c>
      <c r="W35" s="710"/>
      <c r="X35" s="711"/>
      <c r="Y35" s="52" t="str">
        <f>IF('syn rec_edit'!E52&gt;0, 'syn rec_edit'!E52 &amp; "nt","")</f>
        <v>52nt</v>
      </c>
      <c r="Z35" s="709" t="str">
        <f>IF('syn rec_edit'!B60&lt;&gt;"",RIGHT('syn rec_edit'!B60,LEN('syn rec_edit'!B60)-5),"")</f>
        <v/>
      </c>
      <c r="AA35" s="710"/>
      <c r="AB35" s="711"/>
      <c r="AC35" s="52" t="str">
        <f>IF('syn rec_edit'!E60&gt;0, 'syn rec_edit'!E60 &amp; "nt","")</f>
        <v/>
      </c>
      <c r="AD35" s="709" t="str">
        <f>IF('syn rec_edit'!B68&lt;&gt;"",RIGHT('syn rec_edit'!B68,LEN('syn rec_edit'!B68)-5),"")</f>
        <v/>
      </c>
      <c r="AE35" s="710"/>
      <c r="AF35" s="711"/>
      <c r="AG35" s="52" t="str">
        <f>IF('syn rec_edit'!E68&gt;0, 'syn rec_edit'!E68 &amp; "nt","")</f>
        <v/>
      </c>
      <c r="AH35" s="709" t="str">
        <f>IF('syn rec_edit'!B76&lt;&gt;"",RIGHT('syn rec_edit'!B76,LEN('syn rec_edit'!B76)-5),"")</f>
        <v/>
      </c>
      <c r="AI35" s="710"/>
      <c r="AJ35" s="711"/>
      <c r="AK35" s="52" t="str">
        <f>IF('syn rec_edit'!E76&gt;0, 'syn rec_edit'!E76 &amp; "nt","")</f>
        <v/>
      </c>
      <c r="AL35" s="709" t="str">
        <f>IF('syn rec_edit'!B84&lt;&gt;"",RIGHT('syn rec_edit'!B84,LEN('syn rec_edit'!B84)-5),"")</f>
        <v/>
      </c>
      <c r="AM35" s="710"/>
      <c r="AN35" s="711"/>
      <c r="AO35" s="52" t="str">
        <f>IF('syn rec_edit'!E84&gt;0, 'syn rec_edit'!E84 &amp; "nt","")</f>
        <v/>
      </c>
      <c r="AP35" s="709" t="str">
        <f>IF('syn rec_edit'!B92&lt;&gt;"",RIGHT('syn rec_edit'!B92,LEN('syn rec_edit'!B92)-5),"")</f>
        <v/>
      </c>
      <c r="AQ35" s="710"/>
      <c r="AR35" s="711"/>
      <c r="AS35" s="52" t="str">
        <f>IF('syn rec_edit'!E92&gt;0, 'syn rec_edit'!E92 &amp; "nt","")</f>
        <v/>
      </c>
      <c r="AT35" s="709" t="str">
        <f>IF('syn rec_edit'!B100&lt;&gt;"",RIGHT('syn rec_edit'!B100,LEN('syn rec_edit'!B100)-5),"")</f>
        <v/>
      </c>
      <c r="AU35" s="710"/>
      <c r="AV35" s="711"/>
      <c r="AW35" s="52" t="str">
        <f>IF('syn rec_edit'!E100&gt;0, 'syn rec_edit'!E100 &amp; "nt","")</f>
        <v/>
      </c>
    </row>
    <row r="36" spans="1:49" ht="12.95" customHeight="1">
      <c r="A36" s="702"/>
      <c r="B36" s="712"/>
      <c r="C36" s="713"/>
      <c r="D36" s="714"/>
      <c r="E36" s="39" t="str">
        <f>'syn rec_edit'!I12</f>
        <v/>
      </c>
      <c r="F36" s="712"/>
      <c r="G36" s="713"/>
      <c r="H36" s="714"/>
      <c r="I36" s="39" t="str">
        <f>'syn rec_edit'!I20</f>
        <v/>
      </c>
      <c r="J36" s="712"/>
      <c r="K36" s="713"/>
      <c r="L36" s="714"/>
      <c r="M36" s="39" t="str">
        <f>'syn rec_edit'!I28</f>
        <v/>
      </c>
      <c r="N36" s="712"/>
      <c r="O36" s="713"/>
      <c r="P36" s="714"/>
      <c r="Q36" s="39" t="str">
        <f>'syn rec_edit'!I36</f>
        <v/>
      </c>
      <c r="R36" s="712"/>
      <c r="S36" s="713"/>
      <c r="T36" s="714"/>
      <c r="U36" s="39" t="str">
        <f>'syn rec_edit'!I44</f>
        <v/>
      </c>
      <c r="V36" s="712"/>
      <c r="W36" s="713"/>
      <c r="X36" s="714"/>
      <c r="Y36" s="39" t="str">
        <f>'syn rec_edit'!I52</f>
        <v/>
      </c>
      <c r="Z36" s="712"/>
      <c r="AA36" s="713"/>
      <c r="AB36" s="714"/>
      <c r="AC36" s="39" t="str">
        <f>'syn rec_edit'!I60</f>
        <v/>
      </c>
      <c r="AD36" s="712"/>
      <c r="AE36" s="713"/>
      <c r="AF36" s="714"/>
      <c r="AG36" s="39" t="str">
        <f>'syn rec_edit'!I68</f>
        <v/>
      </c>
      <c r="AH36" s="712"/>
      <c r="AI36" s="713"/>
      <c r="AJ36" s="714"/>
      <c r="AK36" s="39" t="str">
        <f>'syn rec_edit'!I76</f>
        <v/>
      </c>
      <c r="AL36" s="712"/>
      <c r="AM36" s="713"/>
      <c r="AN36" s="714"/>
      <c r="AO36" s="39" t="str">
        <f>'syn rec_edit'!I84</f>
        <v/>
      </c>
      <c r="AP36" s="712"/>
      <c r="AQ36" s="713"/>
      <c r="AR36" s="714"/>
      <c r="AS36" s="39" t="str">
        <f>'syn rec_edit'!I92</f>
        <v/>
      </c>
      <c r="AT36" s="712"/>
      <c r="AU36" s="713"/>
      <c r="AV36" s="714"/>
      <c r="AW36" s="39" t="str">
        <f>'syn rec_edit'!I100</f>
        <v/>
      </c>
    </row>
    <row r="37" spans="1:49" ht="12.95" customHeight="1">
      <c r="A37" s="702"/>
      <c r="B37" s="20"/>
      <c r="C37" s="38" t="str">
        <f>'syn rec_edit'!H12</f>
        <v>TE</v>
      </c>
      <c r="D37" s="21"/>
      <c r="E37" s="39" t="str">
        <f>'syn rec_edit'!J12</f>
        <v/>
      </c>
      <c r="F37" s="20"/>
      <c r="G37" s="38" t="str">
        <f>'syn rec_edit'!H20</f>
        <v>TE</v>
      </c>
      <c r="H37" s="21"/>
      <c r="I37" s="39" t="str">
        <f>'syn rec_edit'!J20</f>
        <v/>
      </c>
      <c r="J37" s="20"/>
      <c r="K37" s="38" t="str">
        <f>'syn rec_edit'!H28</f>
        <v>TE</v>
      </c>
      <c r="L37" s="21"/>
      <c r="M37" s="39" t="str">
        <f>'syn rec_edit'!J28</f>
        <v/>
      </c>
      <c r="N37" s="20"/>
      <c r="O37" s="38" t="str">
        <f>'syn rec_edit'!H36</f>
        <v>TE</v>
      </c>
      <c r="P37" s="21"/>
      <c r="Q37" s="39" t="str">
        <f>'syn rec_edit'!J36</f>
        <v/>
      </c>
      <c r="R37" s="20"/>
      <c r="S37" s="38" t="str">
        <f>'syn rec_edit'!H44</f>
        <v/>
      </c>
      <c r="T37" s="21"/>
      <c r="U37" s="39" t="str">
        <f>'syn rec_edit'!J44</f>
        <v/>
      </c>
      <c r="V37" s="20"/>
      <c r="W37" s="38" t="str">
        <f>'syn rec_edit'!H52</f>
        <v/>
      </c>
      <c r="X37" s="21"/>
      <c r="Y37" s="39" t="str">
        <f>'syn rec_edit'!J52</f>
        <v/>
      </c>
      <c r="Z37" s="20"/>
      <c r="AA37" s="38" t="str">
        <f>'syn rec_edit'!H60</f>
        <v/>
      </c>
      <c r="AB37" s="21"/>
      <c r="AC37" s="39" t="str">
        <f>'syn rec_edit'!J60</f>
        <v/>
      </c>
      <c r="AD37" s="20"/>
      <c r="AE37" s="38" t="str">
        <f>'syn rec_edit'!H68</f>
        <v/>
      </c>
      <c r="AF37" s="21"/>
      <c r="AG37" s="39" t="str">
        <f>'syn rec_edit'!J68</f>
        <v/>
      </c>
      <c r="AH37" s="20"/>
      <c r="AI37" s="38" t="str">
        <f>'syn rec_edit'!H76</f>
        <v/>
      </c>
      <c r="AJ37" s="21"/>
      <c r="AK37" s="39" t="str">
        <f>'syn rec_edit'!J76</f>
        <v/>
      </c>
      <c r="AL37" s="20"/>
      <c r="AM37" s="38" t="str">
        <f>'syn rec_edit'!H84</f>
        <v/>
      </c>
      <c r="AN37" s="21"/>
      <c r="AO37" s="39" t="str">
        <f>'syn rec_edit'!J84</f>
        <v/>
      </c>
      <c r="AP37" s="20"/>
      <c r="AQ37" s="38" t="str">
        <f>'syn rec_edit'!H92</f>
        <v/>
      </c>
      <c r="AR37" s="21"/>
      <c r="AS37" s="39" t="str">
        <f>'syn rec_edit'!J92</f>
        <v/>
      </c>
      <c r="AT37" s="20"/>
      <c r="AU37" s="38" t="str">
        <f>'syn rec_edit'!H100</f>
        <v/>
      </c>
      <c r="AV37" s="21"/>
      <c r="AW37" s="39" t="str">
        <f>'syn rec_edit'!J100</f>
        <v/>
      </c>
    </row>
    <row r="38" spans="1:49" ht="12.95" customHeight="1" thickBot="1">
      <c r="A38" s="29"/>
      <c r="B38" s="221" t="str">
        <f>'syn rec_edit'!F12</f>
        <v>1-8</v>
      </c>
      <c r="C38" s="22"/>
      <c r="D38" s="22"/>
      <c r="E38" s="23" t="str">
        <f>'syn rec_edit'!G12</f>
        <v>25nmUniv</v>
      </c>
      <c r="F38" s="221" t="str">
        <f>'syn rec_edit'!F20</f>
        <v>1-16</v>
      </c>
      <c r="G38" s="22"/>
      <c r="H38" s="22"/>
      <c r="I38" s="23" t="str">
        <f>'syn rec_edit'!G20</f>
        <v>25nmUniv</v>
      </c>
      <c r="J38" s="221" t="str">
        <f>'syn rec_edit'!F28</f>
        <v>1-24</v>
      </c>
      <c r="K38" s="22"/>
      <c r="L38" s="22"/>
      <c r="M38" s="23" t="str">
        <f>'syn rec_edit'!G28</f>
        <v>25nmUniv</v>
      </c>
      <c r="N38" s="221" t="str">
        <f>'syn rec_edit'!F36</f>
        <v>2-8</v>
      </c>
      <c r="O38" s="22"/>
      <c r="P38" s="22"/>
      <c r="Q38" s="23" t="str">
        <f>'syn rec_edit'!G36</f>
        <v>50nmUniv</v>
      </c>
      <c r="R38" s="221" t="str">
        <f>'syn rec_edit'!F44</f>
        <v>2-16</v>
      </c>
      <c r="S38" s="22"/>
      <c r="T38" s="22"/>
      <c r="U38" s="23" t="str">
        <f>'syn rec_edit'!G44</f>
        <v>50nmUniv</v>
      </c>
      <c r="V38" s="221" t="str">
        <f>'syn rec_edit'!F52</f>
        <v>2-24</v>
      </c>
      <c r="W38" s="22"/>
      <c r="X38" s="22"/>
      <c r="Y38" s="23" t="str">
        <f>'syn rec_edit'!G52</f>
        <v>50nmUniv</v>
      </c>
      <c r="Z38" s="221" t="str">
        <f>'syn rec_edit'!F60</f>
        <v/>
      </c>
      <c r="AA38" s="22"/>
      <c r="AB38" s="22"/>
      <c r="AC38" s="23" t="str">
        <f>'syn rec_edit'!G60</f>
        <v/>
      </c>
      <c r="AD38" s="221" t="str">
        <f>'syn rec_edit'!F68</f>
        <v/>
      </c>
      <c r="AE38" s="22"/>
      <c r="AF38" s="22"/>
      <c r="AG38" s="23" t="str">
        <f>'syn rec_edit'!G68</f>
        <v/>
      </c>
      <c r="AH38" s="221" t="str">
        <f>'syn rec_edit'!F76</f>
        <v/>
      </c>
      <c r="AI38" s="22"/>
      <c r="AJ38" s="22"/>
      <c r="AK38" s="23" t="str">
        <f>'syn rec_edit'!G77</f>
        <v/>
      </c>
      <c r="AL38" s="221" t="str">
        <f>'syn rec_edit'!F84</f>
        <v/>
      </c>
      <c r="AM38" s="22"/>
      <c r="AN38" s="22"/>
      <c r="AO38" s="23" t="str">
        <f>'syn rec_edit'!G84</f>
        <v/>
      </c>
      <c r="AP38" s="221" t="str">
        <f>'syn rec_edit'!F92</f>
        <v/>
      </c>
      <c r="AQ38" s="22"/>
      <c r="AR38" s="22"/>
      <c r="AS38" s="23" t="str">
        <f>'syn rec_edit'!G92</f>
        <v/>
      </c>
      <c r="AT38" s="221" t="str">
        <f>'syn rec_edit'!F100</f>
        <v/>
      </c>
      <c r="AU38" s="22"/>
      <c r="AV38" s="22"/>
      <c r="AW38" s="23" t="str">
        <f>'syn rec_edit'!G100</f>
        <v/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18">
        <f>COUNTIF('syn rec_edit'!F5:F100,"*1-*")</f>
        <v>24</v>
      </c>
      <c r="E40" s="719"/>
      <c r="F40" s="34"/>
      <c r="G40" s="35" t="s">
        <v>13</v>
      </c>
      <c r="H40" s="35"/>
      <c r="I40" s="36"/>
      <c r="J40" s="721">
        <f>COUNTIF('syn rec_edit'!F5:F100,"*2-*")</f>
        <v>24</v>
      </c>
      <c r="K40" s="722"/>
      <c r="L40" s="34"/>
      <c r="M40" s="35" t="s">
        <v>14</v>
      </c>
      <c r="N40" s="35"/>
      <c r="O40" s="36"/>
      <c r="P40" s="716">
        <f>COUNTIF('syn rec_edit'!F5:F100,"*3-*")</f>
        <v>0</v>
      </c>
      <c r="Q40" s="717"/>
      <c r="R40" s="34"/>
      <c r="S40" s="31" t="s">
        <v>18</v>
      </c>
      <c r="T40" s="31"/>
      <c r="U40" s="31"/>
      <c r="V40" s="730">
        <f>COUNTIF('syn rec_edit'!F5:F100,"*4-*")</f>
        <v>0</v>
      </c>
      <c r="W40" s="731"/>
      <c r="X40" s="32"/>
      <c r="Y40" s="31" t="s">
        <v>19</v>
      </c>
      <c r="Z40" s="31"/>
      <c r="AA40" s="31"/>
      <c r="AB40" s="728">
        <f>COUNTIF('syn rec_edit'!F5:F100,"*5-*")</f>
        <v>0</v>
      </c>
      <c r="AC40" s="729"/>
      <c r="AD40" s="9"/>
      <c r="AE40" s="31" t="s">
        <v>516</v>
      </c>
      <c r="AF40" s="239"/>
      <c r="AG40" s="239"/>
      <c r="AH40" s="726">
        <f>COUNTIF('syn rec_edit'!F5:F100,"*6-*")</f>
        <v>0</v>
      </c>
      <c r="AI40" s="727"/>
      <c r="AJ40" s="724" t="s">
        <v>33</v>
      </c>
      <c r="AK40" s="725"/>
      <c r="AL40" s="725"/>
      <c r="AM40" s="725"/>
      <c r="AN40" s="725"/>
      <c r="AO40" s="723">
        <f ca="1">'syn rec_edit'!K2</f>
        <v>43467.539867361113</v>
      </c>
      <c r="AP40" s="723"/>
      <c r="AQ40" s="723"/>
      <c r="AR40" s="723"/>
      <c r="AS40" s="723"/>
      <c r="AT40" s="723"/>
      <c r="AU40" s="723"/>
      <c r="AV40" s="723"/>
      <c r="AW40" s="157"/>
    </row>
    <row r="41" spans="1:49" ht="19.5" customHeight="1">
      <c r="A41" s="31" t="s">
        <v>31</v>
      </c>
      <c r="B41" s="31"/>
      <c r="C41" s="32"/>
      <c r="D41" s="715">
        <f>IF(AND(D40&lt;13,D40&gt;0),1,IF(AND(D40&lt;25,D40&gt;12),2,IF(AND(D40&lt;37,D40&gt;24),3,IF(AND(D40&lt;49,D40&gt;36),4,0))))</f>
        <v>2</v>
      </c>
      <c r="E41" s="715"/>
      <c r="F41" s="33"/>
      <c r="G41" s="33"/>
      <c r="H41" s="33"/>
      <c r="I41" s="33"/>
      <c r="J41" s="715">
        <f>IF(AND(J40&lt;13,J40&gt;0),1,IF(AND(J40&lt;25,J40&gt;12),2,IF(AND(J40&lt;37,J40&gt;24),3,IF(AND(J40&lt;49,J40&gt;36),4,0))))</f>
        <v>2</v>
      </c>
      <c r="K41" s="715"/>
      <c r="L41" s="33"/>
      <c r="M41" s="33"/>
      <c r="N41" s="33"/>
      <c r="O41" s="33"/>
      <c r="P41" s="715">
        <f>IF(AND(P40&lt;13,P40&gt;0),1,IF(AND(P40&lt;25,P40&gt;12),2,IF(AND(P40&lt;37,P40&gt;24),3,IF(AND(P40&lt;49,P40&gt;36),4,0))))</f>
        <v>0</v>
      </c>
      <c r="Q41" s="715"/>
      <c r="R41" s="33"/>
      <c r="S41" s="33"/>
      <c r="T41" s="33"/>
      <c r="U41" s="33"/>
      <c r="V41" s="715">
        <f>IF(AND(V40&lt;13,V40&gt;0),1,IF(AND(V40&lt;25,V40&gt;12),2,IF(AND(V40&lt;37,V40&gt;24),3,IF(AND(V40&lt;49,V40&gt;36),4,0))))</f>
        <v>0</v>
      </c>
      <c r="W41" s="715"/>
      <c r="X41" s="33"/>
      <c r="Y41" s="33"/>
      <c r="Z41" s="33"/>
      <c r="AA41" s="33"/>
      <c r="AB41" s="715">
        <f>IF(AND(AB40&lt;13,AB40&gt;0),1,IF(AND(AB40&lt;25,AB40&gt;12),2,IF(AND(AB40&lt;37,AB40&gt;24),3,IF(AND(AB40&lt;49,AB40&gt;36),4,0))))</f>
        <v>0</v>
      </c>
      <c r="AC41" s="715"/>
      <c r="AD41" s="240"/>
      <c r="AE41" s="240"/>
      <c r="AF41" s="240"/>
      <c r="AG41" s="240"/>
      <c r="AH41" s="715">
        <f>IF(AND(AH40&lt;13,AH40&gt;0),1,IF(AND(AH40&lt;25,AH40&gt;12),2,IF(AND(AH40&lt;37,AH40&gt;24),3,IF(AND(AH40&lt;49,AH40&gt;36),4,0))))</f>
        <v>0</v>
      </c>
      <c r="AI41" s="715"/>
      <c r="AJ41" s="237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57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57"/>
      <c r="AQ42" s="13"/>
      <c r="AR42" s="13"/>
      <c r="AS42" s="13"/>
      <c r="AT42" s="13"/>
      <c r="AU42" s="157"/>
      <c r="AV42" s="157"/>
      <c r="AW42" s="157"/>
    </row>
    <row r="43" spans="1:49" ht="16.5" customHeight="1" thickBot="1">
      <c r="A43" s="704" t="s">
        <v>727</v>
      </c>
      <c r="B43" s="704"/>
      <c r="C43" s="704"/>
      <c r="D43" s="704"/>
      <c r="E43" s="705" t="s">
        <v>728</v>
      </c>
      <c r="F43" s="705"/>
      <c r="G43" s="706"/>
      <c r="H43" s="707">
        <f>COUNTIF('syn rec_edit'!F5:F100,"*A-*")</f>
        <v>0</v>
      </c>
      <c r="I43" s="708"/>
      <c r="J43" s="273"/>
      <c r="K43" s="705" t="s">
        <v>729</v>
      </c>
      <c r="L43" s="705"/>
      <c r="M43" s="706"/>
      <c r="N43" s="749">
        <f>COUNTIF('syn rec_edit'!F5:F100,"*B-*")</f>
        <v>0</v>
      </c>
      <c r="O43" s="750"/>
      <c r="AA43" s="753"/>
      <c r="AB43" s="753"/>
      <c r="AC43" s="753"/>
      <c r="AD43" s="753"/>
      <c r="AE43" s="155"/>
      <c r="AF43" s="155"/>
      <c r="AG43" s="753"/>
      <c r="AH43" s="753"/>
      <c r="AI43" s="753"/>
      <c r="AJ43" s="753"/>
      <c r="AK43" s="156"/>
      <c r="AL43" s="156"/>
      <c r="AO43" s="9" t="s">
        <v>116</v>
      </c>
      <c r="AT43" s="752">
        <f>'syn rec_edit'!AE4</f>
        <v>10.000000000000002</v>
      </c>
      <c r="AU43" s="752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AO3:AW4"/>
    <mergeCell ref="S5:T5"/>
    <mergeCell ref="AB5:AC5"/>
    <mergeCell ref="AH5:AP5"/>
    <mergeCell ref="AQ5:AS5"/>
    <mergeCell ref="AT5:AW5"/>
    <mergeCell ref="A43:D43"/>
    <mergeCell ref="E43:G43"/>
    <mergeCell ref="H43:I43"/>
    <mergeCell ref="K43:M43"/>
    <mergeCell ref="N43:O43"/>
    <mergeCell ref="AB41:AC41"/>
    <mergeCell ref="P40:Q40"/>
    <mergeCell ref="AH41:AI41"/>
    <mergeCell ref="D40:E40"/>
    <mergeCell ref="F31:H32"/>
    <mergeCell ref="J31:L32"/>
    <mergeCell ref="N31:P32"/>
    <mergeCell ref="R31:T32"/>
    <mergeCell ref="B7:D8"/>
    <mergeCell ref="R15:T16"/>
    <mergeCell ref="N23:P24"/>
    <mergeCell ref="R23:T24"/>
    <mergeCell ref="R19:T20"/>
    <mergeCell ref="AT43:AU43"/>
    <mergeCell ref="AA43:AD43"/>
    <mergeCell ref="AG43:AJ43"/>
    <mergeCell ref="V41:W41"/>
    <mergeCell ref="AL15:AN16"/>
    <mergeCell ref="AT15:AV16"/>
    <mergeCell ref="AD15:AF16"/>
    <mergeCell ref="P41:Q41"/>
    <mergeCell ref="V40:W40"/>
    <mergeCell ref="N27:P28"/>
    <mergeCell ref="V35:X36"/>
    <mergeCell ref="AT35:AV36"/>
    <mergeCell ref="AD35:AF36"/>
    <mergeCell ref="AH35:AJ36"/>
    <mergeCell ref="AL35:AN36"/>
    <mergeCell ref="AB40:AC40"/>
    <mergeCell ref="AH19:AJ20"/>
    <mergeCell ref="AL19:AN20"/>
    <mergeCell ref="AT23:AV24"/>
    <mergeCell ref="AT27:AV28"/>
    <mergeCell ref="AP19:AR20"/>
    <mergeCell ref="AD19:AF20"/>
    <mergeCell ref="N15:P16"/>
    <mergeCell ref="R27:T28"/>
    <mergeCell ref="D41:E41"/>
    <mergeCell ref="J41:K41"/>
    <mergeCell ref="J40:K40"/>
    <mergeCell ref="AH40:AI40"/>
    <mergeCell ref="AJ40:AN40"/>
    <mergeCell ref="AO40:AV40"/>
    <mergeCell ref="AP35:AR36"/>
    <mergeCell ref="AT6:AW6"/>
    <mergeCell ref="AT11:AV12"/>
    <mergeCell ref="V19:X20"/>
    <mergeCell ref="AT7:AV8"/>
    <mergeCell ref="AL6:AO6"/>
    <mergeCell ref="Z31:AB32"/>
    <mergeCell ref="AT19:AV20"/>
    <mergeCell ref="AP6:AS6"/>
    <mergeCell ref="Z6:AC6"/>
    <mergeCell ref="AL11:AN12"/>
    <mergeCell ref="AP11:AR12"/>
    <mergeCell ref="Z11:AB12"/>
    <mergeCell ref="Z7:AB8"/>
    <mergeCell ref="Z23:AB24"/>
    <mergeCell ref="V31:X32"/>
    <mergeCell ref="AT31:AV32"/>
    <mergeCell ref="AP31:AR32"/>
    <mergeCell ref="AL31:AN32"/>
    <mergeCell ref="AH31:AJ32"/>
    <mergeCell ref="AD31:AF32"/>
    <mergeCell ref="Z35:AB36"/>
    <mergeCell ref="A15:A17"/>
    <mergeCell ref="A35:A37"/>
    <mergeCell ref="B35:D36"/>
    <mergeCell ref="F35:H36"/>
    <mergeCell ref="J35:L36"/>
    <mergeCell ref="N35:P36"/>
    <mergeCell ref="R35:T36"/>
    <mergeCell ref="A31:A33"/>
    <mergeCell ref="B31:D32"/>
    <mergeCell ref="B27:D28"/>
    <mergeCell ref="F27:H28"/>
    <mergeCell ref="J27:L28"/>
    <mergeCell ref="A27:A29"/>
    <mergeCell ref="A23:A25"/>
    <mergeCell ref="B23:D24"/>
    <mergeCell ref="F23:H24"/>
    <mergeCell ref="J23:L24"/>
    <mergeCell ref="V27:X28"/>
    <mergeCell ref="Z19:AB20"/>
    <mergeCell ref="V23:X24"/>
    <mergeCell ref="AH11:AJ12"/>
    <mergeCell ref="V11:X12"/>
    <mergeCell ref="N11:P12"/>
    <mergeCell ref="B11:D12"/>
    <mergeCell ref="F11:H12"/>
    <mergeCell ref="F7:H8"/>
    <mergeCell ref="AD11:AF12"/>
    <mergeCell ref="AP7:AR8"/>
    <mergeCell ref="R11:T12"/>
    <mergeCell ref="AP27:AR28"/>
    <mergeCell ref="F19:H20"/>
    <mergeCell ref="J19:L20"/>
    <mergeCell ref="A19:A21"/>
    <mergeCell ref="B19:D20"/>
    <mergeCell ref="Z15:AB16"/>
    <mergeCell ref="AH15:AJ16"/>
    <mergeCell ref="F15:H16"/>
    <mergeCell ref="J15:L16"/>
    <mergeCell ref="Z27:AB28"/>
    <mergeCell ref="AP15:AR16"/>
    <mergeCell ref="AP23:AR24"/>
    <mergeCell ref="AH27:AJ28"/>
    <mergeCell ref="AL27:AN28"/>
    <mergeCell ref="AL23:AN24"/>
    <mergeCell ref="AD27:AF28"/>
    <mergeCell ref="AD23:AF24"/>
    <mergeCell ref="AH23:AJ24"/>
    <mergeCell ref="N19:P20"/>
    <mergeCell ref="AH6:AK6"/>
    <mergeCell ref="V15:X16"/>
    <mergeCell ref="A7:A9"/>
    <mergeCell ref="B15:D16"/>
    <mergeCell ref="J7:L8"/>
    <mergeCell ref="A11:A13"/>
    <mergeCell ref="J11:L12"/>
    <mergeCell ref="G3:G4"/>
    <mergeCell ref="A3:F4"/>
    <mergeCell ref="AD7:AF8"/>
    <mergeCell ref="AH7:AJ8"/>
    <mergeCell ref="B6:E6"/>
    <mergeCell ref="F6:I6"/>
    <mergeCell ref="J6:M6"/>
    <mergeCell ref="R6:U6"/>
    <mergeCell ref="V6:Y6"/>
    <mergeCell ref="N6:Q6"/>
    <mergeCell ref="AD6:AG6"/>
    <mergeCell ref="H3:I4"/>
    <mergeCell ref="K3:AN4"/>
    <mergeCell ref="AL7:AN8"/>
    <mergeCell ref="N7:P8"/>
    <mergeCell ref="R7:T8"/>
    <mergeCell ref="V7:X8"/>
  </mergeCells>
  <conditionalFormatting sqref="B10:AW10 B14:AW14 B18:AW18 B22:AW22 B26:AW26 B30:AW30 B34:AW34 B38:AW38">
    <cfRule type="containsText" dxfId="239" priority="1" operator="containsText" text="B-">
      <formula>NOT(ISERROR(SEARCH("B-",B10)))</formula>
    </cfRule>
    <cfRule type="containsText" dxfId="238" priority="2" operator="containsText" text="A-">
      <formula>NOT(ISERROR(SEARCH("A-",B10)))</formula>
    </cfRule>
    <cfRule type="containsText" dxfId="237" priority="3" operator="containsText" text="6-">
      <formula>NOT(ISERROR(SEARCH("6-",B10)))</formula>
    </cfRule>
    <cfRule type="containsText" dxfId="236" priority="4" operator="containsText" text="5-">
      <formula>NOT(ISERROR(SEARCH("5-",B10)))</formula>
    </cfRule>
    <cfRule type="containsText" dxfId="235" priority="5" operator="containsText" text="4-">
      <formula>NOT(ISERROR(SEARCH("4-",B10)))</formula>
    </cfRule>
    <cfRule type="containsText" dxfId="234" priority="6" operator="containsText" text="3-">
      <formula>NOT(ISERROR(SEARCH("3-",B10)))</formula>
    </cfRule>
    <cfRule type="containsText" dxfId="233" priority="7" operator="containsText" text="2-">
      <formula>NOT(ISERROR(SEARCH("2-",B10)))</formula>
    </cfRule>
    <cfRule type="containsText" dxfId="232" priority="8" operator="containsText" text="1-">
      <formula>NOT(ISERROR(SEARCH("1-",B10)))</formula>
    </cfRule>
  </conditionalFormatting>
  <printOptions horizontalCentered="1" verticalCentered="1"/>
  <pageMargins left="0.25" right="0.25" top="0.25" bottom="0.25" header="0" footer="0"/>
  <pageSetup scale="97" orientation="landscape" horizontalDpi="4294967292" verticalDpi="4294967292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9"/>
  <dimension ref="A1:XFC67"/>
  <sheetViews>
    <sheetView showGridLines="0" showZeros="0" zoomScaleNormal="100" zoomScaleSheetLayoutView="62" zoomScalePageLayoutView="9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/>
    <col min="51" max="51" width="4.140625" style="8" hidden="1"/>
    <col min="52" max="16381" width="12.5703125" style="8" hidden="1"/>
    <col min="16382" max="16382" width="0" style="8" hidden="1"/>
    <col min="16383" max="16383" width="12.5703125" style="8" hidden="1"/>
    <col min="16384" max="16384" width="0.85546875" style="8" customWidth="1"/>
  </cols>
  <sheetData>
    <row r="1" spans="1:49" ht="2.25" customHeight="1" thickBot="1"/>
    <row r="2" spans="1:49" ht="1.5" hidden="1" customHeight="1"/>
    <row r="3" spans="1:49" ht="21.75" customHeight="1">
      <c r="A3" s="737">
        <f>'syn rec_edit'!J2</f>
        <v>0</v>
      </c>
      <c r="B3" s="738"/>
      <c r="C3" s="738"/>
      <c r="D3" s="738"/>
      <c r="E3" s="738"/>
      <c r="F3" s="738"/>
      <c r="G3" s="736" t="s">
        <v>20</v>
      </c>
      <c r="H3" s="732">
        <f>'syn rec_edit'!H2</f>
        <v>0</v>
      </c>
      <c r="I3" s="733"/>
      <c r="J3" s="473"/>
      <c r="K3" s="742" t="s">
        <v>43</v>
      </c>
      <c r="L3" s="742"/>
      <c r="M3" s="742"/>
      <c r="N3" s="742"/>
      <c r="O3" s="742"/>
      <c r="P3" s="742"/>
      <c r="Q3" s="742"/>
      <c r="R3" s="742"/>
      <c r="S3" s="742"/>
      <c r="T3" s="742"/>
      <c r="U3" s="742"/>
      <c r="V3" s="742"/>
      <c r="W3" s="742"/>
      <c r="X3" s="742"/>
      <c r="Y3" s="742"/>
      <c r="Z3" s="742"/>
      <c r="AA3" s="742"/>
      <c r="AB3" s="742"/>
      <c r="AC3" s="742"/>
      <c r="AD3" s="742"/>
      <c r="AE3" s="742"/>
      <c r="AF3" s="742"/>
      <c r="AG3" s="742"/>
      <c r="AH3" s="742"/>
      <c r="AI3" s="742"/>
      <c r="AJ3" s="742"/>
      <c r="AK3" s="742"/>
      <c r="AL3" s="742"/>
      <c r="AM3" s="742"/>
      <c r="AN3" s="742"/>
      <c r="AO3" s="743" t="s">
        <v>877</v>
      </c>
      <c r="AP3" s="744"/>
      <c r="AQ3" s="744"/>
      <c r="AR3" s="744"/>
      <c r="AS3" s="744"/>
      <c r="AT3" s="744"/>
      <c r="AU3" s="744"/>
      <c r="AV3" s="744"/>
      <c r="AW3" s="745"/>
    </row>
    <row r="4" spans="1:49" ht="21.75" customHeight="1" thickBot="1">
      <c r="A4" s="739"/>
      <c r="B4" s="740"/>
      <c r="C4" s="740"/>
      <c r="D4" s="740"/>
      <c r="E4" s="740"/>
      <c r="F4" s="740"/>
      <c r="G4" s="734"/>
      <c r="H4" s="734"/>
      <c r="I4" s="735"/>
      <c r="J4" s="473"/>
      <c r="K4" s="742"/>
      <c r="L4" s="742"/>
      <c r="M4" s="742"/>
      <c r="N4" s="742"/>
      <c r="O4" s="742"/>
      <c r="P4" s="742"/>
      <c r="Q4" s="742"/>
      <c r="R4" s="742"/>
      <c r="S4" s="742"/>
      <c r="T4" s="742"/>
      <c r="U4" s="742"/>
      <c r="V4" s="742"/>
      <c r="W4" s="742"/>
      <c r="X4" s="742"/>
      <c r="Y4" s="742"/>
      <c r="Z4" s="742"/>
      <c r="AA4" s="742"/>
      <c r="AB4" s="742"/>
      <c r="AC4" s="742"/>
      <c r="AD4" s="742"/>
      <c r="AE4" s="742"/>
      <c r="AF4" s="742"/>
      <c r="AG4" s="742"/>
      <c r="AH4" s="742"/>
      <c r="AI4" s="742"/>
      <c r="AJ4" s="742"/>
      <c r="AK4" s="742"/>
      <c r="AL4" s="742"/>
      <c r="AM4" s="742"/>
      <c r="AN4" s="742"/>
      <c r="AO4" s="746"/>
      <c r="AP4" s="747"/>
      <c r="AQ4" s="747"/>
      <c r="AR4" s="747"/>
      <c r="AS4" s="747"/>
      <c r="AT4" s="747"/>
      <c r="AU4" s="747"/>
      <c r="AV4" s="747"/>
      <c r="AW4" s="748"/>
    </row>
    <row r="5" spans="1:49" ht="38.25" customHeight="1">
      <c r="A5" s="478" t="str">
        <f>"*"&amp;TEXT(A3,"yyyymmdd")&amp;"-"&amp;H3&amp;AO3&amp;"*"</f>
        <v>*19000100-0P2*</v>
      </c>
      <c r="B5" s="476"/>
      <c r="C5" s="476"/>
      <c r="D5" s="476"/>
      <c r="E5" s="476"/>
      <c r="F5" s="476"/>
      <c r="G5" s="476"/>
      <c r="H5" s="476"/>
      <c r="I5" s="476"/>
      <c r="J5" s="474"/>
      <c r="K5" s="474"/>
      <c r="L5" s="474"/>
      <c r="N5" s="30"/>
      <c r="O5" s="30" t="s">
        <v>879</v>
      </c>
      <c r="P5" s="30"/>
      <c r="Q5" s="30"/>
      <c r="R5" s="30"/>
      <c r="S5" s="741">
        <f>D40+J40+P40+V40+AB40+AH40+H43+N43</f>
        <v>70</v>
      </c>
      <c r="T5" s="741"/>
      <c r="U5" s="237"/>
      <c r="V5" s="9"/>
      <c r="W5" s="9"/>
      <c r="X5" s="475" t="s">
        <v>23</v>
      </c>
      <c r="Y5" s="475"/>
      <c r="Z5" s="475"/>
      <c r="AA5" s="475"/>
      <c r="AB5" s="741">
        <f>'syn rec_edit'!T11</f>
        <v>0</v>
      </c>
      <c r="AC5" s="741"/>
      <c r="AD5" s="51" t="s">
        <v>34</v>
      </c>
      <c r="AE5" s="33"/>
      <c r="AF5" s="237"/>
      <c r="AG5" s="237"/>
      <c r="AH5" s="754" t="s">
        <v>35</v>
      </c>
      <c r="AI5" s="754"/>
      <c r="AJ5" s="754"/>
      <c r="AK5" s="754"/>
      <c r="AL5" s="754"/>
      <c r="AM5" s="754"/>
      <c r="AN5" s="754"/>
      <c r="AO5" s="754"/>
      <c r="AP5" s="754"/>
      <c r="AQ5" s="741">
        <f>'syn rec_edit'!I2</f>
        <v>0</v>
      </c>
      <c r="AR5" s="741"/>
      <c r="AS5" s="741"/>
      <c r="AT5" s="751">
        <f>'syn rec_edit'!I3</f>
        <v>0</v>
      </c>
      <c r="AU5" s="751"/>
      <c r="AV5" s="751"/>
      <c r="AW5" s="751"/>
    </row>
    <row r="6" spans="1:49" ht="21" customHeight="1" thickBot="1">
      <c r="A6" s="8" t="s">
        <v>3</v>
      </c>
      <c r="B6" s="703">
        <v>1</v>
      </c>
      <c r="C6" s="703"/>
      <c r="D6" s="703"/>
      <c r="E6" s="703"/>
      <c r="F6" s="703">
        <v>2</v>
      </c>
      <c r="G6" s="703"/>
      <c r="H6" s="703"/>
      <c r="I6" s="703"/>
      <c r="J6" s="703">
        <v>3</v>
      </c>
      <c r="K6" s="703"/>
      <c r="L6" s="703"/>
      <c r="M6" s="703"/>
      <c r="N6" s="703">
        <v>4</v>
      </c>
      <c r="O6" s="703"/>
      <c r="P6" s="703"/>
      <c r="Q6" s="703"/>
      <c r="R6" s="703">
        <v>5</v>
      </c>
      <c r="S6" s="703"/>
      <c r="T6" s="703"/>
      <c r="U6" s="703"/>
      <c r="V6" s="703">
        <v>6</v>
      </c>
      <c r="W6" s="703"/>
      <c r="X6" s="703"/>
      <c r="Y6" s="703"/>
      <c r="Z6" s="720">
        <v>7</v>
      </c>
      <c r="AA6" s="720"/>
      <c r="AB6" s="720"/>
      <c r="AC6" s="720"/>
      <c r="AD6" s="720">
        <v>8</v>
      </c>
      <c r="AE6" s="720"/>
      <c r="AF6" s="720"/>
      <c r="AG6" s="720"/>
      <c r="AH6" s="703">
        <v>9</v>
      </c>
      <c r="AI6" s="703"/>
      <c r="AJ6" s="703"/>
      <c r="AK6" s="703"/>
      <c r="AL6" s="703">
        <v>10</v>
      </c>
      <c r="AM6" s="703"/>
      <c r="AN6" s="703"/>
      <c r="AO6" s="703"/>
      <c r="AP6" s="703">
        <v>11</v>
      </c>
      <c r="AQ6" s="703"/>
      <c r="AR6" s="703"/>
      <c r="AS6" s="703"/>
      <c r="AT6" s="703">
        <v>12</v>
      </c>
      <c r="AU6" s="703"/>
      <c r="AV6" s="703"/>
      <c r="AW6" s="703"/>
    </row>
    <row r="7" spans="1:49" ht="12.95" customHeight="1">
      <c r="A7" s="701" t="s">
        <v>4</v>
      </c>
      <c r="B7" s="709" t="str">
        <f>IF('syn rec_edit'!B101&lt;&gt;"",RIGHT('syn rec_edit'!B101,LEN('syn rec_edit'!B101)-5),"")</f>
        <v>8169-1</v>
      </c>
      <c r="C7" s="710"/>
      <c r="D7" s="711"/>
      <c r="E7" s="52" t="str">
        <f>IF('syn rec_edit'!E101&gt;0, 'syn rec_edit'!E101 &amp; "nt","")</f>
        <v>43nt</v>
      </c>
      <c r="F7" s="709" t="str">
        <f>IF('syn rec_edit'!B109&lt;&gt;"",RIGHT('syn rec_edit'!B109,LEN('syn rec_edit'!B109)-5),"")</f>
        <v>8081-3</v>
      </c>
      <c r="G7" s="710"/>
      <c r="H7" s="711"/>
      <c r="I7" s="52" t="str">
        <f>IF('syn rec_edit'!E109&gt;0, 'syn rec_edit'!E109 &amp; "nt","")</f>
        <v>21nt</v>
      </c>
      <c r="J7" s="709" t="str">
        <f>IF('syn rec_edit'!B117&lt;&gt;"",RIGHT('syn rec_edit'!B117,LEN('syn rec_edit'!B117)-5),"")</f>
        <v>7428-74</v>
      </c>
      <c r="K7" s="710"/>
      <c r="L7" s="711"/>
      <c r="M7" s="52" t="str">
        <f>IF('syn rec_edit'!E117&gt;0, 'syn rec_edit'!E117 &amp; "nt","")</f>
        <v>35nt</v>
      </c>
      <c r="N7" s="709" t="str">
        <f>IF('syn rec_edit'!B125&lt;&gt;"",RIGHT('syn rec_edit'!B125,LEN('syn rec_edit'!B125)-5),"")</f>
        <v>7430-2</v>
      </c>
      <c r="O7" s="710"/>
      <c r="P7" s="711"/>
      <c r="Q7" s="52" t="str">
        <f>IF('syn rec_edit'!E125&gt;0, 'syn rec_edit'!E125 &amp; "nt","")</f>
        <v>36nt</v>
      </c>
      <c r="R7" s="709" t="str">
        <f>IF('syn rec_edit'!B133&lt;&gt;"",RIGHT('syn rec_edit'!B133,LEN('syn rec_edit'!B133)-5),"")</f>
        <v>7430-10</v>
      </c>
      <c r="S7" s="710"/>
      <c r="T7" s="711"/>
      <c r="U7" s="52" t="str">
        <f>IF('syn rec_edit'!E133&gt;0, 'syn rec_edit'!E133 &amp; "nt","")</f>
        <v>39nt</v>
      </c>
      <c r="V7" s="709" t="str">
        <f>IF('syn rec_edit'!B141&lt;&gt;"",RIGHT('syn rec_edit'!B141,LEN('syn rec_edit'!B141)-5),"")</f>
        <v>7430-18</v>
      </c>
      <c r="W7" s="710"/>
      <c r="X7" s="711"/>
      <c r="Y7" s="52" t="str">
        <f>IF('syn rec_edit'!E141&gt;0, 'syn rec_edit'!E141 &amp; "nt","")</f>
        <v>20nt</v>
      </c>
      <c r="Z7" s="709" t="str">
        <f>IF('syn rec_edit'!B149&lt;&gt;"",RIGHT('syn rec_edit'!B149,LEN('syn rec_edit'!B149)-5),"")</f>
        <v>7436-5</v>
      </c>
      <c r="AA7" s="710"/>
      <c r="AB7" s="711"/>
      <c r="AC7" s="52" t="str">
        <f>IF('syn rec_edit'!E149&gt;0, 'syn rec_edit'!E149 &amp; "nt","")</f>
        <v>19nt</v>
      </c>
      <c r="AD7" s="709" t="str">
        <f>IF('syn rec_edit'!B157&lt;&gt;"",RIGHT('syn rec_edit'!B157,LEN('syn rec_edit'!B157)-5),"")</f>
        <v>7436-13</v>
      </c>
      <c r="AE7" s="710"/>
      <c r="AF7" s="711"/>
      <c r="AG7" s="52" t="str">
        <f>IF('syn rec_edit'!E157&gt;0, 'syn rec_edit'!E157 &amp; "nt","")</f>
        <v>38nt</v>
      </c>
      <c r="AH7" s="709" t="str">
        <f>IF('syn rec_edit'!B165&lt;&gt;"",RIGHT('syn rec_edit'!B165,LEN('syn rec_edit'!B165)-5),"")</f>
        <v>7436-21</v>
      </c>
      <c r="AI7" s="710"/>
      <c r="AJ7" s="711"/>
      <c r="AK7" s="52" t="str">
        <f>IF('syn rec_edit'!E165&gt;0, 'syn rec_edit'!E165 &amp; "nt","")</f>
        <v>39nt</v>
      </c>
      <c r="AL7" s="709" t="str">
        <f>IF('syn rec_edit'!B173&lt;&gt;"",RIGHT('syn rec_edit'!B173,LEN('syn rec_edit'!B173)-5),"")</f>
        <v/>
      </c>
      <c r="AM7" s="710"/>
      <c r="AN7" s="711"/>
      <c r="AO7" s="52" t="str">
        <f>IF('syn rec_edit'!E173&gt;0, 'syn rec_edit'!E173 &amp; "nt","")</f>
        <v/>
      </c>
      <c r="AP7" s="709" t="str">
        <f>IF('syn rec_edit'!B181&lt;&gt;"",RIGHT('syn rec_edit'!B181,LEN('syn rec_edit'!B181)-5),"")</f>
        <v/>
      </c>
      <c r="AQ7" s="710"/>
      <c r="AR7" s="711"/>
      <c r="AS7" s="52" t="str">
        <f>IF('syn rec_edit'!E181&gt;0, 'syn rec_edit'!E181 &amp; "nt","")</f>
        <v/>
      </c>
      <c r="AT7" s="709" t="str">
        <f>IF('syn rec_edit'!B189&lt;&gt;"",RIGHT('syn rec_edit'!B189,LEN('syn rec_edit'!B189)-5),"")</f>
        <v/>
      </c>
      <c r="AU7" s="710"/>
      <c r="AV7" s="711"/>
      <c r="AW7" s="52" t="str">
        <f>IF('syn rec_edit'!E189&gt;0, 'syn rec_edit'!E189 &amp; "nt","")</f>
        <v/>
      </c>
    </row>
    <row r="8" spans="1:49" ht="12.95" customHeight="1">
      <c r="A8" s="702"/>
      <c r="B8" s="712"/>
      <c r="C8" s="713"/>
      <c r="D8" s="714"/>
      <c r="E8" s="39" t="str">
        <f>'syn rec_edit'!I101</f>
        <v/>
      </c>
      <c r="F8" s="712"/>
      <c r="G8" s="713"/>
      <c r="H8" s="714"/>
      <c r="I8" s="39" t="str">
        <f>'syn rec_edit'!I109</f>
        <v/>
      </c>
      <c r="J8" s="712"/>
      <c r="K8" s="713"/>
      <c r="L8" s="714"/>
      <c r="M8" s="39" t="str">
        <f>'syn rec_edit'!I117</f>
        <v/>
      </c>
      <c r="N8" s="712"/>
      <c r="O8" s="713"/>
      <c r="P8" s="714"/>
      <c r="Q8" s="39" t="str">
        <f>'syn rec_edit'!I125</f>
        <v/>
      </c>
      <c r="R8" s="712"/>
      <c r="S8" s="713"/>
      <c r="T8" s="714"/>
      <c r="U8" s="39" t="str">
        <f>'syn rec_edit'!I133</f>
        <v/>
      </c>
      <c r="V8" s="712"/>
      <c r="W8" s="713"/>
      <c r="X8" s="714"/>
      <c r="Y8" s="39" t="str">
        <f>'syn rec_edit'!I141</f>
        <v/>
      </c>
      <c r="Z8" s="712"/>
      <c r="AA8" s="713"/>
      <c r="AB8" s="714"/>
      <c r="AC8" s="39" t="str">
        <f>'syn rec_edit'!I149</f>
        <v/>
      </c>
      <c r="AD8" s="712"/>
      <c r="AE8" s="713"/>
      <c r="AF8" s="714"/>
      <c r="AG8" s="39" t="str">
        <f>'syn rec_edit'!I157</f>
        <v/>
      </c>
      <c r="AH8" s="712"/>
      <c r="AI8" s="713"/>
      <c r="AJ8" s="714"/>
      <c r="AK8" s="39" t="str">
        <f>'syn rec_edit'!I165</f>
        <v/>
      </c>
      <c r="AL8" s="712"/>
      <c r="AM8" s="713"/>
      <c r="AN8" s="714"/>
      <c r="AO8" s="39" t="str">
        <f>'syn rec_edit'!I173</f>
        <v/>
      </c>
      <c r="AP8" s="712"/>
      <c r="AQ8" s="713"/>
      <c r="AR8" s="714"/>
      <c r="AS8" s="39" t="str">
        <f>'syn rec_edit'!I181</f>
        <v/>
      </c>
      <c r="AT8" s="712"/>
      <c r="AU8" s="713"/>
      <c r="AV8" s="714"/>
      <c r="AW8" s="39" t="str">
        <f>'syn rec_edit'!I189</f>
        <v/>
      </c>
    </row>
    <row r="9" spans="1:49" ht="12.95" customHeight="1">
      <c r="A9" s="702"/>
      <c r="B9" s="20"/>
      <c r="C9" s="38" t="str">
        <f>'syn rec_edit'!H101</f>
        <v/>
      </c>
      <c r="D9" s="21"/>
      <c r="E9" s="39" t="str">
        <f>'syn rec_edit'!J101</f>
        <v/>
      </c>
      <c r="F9" s="20"/>
      <c r="G9" s="38" t="str">
        <f>'syn rec_edit'!H109</f>
        <v>TE</v>
      </c>
      <c r="H9" s="21"/>
      <c r="I9" s="39" t="str">
        <f>'syn rec_edit'!J109</f>
        <v/>
      </c>
      <c r="J9" s="20"/>
      <c r="K9" s="38" t="str">
        <f>'syn rec_edit'!H117</f>
        <v/>
      </c>
      <c r="L9" s="21"/>
      <c r="M9" s="39" t="str">
        <f>'syn rec_edit'!J117</f>
        <v/>
      </c>
      <c r="N9" s="20"/>
      <c r="O9" s="38" t="str">
        <f>'syn rec_edit'!H125</f>
        <v/>
      </c>
      <c r="P9" s="21"/>
      <c r="Q9" s="39" t="str">
        <f>'syn rec_edit'!J125</f>
        <v/>
      </c>
      <c r="R9" s="20"/>
      <c r="S9" s="38" t="str">
        <f>'syn rec_edit'!H133</f>
        <v/>
      </c>
      <c r="T9" s="21"/>
      <c r="U9" s="39" t="str">
        <f>'syn rec_edit'!J133</f>
        <v/>
      </c>
      <c r="V9" s="20"/>
      <c r="W9" s="38" t="str">
        <f>'syn rec_edit'!H141</f>
        <v/>
      </c>
      <c r="X9" s="21"/>
      <c r="Y9" s="39" t="str">
        <f>'syn rec_edit'!J141</f>
        <v/>
      </c>
      <c r="Z9" s="20"/>
      <c r="AA9" s="38" t="str">
        <f>'syn rec_edit'!H149</f>
        <v/>
      </c>
      <c r="AB9" s="21"/>
      <c r="AC9" s="39" t="str">
        <f>'syn rec_edit'!J149</f>
        <v/>
      </c>
      <c r="AD9" s="20"/>
      <c r="AE9" s="38" t="str">
        <f>'syn rec_edit'!H157</f>
        <v/>
      </c>
      <c r="AF9" s="21"/>
      <c r="AG9" s="39" t="str">
        <f>'syn rec_edit'!J157</f>
        <v/>
      </c>
      <c r="AH9" s="20"/>
      <c r="AI9" s="38" t="str">
        <f>'syn rec_edit'!H165</f>
        <v/>
      </c>
      <c r="AJ9" s="21"/>
      <c r="AK9" s="39" t="str">
        <f>'syn rec_edit'!J165</f>
        <v/>
      </c>
      <c r="AL9" s="20"/>
      <c r="AM9" s="38" t="str">
        <f>'syn rec_edit'!H173</f>
        <v/>
      </c>
      <c r="AN9" s="21"/>
      <c r="AO9" s="39" t="str">
        <f>'syn rec_edit'!J173</f>
        <v/>
      </c>
      <c r="AP9" s="20"/>
      <c r="AQ9" s="38" t="str">
        <f>'syn rec_edit'!H181</f>
        <v/>
      </c>
      <c r="AR9" s="21"/>
      <c r="AS9" s="39" t="str">
        <f>'syn rec_edit'!J181</f>
        <v/>
      </c>
      <c r="AT9" s="20"/>
      <c r="AU9" s="38" t="str">
        <f>'syn rec_edit'!H189</f>
        <v/>
      </c>
      <c r="AV9" s="21"/>
      <c r="AW9" s="39" t="str">
        <f>'syn rec_edit'!J189</f>
        <v/>
      </c>
    </row>
    <row r="10" spans="1:49" ht="12.95" customHeight="1" thickBot="1">
      <c r="A10" s="28"/>
      <c r="B10" s="221" t="str">
        <f>'syn rec_edit'!F101</f>
        <v>4-25</v>
      </c>
      <c r="C10" s="22"/>
      <c r="D10" s="22"/>
      <c r="E10" s="23" t="str">
        <f>'syn rec_edit'!G101</f>
        <v>25nmUniv</v>
      </c>
      <c r="F10" s="221" t="str">
        <f>'syn rec_edit'!F109</f>
        <v>4-33</v>
      </c>
      <c r="G10" s="22"/>
      <c r="H10" s="22"/>
      <c r="I10" s="23" t="str">
        <f>'syn rec_edit'!G109</f>
        <v>25nmUniv</v>
      </c>
      <c r="J10" s="221" t="str">
        <f>'syn rec_edit'!F117</f>
        <v>4-41</v>
      </c>
      <c r="K10" s="22"/>
      <c r="L10" s="22"/>
      <c r="M10" s="23" t="str">
        <f>'syn rec_edit'!G117</f>
        <v>25nmUniv</v>
      </c>
      <c r="N10" s="221" t="str">
        <f>'syn rec_edit'!F125</f>
        <v>3-25</v>
      </c>
      <c r="O10" s="22"/>
      <c r="P10" s="22"/>
      <c r="Q10" s="23" t="str">
        <f>'syn rec_edit'!G125</f>
        <v>25nmUniv</v>
      </c>
      <c r="R10" s="221" t="str">
        <f>'syn rec_edit'!F133</f>
        <v>3-33</v>
      </c>
      <c r="S10" s="22"/>
      <c r="T10" s="22"/>
      <c r="U10" s="23" t="str">
        <f>'syn rec_edit'!G133</f>
        <v>25nmUniv</v>
      </c>
      <c r="V10" s="221" t="str">
        <f>'syn rec_edit'!F141</f>
        <v>3-41</v>
      </c>
      <c r="W10" s="22"/>
      <c r="X10" s="22"/>
      <c r="Y10" s="23" t="str">
        <f>'syn rec_edit'!G141</f>
        <v>25nmUniv</v>
      </c>
      <c r="Z10" s="221" t="str">
        <f>'syn rec_edit'!F149</f>
        <v>2-25</v>
      </c>
      <c r="AA10" s="22"/>
      <c r="AB10" s="22"/>
      <c r="AC10" s="23" t="str">
        <f>'syn rec_edit'!G149</f>
        <v>25nmUniv</v>
      </c>
      <c r="AD10" s="221" t="str">
        <f>'syn rec_edit'!F157</f>
        <v>2-33</v>
      </c>
      <c r="AE10" s="22"/>
      <c r="AF10" s="22"/>
      <c r="AG10" s="23" t="str">
        <f>'syn rec_edit'!G157</f>
        <v>25nmUniv</v>
      </c>
      <c r="AH10" s="221" t="str">
        <f>'syn rec_edit'!F165</f>
        <v>2-41</v>
      </c>
      <c r="AI10" s="22"/>
      <c r="AJ10" s="22"/>
      <c r="AK10" s="23" t="str">
        <f>'syn rec_edit'!G165</f>
        <v>25nmUniv</v>
      </c>
      <c r="AL10" s="221" t="str">
        <f>'syn rec_edit'!F173</f>
        <v/>
      </c>
      <c r="AM10" s="22"/>
      <c r="AN10" s="22"/>
      <c r="AO10" s="23" t="str">
        <f>'syn rec_edit'!G173</f>
        <v/>
      </c>
      <c r="AP10" s="221" t="str">
        <f>'syn rec_edit'!F181</f>
        <v/>
      </c>
      <c r="AQ10" s="22"/>
      <c r="AR10" s="22"/>
      <c r="AS10" s="23" t="str">
        <f>'syn rec_edit'!G181</f>
        <v/>
      </c>
      <c r="AT10" s="221" t="str">
        <f>'syn rec_edit'!F189</f>
        <v/>
      </c>
      <c r="AU10" s="22"/>
      <c r="AV10" s="22"/>
      <c r="AW10" s="23" t="str">
        <f>'syn rec_edit'!G189</f>
        <v/>
      </c>
    </row>
    <row r="11" spans="1:49" ht="12.95" customHeight="1">
      <c r="A11" s="701" t="s">
        <v>5</v>
      </c>
      <c r="B11" s="709" t="str">
        <f>IF('syn rec_edit'!B102&lt;&gt;"",RIGHT('syn rec_edit'!B102,LEN('syn rec_edit'!B102)-5),"")</f>
        <v>8169-2</v>
      </c>
      <c r="C11" s="710"/>
      <c r="D11" s="711"/>
      <c r="E11" s="52" t="str">
        <f>IF('syn rec_edit'!E102&gt;0, 'syn rec_edit'!E102 &amp; "nt","")</f>
        <v>47nt</v>
      </c>
      <c r="F11" s="709" t="str">
        <f>IF('syn rec_edit'!B110&lt;&gt;"",RIGHT('syn rec_edit'!B110,LEN('syn rec_edit'!B110)-5),"")</f>
        <v>8081-4</v>
      </c>
      <c r="G11" s="710"/>
      <c r="H11" s="711"/>
      <c r="I11" s="52" t="str">
        <f>IF('syn rec_edit'!E110&gt;0, 'syn rec_edit'!E110 &amp; "nt","")</f>
        <v>44nt</v>
      </c>
      <c r="J11" s="709" t="str">
        <f>IF('syn rec_edit'!B118&lt;&gt;"",RIGHT('syn rec_edit'!B118,LEN('syn rec_edit'!B118)-5),"")</f>
        <v>7428-75</v>
      </c>
      <c r="K11" s="710"/>
      <c r="L11" s="711"/>
      <c r="M11" s="52" t="str">
        <f>IF('syn rec_edit'!E118&gt;0, 'syn rec_edit'!E118 &amp; "nt","")</f>
        <v>36nt</v>
      </c>
      <c r="N11" s="709" t="str">
        <f>IF('syn rec_edit'!B126&lt;&gt;"",RIGHT('syn rec_edit'!B126,LEN('syn rec_edit'!B126)-5),"")</f>
        <v>7430-3</v>
      </c>
      <c r="O11" s="710"/>
      <c r="P11" s="711"/>
      <c r="Q11" s="52" t="str">
        <f>IF('syn rec_edit'!E126&gt;0, 'syn rec_edit'!E126 &amp; "nt","")</f>
        <v>24nt</v>
      </c>
      <c r="R11" s="709" t="str">
        <f>IF('syn rec_edit'!B134&lt;&gt;"",RIGHT('syn rec_edit'!B134,LEN('syn rec_edit'!B134)-5),"")</f>
        <v>7430-11</v>
      </c>
      <c r="S11" s="710"/>
      <c r="T11" s="711"/>
      <c r="U11" s="52" t="str">
        <f>IF('syn rec_edit'!E134&gt;0, 'syn rec_edit'!E134 &amp; "nt","")</f>
        <v>41nt</v>
      </c>
      <c r="V11" s="709" t="str">
        <f>IF('syn rec_edit'!B142&lt;&gt;"",RIGHT('syn rec_edit'!B142,LEN('syn rec_edit'!B142)-5),"")</f>
        <v>7430-19</v>
      </c>
      <c r="W11" s="710"/>
      <c r="X11" s="711"/>
      <c r="Y11" s="52" t="str">
        <f>IF('syn rec_edit'!E142&gt;0, 'syn rec_edit'!E142 &amp; "nt","")</f>
        <v>41nt</v>
      </c>
      <c r="Z11" s="709" t="str">
        <f>IF('syn rec_edit'!B150&lt;&gt;"",RIGHT('syn rec_edit'!B150,LEN('syn rec_edit'!B150)-5),"")</f>
        <v>7436-6</v>
      </c>
      <c r="AA11" s="710"/>
      <c r="AB11" s="711"/>
      <c r="AC11" s="52" t="str">
        <f>IF('syn rec_edit'!E150&gt;0, 'syn rec_edit'!E150 &amp; "nt","")</f>
        <v>41nt</v>
      </c>
      <c r="AD11" s="709" t="str">
        <f>IF('syn rec_edit'!B158&lt;&gt;"",RIGHT('syn rec_edit'!B158,LEN('syn rec_edit'!B158)-5),"")</f>
        <v>7436-14</v>
      </c>
      <c r="AE11" s="710"/>
      <c r="AF11" s="711"/>
      <c r="AG11" s="52" t="str">
        <f>IF('syn rec_edit'!E158&gt;0, 'syn rec_edit'!E158 &amp; "nt","")</f>
        <v>19nt</v>
      </c>
      <c r="AH11" s="709" t="str">
        <f>IF('syn rec_edit'!B166&lt;&gt;"",RIGHT('syn rec_edit'!B166,LEN('syn rec_edit'!B166)-5),"")</f>
        <v>7436-22</v>
      </c>
      <c r="AI11" s="710"/>
      <c r="AJ11" s="711"/>
      <c r="AK11" s="52" t="str">
        <f>IF('syn rec_edit'!E166&gt;0, 'syn rec_edit'!E166 &amp; "nt","")</f>
        <v>37nt</v>
      </c>
      <c r="AL11" s="709" t="str">
        <f>IF('syn rec_edit'!B174&lt;&gt;"",RIGHT('syn rec_edit'!B174,LEN('syn rec_edit'!B174)-5),"")</f>
        <v/>
      </c>
      <c r="AM11" s="710"/>
      <c r="AN11" s="711"/>
      <c r="AO11" s="52" t="str">
        <f>IF('syn rec_edit'!E174&gt;0, 'syn rec_edit'!E174 &amp; "nt","")</f>
        <v/>
      </c>
      <c r="AP11" s="709" t="str">
        <f>IF('syn rec_edit'!B182&lt;&gt;"",RIGHT('syn rec_edit'!B182,LEN('syn rec_edit'!B182)-5),"")</f>
        <v/>
      </c>
      <c r="AQ11" s="710"/>
      <c r="AR11" s="711"/>
      <c r="AS11" s="52" t="str">
        <f>IF('syn rec_edit'!E182&gt;0, 'syn rec_edit'!E182 &amp; "nt","")</f>
        <v/>
      </c>
      <c r="AT11" s="709" t="str">
        <f>IF('syn rec_edit'!B190&lt;&gt;"",RIGHT('syn rec_edit'!B190,LEN('syn rec_edit'!B190)-5),"")</f>
        <v/>
      </c>
      <c r="AU11" s="710"/>
      <c r="AV11" s="711"/>
      <c r="AW11" s="52" t="str">
        <f>IF('syn rec_edit'!E190&gt;0, 'syn rec_edit'!E190 &amp; "nt","")</f>
        <v/>
      </c>
    </row>
    <row r="12" spans="1:49" ht="12.95" customHeight="1">
      <c r="A12" s="702"/>
      <c r="B12" s="712"/>
      <c r="C12" s="713"/>
      <c r="D12" s="714"/>
      <c r="E12" s="39" t="str">
        <f>'syn rec_edit'!I102</f>
        <v/>
      </c>
      <c r="F12" s="712"/>
      <c r="G12" s="713"/>
      <c r="H12" s="714"/>
      <c r="I12" s="39" t="str">
        <f>'syn rec_edit'!I110</f>
        <v/>
      </c>
      <c r="J12" s="712"/>
      <c r="K12" s="713"/>
      <c r="L12" s="714"/>
      <c r="M12" s="39" t="str">
        <f>'syn rec_edit'!I118</f>
        <v/>
      </c>
      <c r="N12" s="712"/>
      <c r="O12" s="713"/>
      <c r="P12" s="714"/>
      <c r="Q12" s="39" t="str">
        <f>'syn rec_edit'!I126</f>
        <v/>
      </c>
      <c r="R12" s="712"/>
      <c r="S12" s="713"/>
      <c r="T12" s="714"/>
      <c r="U12" s="39" t="str">
        <f>'syn rec_edit'!I134</f>
        <v/>
      </c>
      <c r="V12" s="712"/>
      <c r="W12" s="713"/>
      <c r="X12" s="714"/>
      <c r="Y12" s="39" t="str">
        <f>'syn rec_edit'!I142</f>
        <v/>
      </c>
      <c r="Z12" s="712"/>
      <c r="AA12" s="713"/>
      <c r="AB12" s="714"/>
      <c r="AC12" s="39" t="str">
        <f>'syn rec_edit'!I150</f>
        <v/>
      </c>
      <c r="AD12" s="712"/>
      <c r="AE12" s="713"/>
      <c r="AF12" s="714"/>
      <c r="AG12" s="39" t="str">
        <f>'syn rec_edit'!I158</f>
        <v/>
      </c>
      <c r="AH12" s="712"/>
      <c r="AI12" s="713"/>
      <c r="AJ12" s="714"/>
      <c r="AK12" s="39" t="str">
        <f>'syn rec_edit'!I166</f>
        <v/>
      </c>
      <c r="AL12" s="712"/>
      <c r="AM12" s="713"/>
      <c r="AN12" s="714"/>
      <c r="AO12" s="39" t="str">
        <f>'syn rec_edit'!I174</f>
        <v/>
      </c>
      <c r="AP12" s="712"/>
      <c r="AQ12" s="713"/>
      <c r="AR12" s="714"/>
      <c r="AS12" s="39" t="str">
        <f>'syn rec_edit'!I182</f>
        <v/>
      </c>
      <c r="AT12" s="712"/>
      <c r="AU12" s="713"/>
      <c r="AV12" s="714"/>
      <c r="AW12" s="39" t="str">
        <f>'syn rec_edit'!I190</f>
        <v/>
      </c>
    </row>
    <row r="13" spans="1:49" ht="12.95" customHeight="1">
      <c r="A13" s="702"/>
      <c r="B13" s="20"/>
      <c r="C13" s="38" t="str">
        <f>'syn rec_edit'!H102</f>
        <v/>
      </c>
      <c r="D13" s="21"/>
      <c r="E13" s="39" t="str">
        <f>'syn rec_edit'!J102</f>
        <v/>
      </c>
      <c r="F13" s="20"/>
      <c r="G13" s="38" t="str">
        <f>'syn rec_edit'!H110</f>
        <v>TE</v>
      </c>
      <c r="H13" s="21"/>
      <c r="I13" s="39" t="str">
        <f>'syn rec_edit'!J110</f>
        <v/>
      </c>
      <c r="J13" s="20"/>
      <c r="K13" s="38" t="str">
        <f>'syn rec_edit'!H118</f>
        <v/>
      </c>
      <c r="L13" s="21"/>
      <c r="M13" s="39" t="str">
        <f>'syn rec_edit'!J118</f>
        <v/>
      </c>
      <c r="N13" s="20"/>
      <c r="O13" s="38" t="str">
        <f>'syn rec_edit'!H126</f>
        <v/>
      </c>
      <c r="P13" s="21"/>
      <c r="Q13" s="39" t="str">
        <f>'syn rec_edit'!J126</f>
        <v/>
      </c>
      <c r="R13" s="20"/>
      <c r="S13" s="38" t="str">
        <f>'syn rec_edit'!H134</f>
        <v/>
      </c>
      <c r="T13" s="21"/>
      <c r="U13" s="39" t="str">
        <f>'syn rec_edit'!J134</f>
        <v/>
      </c>
      <c r="V13" s="20"/>
      <c r="W13" s="38" t="str">
        <f>'syn rec_edit'!H142</f>
        <v/>
      </c>
      <c r="X13" s="21"/>
      <c r="Y13" s="39" t="str">
        <f>'syn rec_edit'!J142</f>
        <v/>
      </c>
      <c r="Z13" s="20"/>
      <c r="AA13" s="38" t="str">
        <f>'syn rec_edit'!H150</f>
        <v/>
      </c>
      <c r="AB13" s="21"/>
      <c r="AC13" s="39" t="str">
        <f>'syn rec_edit'!J150</f>
        <v/>
      </c>
      <c r="AD13" s="20"/>
      <c r="AE13" s="38" t="str">
        <f>'syn rec_edit'!H158</f>
        <v/>
      </c>
      <c r="AF13" s="21"/>
      <c r="AG13" s="39" t="str">
        <f>'syn rec_edit'!J158</f>
        <v/>
      </c>
      <c r="AH13" s="20"/>
      <c r="AI13" s="38" t="str">
        <f>'syn rec_edit'!H166</f>
        <v/>
      </c>
      <c r="AJ13" s="21"/>
      <c r="AK13" s="39" t="str">
        <f>'syn rec_edit'!J166</f>
        <v/>
      </c>
      <c r="AL13" s="20"/>
      <c r="AM13" s="38" t="str">
        <f>'syn rec_edit'!H174</f>
        <v/>
      </c>
      <c r="AN13" s="21"/>
      <c r="AO13" s="39" t="str">
        <f>'syn rec_edit'!J174</f>
        <v/>
      </c>
      <c r="AP13" s="20"/>
      <c r="AQ13" s="38" t="str">
        <f>'syn rec_edit'!H182</f>
        <v/>
      </c>
      <c r="AR13" s="21"/>
      <c r="AS13" s="39" t="str">
        <f>'syn rec_edit'!J182</f>
        <v/>
      </c>
      <c r="AT13" s="20"/>
      <c r="AU13" s="38" t="str">
        <f>'syn rec_edit'!H190</f>
        <v/>
      </c>
      <c r="AV13" s="21"/>
      <c r="AW13" s="39" t="str">
        <f>'syn rec_edit'!J190</f>
        <v/>
      </c>
    </row>
    <row r="14" spans="1:49" ht="12.95" customHeight="1" thickBot="1">
      <c r="A14" s="28"/>
      <c r="B14" s="221" t="str">
        <f>'syn rec_edit'!F102</f>
        <v>4-26</v>
      </c>
      <c r="C14" s="22"/>
      <c r="D14" s="22"/>
      <c r="E14" s="23" t="str">
        <f>'syn rec_edit'!G102</f>
        <v>25nmUniv</v>
      </c>
      <c r="F14" s="221" t="str">
        <f>'syn rec_edit'!F110</f>
        <v>4-34</v>
      </c>
      <c r="G14" s="22"/>
      <c r="H14" s="22"/>
      <c r="I14" s="23" t="str">
        <f>'syn rec_edit'!G110</f>
        <v>25nmUniv</v>
      </c>
      <c r="J14" s="221" t="str">
        <f>'syn rec_edit'!F118</f>
        <v>4-42</v>
      </c>
      <c r="K14" s="22"/>
      <c r="L14" s="22"/>
      <c r="M14" s="23" t="str">
        <f>'syn rec_edit'!G118</f>
        <v>25nmUniv</v>
      </c>
      <c r="N14" s="221" t="str">
        <f>'syn rec_edit'!F126</f>
        <v>3-26</v>
      </c>
      <c r="O14" s="22"/>
      <c r="P14" s="22"/>
      <c r="Q14" s="23" t="str">
        <f>'syn rec_edit'!G126</f>
        <v>25nmUniv</v>
      </c>
      <c r="R14" s="221" t="str">
        <f>'syn rec_edit'!F134</f>
        <v>3-34</v>
      </c>
      <c r="S14" s="22"/>
      <c r="T14" s="22"/>
      <c r="U14" s="23" t="str">
        <f>'syn rec_edit'!G134</f>
        <v>25nmUniv</v>
      </c>
      <c r="V14" s="221" t="str">
        <f>'syn rec_edit'!F142</f>
        <v>3-42</v>
      </c>
      <c r="W14" s="22"/>
      <c r="X14" s="22"/>
      <c r="Y14" s="23" t="str">
        <f>'syn rec_edit'!G142</f>
        <v>25nmUniv</v>
      </c>
      <c r="Z14" s="221" t="str">
        <f>'syn rec_edit'!F150</f>
        <v>2-26</v>
      </c>
      <c r="AA14" s="22"/>
      <c r="AB14" s="22"/>
      <c r="AC14" s="23" t="str">
        <f>'syn rec_edit'!G150</f>
        <v>25nmUniv</v>
      </c>
      <c r="AD14" s="221" t="str">
        <f>'syn rec_edit'!F158</f>
        <v>2-34</v>
      </c>
      <c r="AE14" s="22"/>
      <c r="AF14" s="22"/>
      <c r="AG14" s="23" t="str">
        <f>'syn rec_edit'!G158</f>
        <v>25nmUniv</v>
      </c>
      <c r="AH14" s="221" t="str">
        <f>'syn rec_edit'!F166</f>
        <v>2-42</v>
      </c>
      <c r="AI14" s="22"/>
      <c r="AJ14" s="22"/>
      <c r="AK14" s="23" t="str">
        <f>'syn rec_edit'!G166</f>
        <v>25nmUniv</v>
      </c>
      <c r="AL14" s="221" t="str">
        <f>'syn rec_edit'!F174</f>
        <v/>
      </c>
      <c r="AM14" s="22"/>
      <c r="AN14" s="22"/>
      <c r="AO14" s="23" t="str">
        <f>'syn rec_edit'!G174</f>
        <v/>
      </c>
      <c r="AP14" s="221" t="str">
        <f>'syn rec_edit'!F182</f>
        <v/>
      </c>
      <c r="AQ14" s="22"/>
      <c r="AR14" s="22"/>
      <c r="AS14" s="23" t="str">
        <f>'syn rec_edit'!G182</f>
        <v/>
      </c>
      <c r="AT14" s="221" t="str">
        <f>'syn rec_edit'!F190</f>
        <v/>
      </c>
      <c r="AU14" s="22"/>
      <c r="AV14" s="22"/>
      <c r="AW14" s="23" t="str">
        <f>'syn rec_edit'!G190</f>
        <v/>
      </c>
    </row>
    <row r="15" spans="1:49" ht="12.95" customHeight="1">
      <c r="A15" s="701" t="s">
        <v>6</v>
      </c>
      <c r="B15" s="709" t="str">
        <f>IF('syn rec_edit'!B103&lt;&gt;"",RIGHT('syn rec_edit'!B103,LEN('syn rec_edit'!B103)-5),"")</f>
        <v>8169-3</v>
      </c>
      <c r="C15" s="710"/>
      <c r="D15" s="711"/>
      <c r="E15" s="52" t="str">
        <f>IF('syn rec_edit'!E103&gt;0, 'syn rec_edit'!E103 &amp; "nt","")</f>
        <v>20nt</v>
      </c>
      <c r="F15" s="709" t="str">
        <f>IF('syn rec_edit'!B111&lt;&gt;"",RIGHT('syn rec_edit'!B111,LEN('syn rec_edit'!B111)-5),"")</f>
        <v>8081-5</v>
      </c>
      <c r="G15" s="710"/>
      <c r="H15" s="711"/>
      <c r="I15" s="52" t="str">
        <f>IF('syn rec_edit'!E111&gt;0, 'syn rec_edit'!E111 &amp; "nt","")</f>
        <v>18nt</v>
      </c>
      <c r="J15" s="709" t="str">
        <f>IF('syn rec_edit'!B119&lt;&gt;"",RIGHT('syn rec_edit'!B119,LEN('syn rec_edit'!B119)-5),"")</f>
        <v>7428-76</v>
      </c>
      <c r="K15" s="710"/>
      <c r="L15" s="711"/>
      <c r="M15" s="52" t="str">
        <f>IF('syn rec_edit'!E119&gt;0, 'syn rec_edit'!E119 &amp; "nt","")</f>
        <v>20nt</v>
      </c>
      <c r="N15" s="709" t="str">
        <f>IF('syn rec_edit'!B127&lt;&gt;"",RIGHT('syn rec_edit'!B127,LEN('syn rec_edit'!B127)-5),"")</f>
        <v>7430-4</v>
      </c>
      <c r="O15" s="710"/>
      <c r="P15" s="711"/>
      <c r="Q15" s="52" t="str">
        <f>IF('syn rec_edit'!E127&gt;0, 'syn rec_edit'!E127 &amp; "nt","")</f>
        <v>37nt</v>
      </c>
      <c r="R15" s="709" t="str">
        <f>IF('syn rec_edit'!B135&lt;&gt;"",RIGHT('syn rec_edit'!B135,LEN('syn rec_edit'!B135)-5),"")</f>
        <v>7430-12</v>
      </c>
      <c r="S15" s="710"/>
      <c r="T15" s="711"/>
      <c r="U15" s="52" t="str">
        <f>IF('syn rec_edit'!E135&gt;0, 'syn rec_edit'!E135 &amp; "nt","")</f>
        <v>18nt</v>
      </c>
      <c r="V15" s="709" t="str">
        <f>IF('syn rec_edit'!B143&lt;&gt;"",RIGHT('syn rec_edit'!B143,LEN('syn rec_edit'!B143)-5),"")</f>
        <v>7430-20</v>
      </c>
      <c r="W15" s="710"/>
      <c r="X15" s="711"/>
      <c r="Y15" s="52" t="str">
        <f>IF('syn rec_edit'!E143&gt;0, 'syn rec_edit'!E143 &amp; "nt","")</f>
        <v>39nt</v>
      </c>
      <c r="Z15" s="709" t="str">
        <f>IF('syn rec_edit'!B151&lt;&gt;"",RIGHT('syn rec_edit'!B151,LEN('syn rec_edit'!B151)-5),"")</f>
        <v>7436-7</v>
      </c>
      <c r="AA15" s="710"/>
      <c r="AB15" s="711"/>
      <c r="AC15" s="52" t="str">
        <f>IF('syn rec_edit'!E151&gt;0, 'syn rec_edit'!E151 &amp; "nt","")</f>
        <v>41nt</v>
      </c>
      <c r="AD15" s="709" t="str">
        <f>IF('syn rec_edit'!B159&lt;&gt;"",RIGHT('syn rec_edit'!B159,LEN('syn rec_edit'!B159)-5),"")</f>
        <v>7436-15</v>
      </c>
      <c r="AE15" s="710"/>
      <c r="AF15" s="711"/>
      <c r="AG15" s="52" t="str">
        <f>IF('syn rec_edit'!E159&gt;0, 'syn rec_edit'!E159 &amp; "nt","")</f>
        <v>38nt</v>
      </c>
      <c r="AH15" s="709" t="str">
        <f>IF('syn rec_edit'!B167&lt;&gt;"",RIGHT('syn rec_edit'!B167,LEN('syn rec_edit'!B167)-5),"")</f>
        <v>7436-23</v>
      </c>
      <c r="AI15" s="710"/>
      <c r="AJ15" s="711"/>
      <c r="AK15" s="52" t="str">
        <f>IF('syn rec_edit'!E167&gt;0, 'syn rec_edit'!E167 &amp; "nt","")</f>
        <v>20nt</v>
      </c>
      <c r="AL15" s="709" t="str">
        <f>IF('syn rec_edit'!B175&lt;&gt;"",RIGHT('syn rec_edit'!B175,LEN('syn rec_edit'!B175)-5),"")</f>
        <v/>
      </c>
      <c r="AM15" s="710"/>
      <c r="AN15" s="711"/>
      <c r="AO15" s="52" t="str">
        <f>IF('syn rec_edit'!E175&gt;0, 'syn rec_edit'!E175 &amp; "nt","")</f>
        <v/>
      </c>
      <c r="AP15" s="709" t="str">
        <f>IF('syn rec_edit'!B183&lt;&gt;"",RIGHT('syn rec_edit'!B183,LEN('syn rec_edit'!B183)-5),"")</f>
        <v/>
      </c>
      <c r="AQ15" s="710"/>
      <c r="AR15" s="711"/>
      <c r="AS15" s="52" t="str">
        <f>IF('syn rec_edit'!E183&gt;0, 'syn rec_edit'!E183 &amp; "nt","")</f>
        <v/>
      </c>
      <c r="AT15" s="709" t="str">
        <f>IF('syn rec_edit'!B191&lt;&gt;"",RIGHT('syn rec_edit'!B191,LEN('syn rec_edit'!B191)-5),"")</f>
        <v/>
      </c>
      <c r="AU15" s="710"/>
      <c r="AV15" s="711"/>
      <c r="AW15" s="52" t="str">
        <f>IF('syn rec_edit'!E191&gt;0, 'syn rec_edit'!E191 &amp; "nt","")</f>
        <v/>
      </c>
    </row>
    <row r="16" spans="1:49" ht="12.95" customHeight="1">
      <c r="A16" s="702"/>
      <c r="B16" s="712"/>
      <c r="C16" s="713"/>
      <c r="D16" s="714"/>
      <c r="E16" s="39" t="str">
        <f>'syn rec_edit'!I103</f>
        <v/>
      </c>
      <c r="F16" s="712"/>
      <c r="G16" s="713"/>
      <c r="H16" s="714"/>
      <c r="I16" s="39" t="str">
        <f>'syn rec_edit'!I111</f>
        <v/>
      </c>
      <c r="J16" s="712"/>
      <c r="K16" s="713"/>
      <c r="L16" s="714"/>
      <c r="M16" s="39" t="str">
        <f>'syn rec_edit'!I119</f>
        <v/>
      </c>
      <c r="N16" s="712"/>
      <c r="O16" s="713"/>
      <c r="P16" s="714"/>
      <c r="Q16" s="39" t="str">
        <f>'syn rec_edit'!I127</f>
        <v/>
      </c>
      <c r="R16" s="712"/>
      <c r="S16" s="713"/>
      <c r="T16" s="714"/>
      <c r="U16" s="39" t="str">
        <f>'syn rec_edit'!I135</f>
        <v/>
      </c>
      <c r="V16" s="712"/>
      <c r="W16" s="713"/>
      <c r="X16" s="714"/>
      <c r="Y16" s="39" t="str">
        <f>'syn rec_edit'!I143</f>
        <v/>
      </c>
      <c r="Z16" s="712"/>
      <c r="AA16" s="713"/>
      <c r="AB16" s="714"/>
      <c r="AC16" s="39" t="str">
        <f>'syn rec_edit'!I151</f>
        <v/>
      </c>
      <c r="AD16" s="712"/>
      <c r="AE16" s="713"/>
      <c r="AF16" s="714"/>
      <c r="AG16" s="39" t="str">
        <f>'syn rec_edit'!I159</f>
        <v/>
      </c>
      <c r="AH16" s="712"/>
      <c r="AI16" s="713"/>
      <c r="AJ16" s="714"/>
      <c r="AK16" s="39" t="str">
        <f>'syn rec_edit'!I167</f>
        <v/>
      </c>
      <c r="AL16" s="712"/>
      <c r="AM16" s="713"/>
      <c r="AN16" s="714"/>
      <c r="AO16" s="39" t="str">
        <f>'syn rec_edit'!I175</f>
        <v/>
      </c>
      <c r="AP16" s="712"/>
      <c r="AQ16" s="713"/>
      <c r="AR16" s="714"/>
      <c r="AS16" s="39" t="str">
        <f>'syn rec_edit'!I183</f>
        <v/>
      </c>
      <c r="AT16" s="712"/>
      <c r="AU16" s="713"/>
      <c r="AV16" s="714"/>
      <c r="AW16" s="39" t="str">
        <f>'syn rec_edit'!I191</f>
        <v/>
      </c>
    </row>
    <row r="17" spans="1:51" ht="12.95" customHeight="1">
      <c r="A17" s="702"/>
      <c r="B17" s="20"/>
      <c r="C17" s="38" t="str">
        <f>'syn rec_edit'!H103</f>
        <v/>
      </c>
      <c r="D17" s="21"/>
      <c r="E17" s="39" t="str">
        <f>'syn rec_edit'!J103</f>
        <v/>
      </c>
      <c r="F17" s="20"/>
      <c r="G17" s="38" t="str">
        <f>'syn rec_edit'!H111</f>
        <v>TE</v>
      </c>
      <c r="H17" s="21"/>
      <c r="I17" s="39" t="str">
        <f>'syn rec_edit'!J111</f>
        <v/>
      </c>
      <c r="J17" s="20"/>
      <c r="K17" s="38" t="str">
        <f>'syn rec_edit'!H119</f>
        <v/>
      </c>
      <c r="L17" s="21"/>
      <c r="M17" s="39" t="str">
        <f>'syn rec_edit'!J119</f>
        <v/>
      </c>
      <c r="N17" s="20"/>
      <c r="O17" s="38" t="str">
        <f>'syn rec_edit'!H127</f>
        <v/>
      </c>
      <c r="P17" s="21"/>
      <c r="Q17" s="39" t="str">
        <f>'syn rec_edit'!J127</f>
        <v/>
      </c>
      <c r="R17" s="20"/>
      <c r="S17" s="38" t="str">
        <f>'syn rec_edit'!H135</f>
        <v/>
      </c>
      <c r="T17" s="21"/>
      <c r="U17" s="39" t="str">
        <f>'syn rec_edit'!J135</f>
        <v/>
      </c>
      <c r="V17" s="20"/>
      <c r="W17" s="38" t="str">
        <f>'syn rec_edit'!H143</f>
        <v/>
      </c>
      <c r="X17" s="21"/>
      <c r="Y17" s="39" t="str">
        <f>'syn rec_edit'!J143</f>
        <v/>
      </c>
      <c r="Z17" s="20"/>
      <c r="AA17" s="38" t="str">
        <f>'syn rec_edit'!H151</f>
        <v/>
      </c>
      <c r="AB17" s="21"/>
      <c r="AC17" s="39" t="str">
        <f>'syn rec_edit'!J151</f>
        <v/>
      </c>
      <c r="AD17" s="20"/>
      <c r="AE17" s="38" t="str">
        <f>'syn rec_edit'!H159</f>
        <v/>
      </c>
      <c r="AF17" s="21"/>
      <c r="AG17" s="39" t="str">
        <f>'syn rec_edit'!J159</f>
        <v/>
      </c>
      <c r="AH17" s="20"/>
      <c r="AI17" s="38" t="str">
        <f>'syn rec_edit'!H167</f>
        <v/>
      </c>
      <c r="AJ17" s="21"/>
      <c r="AK17" s="39" t="str">
        <f>'syn rec_edit'!J167</f>
        <v/>
      </c>
      <c r="AL17" s="20"/>
      <c r="AM17" s="38" t="str">
        <f>'syn rec_edit'!H175</f>
        <v/>
      </c>
      <c r="AN17" s="21"/>
      <c r="AO17" s="39" t="str">
        <f>'syn rec_edit'!J175</f>
        <v/>
      </c>
      <c r="AP17" s="20"/>
      <c r="AQ17" s="38" t="str">
        <f>'syn rec_edit'!H183</f>
        <v/>
      </c>
      <c r="AR17" s="21"/>
      <c r="AS17" s="39" t="str">
        <f>'syn rec_edit'!J183</f>
        <v/>
      </c>
      <c r="AT17" s="20"/>
      <c r="AU17" s="38" t="str">
        <f>'syn rec_edit'!H191</f>
        <v/>
      </c>
      <c r="AV17" s="21"/>
      <c r="AW17" s="39" t="str">
        <f>'syn rec_edit'!J191</f>
        <v/>
      </c>
    </row>
    <row r="18" spans="1:51" ht="12.95" customHeight="1" thickBot="1">
      <c r="A18" s="28"/>
      <c r="B18" s="221" t="str">
        <f>'syn rec_edit'!F103</f>
        <v>4-27</v>
      </c>
      <c r="C18" s="22"/>
      <c r="D18" s="22"/>
      <c r="E18" s="23" t="str">
        <f>'syn rec_edit'!G103</f>
        <v>25nmUniv</v>
      </c>
      <c r="F18" s="221" t="str">
        <f>'syn rec_edit'!F111</f>
        <v>4-35</v>
      </c>
      <c r="G18" s="22"/>
      <c r="H18" s="22"/>
      <c r="I18" s="23" t="str">
        <f>'syn rec_edit'!G111</f>
        <v>25nmUniv</v>
      </c>
      <c r="J18" s="221" t="str">
        <f>'syn rec_edit'!F119</f>
        <v>4-43</v>
      </c>
      <c r="K18" s="22"/>
      <c r="L18" s="22"/>
      <c r="M18" s="23" t="str">
        <f>'syn rec_edit'!G119</f>
        <v>25nmUniv</v>
      </c>
      <c r="N18" s="221" t="str">
        <f>'syn rec_edit'!F127</f>
        <v>3-27</v>
      </c>
      <c r="O18" s="22"/>
      <c r="P18" s="22"/>
      <c r="Q18" s="23" t="str">
        <f>'syn rec_edit'!G127</f>
        <v>25nmUniv</v>
      </c>
      <c r="R18" s="221" t="str">
        <f>'syn rec_edit'!F135</f>
        <v>3-35</v>
      </c>
      <c r="S18" s="22"/>
      <c r="T18" s="22"/>
      <c r="U18" s="23" t="str">
        <f>'syn rec_edit'!G135</f>
        <v>25nmUniv</v>
      </c>
      <c r="V18" s="221" t="str">
        <f>'syn rec_edit'!F143</f>
        <v>3-43</v>
      </c>
      <c r="W18" s="22"/>
      <c r="X18" s="22"/>
      <c r="Y18" s="23" t="str">
        <f>'syn rec_edit'!G143</f>
        <v>25nmUniv</v>
      </c>
      <c r="Z18" s="221" t="str">
        <f>'syn rec_edit'!F151</f>
        <v>2-27</v>
      </c>
      <c r="AA18" s="22"/>
      <c r="AB18" s="22"/>
      <c r="AC18" s="23" t="str">
        <f>'syn rec_edit'!G151</f>
        <v>25nmUniv</v>
      </c>
      <c r="AD18" s="221" t="str">
        <f>'syn rec_edit'!F159</f>
        <v>2-35</v>
      </c>
      <c r="AE18" s="22"/>
      <c r="AF18" s="22"/>
      <c r="AG18" s="23" t="str">
        <f>'syn rec_edit'!G159</f>
        <v>25nmUniv</v>
      </c>
      <c r="AH18" s="221" t="str">
        <f>'syn rec_edit'!F167</f>
        <v>2-43</v>
      </c>
      <c r="AI18" s="22"/>
      <c r="AJ18" s="22"/>
      <c r="AK18" s="23" t="str">
        <f>'syn rec_edit'!G167</f>
        <v>25nmUniv</v>
      </c>
      <c r="AL18" s="221" t="str">
        <f>'syn rec_edit'!F175</f>
        <v/>
      </c>
      <c r="AM18" s="22"/>
      <c r="AN18" s="22"/>
      <c r="AO18" s="23" t="str">
        <f>'syn rec_edit'!G175</f>
        <v/>
      </c>
      <c r="AP18" s="221" t="str">
        <f>'syn rec_edit'!F183</f>
        <v/>
      </c>
      <c r="AQ18" s="22"/>
      <c r="AR18" s="22"/>
      <c r="AS18" s="23" t="str">
        <f>'syn rec_edit'!G183</f>
        <v/>
      </c>
      <c r="AT18" s="221" t="str">
        <f>'syn rec_edit'!F191</f>
        <v/>
      </c>
      <c r="AU18" s="22"/>
      <c r="AV18" s="22"/>
      <c r="AW18" s="23" t="str">
        <f>'syn rec_edit'!G191</f>
        <v/>
      </c>
    </row>
    <row r="19" spans="1:51" ht="12.95" customHeight="1">
      <c r="A19" s="701" t="s">
        <v>7</v>
      </c>
      <c r="B19" s="709" t="str">
        <f>IF('syn rec_edit'!B104&lt;&gt;"",RIGHT('syn rec_edit'!B104,LEN('syn rec_edit'!B104)-5),"")</f>
        <v>8169-4</v>
      </c>
      <c r="C19" s="710"/>
      <c r="D19" s="711"/>
      <c r="E19" s="52" t="str">
        <f>IF('syn rec_edit'!E104&gt;0, 'syn rec_edit'!E104 &amp; "nt","")</f>
        <v>46nt</v>
      </c>
      <c r="F19" s="709" t="str">
        <f>IF('syn rec_edit'!B112&lt;&gt;"",RIGHT('syn rec_edit'!B112,LEN('syn rec_edit'!B112)-5),"")</f>
        <v>8081-6</v>
      </c>
      <c r="G19" s="710"/>
      <c r="H19" s="711"/>
      <c r="I19" s="52" t="str">
        <f>IF('syn rec_edit'!E112&gt;0, 'syn rec_edit'!E112 &amp; "nt","")</f>
        <v>23nt</v>
      </c>
      <c r="J19" s="709" t="str">
        <f>IF('syn rec_edit'!B120&lt;&gt;"",RIGHT('syn rec_edit'!B120,LEN('syn rec_edit'!B120)-5),"")</f>
        <v>7428-77</v>
      </c>
      <c r="K19" s="710"/>
      <c r="L19" s="711"/>
      <c r="M19" s="52" t="str">
        <f>IF('syn rec_edit'!E120&gt;0, 'syn rec_edit'!E120 &amp; "nt","")</f>
        <v>41nt</v>
      </c>
      <c r="N19" s="709" t="str">
        <f>IF('syn rec_edit'!B128&lt;&gt;"",RIGHT('syn rec_edit'!B128,LEN('syn rec_edit'!B128)-5),"")</f>
        <v>7430-5</v>
      </c>
      <c r="O19" s="710"/>
      <c r="P19" s="711"/>
      <c r="Q19" s="52" t="str">
        <f>IF('syn rec_edit'!E128&gt;0, 'syn rec_edit'!E128 &amp; "nt","")</f>
        <v>39nt</v>
      </c>
      <c r="R19" s="709" t="str">
        <f>IF('syn rec_edit'!B136&lt;&gt;"",RIGHT('syn rec_edit'!B136,LEN('syn rec_edit'!B136)-5),"")</f>
        <v>7430-13</v>
      </c>
      <c r="S19" s="710"/>
      <c r="T19" s="711"/>
      <c r="U19" s="52" t="str">
        <f>IF('syn rec_edit'!E136&gt;0, 'syn rec_edit'!E136 &amp; "nt","")</f>
        <v>39nt</v>
      </c>
      <c r="V19" s="709" t="str">
        <f>IF('syn rec_edit'!B144&lt;&gt;"",RIGHT('syn rec_edit'!B144,LEN('syn rec_edit'!B144)-5),"")</f>
        <v>7430-21</v>
      </c>
      <c r="W19" s="710"/>
      <c r="X19" s="711"/>
      <c r="Y19" s="52" t="str">
        <f>IF('syn rec_edit'!E144&gt;0, 'syn rec_edit'!E144 &amp; "nt","")</f>
        <v>20nt</v>
      </c>
      <c r="Z19" s="709" t="str">
        <f>IF('syn rec_edit'!B152&lt;&gt;"",RIGHT('syn rec_edit'!B152,LEN('syn rec_edit'!B152)-5),"")</f>
        <v>7436-8</v>
      </c>
      <c r="AA19" s="710"/>
      <c r="AB19" s="711"/>
      <c r="AC19" s="52" t="str">
        <f>IF('syn rec_edit'!E152&gt;0, 'syn rec_edit'!E152 &amp; "nt","")</f>
        <v>15nt</v>
      </c>
      <c r="AD19" s="709" t="str">
        <f>IF('syn rec_edit'!B160&lt;&gt;"",RIGHT('syn rec_edit'!B160,LEN('syn rec_edit'!B160)-5),"")</f>
        <v>7436-16</v>
      </c>
      <c r="AE19" s="710"/>
      <c r="AF19" s="711"/>
      <c r="AG19" s="52" t="str">
        <f>IF('syn rec_edit'!E160&gt;0, 'syn rec_edit'!E160 &amp; "nt","")</f>
        <v>34nt</v>
      </c>
      <c r="AH19" s="709" t="str">
        <f>IF('syn rec_edit'!B168&lt;&gt;"",RIGHT('syn rec_edit'!B168,LEN('syn rec_edit'!B168)-5),"")</f>
        <v>7436-24</v>
      </c>
      <c r="AI19" s="710"/>
      <c r="AJ19" s="711"/>
      <c r="AK19" s="52" t="str">
        <f>IF('syn rec_edit'!E168&gt;0, 'syn rec_edit'!E168 &amp; "nt","")</f>
        <v>43nt</v>
      </c>
      <c r="AL19" s="709" t="str">
        <f>IF('syn rec_edit'!B176&lt;&gt;"",RIGHT('syn rec_edit'!B176,LEN('syn rec_edit'!B176)-5),"")</f>
        <v/>
      </c>
      <c r="AM19" s="710"/>
      <c r="AN19" s="711"/>
      <c r="AO19" s="52" t="str">
        <f>IF('syn rec_edit'!E176&gt;0, 'syn rec_edit'!E176 &amp; "nt","")</f>
        <v/>
      </c>
      <c r="AP19" s="709" t="str">
        <f>IF('syn rec_edit'!B184&lt;&gt;"",RIGHT('syn rec_edit'!B184,LEN('syn rec_edit'!B184)-5),"")</f>
        <v/>
      </c>
      <c r="AQ19" s="710"/>
      <c r="AR19" s="711"/>
      <c r="AS19" s="52" t="str">
        <f>IF('syn rec_edit'!E184&gt;0, 'syn rec_edit'!E184 &amp; "nt","")</f>
        <v/>
      </c>
      <c r="AT19" s="709" t="str">
        <f>IF('syn rec_edit'!B192&lt;&gt;"",RIGHT('syn rec_edit'!B192,LEN('syn rec_edit'!B192)-5),"")</f>
        <v/>
      </c>
      <c r="AU19" s="710"/>
      <c r="AV19" s="711"/>
      <c r="AW19" s="52" t="str">
        <f>IF('syn rec_edit'!E192&gt;0, 'syn rec_edit'!E192 &amp; "nt","")</f>
        <v/>
      </c>
    </row>
    <row r="20" spans="1:51" ht="12.95" customHeight="1">
      <c r="A20" s="702"/>
      <c r="B20" s="712"/>
      <c r="C20" s="713"/>
      <c r="D20" s="714"/>
      <c r="E20" s="39" t="str">
        <f>'syn rec_edit'!I104</f>
        <v/>
      </c>
      <c r="F20" s="712"/>
      <c r="G20" s="713"/>
      <c r="H20" s="714"/>
      <c r="I20" s="39" t="str">
        <f>'syn rec_edit'!I112</f>
        <v/>
      </c>
      <c r="J20" s="712"/>
      <c r="K20" s="713"/>
      <c r="L20" s="714"/>
      <c r="M20" s="39" t="str">
        <f>'syn rec_edit'!I120</f>
        <v/>
      </c>
      <c r="N20" s="712"/>
      <c r="O20" s="713"/>
      <c r="P20" s="714"/>
      <c r="Q20" s="39" t="str">
        <f>'syn rec_edit'!I128</f>
        <v/>
      </c>
      <c r="R20" s="712"/>
      <c r="S20" s="713"/>
      <c r="T20" s="714"/>
      <c r="U20" s="39" t="str">
        <f>'syn rec_edit'!I136</f>
        <v/>
      </c>
      <c r="V20" s="712"/>
      <c r="W20" s="713"/>
      <c r="X20" s="714"/>
      <c r="Y20" s="39" t="str">
        <f>'syn rec_edit'!I144</f>
        <v/>
      </c>
      <c r="Z20" s="712"/>
      <c r="AA20" s="713"/>
      <c r="AB20" s="714"/>
      <c r="AC20" s="39" t="str">
        <f>'syn rec_edit'!I152</f>
        <v/>
      </c>
      <c r="AD20" s="712"/>
      <c r="AE20" s="713"/>
      <c r="AF20" s="714"/>
      <c r="AG20" s="39" t="str">
        <f>'syn rec_edit'!I160</f>
        <v/>
      </c>
      <c r="AH20" s="712"/>
      <c r="AI20" s="713"/>
      <c r="AJ20" s="714"/>
      <c r="AK20" s="39" t="str">
        <f>'syn rec_edit'!I168</f>
        <v/>
      </c>
      <c r="AL20" s="712"/>
      <c r="AM20" s="713"/>
      <c r="AN20" s="714"/>
      <c r="AO20" s="39" t="str">
        <f>'syn rec_edit'!I176</f>
        <v/>
      </c>
      <c r="AP20" s="712"/>
      <c r="AQ20" s="713"/>
      <c r="AR20" s="714"/>
      <c r="AS20" s="39" t="str">
        <f>'syn rec_edit'!I184</f>
        <v/>
      </c>
      <c r="AT20" s="712"/>
      <c r="AU20" s="713"/>
      <c r="AV20" s="714"/>
      <c r="AW20" s="39" t="str">
        <f>'syn rec_edit'!I192</f>
        <v/>
      </c>
      <c r="AX20" s="11"/>
      <c r="AY20" s="11"/>
    </row>
    <row r="21" spans="1:51" ht="12.95" customHeight="1">
      <c r="A21" s="702"/>
      <c r="B21" s="20"/>
      <c r="C21" s="38" t="str">
        <f>'syn rec_edit'!H104</f>
        <v/>
      </c>
      <c r="D21" s="21"/>
      <c r="E21" s="39" t="str">
        <f>'syn rec_edit'!J104</f>
        <v/>
      </c>
      <c r="F21" s="20"/>
      <c r="G21" s="38" t="str">
        <f>'syn rec_edit'!H112</f>
        <v>TE</v>
      </c>
      <c r="H21" s="21"/>
      <c r="I21" s="39" t="str">
        <f>'syn rec_edit'!J112</f>
        <v/>
      </c>
      <c r="J21" s="20"/>
      <c r="K21" s="38" t="str">
        <f>'syn rec_edit'!H120</f>
        <v/>
      </c>
      <c r="L21" s="21"/>
      <c r="M21" s="39" t="str">
        <f>'syn rec_edit'!J120</f>
        <v/>
      </c>
      <c r="N21" s="20"/>
      <c r="O21" s="38" t="str">
        <f>'syn rec_edit'!H128</f>
        <v/>
      </c>
      <c r="P21" s="21"/>
      <c r="Q21" s="39" t="str">
        <f>'syn rec_edit'!J128</f>
        <v/>
      </c>
      <c r="R21" s="20"/>
      <c r="S21" s="38" t="str">
        <f>'syn rec_edit'!H136</f>
        <v/>
      </c>
      <c r="T21" s="21"/>
      <c r="U21" s="39" t="str">
        <f>'syn rec_edit'!J136</f>
        <v/>
      </c>
      <c r="V21" s="20"/>
      <c r="W21" s="38" t="str">
        <f>'syn rec_edit'!H144</f>
        <v/>
      </c>
      <c r="X21" s="21"/>
      <c r="Y21" s="39" t="str">
        <f>'syn rec_edit'!J144</f>
        <v/>
      </c>
      <c r="Z21" s="20"/>
      <c r="AA21" s="38" t="str">
        <f>'syn rec_edit'!H152</f>
        <v/>
      </c>
      <c r="AB21" s="21"/>
      <c r="AC21" s="39" t="str">
        <f>'syn rec_edit'!J152</f>
        <v/>
      </c>
      <c r="AD21" s="20"/>
      <c r="AE21" s="38" t="str">
        <f>'syn rec_edit'!H160</f>
        <v/>
      </c>
      <c r="AF21" s="21"/>
      <c r="AG21" s="39" t="str">
        <f>'syn rec_edit'!J160</f>
        <v/>
      </c>
      <c r="AH21" s="20"/>
      <c r="AI21" s="38" t="str">
        <f>'syn rec_edit'!H168</f>
        <v/>
      </c>
      <c r="AJ21" s="21"/>
      <c r="AK21" s="39" t="str">
        <f>'syn rec_edit'!J168</f>
        <v/>
      </c>
      <c r="AL21" s="20"/>
      <c r="AM21" s="38" t="str">
        <f>'syn rec_edit'!H176</f>
        <v/>
      </c>
      <c r="AN21" s="21"/>
      <c r="AO21" s="39" t="str">
        <f>'syn rec_edit'!J176</f>
        <v/>
      </c>
      <c r="AP21" s="20"/>
      <c r="AQ21" s="38" t="str">
        <f>'syn rec_edit'!H184</f>
        <v/>
      </c>
      <c r="AR21" s="21"/>
      <c r="AS21" s="39" t="str">
        <f>'syn rec_edit'!J184</f>
        <v/>
      </c>
      <c r="AT21" s="20"/>
      <c r="AU21" s="38" t="str">
        <f>'syn rec_edit'!H192</f>
        <v/>
      </c>
      <c r="AV21" s="21"/>
      <c r="AW21" s="39" t="str">
        <f>'syn rec_edit'!J192</f>
        <v/>
      </c>
    </row>
    <row r="22" spans="1:51" ht="12.95" customHeight="1" thickBot="1">
      <c r="A22" s="28"/>
      <c r="B22" s="221" t="str">
        <f>'syn rec_edit'!F104</f>
        <v>4-28</v>
      </c>
      <c r="C22" s="22"/>
      <c r="D22" s="22"/>
      <c r="E22" s="23" t="str">
        <f>'syn rec_edit'!G104</f>
        <v>25nmUniv</v>
      </c>
      <c r="F22" s="221" t="str">
        <f>'syn rec_edit'!F112</f>
        <v>4-36</v>
      </c>
      <c r="G22" s="22"/>
      <c r="H22" s="22"/>
      <c r="I22" s="23" t="str">
        <f>'syn rec_edit'!G112</f>
        <v>25nmUniv</v>
      </c>
      <c r="J22" s="221" t="str">
        <f>'syn rec_edit'!F120</f>
        <v>4-44</v>
      </c>
      <c r="K22" s="22"/>
      <c r="L22" s="22"/>
      <c r="M22" s="23" t="str">
        <f>'syn rec_edit'!G120</f>
        <v>25nmUniv</v>
      </c>
      <c r="N22" s="221" t="str">
        <f>'syn rec_edit'!F128</f>
        <v>3-28</v>
      </c>
      <c r="O22" s="22"/>
      <c r="P22" s="22"/>
      <c r="Q22" s="23" t="str">
        <f>'syn rec_edit'!G128</f>
        <v>25nmUniv</v>
      </c>
      <c r="R22" s="221" t="str">
        <f>'syn rec_edit'!F136</f>
        <v>3-36</v>
      </c>
      <c r="S22" s="22"/>
      <c r="T22" s="22"/>
      <c r="U22" s="23" t="str">
        <f>'syn rec_edit'!G136</f>
        <v>25nmUniv</v>
      </c>
      <c r="V22" s="221" t="str">
        <f>'syn rec_edit'!F144</f>
        <v>3-44</v>
      </c>
      <c r="W22" s="22"/>
      <c r="X22" s="22"/>
      <c r="Y22" s="23" t="str">
        <f>'syn rec_edit'!G144</f>
        <v>25nmUniv</v>
      </c>
      <c r="Z22" s="221" t="str">
        <f>'syn rec_edit'!F152</f>
        <v>2-28</v>
      </c>
      <c r="AA22" s="22"/>
      <c r="AB22" s="22"/>
      <c r="AC22" s="23" t="str">
        <f>'syn rec_edit'!G152</f>
        <v>25nmUniv</v>
      </c>
      <c r="AD22" s="221" t="str">
        <f>'syn rec_edit'!F160</f>
        <v>2-36</v>
      </c>
      <c r="AE22" s="22"/>
      <c r="AF22" s="22"/>
      <c r="AG22" s="23" t="str">
        <f>'syn rec_edit'!G160</f>
        <v>25nmUniv</v>
      </c>
      <c r="AH22" s="221" t="str">
        <f>'syn rec_edit'!F168</f>
        <v>2-44</v>
      </c>
      <c r="AI22" s="22"/>
      <c r="AJ22" s="22"/>
      <c r="AK22" s="23" t="str">
        <f>'syn rec_edit'!G168</f>
        <v>25nmUniv</v>
      </c>
      <c r="AL22" s="221" t="str">
        <f>'syn rec_edit'!F176</f>
        <v/>
      </c>
      <c r="AM22" s="22"/>
      <c r="AN22" s="22"/>
      <c r="AO22" s="23" t="str">
        <f>'syn rec_edit'!G176</f>
        <v/>
      </c>
      <c r="AP22" s="221" t="str">
        <f>'syn rec_edit'!F184</f>
        <v/>
      </c>
      <c r="AQ22" s="22"/>
      <c r="AR22" s="22"/>
      <c r="AS22" s="23" t="str">
        <f>'syn rec_edit'!G184</f>
        <v/>
      </c>
      <c r="AT22" s="221" t="str">
        <f>'syn rec_edit'!F192</f>
        <v/>
      </c>
      <c r="AU22" s="22"/>
      <c r="AV22" s="22"/>
      <c r="AW22" s="23" t="str">
        <f>'syn rec_edit'!G192</f>
        <v/>
      </c>
    </row>
    <row r="23" spans="1:51" ht="12.95" customHeight="1">
      <c r="A23" s="701" t="s">
        <v>8</v>
      </c>
      <c r="B23" s="709" t="str">
        <f>IF('syn rec_edit'!B105&lt;&gt;"",RIGHT('syn rec_edit'!B105,LEN('syn rec_edit'!B105)-5),"")</f>
        <v>8169-5</v>
      </c>
      <c r="C23" s="710"/>
      <c r="D23" s="711"/>
      <c r="E23" s="52" t="str">
        <f>IF('syn rec_edit'!E105&gt;0, 'syn rec_edit'!E105 &amp; "nt","")</f>
        <v>47nt</v>
      </c>
      <c r="F23" s="709" t="str">
        <f>IF('syn rec_edit'!B113&lt;&gt;"",RIGHT('syn rec_edit'!B113,LEN('syn rec_edit'!B113)-5),"")</f>
        <v>8155-1</v>
      </c>
      <c r="G23" s="710"/>
      <c r="H23" s="711"/>
      <c r="I23" s="52" t="str">
        <f>IF('syn rec_edit'!E113&gt;0, 'syn rec_edit'!E113 &amp; "nt","")</f>
        <v>28nt</v>
      </c>
      <c r="J23" s="709" t="str">
        <f>IF('syn rec_edit'!B121&lt;&gt;"",RIGHT('syn rec_edit'!B121,LEN('syn rec_edit'!B121)-5),"")</f>
        <v>7428-78</v>
      </c>
      <c r="K23" s="710"/>
      <c r="L23" s="711"/>
      <c r="M23" s="52" t="str">
        <f>IF('syn rec_edit'!E121&gt;0, 'syn rec_edit'!E121 &amp; "nt","")</f>
        <v>37nt</v>
      </c>
      <c r="N23" s="709" t="str">
        <f>IF('syn rec_edit'!B129&lt;&gt;"",RIGHT('syn rec_edit'!B129,LEN('syn rec_edit'!B129)-5),"")</f>
        <v>7430-6</v>
      </c>
      <c r="O23" s="710"/>
      <c r="P23" s="711"/>
      <c r="Q23" s="52" t="str">
        <f>IF('syn rec_edit'!E129&gt;0, 'syn rec_edit'!E129 &amp; "nt","")</f>
        <v>23nt</v>
      </c>
      <c r="R23" s="709" t="str">
        <f>IF('syn rec_edit'!B137&lt;&gt;"",RIGHT('syn rec_edit'!B137,LEN('syn rec_edit'!B137)-5),"")</f>
        <v>7430-14</v>
      </c>
      <c r="S23" s="710"/>
      <c r="T23" s="711"/>
      <c r="U23" s="52" t="str">
        <f>IF('syn rec_edit'!E137&gt;0, 'syn rec_edit'!E137 &amp; "nt","")</f>
        <v>37nt</v>
      </c>
      <c r="V23" s="709" t="str">
        <f>IF('syn rec_edit'!B145&lt;&gt;"",RIGHT('syn rec_edit'!B145,LEN('syn rec_edit'!B145)-5),"")</f>
        <v>7436-1</v>
      </c>
      <c r="W23" s="710"/>
      <c r="X23" s="711"/>
      <c r="Y23" s="52" t="str">
        <f>IF('syn rec_edit'!E145&gt;0, 'syn rec_edit'!E145 &amp; "nt","")</f>
        <v>38nt</v>
      </c>
      <c r="Z23" s="709" t="str">
        <f>IF('syn rec_edit'!B153&lt;&gt;"",RIGHT('syn rec_edit'!B153,LEN('syn rec_edit'!B153)-5),"")</f>
        <v>7436-9</v>
      </c>
      <c r="AA23" s="710"/>
      <c r="AB23" s="711"/>
      <c r="AC23" s="52" t="str">
        <f>IF('syn rec_edit'!E153&gt;0, 'syn rec_edit'!E153 &amp; "nt","")</f>
        <v>36nt</v>
      </c>
      <c r="AD23" s="709" t="str">
        <f>IF('syn rec_edit'!B161&lt;&gt;"",RIGHT('syn rec_edit'!B161,LEN('syn rec_edit'!B161)-5),"")</f>
        <v>7436-17</v>
      </c>
      <c r="AE23" s="710"/>
      <c r="AF23" s="711"/>
      <c r="AG23" s="52" t="str">
        <f>IF('syn rec_edit'!E161&gt;0, 'syn rec_edit'!E161 &amp; "nt","")</f>
        <v>21nt</v>
      </c>
      <c r="AH23" s="709" t="str">
        <f>IF('syn rec_edit'!B169&lt;&gt;"",RIGHT('syn rec_edit'!B169,LEN('syn rec_edit'!B169)-5),"")</f>
        <v>7436-25</v>
      </c>
      <c r="AI23" s="710"/>
      <c r="AJ23" s="711"/>
      <c r="AK23" s="52" t="str">
        <f>IF('syn rec_edit'!E169&gt;0, 'syn rec_edit'!E169 &amp; "nt","")</f>
        <v>39nt</v>
      </c>
      <c r="AL23" s="709" t="str">
        <f>IF('syn rec_edit'!B177&lt;&gt;"",RIGHT('syn rec_edit'!B177,LEN('syn rec_edit'!B177)-5),"")</f>
        <v/>
      </c>
      <c r="AM23" s="710"/>
      <c r="AN23" s="711"/>
      <c r="AO23" s="52" t="str">
        <f>IF('syn rec_edit'!E177&gt;0, 'syn rec_edit'!E177 &amp; "nt","")</f>
        <v/>
      </c>
      <c r="AP23" s="709" t="str">
        <f>IF('syn rec_edit'!B185&lt;&gt;"",RIGHT('syn rec_edit'!B185,LEN('syn rec_edit'!B185)-5),"")</f>
        <v/>
      </c>
      <c r="AQ23" s="710"/>
      <c r="AR23" s="711"/>
      <c r="AS23" s="52" t="str">
        <f>IF('syn rec_edit'!E185&gt;0, 'syn rec_edit'!E185 &amp; "nt","")</f>
        <v/>
      </c>
      <c r="AT23" s="709" t="str">
        <f>IF('syn rec_edit'!B193&lt;&gt;"",RIGHT('syn rec_edit'!B193,LEN('syn rec_edit'!B193)-5),"")</f>
        <v/>
      </c>
      <c r="AU23" s="710"/>
      <c r="AV23" s="711"/>
      <c r="AW23" s="52" t="str">
        <f>IF('syn rec_edit'!E193&gt;0, 'syn rec_edit'!E193 &amp; "nt","")</f>
        <v/>
      </c>
    </row>
    <row r="24" spans="1:51" ht="12.95" customHeight="1">
      <c r="A24" s="702"/>
      <c r="B24" s="712"/>
      <c r="C24" s="713"/>
      <c r="D24" s="714"/>
      <c r="E24" s="39" t="str">
        <f>'syn rec_edit'!I105</f>
        <v/>
      </c>
      <c r="F24" s="712"/>
      <c r="G24" s="713"/>
      <c r="H24" s="714"/>
      <c r="I24" s="39" t="str">
        <f>'syn rec_edit'!I113</f>
        <v/>
      </c>
      <c r="J24" s="712"/>
      <c r="K24" s="713"/>
      <c r="L24" s="714"/>
      <c r="M24" s="39" t="str">
        <f>'syn rec_edit'!I121</f>
        <v/>
      </c>
      <c r="N24" s="712"/>
      <c r="O24" s="713"/>
      <c r="P24" s="714"/>
      <c r="Q24" s="39" t="str">
        <f>'syn rec_edit'!I129</f>
        <v/>
      </c>
      <c r="R24" s="712"/>
      <c r="S24" s="713"/>
      <c r="T24" s="714"/>
      <c r="U24" s="39" t="str">
        <f>'syn rec_edit'!I137</f>
        <v/>
      </c>
      <c r="V24" s="712"/>
      <c r="W24" s="713"/>
      <c r="X24" s="714"/>
      <c r="Y24" s="39" t="str">
        <f>'syn rec_edit'!I145</f>
        <v/>
      </c>
      <c r="Z24" s="712"/>
      <c r="AA24" s="713"/>
      <c r="AB24" s="714"/>
      <c r="AC24" s="39" t="str">
        <f>'syn rec_edit'!I153</f>
        <v/>
      </c>
      <c r="AD24" s="712"/>
      <c r="AE24" s="713"/>
      <c r="AF24" s="714"/>
      <c r="AG24" s="39" t="str">
        <f>'syn rec_edit'!I161</f>
        <v/>
      </c>
      <c r="AH24" s="712"/>
      <c r="AI24" s="713"/>
      <c r="AJ24" s="714"/>
      <c r="AK24" s="39" t="str">
        <f>'syn rec_edit'!I169</f>
        <v/>
      </c>
      <c r="AL24" s="712"/>
      <c r="AM24" s="713"/>
      <c r="AN24" s="714"/>
      <c r="AO24" s="39" t="str">
        <f>'syn rec_edit'!I177</f>
        <v/>
      </c>
      <c r="AP24" s="712"/>
      <c r="AQ24" s="713"/>
      <c r="AR24" s="714"/>
      <c r="AS24" s="39" t="str">
        <f>'syn rec_edit'!I185</f>
        <v/>
      </c>
      <c r="AT24" s="712"/>
      <c r="AU24" s="713"/>
      <c r="AV24" s="714"/>
      <c r="AW24" s="39" t="str">
        <f>'syn rec_edit'!I193</f>
        <v/>
      </c>
    </row>
    <row r="25" spans="1:51" ht="12.95" customHeight="1">
      <c r="A25" s="702"/>
      <c r="B25" s="20"/>
      <c r="C25" s="38" t="str">
        <f>'syn rec_edit'!H105</f>
        <v/>
      </c>
      <c r="D25" s="21"/>
      <c r="E25" s="39" t="str">
        <f>'syn rec_edit'!J105</f>
        <v/>
      </c>
      <c r="F25" s="20"/>
      <c r="G25" s="38" t="str">
        <f>'syn rec_edit'!H113</f>
        <v/>
      </c>
      <c r="H25" s="21"/>
      <c r="I25" s="39" t="str">
        <f>'syn rec_edit'!J113</f>
        <v/>
      </c>
      <c r="J25" s="20"/>
      <c r="K25" s="38" t="str">
        <f>'syn rec_edit'!H121</f>
        <v/>
      </c>
      <c r="L25" s="21"/>
      <c r="M25" s="39" t="str">
        <f>'syn rec_edit'!J121</f>
        <v/>
      </c>
      <c r="N25" s="20"/>
      <c r="O25" s="38" t="str">
        <f>'syn rec_edit'!H129</f>
        <v/>
      </c>
      <c r="P25" s="21"/>
      <c r="Q25" s="39" t="str">
        <f>'syn rec_edit'!J129</f>
        <v/>
      </c>
      <c r="R25" s="20"/>
      <c r="S25" s="38" t="str">
        <f>'syn rec_edit'!H137</f>
        <v/>
      </c>
      <c r="T25" s="21"/>
      <c r="U25" s="39" t="str">
        <f>'syn rec_edit'!J137</f>
        <v/>
      </c>
      <c r="V25" s="20"/>
      <c r="W25" s="38" t="str">
        <f>'syn rec_edit'!H145</f>
        <v/>
      </c>
      <c r="X25" s="21"/>
      <c r="Y25" s="39" t="str">
        <f>'syn rec_edit'!J145</f>
        <v/>
      </c>
      <c r="Z25" s="20"/>
      <c r="AA25" s="38" t="str">
        <f>'syn rec_edit'!H153</f>
        <v/>
      </c>
      <c r="AB25" s="21"/>
      <c r="AC25" s="39" t="str">
        <f>'syn rec_edit'!J153</f>
        <v/>
      </c>
      <c r="AD25" s="20"/>
      <c r="AE25" s="38" t="str">
        <f>'syn rec_edit'!H161</f>
        <v/>
      </c>
      <c r="AF25" s="21"/>
      <c r="AG25" s="39" t="str">
        <f>'syn rec_edit'!J161</f>
        <v/>
      </c>
      <c r="AH25" s="20"/>
      <c r="AI25" s="38" t="str">
        <f>'syn rec_edit'!H169</f>
        <v/>
      </c>
      <c r="AJ25" s="21"/>
      <c r="AK25" s="39" t="str">
        <f>'syn rec_edit'!J169</f>
        <v/>
      </c>
      <c r="AL25" s="20"/>
      <c r="AM25" s="38" t="str">
        <f>'syn rec_edit'!H177</f>
        <v/>
      </c>
      <c r="AN25" s="21"/>
      <c r="AO25" s="39" t="str">
        <f>'syn rec_edit'!J177</f>
        <v/>
      </c>
      <c r="AP25" s="20"/>
      <c r="AQ25" s="38" t="str">
        <f>'syn rec_edit'!H185</f>
        <v/>
      </c>
      <c r="AR25" s="21"/>
      <c r="AS25" s="39" t="str">
        <f>'syn rec_edit'!J185</f>
        <v/>
      </c>
      <c r="AT25" s="20"/>
      <c r="AU25" s="38" t="str">
        <f>'syn rec_edit'!H193</f>
        <v/>
      </c>
      <c r="AV25" s="21"/>
      <c r="AW25" s="39" t="str">
        <f>'syn rec_edit'!J193</f>
        <v/>
      </c>
    </row>
    <row r="26" spans="1:51" ht="12.95" customHeight="1" thickBot="1">
      <c r="A26" s="28"/>
      <c r="B26" s="221" t="str">
        <f>'syn rec_edit'!F105</f>
        <v>4-29</v>
      </c>
      <c r="C26" s="22"/>
      <c r="D26" s="22"/>
      <c r="E26" s="23" t="str">
        <f>'syn rec_edit'!G105</f>
        <v>25nmUniv</v>
      </c>
      <c r="F26" s="221" t="str">
        <f>'syn rec_edit'!F113</f>
        <v>4-37</v>
      </c>
      <c r="G26" s="22"/>
      <c r="H26" s="22"/>
      <c r="I26" s="23" t="str">
        <f>'syn rec_edit'!G113</f>
        <v>25nmUniv</v>
      </c>
      <c r="J26" s="221" t="str">
        <f>'syn rec_edit'!F121</f>
        <v>4-45</v>
      </c>
      <c r="K26" s="22"/>
      <c r="L26" s="22"/>
      <c r="M26" s="23" t="str">
        <f>'syn rec_edit'!G121</f>
        <v>25nmUniv</v>
      </c>
      <c r="N26" s="221" t="str">
        <f>'syn rec_edit'!F129</f>
        <v>3-29</v>
      </c>
      <c r="O26" s="22"/>
      <c r="P26" s="22"/>
      <c r="Q26" s="23" t="str">
        <f>'syn rec_edit'!G129</f>
        <v>25nmUniv</v>
      </c>
      <c r="R26" s="221" t="str">
        <f>'syn rec_edit'!F137</f>
        <v>3-37</v>
      </c>
      <c r="S26" s="22"/>
      <c r="T26" s="22"/>
      <c r="U26" s="23" t="str">
        <f>'syn rec_edit'!G137</f>
        <v>25nmUniv</v>
      </c>
      <c r="V26" s="221" t="str">
        <f>'syn rec_edit'!F145</f>
        <v>3-45</v>
      </c>
      <c r="W26" s="22"/>
      <c r="X26" s="22"/>
      <c r="Y26" s="23" t="str">
        <f>'syn rec_edit'!G145</f>
        <v>25nmUniv</v>
      </c>
      <c r="Z26" s="221" t="str">
        <f>'syn rec_edit'!F153</f>
        <v>2-29</v>
      </c>
      <c r="AA26" s="22"/>
      <c r="AB26" s="22"/>
      <c r="AC26" s="23" t="str">
        <f>'syn rec_edit'!G153</f>
        <v>25nmUniv</v>
      </c>
      <c r="AD26" s="221" t="str">
        <f>'syn rec_edit'!F161</f>
        <v>2-37</v>
      </c>
      <c r="AE26" s="22"/>
      <c r="AF26" s="22"/>
      <c r="AG26" s="23" t="str">
        <f>'syn rec_edit'!G161</f>
        <v>25nmUniv</v>
      </c>
      <c r="AH26" s="221" t="str">
        <f>'syn rec_edit'!F169</f>
        <v>2-45</v>
      </c>
      <c r="AI26" s="22"/>
      <c r="AJ26" s="22"/>
      <c r="AK26" s="23" t="str">
        <f>'syn rec_edit'!G169</f>
        <v>25nmUniv</v>
      </c>
      <c r="AL26" s="221" t="str">
        <f>'syn rec_edit'!F177</f>
        <v/>
      </c>
      <c r="AM26" s="22"/>
      <c r="AN26" s="22"/>
      <c r="AO26" s="23" t="str">
        <f>'syn rec_edit'!G177</f>
        <v/>
      </c>
      <c r="AP26" s="221" t="str">
        <f>'syn rec_edit'!F185</f>
        <v/>
      </c>
      <c r="AQ26" s="22"/>
      <c r="AR26" s="22"/>
      <c r="AS26" s="23" t="str">
        <f>'syn rec_edit'!G185</f>
        <v/>
      </c>
      <c r="AT26" s="221" t="str">
        <f>'syn rec_edit'!F193</f>
        <v/>
      </c>
      <c r="AU26" s="22"/>
      <c r="AV26" s="22"/>
      <c r="AW26" s="23" t="str">
        <f>'syn rec_edit'!G193</f>
        <v/>
      </c>
    </row>
    <row r="27" spans="1:51" ht="12.95" customHeight="1">
      <c r="A27" s="701" t="s">
        <v>9</v>
      </c>
      <c r="B27" s="709" t="str">
        <f>IF('syn rec_edit'!B106&lt;&gt;"",RIGHT('syn rec_edit'!B106,LEN('syn rec_edit'!B106)-5),"")</f>
        <v>8169-6</v>
      </c>
      <c r="C27" s="710"/>
      <c r="D27" s="711"/>
      <c r="E27" s="52" t="str">
        <f>IF('syn rec_edit'!E106&gt;0, 'syn rec_edit'!E106 &amp; "nt","")</f>
        <v>43nt</v>
      </c>
      <c r="F27" s="709" t="str">
        <f>IF('syn rec_edit'!B114&lt;&gt;"",RIGHT('syn rec_edit'!B114,LEN('syn rec_edit'!B114)-5),"")</f>
        <v>7428-71</v>
      </c>
      <c r="G27" s="710"/>
      <c r="H27" s="711"/>
      <c r="I27" s="52" t="str">
        <f>IF('syn rec_edit'!E114&gt;0, 'syn rec_edit'!E114 &amp; "nt","")</f>
        <v>36nt</v>
      </c>
      <c r="J27" s="709" t="str">
        <f>IF('syn rec_edit'!B122&lt;&gt;"",RIGHT('syn rec_edit'!B122,LEN('syn rec_edit'!B122)-5),"")</f>
        <v>7428-79</v>
      </c>
      <c r="K27" s="710"/>
      <c r="L27" s="711"/>
      <c r="M27" s="52" t="str">
        <f>IF('syn rec_edit'!E122&gt;0, 'syn rec_edit'!E122 &amp; "nt","")</f>
        <v>20nt</v>
      </c>
      <c r="N27" s="709" t="str">
        <f>IF('syn rec_edit'!B130&lt;&gt;"",RIGHT('syn rec_edit'!B130,LEN('syn rec_edit'!B130)-5),"")</f>
        <v>7430-7</v>
      </c>
      <c r="O27" s="710"/>
      <c r="P27" s="711"/>
      <c r="Q27" s="52" t="str">
        <f>IF('syn rec_edit'!E130&gt;0, 'syn rec_edit'!E130 &amp; "nt","")</f>
        <v>37nt</v>
      </c>
      <c r="R27" s="709" t="str">
        <f>IF('syn rec_edit'!B138&lt;&gt;"",RIGHT('syn rec_edit'!B138,LEN('syn rec_edit'!B138)-5),"")</f>
        <v>7430-15</v>
      </c>
      <c r="S27" s="710"/>
      <c r="T27" s="711"/>
      <c r="U27" s="52" t="str">
        <f>IF('syn rec_edit'!E138&gt;0, 'syn rec_edit'!E138 &amp; "nt","")</f>
        <v>20nt</v>
      </c>
      <c r="V27" s="709" t="str">
        <f>IF('syn rec_edit'!B146&lt;&gt;"",RIGHT('syn rec_edit'!B146,LEN('syn rec_edit'!B146)-5),"")</f>
        <v>7436-2</v>
      </c>
      <c r="W27" s="710"/>
      <c r="X27" s="711"/>
      <c r="Y27" s="52" t="str">
        <f>IF('syn rec_edit'!E146&gt;0, 'syn rec_edit'!E146 &amp; "nt","")</f>
        <v>17nt</v>
      </c>
      <c r="Z27" s="709" t="str">
        <f>IF('syn rec_edit'!B154&lt;&gt;"",RIGHT('syn rec_edit'!B154,LEN('syn rec_edit'!B154)-5),"")</f>
        <v>7436-10</v>
      </c>
      <c r="AA27" s="710"/>
      <c r="AB27" s="711"/>
      <c r="AC27" s="52" t="str">
        <f>IF('syn rec_edit'!E154&gt;0, 'syn rec_edit'!E154 &amp; "nt","")</f>
        <v>35nt</v>
      </c>
      <c r="AD27" s="709" t="str">
        <f>IF('syn rec_edit'!B162&lt;&gt;"",RIGHT('syn rec_edit'!B162,LEN('syn rec_edit'!B162)-5),"")</f>
        <v>7436-18</v>
      </c>
      <c r="AE27" s="710"/>
      <c r="AF27" s="711"/>
      <c r="AG27" s="52" t="str">
        <f>IF('syn rec_edit'!E162&gt;0, 'syn rec_edit'!E162 &amp; "nt","")</f>
        <v>40nt</v>
      </c>
      <c r="AH27" s="709" t="str">
        <f>IF('syn rec_edit'!B170&lt;&gt;"",RIGHT('syn rec_edit'!B170,LEN('syn rec_edit'!B170)-5),"")</f>
        <v>7436-26</v>
      </c>
      <c r="AI27" s="710"/>
      <c r="AJ27" s="711"/>
      <c r="AK27" s="52" t="str">
        <f>IF('syn rec_edit'!E170&gt;0, 'syn rec_edit'!E170 &amp; "nt","")</f>
        <v>17nt</v>
      </c>
      <c r="AL27" s="709" t="str">
        <f>IF('syn rec_edit'!B178&lt;&gt;"",RIGHT('syn rec_edit'!B178,LEN('syn rec_edit'!B178)-5),"")</f>
        <v/>
      </c>
      <c r="AM27" s="710"/>
      <c r="AN27" s="711"/>
      <c r="AO27" s="52" t="str">
        <f>IF('syn rec_edit'!E178&gt;0, 'syn rec_edit'!E178 &amp; "nt","")</f>
        <v/>
      </c>
      <c r="AP27" s="709" t="str">
        <f>IF('syn rec_edit'!B186&lt;&gt;"",RIGHT('syn rec_edit'!B186,LEN('syn rec_edit'!B186)-5),"")</f>
        <v/>
      </c>
      <c r="AQ27" s="710"/>
      <c r="AR27" s="711"/>
      <c r="AS27" s="52" t="str">
        <f>IF('syn rec_edit'!E186&gt;0, 'syn rec_edit'!E186 &amp; "nt","")</f>
        <v/>
      </c>
      <c r="AT27" s="709" t="str">
        <f>IF('syn rec_edit'!B194&lt;&gt;"",RIGHT('syn rec_edit'!B194,LEN('syn rec_edit'!B194)-5),"")</f>
        <v/>
      </c>
      <c r="AU27" s="710"/>
      <c r="AV27" s="711"/>
      <c r="AW27" s="52" t="str">
        <f>IF('syn rec_edit'!E194&gt;0, 'syn rec_edit'!E194 &amp; "nt","")</f>
        <v/>
      </c>
    </row>
    <row r="28" spans="1:51" ht="12.95" customHeight="1">
      <c r="A28" s="702"/>
      <c r="B28" s="712"/>
      <c r="C28" s="713"/>
      <c r="D28" s="714"/>
      <c r="E28" s="39" t="str">
        <f>'syn rec_edit'!I106</f>
        <v/>
      </c>
      <c r="F28" s="712"/>
      <c r="G28" s="713"/>
      <c r="H28" s="714"/>
      <c r="I28" s="39" t="str">
        <f>'syn rec_edit'!I114</f>
        <v/>
      </c>
      <c r="J28" s="712"/>
      <c r="K28" s="713"/>
      <c r="L28" s="714"/>
      <c r="M28" s="39" t="str">
        <f>'syn rec_edit'!I122</f>
        <v/>
      </c>
      <c r="N28" s="712"/>
      <c r="O28" s="713"/>
      <c r="P28" s="714"/>
      <c r="Q28" s="39" t="str">
        <f>'syn rec_edit'!I130</f>
        <v/>
      </c>
      <c r="R28" s="712"/>
      <c r="S28" s="713"/>
      <c r="T28" s="714"/>
      <c r="U28" s="39" t="str">
        <f>'syn rec_edit'!I138</f>
        <v/>
      </c>
      <c r="V28" s="712"/>
      <c r="W28" s="713"/>
      <c r="X28" s="714"/>
      <c r="Y28" s="39" t="str">
        <f>'syn rec_edit'!I146</f>
        <v/>
      </c>
      <c r="Z28" s="712"/>
      <c r="AA28" s="713"/>
      <c r="AB28" s="714"/>
      <c r="AC28" s="39" t="str">
        <f>'syn rec_edit'!I154</f>
        <v/>
      </c>
      <c r="AD28" s="712"/>
      <c r="AE28" s="713"/>
      <c r="AF28" s="714"/>
      <c r="AG28" s="39" t="str">
        <f>'syn rec_edit'!I162</f>
        <v/>
      </c>
      <c r="AH28" s="712"/>
      <c r="AI28" s="713"/>
      <c r="AJ28" s="714"/>
      <c r="AK28" s="39" t="str">
        <f>'syn rec_edit'!I170</f>
        <v/>
      </c>
      <c r="AL28" s="712"/>
      <c r="AM28" s="713"/>
      <c r="AN28" s="714"/>
      <c r="AO28" s="39" t="str">
        <f>'syn rec_edit'!I178</f>
        <v/>
      </c>
      <c r="AP28" s="712"/>
      <c r="AQ28" s="713"/>
      <c r="AR28" s="714"/>
      <c r="AS28" s="39" t="str">
        <f>'syn rec_edit'!I186</f>
        <v/>
      </c>
      <c r="AT28" s="712"/>
      <c r="AU28" s="713"/>
      <c r="AV28" s="714"/>
      <c r="AW28" s="39" t="str">
        <f>'syn rec_edit'!I194</f>
        <v/>
      </c>
    </row>
    <row r="29" spans="1:51" ht="12.95" customHeight="1">
      <c r="A29" s="702"/>
      <c r="B29" s="20"/>
      <c r="C29" s="38" t="str">
        <f>'syn rec_edit'!H106</f>
        <v/>
      </c>
      <c r="D29" s="21"/>
      <c r="E29" s="39" t="str">
        <f>'syn rec_edit'!J106</f>
        <v/>
      </c>
      <c r="F29" s="20"/>
      <c r="G29" s="38" t="str">
        <f>'syn rec_edit'!H114</f>
        <v/>
      </c>
      <c r="H29" s="21"/>
      <c r="I29" s="39" t="str">
        <f>'syn rec_edit'!J114</f>
        <v/>
      </c>
      <c r="J29" s="20"/>
      <c r="K29" s="38" t="str">
        <f>'syn rec_edit'!H122</f>
        <v/>
      </c>
      <c r="L29" s="21"/>
      <c r="M29" s="39" t="str">
        <f>'syn rec_edit'!J122</f>
        <v/>
      </c>
      <c r="N29" s="20"/>
      <c r="O29" s="38" t="str">
        <f>'syn rec_edit'!H130</f>
        <v/>
      </c>
      <c r="P29" s="21"/>
      <c r="Q29" s="39" t="str">
        <f>'syn rec_edit'!J130</f>
        <v/>
      </c>
      <c r="R29" s="20"/>
      <c r="S29" s="38" t="str">
        <f>'syn rec_edit'!H138</f>
        <v/>
      </c>
      <c r="T29" s="21"/>
      <c r="U29" s="39" t="str">
        <f>'syn rec_edit'!J138</f>
        <v/>
      </c>
      <c r="V29" s="20"/>
      <c r="W29" s="38" t="str">
        <f>'syn rec_edit'!H146</f>
        <v/>
      </c>
      <c r="X29" s="21"/>
      <c r="Y29" s="39" t="str">
        <f>'syn rec_edit'!J146</f>
        <v/>
      </c>
      <c r="Z29" s="20"/>
      <c r="AA29" s="38" t="str">
        <f>'syn rec_edit'!H154</f>
        <v/>
      </c>
      <c r="AB29" s="21"/>
      <c r="AC29" s="39" t="str">
        <f>'syn rec_edit'!J154</f>
        <v/>
      </c>
      <c r="AD29" s="20"/>
      <c r="AE29" s="38" t="str">
        <f>'syn rec_edit'!H162</f>
        <v/>
      </c>
      <c r="AF29" s="21"/>
      <c r="AG29" s="39" t="str">
        <f>'syn rec_edit'!J162</f>
        <v/>
      </c>
      <c r="AH29" s="20"/>
      <c r="AI29" s="38" t="str">
        <f>'syn rec_edit'!H170</f>
        <v/>
      </c>
      <c r="AJ29" s="21"/>
      <c r="AK29" s="39" t="str">
        <f>'syn rec_edit'!J170</f>
        <v/>
      </c>
      <c r="AL29" s="20"/>
      <c r="AM29" s="38" t="str">
        <f>'syn rec_edit'!H178</f>
        <v/>
      </c>
      <c r="AN29" s="21"/>
      <c r="AO29" s="39" t="str">
        <f>'syn rec_edit'!J178</f>
        <v/>
      </c>
      <c r="AP29" s="20"/>
      <c r="AQ29" s="38" t="str">
        <f>'syn rec_edit'!H186</f>
        <v/>
      </c>
      <c r="AR29" s="21"/>
      <c r="AS29" s="39" t="str">
        <f>'syn rec_edit'!J186</f>
        <v/>
      </c>
      <c r="AT29" s="20"/>
      <c r="AU29" s="38" t="str">
        <f>'syn rec_edit'!H194</f>
        <v/>
      </c>
      <c r="AV29" s="21"/>
      <c r="AW29" s="39" t="str">
        <f>'syn rec_edit'!J194</f>
        <v/>
      </c>
    </row>
    <row r="30" spans="1:51" ht="12.95" customHeight="1" thickBot="1">
      <c r="A30" s="28"/>
      <c r="B30" s="221" t="str">
        <f>'syn rec_edit'!F106</f>
        <v>4-30</v>
      </c>
      <c r="C30" s="22"/>
      <c r="D30" s="22"/>
      <c r="E30" s="23" t="str">
        <f>'syn rec_edit'!G106</f>
        <v>25nmUniv</v>
      </c>
      <c r="F30" s="221" t="str">
        <f>'syn rec_edit'!F114</f>
        <v>4-38</v>
      </c>
      <c r="G30" s="22"/>
      <c r="H30" s="22"/>
      <c r="I30" s="23" t="str">
        <f>'syn rec_edit'!G114</f>
        <v>25nmUniv</v>
      </c>
      <c r="J30" s="221" t="str">
        <f>'syn rec_edit'!F122</f>
        <v>4-46</v>
      </c>
      <c r="K30" s="22"/>
      <c r="L30" s="22"/>
      <c r="M30" s="23" t="str">
        <f>'syn rec_edit'!G122</f>
        <v>25nmUniv</v>
      </c>
      <c r="N30" s="221" t="str">
        <f>'syn rec_edit'!F130</f>
        <v>3-30</v>
      </c>
      <c r="O30" s="22"/>
      <c r="P30" s="22"/>
      <c r="Q30" s="23" t="str">
        <f>'syn rec_edit'!G130</f>
        <v>25nmUniv</v>
      </c>
      <c r="R30" s="221" t="str">
        <f>'syn rec_edit'!F138</f>
        <v>3-38</v>
      </c>
      <c r="S30" s="22"/>
      <c r="T30" s="22"/>
      <c r="U30" s="23" t="str">
        <f>'syn rec_edit'!G138</f>
        <v>25nmUniv</v>
      </c>
      <c r="V30" s="221" t="str">
        <f>'syn rec_edit'!F146</f>
        <v>3-46</v>
      </c>
      <c r="W30" s="22"/>
      <c r="X30" s="22"/>
      <c r="Y30" s="23" t="str">
        <f>'syn rec_edit'!G146</f>
        <v>25nmUniv</v>
      </c>
      <c r="Z30" s="221" t="str">
        <f>'syn rec_edit'!F154</f>
        <v>2-30</v>
      </c>
      <c r="AA30" s="22"/>
      <c r="AB30" s="22"/>
      <c r="AC30" s="23" t="str">
        <f>'syn rec_edit'!G154</f>
        <v>25nmUniv</v>
      </c>
      <c r="AD30" s="221" t="str">
        <f>'syn rec_edit'!F162</f>
        <v>2-38</v>
      </c>
      <c r="AE30" s="22"/>
      <c r="AF30" s="22"/>
      <c r="AG30" s="23" t="str">
        <f>'syn rec_edit'!G162</f>
        <v>25nmUniv</v>
      </c>
      <c r="AH30" s="221" t="str">
        <f>'syn rec_edit'!F170</f>
        <v>2-46</v>
      </c>
      <c r="AI30" s="22"/>
      <c r="AJ30" s="22"/>
      <c r="AK30" s="23" t="str">
        <f>'syn rec_edit'!G170</f>
        <v>25nmUniv</v>
      </c>
      <c r="AL30" s="221" t="str">
        <f>'syn rec_edit'!F178</f>
        <v/>
      </c>
      <c r="AM30" s="22"/>
      <c r="AN30" s="22"/>
      <c r="AO30" s="23" t="str">
        <f>'syn rec_edit'!G178</f>
        <v/>
      </c>
      <c r="AP30" s="221" t="str">
        <f>'syn rec_edit'!F186</f>
        <v/>
      </c>
      <c r="AQ30" s="22"/>
      <c r="AR30" s="22"/>
      <c r="AS30" s="23" t="str">
        <f>'syn rec_edit'!G186</f>
        <v/>
      </c>
      <c r="AT30" s="221" t="str">
        <f>'syn rec_edit'!F194</f>
        <v/>
      </c>
      <c r="AU30" s="22"/>
      <c r="AV30" s="22"/>
      <c r="AW30" s="23" t="str">
        <f>'syn rec_edit'!G194</f>
        <v/>
      </c>
    </row>
    <row r="31" spans="1:51" ht="12.95" customHeight="1">
      <c r="A31" s="701" t="s">
        <v>10</v>
      </c>
      <c r="B31" s="709" t="str">
        <f>IF('syn rec_edit'!B107&lt;&gt;"",RIGHT('syn rec_edit'!B107,LEN('syn rec_edit'!B107)-5),"")</f>
        <v>8081-1</v>
      </c>
      <c r="C31" s="710"/>
      <c r="D31" s="711"/>
      <c r="E31" s="52" t="str">
        <f>IF('syn rec_edit'!E107&gt;0, 'syn rec_edit'!E107 &amp; "nt","")</f>
        <v>21nt</v>
      </c>
      <c r="F31" s="709" t="str">
        <f>IF('syn rec_edit'!B115&lt;&gt;"",RIGHT('syn rec_edit'!B115,LEN('syn rec_edit'!B115)-5),"")</f>
        <v>7428-72</v>
      </c>
      <c r="G31" s="710"/>
      <c r="H31" s="711"/>
      <c r="I31" s="52" t="str">
        <f>IF('syn rec_edit'!E115&gt;0, 'syn rec_edit'!E115 &amp; "nt","")</f>
        <v>35nt</v>
      </c>
      <c r="J31" s="709" t="str">
        <f>IF('syn rec_edit'!B123&lt;&gt;"",RIGHT('syn rec_edit'!B123,LEN('syn rec_edit'!B123)-5),"")</f>
        <v>7428-80</v>
      </c>
      <c r="K31" s="710"/>
      <c r="L31" s="711"/>
      <c r="M31" s="52" t="str">
        <f>IF('syn rec_edit'!E123&gt;0, 'syn rec_edit'!E123 &amp; "nt","")</f>
        <v>39nt</v>
      </c>
      <c r="N31" s="709" t="str">
        <f>IF('syn rec_edit'!B131&lt;&gt;"",RIGHT('syn rec_edit'!B131,LEN('syn rec_edit'!B131)-5),"")</f>
        <v>7430-8</v>
      </c>
      <c r="O31" s="710"/>
      <c r="P31" s="711"/>
      <c r="Q31" s="52" t="str">
        <f>IF('syn rec_edit'!E131&gt;0, 'syn rec_edit'!E131 &amp; "nt","")</f>
        <v>39nt</v>
      </c>
      <c r="R31" s="709" t="str">
        <f>IF('syn rec_edit'!B139&lt;&gt;"",RIGHT('syn rec_edit'!B139,LEN('syn rec_edit'!B139)-5),"")</f>
        <v>7430-16</v>
      </c>
      <c r="S31" s="710"/>
      <c r="T31" s="711"/>
      <c r="U31" s="52" t="str">
        <f>IF('syn rec_edit'!E139&gt;0, 'syn rec_edit'!E139 &amp; "nt","")</f>
        <v>39nt</v>
      </c>
      <c r="V31" s="709" t="str">
        <f>IF('syn rec_edit'!B147&lt;&gt;"",RIGHT('syn rec_edit'!B147,LEN('syn rec_edit'!B147)-5),"")</f>
        <v>7436-3</v>
      </c>
      <c r="W31" s="710"/>
      <c r="X31" s="711"/>
      <c r="Y31" s="52" t="str">
        <f>IF('syn rec_edit'!E147&gt;0, 'syn rec_edit'!E147 &amp; "nt","")</f>
        <v>37nt</v>
      </c>
      <c r="Z31" s="709" t="str">
        <f>IF('syn rec_edit'!B155&lt;&gt;"",RIGHT('syn rec_edit'!B155,LEN('syn rec_edit'!B155)-5),"")</f>
        <v>7436-11</v>
      </c>
      <c r="AA31" s="710"/>
      <c r="AB31" s="711"/>
      <c r="AC31" s="52" t="str">
        <f>IF('syn rec_edit'!E155&gt;0, 'syn rec_edit'!E155 &amp; "nt","")</f>
        <v>20nt</v>
      </c>
      <c r="AD31" s="709" t="str">
        <f>IF('syn rec_edit'!B163&lt;&gt;"",RIGHT('syn rec_edit'!B163,LEN('syn rec_edit'!B163)-5),"")</f>
        <v>7436-19</v>
      </c>
      <c r="AE31" s="710"/>
      <c r="AF31" s="711"/>
      <c r="AG31" s="52" t="str">
        <f>IF('syn rec_edit'!E163&gt;0, 'syn rec_edit'!E163 &amp; "nt","")</f>
        <v>37nt</v>
      </c>
      <c r="AH31" s="709" t="str">
        <f>IF('syn rec_edit'!B171&lt;&gt;"",RIGHT('syn rec_edit'!B171,LEN('syn rec_edit'!B171)-5),"")</f>
        <v/>
      </c>
      <c r="AI31" s="710"/>
      <c r="AJ31" s="711"/>
      <c r="AK31" s="52" t="str">
        <f>IF('syn rec_edit'!E171&gt;0, 'syn rec_edit'!E171 &amp; "nt","")</f>
        <v/>
      </c>
      <c r="AL31" s="709" t="str">
        <f>IF('syn rec_edit'!B179&lt;&gt;"",RIGHT('syn rec_edit'!B179,LEN('syn rec_edit'!B179)-5),"")</f>
        <v/>
      </c>
      <c r="AM31" s="710"/>
      <c r="AN31" s="711"/>
      <c r="AO31" s="52" t="str">
        <f>IF('syn rec_edit'!E179&gt;0, 'syn rec_edit'!E179 &amp; "nt","")</f>
        <v/>
      </c>
      <c r="AP31" s="709" t="str">
        <f>IF('syn rec_edit'!B187&lt;&gt;"",RIGHT('syn rec_edit'!B187,LEN('syn rec_edit'!B187)-5),"")</f>
        <v/>
      </c>
      <c r="AQ31" s="710"/>
      <c r="AR31" s="711"/>
      <c r="AS31" s="52" t="str">
        <f>IF('syn rec_edit'!E187&gt;0, 'syn rec_edit'!E187 &amp; "nt","")</f>
        <v/>
      </c>
      <c r="AT31" s="709" t="str">
        <f>IF('syn rec_edit'!B195&lt;&gt;"",RIGHT('syn rec_edit'!B195,LEN('syn rec_edit'!B195)-5),"")</f>
        <v/>
      </c>
      <c r="AU31" s="710"/>
      <c r="AV31" s="711"/>
      <c r="AW31" s="52" t="str">
        <f>IF('syn rec_edit'!E195&gt;0, 'syn rec_edit'!E195 &amp; "nt","")</f>
        <v/>
      </c>
    </row>
    <row r="32" spans="1:51" ht="12.95" customHeight="1">
      <c r="A32" s="702"/>
      <c r="B32" s="712"/>
      <c r="C32" s="713"/>
      <c r="D32" s="714"/>
      <c r="E32" s="39" t="str">
        <f>'syn rec_edit'!I107</f>
        <v/>
      </c>
      <c r="F32" s="712"/>
      <c r="G32" s="713"/>
      <c r="H32" s="714"/>
      <c r="I32" s="39" t="str">
        <f>'syn rec_edit'!I115</f>
        <v/>
      </c>
      <c r="J32" s="712"/>
      <c r="K32" s="713"/>
      <c r="L32" s="714"/>
      <c r="M32" s="39" t="str">
        <f>'syn rec_edit'!I123</f>
        <v/>
      </c>
      <c r="N32" s="712"/>
      <c r="O32" s="713"/>
      <c r="P32" s="714"/>
      <c r="Q32" s="39" t="str">
        <f>'syn rec_edit'!I131</f>
        <v/>
      </c>
      <c r="R32" s="712"/>
      <c r="S32" s="713"/>
      <c r="T32" s="714"/>
      <c r="U32" s="39" t="str">
        <f>'syn rec_edit'!I139</f>
        <v/>
      </c>
      <c r="V32" s="712"/>
      <c r="W32" s="713"/>
      <c r="X32" s="714"/>
      <c r="Y32" s="39" t="str">
        <f>'syn rec_edit'!I147</f>
        <v/>
      </c>
      <c r="Z32" s="712"/>
      <c r="AA32" s="713"/>
      <c r="AB32" s="714"/>
      <c r="AC32" s="39" t="str">
        <f>'syn rec_edit'!I155</f>
        <v/>
      </c>
      <c r="AD32" s="712"/>
      <c r="AE32" s="713"/>
      <c r="AF32" s="714"/>
      <c r="AG32" s="39" t="str">
        <f>'syn rec_edit'!I163</f>
        <v/>
      </c>
      <c r="AH32" s="712"/>
      <c r="AI32" s="713"/>
      <c r="AJ32" s="714"/>
      <c r="AK32" s="39" t="str">
        <f>'syn rec_edit'!I171</f>
        <v/>
      </c>
      <c r="AL32" s="712"/>
      <c r="AM32" s="713"/>
      <c r="AN32" s="714"/>
      <c r="AO32" s="39" t="str">
        <f>'syn rec_edit'!I179</f>
        <v/>
      </c>
      <c r="AP32" s="712"/>
      <c r="AQ32" s="713"/>
      <c r="AR32" s="714"/>
      <c r="AS32" s="39" t="str">
        <f>'syn rec_edit'!I187</f>
        <v/>
      </c>
      <c r="AT32" s="712"/>
      <c r="AU32" s="713"/>
      <c r="AV32" s="714"/>
      <c r="AW32" s="39" t="str">
        <f>'syn rec_edit'!I195</f>
        <v/>
      </c>
    </row>
    <row r="33" spans="1:49" ht="12.95" customHeight="1">
      <c r="A33" s="702"/>
      <c r="B33" s="20"/>
      <c r="C33" s="38" t="str">
        <f>'syn rec_edit'!H107</f>
        <v>TE</v>
      </c>
      <c r="D33" s="21"/>
      <c r="E33" s="39" t="str">
        <f>'syn rec_edit'!J107</f>
        <v/>
      </c>
      <c r="F33" s="20"/>
      <c r="G33" s="38" t="str">
        <f>'syn rec_edit'!H115</f>
        <v/>
      </c>
      <c r="H33" s="21"/>
      <c r="I33" s="39" t="str">
        <f>'syn rec_edit'!J115</f>
        <v/>
      </c>
      <c r="J33" s="20"/>
      <c r="K33" s="38" t="str">
        <f>'syn rec_edit'!H123</f>
        <v/>
      </c>
      <c r="L33" s="21"/>
      <c r="M33" s="39" t="str">
        <f>'syn rec_edit'!J123</f>
        <v/>
      </c>
      <c r="N33" s="20"/>
      <c r="O33" s="38" t="str">
        <f>'syn rec_edit'!H131</f>
        <v/>
      </c>
      <c r="P33" s="21"/>
      <c r="Q33" s="39" t="str">
        <f>'syn rec_edit'!J131</f>
        <v/>
      </c>
      <c r="R33" s="20"/>
      <c r="S33" s="38" t="str">
        <f>'syn rec_edit'!H139</f>
        <v/>
      </c>
      <c r="T33" s="21"/>
      <c r="U33" s="39" t="str">
        <f>'syn rec_edit'!J139</f>
        <v/>
      </c>
      <c r="V33" s="20"/>
      <c r="W33" s="38" t="str">
        <f>'syn rec_edit'!H147</f>
        <v/>
      </c>
      <c r="X33" s="21"/>
      <c r="Y33" s="39" t="str">
        <f>'syn rec_edit'!J147</f>
        <v/>
      </c>
      <c r="Z33" s="20"/>
      <c r="AA33" s="38" t="str">
        <f>'syn rec_edit'!H155</f>
        <v/>
      </c>
      <c r="AB33" s="21"/>
      <c r="AC33" s="39" t="str">
        <f>'syn rec_edit'!J155</f>
        <v/>
      </c>
      <c r="AD33" s="20"/>
      <c r="AE33" s="38" t="str">
        <f>'syn rec_edit'!H163</f>
        <v/>
      </c>
      <c r="AF33" s="21"/>
      <c r="AG33" s="39" t="str">
        <f>'syn rec_edit'!J163</f>
        <v/>
      </c>
      <c r="AH33" s="20"/>
      <c r="AI33" s="38" t="str">
        <f>'syn rec_edit'!H171</f>
        <v/>
      </c>
      <c r="AJ33" s="21"/>
      <c r="AK33" s="39" t="str">
        <f>'syn rec_edit'!J171</f>
        <v/>
      </c>
      <c r="AL33" s="20"/>
      <c r="AM33" s="38" t="str">
        <f>'syn rec_edit'!H179</f>
        <v/>
      </c>
      <c r="AN33" s="21"/>
      <c r="AO33" s="39" t="str">
        <f>'syn rec_edit'!J179</f>
        <v/>
      </c>
      <c r="AP33" s="20"/>
      <c r="AQ33" s="38" t="str">
        <f>'syn rec_edit'!H187</f>
        <v/>
      </c>
      <c r="AR33" s="21"/>
      <c r="AS33" s="39" t="str">
        <f>'syn rec_edit'!J187</f>
        <v/>
      </c>
      <c r="AT33" s="20"/>
      <c r="AU33" s="38" t="str">
        <f>'syn rec_edit'!H195</f>
        <v/>
      </c>
      <c r="AV33" s="21"/>
      <c r="AW33" s="39" t="str">
        <f>'syn rec_edit'!J195</f>
        <v/>
      </c>
    </row>
    <row r="34" spans="1:49" ht="12.95" customHeight="1" thickBot="1">
      <c r="A34" s="28"/>
      <c r="B34" s="221" t="str">
        <f>'syn rec_edit'!F107</f>
        <v>4-31</v>
      </c>
      <c r="C34" s="22"/>
      <c r="D34" s="22"/>
      <c r="E34" s="23" t="str">
        <f>'syn rec_edit'!G107</f>
        <v>25nmUniv</v>
      </c>
      <c r="F34" s="221" t="str">
        <f>'syn rec_edit'!F115</f>
        <v>4-39</v>
      </c>
      <c r="G34" s="22"/>
      <c r="H34" s="22"/>
      <c r="I34" s="23" t="str">
        <f>'syn rec_edit'!G115</f>
        <v>25nmUniv</v>
      </c>
      <c r="J34" s="221" t="str">
        <f>'syn rec_edit'!F123</f>
        <v>4-47</v>
      </c>
      <c r="K34" s="22"/>
      <c r="L34" s="22"/>
      <c r="M34" s="23" t="str">
        <f>'syn rec_edit'!G123</f>
        <v>25nmUniv</v>
      </c>
      <c r="N34" s="221" t="str">
        <f>'syn rec_edit'!F131</f>
        <v>3-31</v>
      </c>
      <c r="O34" s="22"/>
      <c r="P34" s="22"/>
      <c r="Q34" s="23" t="str">
        <f>'syn rec_edit'!G131</f>
        <v>25nmUniv</v>
      </c>
      <c r="R34" s="221" t="str">
        <f>'syn rec_edit'!F139</f>
        <v>3-39</v>
      </c>
      <c r="S34" s="22"/>
      <c r="T34" s="22"/>
      <c r="U34" s="23" t="str">
        <f>'syn rec_edit'!G139</f>
        <v>25nmUniv</v>
      </c>
      <c r="V34" s="221" t="str">
        <f>'syn rec_edit'!F147</f>
        <v>3-47</v>
      </c>
      <c r="W34" s="22"/>
      <c r="X34" s="22"/>
      <c r="Y34" s="23" t="str">
        <f>'syn rec_edit'!G147</f>
        <v>25nmUniv</v>
      </c>
      <c r="Z34" s="221" t="str">
        <f>'syn rec_edit'!F155</f>
        <v>2-31</v>
      </c>
      <c r="AA34" s="22"/>
      <c r="AB34" s="22"/>
      <c r="AC34" s="23" t="str">
        <f>'syn rec_edit'!G155</f>
        <v>25nmUniv</v>
      </c>
      <c r="AD34" s="221" t="str">
        <f>'syn rec_edit'!F163</f>
        <v>2-39</v>
      </c>
      <c r="AE34" s="22"/>
      <c r="AF34" s="22"/>
      <c r="AG34" s="23" t="str">
        <f>'syn rec_edit'!G163</f>
        <v>25nmUniv</v>
      </c>
      <c r="AH34" s="221" t="str">
        <f>'syn rec_edit'!F171</f>
        <v/>
      </c>
      <c r="AI34" s="22"/>
      <c r="AJ34" s="22"/>
      <c r="AK34" s="23" t="str">
        <f>'syn rec_edit'!G171</f>
        <v/>
      </c>
      <c r="AL34" s="221" t="str">
        <f>'syn rec_edit'!F179</f>
        <v/>
      </c>
      <c r="AM34" s="22"/>
      <c r="AN34" s="22"/>
      <c r="AO34" s="23" t="str">
        <f>'syn rec_edit'!G179</f>
        <v/>
      </c>
      <c r="AP34" s="221" t="str">
        <f>'syn rec_edit'!F187</f>
        <v/>
      </c>
      <c r="AQ34" s="22"/>
      <c r="AR34" s="22"/>
      <c r="AS34" s="23" t="str">
        <f>'syn rec_edit'!G187</f>
        <v/>
      </c>
      <c r="AT34" s="221" t="str">
        <f>'syn rec_edit'!F195</f>
        <v/>
      </c>
      <c r="AU34" s="22"/>
      <c r="AV34" s="22"/>
      <c r="AW34" s="23" t="str">
        <f>'syn rec_edit'!G195</f>
        <v/>
      </c>
    </row>
    <row r="35" spans="1:49" ht="12.95" customHeight="1">
      <c r="A35" s="701" t="s">
        <v>11</v>
      </c>
      <c r="B35" s="709" t="str">
        <f>IF('syn rec_edit'!B108&lt;&gt;"",RIGHT('syn rec_edit'!B108,LEN('syn rec_edit'!B108)-5),"")</f>
        <v>8081-2</v>
      </c>
      <c r="C35" s="710"/>
      <c r="D35" s="711"/>
      <c r="E35" s="52" t="str">
        <f>IF('syn rec_edit'!E108&gt;0, 'syn rec_edit'!E108 &amp; "nt","")</f>
        <v>43nt</v>
      </c>
      <c r="F35" s="709" t="str">
        <f>IF('syn rec_edit'!B116&lt;&gt;"",RIGHT('syn rec_edit'!B116,LEN('syn rec_edit'!B116)-5),"")</f>
        <v>7428-73</v>
      </c>
      <c r="G35" s="710"/>
      <c r="H35" s="711"/>
      <c r="I35" s="52" t="str">
        <f>IF('syn rec_edit'!E116&gt;0, 'syn rec_edit'!E116 &amp; "nt","")</f>
        <v>16nt</v>
      </c>
      <c r="J35" s="709" t="str">
        <f>IF('syn rec_edit'!B124&lt;&gt;"",RIGHT('syn rec_edit'!B124,LEN('syn rec_edit'!B124)-5),"")</f>
        <v>7430-1</v>
      </c>
      <c r="K35" s="710"/>
      <c r="L35" s="711"/>
      <c r="M35" s="52" t="str">
        <f>IF('syn rec_edit'!E124&gt;0, 'syn rec_edit'!E124 &amp; "nt","")</f>
        <v>38nt</v>
      </c>
      <c r="N35" s="709" t="str">
        <f>IF('syn rec_edit'!B132&lt;&gt;"",RIGHT('syn rec_edit'!B132,LEN('syn rec_edit'!B132)-5),"")</f>
        <v>7430-9</v>
      </c>
      <c r="O35" s="710"/>
      <c r="P35" s="711"/>
      <c r="Q35" s="52" t="str">
        <f>IF('syn rec_edit'!E132&gt;0, 'syn rec_edit'!E132 &amp; "nt","")</f>
        <v>20nt</v>
      </c>
      <c r="R35" s="709" t="str">
        <f>IF('syn rec_edit'!B140&lt;&gt;"",RIGHT('syn rec_edit'!B140,LEN('syn rec_edit'!B140)-5),"")</f>
        <v>7430-17</v>
      </c>
      <c r="S35" s="710"/>
      <c r="T35" s="711"/>
      <c r="U35" s="52" t="str">
        <f>IF('syn rec_edit'!E140&gt;0, 'syn rec_edit'!E140 &amp; "nt","")</f>
        <v>40nt</v>
      </c>
      <c r="V35" s="709" t="str">
        <f>IF('syn rec_edit'!B148&lt;&gt;"",RIGHT('syn rec_edit'!B148,LEN('syn rec_edit'!B148)-5),"")</f>
        <v>7436-4</v>
      </c>
      <c r="W35" s="710"/>
      <c r="X35" s="711"/>
      <c r="Y35" s="52" t="str">
        <f>IF('syn rec_edit'!E148&gt;0, 'syn rec_edit'!E148 &amp; "nt","")</f>
        <v>44nt</v>
      </c>
      <c r="Z35" s="709" t="str">
        <f>IF('syn rec_edit'!B156&lt;&gt;"",RIGHT('syn rec_edit'!B156,LEN('syn rec_edit'!B156)-5),"")</f>
        <v>7436-12</v>
      </c>
      <c r="AA35" s="710"/>
      <c r="AB35" s="711"/>
      <c r="AC35" s="52" t="str">
        <f>IF('syn rec_edit'!E156&gt;0, 'syn rec_edit'!E156 &amp; "nt","")</f>
        <v>42nt</v>
      </c>
      <c r="AD35" s="709" t="str">
        <f>IF('syn rec_edit'!B164&lt;&gt;"",RIGHT('syn rec_edit'!B164,LEN('syn rec_edit'!B164)-5),"")</f>
        <v>7436-20</v>
      </c>
      <c r="AE35" s="710"/>
      <c r="AF35" s="711"/>
      <c r="AG35" s="52" t="str">
        <f>IF('syn rec_edit'!E164&gt;0, 'syn rec_edit'!E164 &amp; "nt","")</f>
        <v>20nt</v>
      </c>
      <c r="AH35" s="709" t="str">
        <f>IF('syn rec_edit'!B172&lt;&gt;"",RIGHT('syn rec_edit'!B172,LEN('syn rec_edit'!B172)-5),"")</f>
        <v/>
      </c>
      <c r="AI35" s="710"/>
      <c r="AJ35" s="711"/>
      <c r="AK35" s="52" t="str">
        <f>IF('syn rec_edit'!E172&gt;0, 'syn rec_edit'!E172 &amp; "nt","")</f>
        <v/>
      </c>
      <c r="AL35" s="709" t="str">
        <f>IF('syn rec_edit'!B180&lt;&gt;"",RIGHT('syn rec_edit'!B180,LEN('syn rec_edit'!B180)-5),"")</f>
        <v/>
      </c>
      <c r="AM35" s="710"/>
      <c r="AN35" s="711"/>
      <c r="AO35" s="52" t="str">
        <f>IF('syn rec_edit'!E180&gt;0, 'syn rec_edit'!E180 &amp; "nt","")</f>
        <v/>
      </c>
      <c r="AP35" s="709" t="str">
        <f>IF('syn rec_edit'!B188&lt;&gt;"",RIGHT('syn rec_edit'!B188,LEN('syn rec_edit'!B188)-5),"")</f>
        <v/>
      </c>
      <c r="AQ35" s="710"/>
      <c r="AR35" s="711"/>
      <c r="AS35" s="52" t="str">
        <f>IF('syn rec_edit'!E188&gt;0, 'syn rec_edit'!E188 &amp; "nt","")</f>
        <v/>
      </c>
      <c r="AT35" s="709" t="str">
        <f>IF('syn rec_edit'!B196&lt;&gt;"",RIGHT('syn rec_edit'!B196,LEN('syn rec_edit'!B196)-5),"")</f>
        <v/>
      </c>
      <c r="AU35" s="710"/>
      <c r="AV35" s="711"/>
      <c r="AW35" s="52" t="str">
        <f>IF('syn rec_edit'!E196&gt;0, 'syn rec_edit'!E196 &amp; "nt","")</f>
        <v/>
      </c>
    </row>
    <row r="36" spans="1:49" ht="12.95" customHeight="1">
      <c r="A36" s="702"/>
      <c r="B36" s="712"/>
      <c r="C36" s="713"/>
      <c r="D36" s="714"/>
      <c r="E36" s="39" t="str">
        <f>'syn rec_edit'!I108</f>
        <v/>
      </c>
      <c r="F36" s="712"/>
      <c r="G36" s="713"/>
      <c r="H36" s="714"/>
      <c r="I36" s="39" t="str">
        <f>'syn rec_edit'!I116</f>
        <v/>
      </c>
      <c r="J36" s="712"/>
      <c r="K36" s="713"/>
      <c r="L36" s="714"/>
      <c r="M36" s="39" t="str">
        <f>'syn rec_edit'!I124</f>
        <v/>
      </c>
      <c r="N36" s="712"/>
      <c r="O36" s="713"/>
      <c r="P36" s="714"/>
      <c r="Q36" s="39" t="str">
        <f>'syn rec_edit'!I132</f>
        <v/>
      </c>
      <c r="R36" s="712"/>
      <c r="S36" s="713"/>
      <c r="T36" s="714"/>
      <c r="U36" s="39" t="str">
        <f>'syn rec_edit'!I140</f>
        <v/>
      </c>
      <c r="V36" s="712"/>
      <c r="W36" s="713"/>
      <c r="X36" s="714"/>
      <c r="Y36" s="39" t="str">
        <f>'syn rec_edit'!I148</f>
        <v/>
      </c>
      <c r="Z36" s="712"/>
      <c r="AA36" s="713"/>
      <c r="AB36" s="714"/>
      <c r="AC36" s="39" t="str">
        <f>'syn rec_edit'!I156</f>
        <v/>
      </c>
      <c r="AD36" s="712"/>
      <c r="AE36" s="713"/>
      <c r="AF36" s="714"/>
      <c r="AG36" s="39" t="str">
        <f>'syn rec_edit'!I164</f>
        <v/>
      </c>
      <c r="AH36" s="712"/>
      <c r="AI36" s="713"/>
      <c r="AJ36" s="714"/>
      <c r="AK36" s="39" t="str">
        <f>'syn rec_edit'!I172</f>
        <v/>
      </c>
      <c r="AL36" s="712"/>
      <c r="AM36" s="713"/>
      <c r="AN36" s="714"/>
      <c r="AO36" s="39" t="str">
        <f>'syn rec_edit'!I180</f>
        <v/>
      </c>
      <c r="AP36" s="712"/>
      <c r="AQ36" s="713"/>
      <c r="AR36" s="714"/>
      <c r="AS36" s="39" t="str">
        <f>'syn rec_edit'!I188</f>
        <v/>
      </c>
      <c r="AT36" s="712"/>
      <c r="AU36" s="713"/>
      <c r="AV36" s="714"/>
      <c r="AW36" s="39" t="str">
        <f>'syn rec_edit'!I196</f>
        <v/>
      </c>
    </row>
    <row r="37" spans="1:49" ht="12.95" customHeight="1">
      <c r="A37" s="702"/>
      <c r="B37" s="20"/>
      <c r="C37" s="38" t="str">
        <f>'syn rec_edit'!H108</f>
        <v>TE</v>
      </c>
      <c r="D37" s="21"/>
      <c r="E37" s="39" t="str">
        <f>'syn rec_edit'!J108</f>
        <v/>
      </c>
      <c r="F37" s="20"/>
      <c r="G37" s="38" t="str">
        <f>'syn rec_edit'!H116</f>
        <v/>
      </c>
      <c r="H37" s="21"/>
      <c r="I37" s="39" t="str">
        <f>'syn rec_edit'!J116</f>
        <v/>
      </c>
      <c r="J37" s="20"/>
      <c r="K37" s="38" t="str">
        <f>'syn rec_edit'!H124</f>
        <v/>
      </c>
      <c r="L37" s="21"/>
      <c r="M37" s="39" t="str">
        <f>'syn rec_edit'!J124</f>
        <v/>
      </c>
      <c r="N37" s="20"/>
      <c r="O37" s="38" t="str">
        <f>'syn rec_edit'!H132</f>
        <v/>
      </c>
      <c r="P37" s="21"/>
      <c r="Q37" s="39" t="str">
        <f>'syn rec_edit'!J132</f>
        <v/>
      </c>
      <c r="R37" s="20"/>
      <c r="S37" s="38" t="str">
        <f>'syn rec_edit'!H140</f>
        <v/>
      </c>
      <c r="T37" s="21"/>
      <c r="U37" s="39" t="str">
        <f>'syn rec_edit'!J140</f>
        <v/>
      </c>
      <c r="V37" s="20"/>
      <c r="W37" s="38" t="str">
        <f>'syn rec_edit'!H148</f>
        <v/>
      </c>
      <c r="X37" s="21"/>
      <c r="Y37" s="39" t="str">
        <f>'syn rec_edit'!J148</f>
        <v/>
      </c>
      <c r="Z37" s="20"/>
      <c r="AA37" s="38" t="str">
        <f>'syn rec_edit'!H156</f>
        <v/>
      </c>
      <c r="AB37" s="21"/>
      <c r="AC37" s="39" t="str">
        <f>'syn rec_edit'!J156</f>
        <v/>
      </c>
      <c r="AD37" s="20"/>
      <c r="AE37" s="38" t="str">
        <f>'syn rec_edit'!H164</f>
        <v/>
      </c>
      <c r="AF37" s="21"/>
      <c r="AG37" s="39" t="str">
        <f>'syn rec_edit'!J164</f>
        <v/>
      </c>
      <c r="AH37" s="20"/>
      <c r="AI37" s="38" t="str">
        <f>'syn rec_edit'!H172</f>
        <v/>
      </c>
      <c r="AJ37" s="21"/>
      <c r="AK37" s="39" t="str">
        <f>'syn rec_edit'!J172</f>
        <v/>
      </c>
      <c r="AL37" s="20"/>
      <c r="AM37" s="38" t="str">
        <f>'syn rec_edit'!H180</f>
        <v/>
      </c>
      <c r="AN37" s="21"/>
      <c r="AO37" s="39" t="str">
        <f>'syn rec_edit'!J180</f>
        <v/>
      </c>
      <c r="AP37" s="20"/>
      <c r="AQ37" s="38" t="str">
        <f>'syn rec_edit'!H188</f>
        <v/>
      </c>
      <c r="AR37" s="21"/>
      <c r="AS37" s="39" t="str">
        <f>'syn rec_edit'!J188</f>
        <v/>
      </c>
      <c r="AT37" s="20"/>
      <c r="AU37" s="38" t="str">
        <f>'syn rec_edit'!H196</f>
        <v/>
      </c>
      <c r="AV37" s="21"/>
      <c r="AW37" s="39" t="str">
        <f>'syn rec_edit'!J196</f>
        <v/>
      </c>
    </row>
    <row r="38" spans="1:49" ht="12.95" customHeight="1" thickBot="1">
      <c r="A38" s="29"/>
      <c r="B38" s="221" t="str">
        <f>'syn rec_edit'!F108</f>
        <v>4-32</v>
      </c>
      <c r="C38" s="22"/>
      <c r="D38" s="22"/>
      <c r="E38" s="23" t="str">
        <f>'syn rec_edit'!G108</f>
        <v>25nmUniv</v>
      </c>
      <c r="F38" s="221" t="str">
        <f>'syn rec_edit'!F116</f>
        <v>4-40</v>
      </c>
      <c r="G38" s="22"/>
      <c r="H38" s="22"/>
      <c r="I38" s="23" t="str">
        <f>'syn rec_edit'!G116</f>
        <v>25nmUniv</v>
      </c>
      <c r="J38" s="221" t="str">
        <f>'syn rec_edit'!F124</f>
        <v>4-48</v>
      </c>
      <c r="K38" s="22"/>
      <c r="L38" s="22"/>
      <c r="M38" s="23" t="str">
        <f>'syn rec_edit'!G124</f>
        <v>25nmUniv</v>
      </c>
      <c r="N38" s="221" t="str">
        <f>'syn rec_edit'!F132</f>
        <v>3-32</v>
      </c>
      <c r="O38" s="22"/>
      <c r="P38" s="22"/>
      <c r="Q38" s="23" t="str">
        <f>'syn rec_edit'!G132</f>
        <v>25nmUniv</v>
      </c>
      <c r="R38" s="221" t="str">
        <f>'syn rec_edit'!F140</f>
        <v>3-40</v>
      </c>
      <c r="S38" s="22"/>
      <c r="T38" s="22"/>
      <c r="U38" s="23" t="str">
        <f>'syn rec_edit'!G140</f>
        <v>25nmUniv</v>
      </c>
      <c r="V38" s="221" t="str">
        <f>'syn rec_edit'!F148</f>
        <v>3-48</v>
      </c>
      <c r="W38" s="22"/>
      <c r="X38" s="22"/>
      <c r="Y38" s="23" t="str">
        <f>'syn rec_edit'!G148</f>
        <v>25nmUniv</v>
      </c>
      <c r="Z38" s="221" t="str">
        <f>'syn rec_edit'!F156</f>
        <v>2-32</v>
      </c>
      <c r="AA38" s="22"/>
      <c r="AB38" s="22"/>
      <c r="AC38" s="23" t="str">
        <f>'syn rec_edit'!G156</f>
        <v>25nmUniv</v>
      </c>
      <c r="AD38" s="221" t="str">
        <f>'syn rec_edit'!F164</f>
        <v>2-40</v>
      </c>
      <c r="AE38" s="22"/>
      <c r="AF38" s="22"/>
      <c r="AG38" s="23" t="str">
        <f>'syn rec_edit'!G164</f>
        <v>25nmUniv</v>
      </c>
      <c r="AH38" s="221" t="str">
        <f>'syn rec_edit'!F172</f>
        <v/>
      </c>
      <c r="AI38" s="22"/>
      <c r="AJ38" s="22"/>
      <c r="AK38" s="23" t="str">
        <f>'syn rec_edit'!G172</f>
        <v/>
      </c>
      <c r="AL38" s="221" t="str">
        <f>'syn rec_edit'!F180</f>
        <v/>
      </c>
      <c r="AM38" s="22"/>
      <c r="AN38" s="22"/>
      <c r="AO38" s="23" t="str">
        <f>'syn rec_edit'!G180</f>
        <v/>
      </c>
      <c r="AP38" s="221" t="str">
        <f>'syn rec_edit'!F188</f>
        <v/>
      </c>
      <c r="AQ38" s="22"/>
      <c r="AR38" s="22"/>
      <c r="AS38" s="23" t="str">
        <f>'syn rec_edit'!G188</f>
        <v/>
      </c>
      <c r="AT38" s="221" t="str">
        <f>'syn rec_edit'!F196</f>
        <v/>
      </c>
      <c r="AU38" s="22"/>
      <c r="AV38" s="22"/>
      <c r="AW38" s="23" t="str">
        <f>'syn rec_edit'!G196</f>
        <v/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18">
        <f>COUNTIF('syn rec_edit'!F101:F196,"*1-*")</f>
        <v>0</v>
      </c>
      <c r="E40" s="719"/>
      <c r="F40" s="34"/>
      <c r="G40" s="35" t="s">
        <v>13</v>
      </c>
      <c r="H40" s="35"/>
      <c r="I40" s="36"/>
      <c r="J40" s="721">
        <f>COUNTIF('syn rec_edit'!F101:F196,"*2-*")</f>
        <v>22</v>
      </c>
      <c r="K40" s="722"/>
      <c r="L40" s="34"/>
      <c r="M40" s="35" t="s">
        <v>14</v>
      </c>
      <c r="N40" s="35"/>
      <c r="O40" s="36"/>
      <c r="P40" s="716">
        <f>COUNTIF('syn rec_edit'!F101:F196,"*3-*")</f>
        <v>24</v>
      </c>
      <c r="Q40" s="717"/>
      <c r="R40" s="34"/>
      <c r="S40" s="31" t="s">
        <v>18</v>
      </c>
      <c r="T40" s="31"/>
      <c r="U40" s="31"/>
      <c r="V40" s="730">
        <f>COUNTIF('syn rec_edit'!F101:F196,"*4-*")</f>
        <v>24</v>
      </c>
      <c r="W40" s="731"/>
      <c r="X40" s="32"/>
      <c r="Y40" s="31" t="s">
        <v>19</v>
      </c>
      <c r="Z40" s="31"/>
      <c r="AA40" s="31"/>
      <c r="AB40" s="728">
        <f>COUNTIF('syn rec_edit'!F101:F196,"*5-*")</f>
        <v>0</v>
      </c>
      <c r="AC40" s="729"/>
      <c r="AD40" s="9"/>
      <c r="AE40" s="31" t="s">
        <v>516</v>
      </c>
      <c r="AF40" s="239"/>
      <c r="AG40" s="239"/>
      <c r="AH40" s="726">
        <f>COUNTIF('syn rec_edit'!F101:F196,"*6-*")</f>
        <v>0</v>
      </c>
      <c r="AI40" s="727"/>
      <c r="AJ40" s="724" t="s">
        <v>33</v>
      </c>
      <c r="AK40" s="725"/>
      <c r="AL40" s="725"/>
      <c r="AM40" s="725"/>
      <c r="AN40" s="725"/>
      <c r="AO40" s="723">
        <f ca="1">'syn rec_edit'!K2</f>
        <v>43467.539867361113</v>
      </c>
      <c r="AP40" s="723"/>
      <c r="AQ40" s="723"/>
      <c r="AR40" s="723"/>
      <c r="AS40" s="723"/>
      <c r="AT40" s="723"/>
      <c r="AU40" s="723"/>
      <c r="AV40" s="723"/>
      <c r="AW40" s="157"/>
    </row>
    <row r="41" spans="1:49" ht="19.5" customHeight="1">
      <c r="A41" s="31" t="s">
        <v>31</v>
      </c>
      <c r="B41" s="31"/>
      <c r="C41" s="32"/>
      <c r="D41" s="715">
        <f>IF(AND(D40&lt;13,D40&gt;0),1,IF(AND(D40&lt;25,D40&gt;12),2,IF(AND(D40&lt;37,D40&gt;24),3,IF(AND(D40&lt;49,D40&gt;36),4,0))))</f>
        <v>0</v>
      </c>
      <c r="E41" s="715"/>
      <c r="F41" s="33"/>
      <c r="G41" s="33"/>
      <c r="H41" s="33"/>
      <c r="I41" s="33"/>
      <c r="J41" s="715">
        <f>IF(AND(J40&lt;13,J40&gt;0),1,IF(AND(J40&lt;25,J40&gt;12),2,IF(AND(J40&lt;37,J40&gt;24),3,IF(AND(J40&lt;49,J40&gt;36),4,0))))</f>
        <v>2</v>
      </c>
      <c r="K41" s="715"/>
      <c r="L41" s="33"/>
      <c r="M41" s="33"/>
      <c r="N41" s="33"/>
      <c r="O41" s="33"/>
      <c r="P41" s="715">
        <f>IF(AND(P40&lt;13,P40&gt;0),1,IF(AND(P40&lt;25,P40&gt;12),2,IF(AND(P40&lt;37,P40&gt;24),3,IF(AND(P40&lt;49,P40&gt;36),4,0))))</f>
        <v>2</v>
      </c>
      <c r="Q41" s="715"/>
      <c r="R41" s="33"/>
      <c r="S41" s="33"/>
      <c r="T41" s="33"/>
      <c r="U41" s="33"/>
      <c r="V41" s="715">
        <f>IF(AND(V40&lt;13,V40&gt;0),1,IF(AND(V40&lt;25,V40&gt;12),2,IF(AND(V40&lt;37,V40&gt;24),3,IF(AND(V40&lt;49,V40&gt;36),4,0))))</f>
        <v>2</v>
      </c>
      <c r="W41" s="715"/>
      <c r="X41" s="33"/>
      <c r="Y41" s="33"/>
      <c r="Z41" s="33"/>
      <c r="AA41" s="33"/>
      <c r="AB41" s="715">
        <f>IF(AND(AB40&lt;13,AB40&gt;0),1,IF(AND(AB40&lt;25,AB40&gt;12),2,IF(AND(AB40&lt;37,AB40&gt;24),3,IF(AND(AB40&lt;49,AB40&gt;36),4,0))))</f>
        <v>0</v>
      </c>
      <c r="AC41" s="715"/>
      <c r="AD41" s="240"/>
      <c r="AE41" s="240"/>
      <c r="AF41" s="240"/>
      <c r="AG41" s="240"/>
      <c r="AH41" s="715">
        <f>IF(AND(AH40&lt;13,AH40&gt;0),1,IF(AND(AH40&lt;25,AH40&gt;12),2,IF(AND(AH40&lt;37,AH40&gt;24),3,IF(AND(AH40&lt;49,AH40&gt;36),4,0))))</f>
        <v>0</v>
      </c>
      <c r="AI41" s="715"/>
      <c r="AJ41" s="237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57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57"/>
      <c r="AQ42" s="13"/>
      <c r="AR42" s="13"/>
      <c r="AS42" s="13"/>
      <c r="AT42" s="13"/>
      <c r="AU42" s="157"/>
      <c r="AV42" s="157"/>
      <c r="AW42" s="157"/>
    </row>
    <row r="43" spans="1:49" ht="16.5" customHeight="1" thickBot="1">
      <c r="A43" s="704" t="s">
        <v>727</v>
      </c>
      <c r="B43" s="704"/>
      <c r="C43" s="704"/>
      <c r="D43" s="704"/>
      <c r="E43" s="705" t="s">
        <v>728</v>
      </c>
      <c r="F43" s="705"/>
      <c r="G43" s="706"/>
      <c r="H43" s="707">
        <f>COUNTIF('syn rec_edit'!F101:F196,"*A-*")</f>
        <v>0</v>
      </c>
      <c r="I43" s="708"/>
      <c r="J43" s="273"/>
      <c r="K43" s="705" t="s">
        <v>729</v>
      </c>
      <c r="L43" s="705"/>
      <c r="M43" s="706"/>
      <c r="N43" s="749">
        <f>COUNTIF('syn rec_edit'!F101:F196,"*B-*")</f>
        <v>0</v>
      </c>
      <c r="O43" s="750"/>
      <c r="AA43" s="753"/>
      <c r="AB43" s="753"/>
      <c r="AC43" s="753"/>
      <c r="AD43" s="753"/>
      <c r="AE43" s="155"/>
      <c r="AF43" s="155"/>
      <c r="AG43" s="753"/>
      <c r="AH43" s="753"/>
      <c r="AI43" s="753"/>
      <c r="AJ43" s="753"/>
      <c r="AK43" s="156"/>
      <c r="AL43" s="156"/>
      <c r="AO43" s="9" t="s">
        <v>116</v>
      </c>
      <c r="AT43" s="752">
        <f>'syn rec_edit'!AF4</f>
        <v>5.9999999999999938</v>
      </c>
      <c r="AU43" s="752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AH7:AJ8"/>
    <mergeCell ref="AL7:AN8"/>
    <mergeCell ref="AP7:AR8"/>
    <mergeCell ref="AT7:AV8"/>
    <mergeCell ref="R19:T20"/>
    <mergeCell ref="R15:T16"/>
    <mergeCell ref="AP27:AR28"/>
    <mergeCell ref="AP11:AR12"/>
    <mergeCell ref="AT11:AV12"/>
    <mergeCell ref="Z27:AB28"/>
    <mergeCell ref="AD27:AF28"/>
    <mergeCell ref="AH19:AJ20"/>
    <mergeCell ref="AL19:AN20"/>
    <mergeCell ref="AP19:AR20"/>
    <mergeCell ref="AT19:AV20"/>
    <mergeCell ref="AH27:AJ28"/>
    <mergeCell ref="AT27:AV28"/>
    <mergeCell ref="AH23:AJ24"/>
    <mergeCell ref="AL23:AN24"/>
    <mergeCell ref="AP23:AR24"/>
    <mergeCell ref="AT23:AV24"/>
    <mergeCell ref="Z19:AB20"/>
    <mergeCell ref="V27:X28"/>
    <mergeCell ref="AH35:AJ36"/>
    <mergeCell ref="AL35:AN36"/>
    <mergeCell ref="AP35:AR36"/>
    <mergeCell ref="AT35:AV36"/>
    <mergeCell ref="AH40:AI40"/>
    <mergeCell ref="AJ40:AN40"/>
    <mergeCell ref="AH11:AJ12"/>
    <mergeCell ref="AL11:AN12"/>
    <mergeCell ref="V19:X20"/>
    <mergeCell ref="AT15:AV16"/>
    <mergeCell ref="V15:X16"/>
    <mergeCell ref="Z15:AB16"/>
    <mergeCell ref="AD15:AF16"/>
    <mergeCell ref="AH15:AJ16"/>
    <mergeCell ref="AL15:AN16"/>
    <mergeCell ref="AP15:AR16"/>
    <mergeCell ref="AO40:AV40"/>
    <mergeCell ref="Z23:AB24"/>
    <mergeCell ref="AD23:AF24"/>
    <mergeCell ref="V23:X24"/>
    <mergeCell ref="AD19:AF20"/>
    <mergeCell ref="AT31:AV32"/>
    <mergeCell ref="AL27:AN28"/>
    <mergeCell ref="A3:F4"/>
    <mergeCell ref="G3:G4"/>
    <mergeCell ref="H3:I4"/>
    <mergeCell ref="K3:AN4"/>
    <mergeCell ref="AO3:AW4"/>
    <mergeCell ref="N6:Q6"/>
    <mergeCell ref="R6:U6"/>
    <mergeCell ref="V6:Y6"/>
    <mergeCell ref="Z6:AC6"/>
    <mergeCell ref="AD6:AG6"/>
    <mergeCell ref="AP6:AS6"/>
    <mergeCell ref="AH6:AK6"/>
    <mergeCell ref="S5:T5"/>
    <mergeCell ref="AB5:AC5"/>
    <mergeCell ref="AH5:AP5"/>
    <mergeCell ref="AQ5:AS5"/>
    <mergeCell ref="AT5:AW5"/>
    <mergeCell ref="AT6:AW6"/>
    <mergeCell ref="AL6:AO6"/>
    <mergeCell ref="A11:A13"/>
    <mergeCell ref="B11:D12"/>
    <mergeCell ref="F11:H12"/>
    <mergeCell ref="B6:E6"/>
    <mergeCell ref="F6:I6"/>
    <mergeCell ref="J6:M6"/>
    <mergeCell ref="V7:X8"/>
    <mergeCell ref="Z7:AB8"/>
    <mergeCell ref="AD7:AF8"/>
    <mergeCell ref="A7:A9"/>
    <mergeCell ref="B7:D8"/>
    <mergeCell ref="F7:H8"/>
    <mergeCell ref="J7:L8"/>
    <mergeCell ref="N7:P8"/>
    <mergeCell ref="R7:T8"/>
    <mergeCell ref="Z11:AB12"/>
    <mergeCell ref="AD11:AF12"/>
    <mergeCell ref="J11:L12"/>
    <mergeCell ref="N11:P12"/>
    <mergeCell ref="R11:T12"/>
    <mergeCell ref="V11:X12"/>
    <mergeCell ref="A19:A21"/>
    <mergeCell ref="B19:D20"/>
    <mergeCell ref="F19:H20"/>
    <mergeCell ref="J19:L20"/>
    <mergeCell ref="N19:P20"/>
    <mergeCell ref="A15:A17"/>
    <mergeCell ref="B15:D16"/>
    <mergeCell ref="F15:H16"/>
    <mergeCell ref="J15:L16"/>
    <mergeCell ref="N15:P16"/>
    <mergeCell ref="A31:A33"/>
    <mergeCell ref="B31:D32"/>
    <mergeCell ref="F31:H32"/>
    <mergeCell ref="J31:L32"/>
    <mergeCell ref="N31:P32"/>
    <mergeCell ref="R31:T32"/>
    <mergeCell ref="AH31:AJ32"/>
    <mergeCell ref="AL31:AN32"/>
    <mergeCell ref="AP31:AR32"/>
    <mergeCell ref="A23:A25"/>
    <mergeCell ref="B23:D24"/>
    <mergeCell ref="F23:H24"/>
    <mergeCell ref="J23:L24"/>
    <mergeCell ref="N23:P24"/>
    <mergeCell ref="R23:T24"/>
    <mergeCell ref="V35:X36"/>
    <mergeCell ref="Z35:AB36"/>
    <mergeCell ref="AD35:AF36"/>
    <mergeCell ref="V31:X32"/>
    <mergeCell ref="Z31:AB32"/>
    <mergeCell ref="AD31:AF32"/>
    <mergeCell ref="A35:A37"/>
    <mergeCell ref="B35:D36"/>
    <mergeCell ref="F35:H36"/>
    <mergeCell ref="J35:L36"/>
    <mergeCell ref="N35:P36"/>
    <mergeCell ref="R35:T36"/>
    <mergeCell ref="A27:A29"/>
    <mergeCell ref="B27:D28"/>
    <mergeCell ref="F27:H28"/>
    <mergeCell ref="J27:L28"/>
    <mergeCell ref="N27:P28"/>
    <mergeCell ref="R27:T28"/>
    <mergeCell ref="AT43:AU43"/>
    <mergeCell ref="AH41:AI41"/>
    <mergeCell ref="D40:E40"/>
    <mergeCell ref="J40:K40"/>
    <mergeCell ref="P40:Q40"/>
    <mergeCell ref="V40:W40"/>
    <mergeCell ref="AB40:AC40"/>
    <mergeCell ref="D41:E41"/>
    <mergeCell ref="J41:K41"/>
    <mergeCell ref="P41:Q41"/>
    <mergeCell ref="V41:W41"/>
    <mergeCell ref="AB41:AC41"/>
    <mergeCell ref="AA43:AD43"/>
    <mergeCell ref="AG43:AJ43"/>
    <mergeCell ref="A43:D43"/>
    <mergeCell ref="E43:G43"/>
    <mergeCell ref="H43:I43"/>
    <mergeCell ref="K43:M43"/>
    <mergeCell ref="N43:O43"/>
  </mergeCells>
  <conditionalFormatting sqref="B10:AW10 B14:AW14 B18:AW18 B22:AW22 B26:AW26 B30:AW30 B34:AW34 B38:AW38">
    <cfRule type="containsText" dxfId="231" priority="1" operator="containsText" text="B-">
      <formula>NOT(ISERROR(SEARCH("B-",B10)))</formula>
    </cfRule>
    <cfRule type="containsText" dxfId="230" priority="2" operator="containsText" text="A-">
      <formula>NOT(ISERROR(SEARCH("A-",B10)))</formula>
    </cfRule>
    <cfRule type="containsText" dxfId="229" priority="3" operator="containsText" text="6-">
      <formula>NOT(ISERROR(SEARCH("6-",B10)))</formula>
    </cfRule>
    <cfRule type="containsText" dxfId="228" priority="4" operator="containsText" text="5-">
      <formula>NOT(ISERROR(SEARCH("5-",B10)))</formula>
    </cfRule>
    <cfRule type="containsText" dxfId="227" priority="5" operator="containsText" text="4-">
      <formula>NOT(ISERROR(SEARCH("4-",B10)))</formula>
    </cfRule>
    <cfRule type="containsText" dxfId="226" priority="6" operator="containsText" text="3-">
      <formula>NOT(ISERROR(SEARCH("3-",B10)))</formula>
    </cfRule>
    <cfRule type="containsText" dxfId="225" priority="7" operator="containsText" text="2-">
      <formula>NOT(ISERROR(SEARCH("2-",B10)))</formula>
    </cfRule>
    <cfRule type="containsText" dxfId="224" priority="8" operator="containsText" text="1-">
      <formula>NOT(ISERROR(SEARCH("1-",B10)))</formula>
    </cfRule>
  </conditionalFormatting>
  <printOptions horizontalCentered="1" verticalCentered="1"/>
  <pageMargins left="0.25" right="0.25" top="0.25" bottom="0.25" header="0" footer="0"/>
  <pageSetup scale="97" orientation="landscape" horizontalDpi="4294967292" verticalDpi="4294967292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XFC67"/>
  <sheetViews>
    <sheetView showGridLines="0" showZeros="0" zoomScaleNormal="100" zoomScaleSheetLayoutView="62" zoomScalePageLayoutView="7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/>
    <col min="51" max="51" width="4.140625" style="8" hidden="1"/>
    <col min="52" max="16383" width="12.5703125" style="8" hidden="1"/>
    <col min="16384" max="16384" width="1" style="8" customWidth="1"/>
  </cols>
  <sheetData>
    <row r="1" spans="1:49" ht="2.25" customHeight="1" thickBot="1"/>
    <row r="2" spans="1:49" ht="1.5" hidden="1" customHeight="1"/>
    <row r="3" spans="1:49" ht="21.75" customHeight="1">
      <c r="A3" s="737">
        <f>'syn rec_edit'!J2</f>
        <v>0</v>
      </c>
      <c r="B3" s="738"/>
      <c r="C3" s="738"/>
      <c r="D3" s="738"/>
      <c r="E3" s="738"/>
      <c r="F3" s="738"/>
      <c r="G3" s="736" t="s">
        <v>20</v>
      </c>
      <c r="H3" s="732">
        <f>'syn rec_edit'!H2</f>
        <v>0</v>
      </c>
      <c r="I3" s="733"/>
      <c r="J3" s="473"/>
      <c r="K3" s="742" t="s">
        <v>43</v>
      </c>
      <c r="L3" s="742"/>
      <c r="M3" s="742"/>
      <c r="N3" s="742"/>
      <c r="O3" s="742"/>
      <c r="P3" s="742"/>
      <c r="Q3" s="742"/>
      <c r="R3" s="742"/>
      <c r="S3" s="742"/>
      <c r="T3" s="742"/>
      <c r="U3" s="742"/>
      <c r="V3" s="742"/>
      <c r="W3" s="742"/>
      <c r="X3" s="742"/>
      <c r="Y3" s="742"/>
      <c r="Z3" s="742"/>
      <c r="AA3" s="742"/>
      <c r="AB3" s="742"/>
      <c r="AC3" s="742"/>
      <c r="AD3" s="742"/>
      <c r="AE3" s="742"/>
      <c r="AF3" s="742"/>
      <c r="AG3" s="742"/>
      <c r="AH3" s="742"/>
      <c r="AI3" s="742"/>
      <c r="AJ3" s="742"/>
      <c r="AK3" s="742"/>
      <c r="AL3" s="742"/>
      <c r="AM3" s="742"/>
      <c r="AN3" s="742"/>
      <c r="AO3" s="743" t="s">
        <v>878</v>
      </c>
      <c r="AP3" s="744"/>
      <c r="AQ3" s="744"/>
      <c r="AR3" s="744"/>
      <c r="AS3" s="744"/>
      <c r="AT3" s="744"/>
      <c r="AU3" s="744"/>
      <c r="AV3" s="744"/>
      <c r="AW3" s="745"/>
    </row>
    <row r="4" spans="1:49" ht="21.75" customHeight="1" thickBot="1">
      <c r="A4" s="739"/>
      <c r="B4" s="740"/>
      <c r="C4" s="740"/>
      <c r="D4" s="740"/>
      <c r="E4" s="740"/>
      <c r="F4" s="740"/>
      <c r="G4" s="734"/>
      <c r="H4" s="734"/>
      <c r="I4" s="735"/>
      <c r="J4" s="473"/>
      <c r="K4" s="742"/>
      <c r="L4" s="742"/>
      <c r="M4" s="742"/>
      <c r="N4" s="742"/>
      <c r="O4" s="742"/>
      <c r="P4" s="742"/>
      <c r="Q4" s="742"/>
      <c r="R4" s="742"/>
      <c r="S4" s="742"/>
      <c r="T4" s="742"/>
      <c r="U4" s="742"/>
      <c r="V4" s="742"/>
      <c r="W4" s="742"/>
      <c r="X4" s="742"/>
      <c r="Y4" s="742"/>
      <c r="Z4" s="742"/>
      <c r="AA4" s="742"/>
      <c r="AB4" s="742"/>
      <c r="AC4" s="742"/>
      <c r="AD4" s="742"/>
      <c r="AE4" s="742"/>
      <c r="AF4" s="742"/>
      <c r="AG4" s="742"/>
      <c r="AH4" s="742"/>
      <c r="AI4" s="742"/>
      <c r="AJ4" s="742"/>
      <c r="AK4" s="742"/>
      <c r="AL4" s="742"/>
      <c r="AM4" s="742"/>
      <c r="AN4" s="742"/>
      <c r="AO4" s="746"/>
      <c r="AP4" s="747"/>
      <c r="AQ4" s="747"/>
      <c r="AR4" s="747"/>
      <c r="AS4" s="747"/>
      <c r="AT4" s="747"/>
      <c r="AU4" s="747"/>
      <c r="AV4" s="747"/>
      <c r="AW4" s="748"/>
    </row>
    <row r="5" spans="1:49" ht="38.25" customHeight="1">
      <c r="A5" s="478" t="str">
        <f>"*"&amp;TEXT(A3,"yyyymmdd")&amp;"-"&amp;H3&amp;AO3&amp;"*"</f>
        <v>*19000100-0P3*</v>
      </c>
      <c r="B5" s="476"/>
      <c r="C5" s="476"/>
      <c r="D5" s="476"/>
      <c r="E5" s="476"/>
      <c r="F5" s="476"/>
      <c r="G5" s="476"/>
      <c r="H5" s="476"/>
      <c r="I5" s="476"/>
      <c r="J5" s="474"/>
      <c r="K5" s="474"/>
      <c r="L5" s="474"/>
      <c r="N5" s="30"/>
      <c r="O5" s="30" t="s">
        <v>879</v>
      </c>
      <c r="P5" s="30"/>
      <c r="Q5" s="30"/>
      <c r="R5" s="30"/>
      <c r="S5" s="741">
        <f>D40+J40+P40+V40+AB40+AH40+H43+N43</f>
        <v>0</v>
      </c>
      <c r="T5" s="741"/>
      <c r="U5" s="237"/>
      <c r="V5" s="9"/>
      <c r="W5" s="9"/>
      <c r="X5" s="475" t="s">
        <v>23</v>
      </c>
      <c r="Y5" s="475"/>
      <c r="Z5" s="475"/>
      <c r="AA5" s="475"/>
      <c r="AB5" s="741">
        <f>'syn rec_edit'!T11</f>
        <v>0</v>
      </c>
      <c r="AC5" s="741"/>
      <c r="AD5" s="51" t="s">
        <v>34</v>
      </c>
      <c r="AE5" s="33"/>
      <c r="AF5" s="237"/>
      <c r="AG5" s="237"/>
      <c r="AH5" s="754" t="s">
        <v>35</v>
      </c>
      <c r="AI5" s="754"/>
      <c r="AJ5" s="754"/>
      <c r="AK5" s="754"/>
      <c r="AL5" s="754"/>
      <c r="AM5" s="754"/>
      <c r="AN5" s="754"/>
      <c r="AO5" s="754"/>
      <c r="AP5" s="754"/>
      <c r="AQ5" s="741">
        <f>'syn rec_edit'!I2</f>
        <v>0</v>
      </c>
      <c r="AR5" s="741"/>
      <c r="AS5" s="741"/>
      <c r="AT5" s="751">
        <f>'syn rec_edit'!I3</f>
        <v>0</v>
      </c>
      <c r="AU5" s="751"/>
      <c r="AV5" s="751"/>
      <c r="AW5" s="751"/>
    </row>
    <row r="6" spans="1:49" ht="21" customHeight="1" thickBot="1">
      <c r="A6" s="8" t="s">
        <v>3</v>
      </c>
      <c r="B6" s="703">
        <v>1</v>
      </c>
      <c r="C6" s="703"/>
      <c r="D6" s="703"/>
      <c r="E6" s="703"/>
      <c r="F6" s="703">
        <v>2</v>
      </c>
      <c r="G6" s="703"/>
      <c r="H6" s="703"/>
      <c r="I6" s="703"/>
      <c r="J6" s="703">
        <v>3</v>
      </c>
      <c r="K6" s="703"/>
      <c r="L6" s="703"/>
      <c r="M6" s="703"/>
      <c r="N6" s="703">
        <v>4</v>
      </c>
      <c r="O6" s="703"/>
      <c r="P6" s="703"/>
      <c r="Q6" s="703"/>
      <c r="R6" s="703">
        <v>5</v>
      </c>
      <c r="S6" s="703"/>
      <c r="T6" s="703"/>
      <c r="U6" s="703"/>
      <c r="V6" s="703">
        <v>6</v>
      </c>
      <c r="W6" s="703"/>
      <c r="X6" s="703"/>
      <c r="Y6" s="703"/>
      <c r="Z6" s="720">
        <v>7</v>
      </c>
      <c r="AA6" s="720"/>
      <c r="AB6" s="720"/>
      <c r="AC6" s="720"/>
      <c r="AD6" s="720">
        <v>8</v>
      </c>
      <c r="AE6" s="720"/>
      <c r="AF6" s="720"/>
      <c r="AG6" s="720"/>
      <c r="AH6" s="703">
        <v>9</v>
      </c>
      <c r="AI6" s="703"/>
      <c r="AJ6" s="703"/>
      <c r="AK6" s="703"/>
      <c r="AL6" s="703">
        <v>10</v>
      </c>
      <c r="AM6" s="703"/>
      <c r="AN6" s="703"/>
      <c r="AO6" s="703"/>
      <c r="AP6" s="703">
        <v>11</v>
      </c>
      <c r="AQ6" s="703"/>
      <c r="AR6" s="703"/>
      <c r="AS6" s="703"/>
      <c r="AT6" s="703">
        <v>12</v>
      </c>
      <c r="AU6" s="703"/>
      <c r="AV6" s="703"/>
      <c r="AW6" s="703"/>
    </row>
    <row r="7" spans="1:49" ht="12.95" customHeight="1">
      <c r="A7" s="701" t="s">
        <v>4</v>
      </c>
      <c r="B7" s="709" t="str">
        <f>IF('syn rec_edit'!B197&lt;&gt;"",RIGHT('syn rec_edit'!B197,LEN('syn rec_edit'!B197)-5),"")</f>
        <v/>
      </c>
      <c r="C7" s="710"/>
      <c r="D7" s="711"/>
      <c r="E7" s="52" t="str">
        <f>IF('syn rec_edit'!E197&gt;0, 'syn rec_edit'!E197 &amp; "nt","")</f>
        <v/>
      </c>
      <c r="F7" s="709" t="str">
        <f>IF('syn rec_edit'!B205&lt;&gt;"",RIGHT('syn rec_edit'!B205,LEN('syn rec_edit'!B205)-5),"")</f>
        <v/>
      </c>
      <c r="G7" s="710"/>
      <c r="H7" s="711"/>
      <c r="I7" s="52" t="str">
        <f>IF('syn rec_edit'!E205&gt;0, 'syn rec_edit'!E205 &amp; "nt","")</f>
        <v/>
      </c>
      <c r="J7" s="709" t="str">
        <f>IF('syn rec_edit'!B213&lt;&gt;"",RIGHT('syn rec_edit'!B213,LEN('syn rec_edit'!B213)-5),"")</f>
        <v/>
      </c>
      <c r="K7" s="710"/>
      <c r="L7" s="711"/>
      <c r="M7" s="52" t="str">
        <f>IF('syn rec_edit'!E213&gt;0, 'syn rec_edit'!E213 &amp; "nt","")</f>
        <v/>
      </c>
      <c r="N7" s="709" t="str">
        <f>IF('syn rec_edit'!B221&lt;&gt;"",RIGHT('syn rec_edit'!B221,LEN('syn rec_edit'!B221)-5),"")</f>
        <v/>
      </c>
      <c r="O7" s="710"/>
      <c r="P7" s="711"/>
      <c r="Q7" s="52" t="str">
        <f>IF('syn rec_edit'!E221&gt;0, 'syn rec_edit'!E221 &amp; "nt","")</f>
        <v/>
      </c>
      <c r="R7" s="709" t="str">
        <f>IF('syn rec_edit'!B229&lt;&gt;"",RIGHT('syn rec_edit'!B229,LEN('syn rec_edit'!B229)-5),"")</f>
        <v/>
      </c>
      <c r="S7" s="710"/>
      <c r="T7" s="711"/>
      <c r="U7" s="52" t="str">
        <f>IF('syn rec_edit'!E229&gt;0, 'syn rec_edit'!E229 &amp; "nt","")</f>
        <v/>
      </c>
      <c r="V7" s="709" t="str">
        <f>IF('syn rec_edit'!B237&lt;&gt;"",RIGHT('syn rec_edit'!B237,LEN('syn rec_edit'!B237)-5),"")</f>
        <v/>
      </c>
      <c r="W7" s="710"/>
      <c r="X7" s="711"/>
      <c r="Y7" s="52" t="str">
        <f>IF('syn rec_edit'!E237&gt;0, 'syn rec_edit'!E237 &amp; "nt","")</f>
        <v/>
      </c>
      <c r="Z7" s="709" t="str">
        <f>IF('syn rec_edit'!B245&lt;&gt;"",RIGHT('syn rec_edit'!B245,LEN('syn rec_edit'!B245)-5),"")</f>
        <v/>
      </c>
      <c r="AA7" s="710"/>
      <c r="AB7" s="711"/>
      <c r="AC7" s="52" t="str">
        <f>IF('syn rec_edit'!E245&gt;0, 'syn rec_edit'!E245 &amp; "nt","")</f>
        <v/>
      </c>
      <c r="AD7" s="709" t="str">
        <f>IF('syn rec_edit'!B253&lt;&gt;"",RIGHT('syn rec_edit'!B253,LEN('syn rec_edit'!B253)-5),"")</f>
        <v/>
      </c>
      <c r="AE7" s="710"/>
      <c r="AF7" s="711"/>
      <c r="AG7" s="52" t="str">
        <f>IF('syn rec_edit'!E253&gt;0, 'syn rec_edit'!E253 &amp; "nt","")</f>
        <v/>
      </c>
      <c r="AH7" s="709" t="str">
        <f>IF('syn rec_edit'!B261&lt;&gt;"",RIGHT('syn rec_edit'!B261,LEN('syn rec_edit'!B261)-5),"")</f>
        <v/>
      </c>
      <c r="AI7" s="710"/>
      <c r="AJ7" s="711"/>
      <c r="AK7" s="52" t="str">
        <f>IF('syn rec_edit'!E261&gt;0, 'syn rec_edit'!E261 &amp; "nt","")</f>
        <v/>
      </c>
      <c r="AL7" s="709" t="str">
        <f>IF('syn rec_edit'!B269&lt;&gt;"",RIGHT('syn rec_edit'!B269,LEN('syn rec_edit'!B269)-5),"")</f>
        <v/>
      </c>
      <c r="AM7" s="710"/>
      <c r="AN7" s="711"/>
      <c r="AO7" s="52" t="str">
        <f>IF('syn rec_edit'!E269&gt;0, 'syn rec_edit'!E269 &amp; "nt","")</f>
        <v/>
      </c>
      <c r="AP7" s="709" t="str">
        <f>IF('syn rec_edit'!B277&lt;&gt;"",RIGHT('syn rec_edit'!B277,LEN('syn rec_edit'!B277)-5),"")</f>
        <v/>
      </c>
      <c r="AQ7" s="710"/>
      <c r="AR7" s="711"/>
      <c r="AS7" s="52" t="str">
        <f>IF('syn rec_edit'!E277&gt;0, 'syn rec_edit'!E277 &amp; "nt","")</f>
        <v/>
      </c>
      <c r="AT7" s="709" t="str">
        <f>IF('syn rec_edit'!B285&lt;&gt;"",RIGHT('syn rec_edit'!B285,LEN('syn rec_edit'!B285)-5),"")</f>
        <v/>
      </c>
      <c r="AU7" s="710"/>
      <c r="AV7" s="711"/>
      <c r="AW7" s="52" t="str">
        <f>IF('syn rec_edit'!E285&gt;0, 'syn rec_edit'!E285 &amp; "nt","")</f>
        <v/>
      </c>
    </row>
    <row r="8" spans="1:49" ht="12.95" customHeight="1">
      <c r="A8" s="702"/>
      <c r="B8" s="712"/>
      <c r="C8" s="713"/>
      <c r="D8" s="714"/>
      <c r="E8" s="39">
        <f>'syn rec_edit'!I197</f>
        <v>0</v>
      </c>
      <c r="F8" s="712"/>
      <c r="G8" s="713"/>
      <c r="H8" s="714"/>
      <c r="I8" s="39">
        <f>'syn rec_edit'!I205</f>
        <v>0</v>
      </c>
      <c r="J8" s="712"/>
      <c r="K8" s="713"/>
      <c r="L8" s="714"/>
      <c r="M8" s="39">
        <f>'syn rec_edit'!I213</f>
        <v>0</v>
      </c>
      <c r="N8" s="712"/>
      <c r="O8" s="713"/>
      <c r="P8" s="714"/>
      <c r="Q8" s="39">
        <f>'syn rec_edit'!I221</f>
        <v>0</v>
      </c>
      <c r="R8" s="712"/>
      <c r="S8" s="713"/>
      <c r="T8" s="714"/>
      <c r="U8" s="39">
        <f>'syn rec_edit'!I229</f>
        <v>0</v>
      </c>
      <c r="V8" s="712"/>
      <c r="W8" s="713"/>
      <c r="X8" s="714"/>
      <c r="Y8" s="39">
        <f>'syn rec_edit'!I237</f>
        <v>0</v>
      </c>
      <c r="Z8" s="712"/>
      <c r="AA8" s="713"/>
      <c r="AB8" s="714"/>
      <c r="AC8" s="39">
        <f>'syn rec_edit'!I245</f>
        <v>0</v>
      </c>
      <c r="AD8" s="712"/>
      <c r="AE8" s="713"/>
      <c r="AF8" s="714"/>
      <c r="AG8" s="39">
        <f>'syn rec_edit'!I253</f>
        <v>0</v>
      </c>
      <c r="AH8" s="712"/>
      <c r="AI8" s="713"/>
      <c r="AJ8" s="714"/>
      <c r="AK8" s="39">
        <f>'syn rec_edit'!I261</f>
        <v>0</v>
      </c>
      <c r="AL8" s="712"/>
      <c r="AM8" s="713"/>
      <c r="AN8" s="714"/>
      <c r="AO8" s="39">
        <f>'syn rec_edit'!I269</f>
        <v>0</v>
      </c>
      <c r="AP8" s="712"/>
      <c r="AQ8" s="713"/>
      <c r="AR8" s="714"/>
      <c r="AS8" s="39">
        <f>'syn rec_edit'!I277</f>
        <v>0</v>
      </c>
      <c r="AT8" s="712"/>
      <c r="AU8" s="713"/>
      <c r="AV8" s="714"/>
      <c r="AW8" s="39">
        <f>'syn rec_edit'!I285</f>
        <v>0</v>
      </c>
    </row>
    <row r="9" spans="1:49" ht="12.95" customHeight="1">
      <c r="A9" s="702"/>
      <c r="B9" s="20"/>
      <c r="C9" s="38">
        <f>'syn rec_edit'!H197</f>
        <v>0</v>
      </c>
      <c r="D9" s="21"/>
      <c r="E9" s="39">
        <f>'syn rec_edit'!J197</f>
        <v>0</v>
      </c>
      <c r="F9" s="20"/>
      <c r="G9" s="38">
        <f>'syn rec_edit'!H205</f>
        <v>0</v>
      </c>
      <c r="H9" s="21"/>
      <c r="I9" s="39">
        <f>'syn rec_edit'!J205</f>
        <v>0</v>
      </c>
      <c r="J9" s="20"/>
      <c r="K9" s="38">
        <f>'syn rec_edit'!H213</f>
        <v>0</v>
      </c>
      <c r="L9" s="21"/>
      <c r="M9" s="39">
        <f>'syn rec_edit'!J213</f>
        <v>0</v>
      </c>
      <c r="N9" s="20"/>
      <c r="O9" s="38">
        <f>'syn rec_edit'!H221</f>
        <v>0</v>
      </c>
      <c r="P9" s="21"/>
      <c r="Q9" s="39">
        <f>'syn rec_edit'!J221</f>
        <v>0</v>
      </c>
      <c r="R9" s="20"/>
      <c r="S9" s="38">
        <f>'syn rec_edit'!H229</f>
        <v>0</v>
      </c>
      <c r="T9" s="21"/>
      <c r="U9" s="39">
        <f>'syn rec_edit'!J229</f>
        <v>0</v>
      </c>
      <c r="V9" s="20"/>
      <c r="W9" s="38">
        <f>'syn rec_edit'!H237</f>
        <v>0</v>
      </c>
      <c r="X9" s="21"/>
      <c r="Y9" s="39">
        <f>'syn rec_edit'!J237</f>
        <v>0</v>
      </c>
      <c r="Z9" s="20"/>
      <c r="AA9" s="38">
        <f>'syn rec_edit'!H245</f>
        <v>0</v>
      </c>
      <c r="AB9" s="21"/>
      <c r="AC9" s="39">
        <f>'syn rec_edit'!J245</f>
        <v>0</v>
      </c>
      <c r="AD9" s="20"/>
      <c r="AE9" s="38">
        <f>'syn rec_edit'!H253</f>
        <v>0</v>
      </c>
      <c r="AF9" s="21"/>
      <c r="AG9" s="39">
        <f>'syn rec_edit'!J253</f>
        <v>0</v>
      </c>
      <c r="AH9" s="20"/>
      <c r="AI9" s="38">
        <f>'syn rec_edit'!H261</f>
        <v>0</v>
      </c>
      <c r="AJ9" s="21"/>
      <c r="AK9" s="39">
        <f>'syn rec_edit'!J261</f>
        <v>0</v>
      </c>
      <c r="AL9" s="20"/>
      <c r="AM9" s="38">
        <f>'syn rec_edit'!H269</f>
        <v>0</v>
      </c>
      <c r="AN9" s="21"/>
      <c r="AO9" s="39">
        <f>'syn rec_edit'!J269</f>
        <v>0</v>
      </c>
      <c r="AP9" s="20"/>
      <c r="AQ9" s="38">
        <f>'syn rec_edit'!H277</f>
        <v>0</v>
      </c>
      <c r="AR9" s="21"/>
      <c r="AS9" s="39">
        <f>'syn rec_edit'!J277</f>
        <v>0</v>
      </c>
      <c r="AT9" s="20"/>
      <c r="AU9" s="38">
        <f>'syn rec_edit'!H285</f>
        <v>0</v>
      </c>
      <c r="AV9" s="21"/>
      <c r="AW9" s="39">
        <f>'syn rec_edit'!J285</f>
        <v>0</v>
      </c>
    </row>
    <row r="10" spans="1:49" ht="12.95" customHeight="1" thickBot="1">
      <c r="A10" s="28"/>
      <c r="B10" s="221">
        <f>'syn rec_edit'!F197</f>
        <v>0</v>
      </c>
      <c r="C10" s="22"/>
      <c r="D10" s="22"/>
      <c r="E10" s="23">
        <f>'syn rec_edit'!G197</f>
        <v>0</v>
      </c>
      <c r="F10" s="221">
        <f>'syn rec_edit'!F205</f>
        <v>0</v>
      </c>
      <c r="G10" s="22"/>
      <c r="H10" s="22"/>
      <c r="I10" s="23">
        <f>'syn rec_edit'!G205</f>
        <v>0</v>
      </c>
      <c r="J10" s="221">
        <f>'syn rec_edit'!F213</f>
        <v>0</v>
      </c>
      <c r="K10" s="22"/>
      <c r="L10" s="22"/>
      <c r="M10" s="23">
        <f>'syn rec_edit'!G213</f>
        <v>0</v>
      </c>
      <c r="N10" s="221">
        <f>'syn rec_edit'!F221</f>
        <v>0</v>
      </c>
      <c r="O10" s="22"/>
      <c r="P10" s="22"/>
      <c r="Q10" s="23">
        <f>'syn rec_edit'!G221</f>
        <v>0</v>
      </c>
      <c r="R10" s="221">
        <f>'syn rec_edit'!F229</f>
        <v>0</v>
      </c>
      <c r="S10" s="22"/>
      <c r="T10" s="22"/>
      <c r="U10" s="23">
        <f>'syn rec_edit'!G229</f>
        <v>0</v>
      </c>
      <c r="V10" s="221">
        <f>'syn rec_edit'!F237</f>
        <v>0</v>
      </c>
      <c r="W10" s="22"/>
      <c r="X10" s="22"/>
      <c r="Y10" s="23">
        <f>'syn rec_edit'!G237</f>
        <v>0</v>
      </c>
      <c r="Z10" s="221">
        <f>'syn rec_edit'!F245</f>
        <v>0</v>
      </c>
      <c r="AA10" s="22"/>
      <c r="AB10" s="22"/>
      <c r="AC10" s="23">
        <f>'syn rec_edit'!G245</f>
        <v>0</v>
      </c>
      <c r="AD10" s="221">
        <f>'syn rec_edit'!F253</f>
        <v>0</v>
      </c>
      <c r="AE10" s="22"/>
      <c r="AF10" s="22"/>
      <c r="AG10" s="23">
        <f>'syn rec_edit'!G253</f>
        <v>0</v>
      </c>
      <c r="AH10" s="221">
        <f>'syn rec_edit'!F261</f>
        <v>0</v>
      </c>
      <c r="AI10" s="22"/>
      <c r="AJ10" s="22"/>
      <c r="AK10" s="23">
        <f>'syn rec_edit'!G261</f>
        <v>0</v>
      </c>
      <c r="AL10" s="221">
        <f>'syn rec_edit'!F269</f>
        <v>0</v>
      </c>
      <c r="AM10" s="22"/>
      <c r="AN10" s="22"/>
      <c r="AO10" s="23">
        <f>'syn rec_edit'!G269</f>
        <v>0</v>
      </c>
      <c r="AP10" s="221">
        <f>'syn rec_edit'!F277</f>
        <v>0</v>
      </c>
      <c r="AQ10" s="22"/>
      <c r="AR10" s="22"/>
      <c r="AS10" s="23">
        <f>'syn rec_edit'!G277</f>
        <v>0</v>
      </c>
      <c r="AT10" s="221">
        <f>'syn rec_edit'!F285</f>
        <v>0</v>
      </c>
      <c r="AU10" s="22"/>
      <c r="AV10" s="22"/>
      <c r="AW10" s="23">
        <f>'syn rec_edit'!G285</f>
        <v>0</v>
      </c>
    </row>
    <row r="11" spans="1:49" ht="12.95" customHeight="1">
      <c r="A11" s="701" t="s">
        <v>5</v>
      </c>
      <c r="B11" s="709" t="str">
        <f>IF('syn rec_edit'!B198&lt;&gt;"",RIGHT('syn rec_edit'!B198,LEN('syn rec_edit'!B198)-5),"")</f>
        <v/>
      </c>
      <c r="C11" s="710"/>
      <c r="D11" s="711"/>
      <c r="E11" s="52" t="str">
        <f>IF('syn rec_edit'!E198&gt;0, 'syn rec_edit'!E198 &amp; "nt","")</f>
        <v/>
      </c>
      <c r="F11" s="709" t="str">
        <f>IF('syn rec_edit'!B206&lt;&gt;"",RIGHT('syn rec_edit'!B206,LEN('syn rec_edit'!B206)-5),"")</f>
        <v/>
      </c>
      <c r="G11" s="710"/>
      <c r="H11" s="711"/>
      <c r="I11" s="52" t="str">
        <f>IF('syn rec_edit'!E206&gt;0, 'syn rec_edit'!E206 &amp; "nt","")</f>
        <v/>
      </c>
      <c r="J11" s="709" t="str">
        <f>IF('syn rec_edit'!B214&lt;&gt;"",RIGHT('syn rec_edit'!B214,LEN('syn rec_edit'!B214)-5),"")</f>
        <v/>
      </c>
      <c r="K11" s="710"/>
      <c r="L11" s="711"/>
      <c r="M11" s="52" t="str">
        <f>IF('syn rec_edit'!E214&gt;0, 'syn rec_edit'!E214 &amp; "nt","")</f>
        <v/>
      </c>
      <c r="N11" s="709" t="str">
        <f>IF('syn rec_edit'!B222&lt;&gt;"",RIGHT('syn rec_edit'!B222,LEN('syn rec_edit'!B222)-5),"")</f>
        <v/>
      </c>
      <c r="O11" s="710"/>
      <c r="P11" s="711"/>
      <c r="Q11" s="52" t="str">
        <f>IF('syn rec_edit'!E222&gt;0, 'syn rec_edit'!E222 &amp; "nt","")</f>
        <v/>
      </c>
      <c r="R11" s="709" t="str">
        <f>IF('syn rec_edit'!B230&lt;&gt;"",RIGHT('syn rec_edit'!B230,LEN('syn rec_edit'!B230)-5),"")</f>
        <v/>
      </c>
      <c r="S11" s="710"/>
      <c r="T11" s="711"/>
      <c r="U11" s="52" t="str">
        <f>IF('syn rec_edit'!E230&gt;0, 'syn rec_edit'!E230 &amp; "nt","")</f>
        <v/>
      </c>
      <c r="V11" s="709" t="str">
        <f>IF('syn rec_edit'!B238&lt;&gt;"",RIGHT('syn rec_edit'!B238,LEN('syn rec_edit'!B238)-5),"")</f>
        <v/>
      </c>
      <c r="W11" s="710"/>
      <c r="X11" s="711"/>
      <c r="Y11" s="52" t="str">
        <f>IF('syn rec_edit'!E238&gt;0, 'syn rec_edit'!E238 &amp; "nt","")</f>
        <v/>
      </c>
      <c r="Z11" s="709" t="str">
        <f>IF('syn rec_edit'!B246&lt;&gt;"",RIGHT('syn rec_edit'!B246,LEN('syn rec_edit'!B246)-5),"")</f>
        <v/>
      </c>
      <c r="AA11" s="710"/>
      <c r="AB11" s="711"/>
      <c r="AC11" s="52" t="str">
        <f>IF('syn rec_edit'!E246&gt;0, 'syn rec_edit'!E246 &amp; "nt","")</f>
        <v/>
      </c>
      <c r="AD11" s="709" t="str">
        <f>IF('syn rec_edit'!B254&lt;&gt;"",RIGHT('syn rec_edit'!B254,LEN('syn rec_edit'!B254)-5),"")</f>
        <v/>
      </c>
      <c r="AE11" s="710"/>
      <c r="AF11" s="711"/>
      <c r="AG11" s="52" t="str">
        <f>IF('syn rec_edit'!E254&gt;0, 'syn rec_edit'!E254 &amp; "nt","")</f>
        <v/>
      </c>
      <c r="AH11" s="709" t="str">
        <f>IF('syn rec_edit'!B262&lt;&gt;"",RIGHT('syn rec_edit'!B262,LEN('syn rec_edit'!B262)-5),"")</f>
        <v/>
      </c>
      <c r="AI11" s="710"/>
      <c r="AJ11" s="711"/>
      <c r="AK11" s="52" t="str">
        <f>IF('syn rec_edit'!E262&gt;0, 'syn rec_edit'!E262 &amp; "nt","")</f>
        <v/>
      </c>
      <c r="AL11" s="709" t="str">
        <f>IF('syn rec_edit'!B270&lt;&gt;"",RIGHT('syn rec_edit'!B270,LEN('syn rec_edit'!B270)-5),"")</f>
        <v/>
      </c>
      <c r="AM11" s="710"/>
      <c r="AN11" s="711"/>
      <c r="AO11" s="52" t="str">
        <f>IF('syn rec_edit'!E270&gt;0, 'syn rec_edit'!E270 &amp; "nt","")</f>
        <v/>
      </c>
      <c r="AP11" s="709" t="str">
        <f>IF('syn rec_edit'!B278&lt;&gt;"",RIGHT('syn rec_edit'!B278,LEN('syn rec_edit'!B278)-5),"")</f>
        <v/>
      </c>
      <c r="AQ11" s="710"/>
      <c r="AR11" s="711"/>
      <c r="AS11" s="52" t="str">
        <f>IF('syn rec_edit'!E278&gt;0, 'syn rec_edit'!E278 &amp; "nt","")</f>
        <v/>
      </c>
      <c r="AT11" s="709" t="str">
        <f>IF('syn rec_edit'!B286&lt;&gt;"",RIGHT('syn rec_edit'!B286,LEN('syn rec_edit'!B286)-5),"")</f>
        <v/>
      </c>
      <c r="AU11" s="710"/>
      <c r="AV11" s="711"/>
      <c r="AW11" s="52" t="str">
        <f>IF('syn rec_edit'!E286&gt;0, 'syn rec_edit'!E286 &amp; "nt","")</f>
        <v/>
      </c>
    </row>
    <row r="12" spans="1:49" ht="12.95" customHeight="1">
      <c r="A12" s="702"/>
      <c r="B12" s="712"/>
      <c r="C12" s="713"/>
      <c r="D12" s="714"/>
      <c r="E12" s="39">
        <f>'syn rec_edit'!I198</f>
        <v>0</v>
      </c>
      <c r="F12" s="712"/>
      <c r="G12" s="713"/>
      <c r="H12" s="714"/>
      <c r="I12" s="39">
        <f>'syn rec_edit'!I206</f>
        <v>0</v>
      </c>
      <c r="J12" s="712"/>
      <c r="K12" s="713"/>
      <c r="L12" s="714"/>
      <c r="M12" s="39">
        <f>'syn rec_edit'!I214</f>
        <v>0</v>
      </c>
      <c r="N12" s="712"/>
      <c r="O12" s="713"/>
      <c r="P12" s="714"/>
      <c r="Q12" s="39">
        <f>'syn rec_edit'!I222</f>
        <v>0</v>
      </c>
      <c r="R12" s="712"/>
      <c r="S12" s="713"/>
      <c r="T12" s="714"/>
      <c r="U12" s="39">
        <f>'syn rec_edit'!I230</f>
        <v>0</v>
      </c>
      <c r="V12" s="712"/>
      <c r="W12" s="713"/>
      <c r="X12" s="714"/>
      <c r="Y12" s="39">
        <f>'syn rec_edit'!I238</f>
        <v>0</v>
      </c>
      <c r="Z12" s="712"/>
      <c r="AA12" s="713"/>
      <c r="AB12" s="714"/>
      <c r="AC12" s="39">
        <f>'syn rec_edit'!I246</f>
        <v>0</v>
      </c>
      <c r="AD12" s="712"/>
      <c r="AE12" s="713"/>
      <c r="AF12" s="714"/>
      <c r="AG12" s="39">
        <f>'syn rec_edit'!I254</f>
        <v>0</v>
      </c>
      <c r="AH12" s="712"/>
      <c r="AI12" s="713"/>
      <c r="AJ12" s="714"/>
      <c r="AK12" s="39">
        <f>'syn rec_edit'!I262</f>
        <v>0</v>
      </c>
      <c r="AL12" s="712"/>
      <c r="AM12" s="713"/>
      <c r="AN12" s="714"/>
      <c r="AO12" s="39">
        <f>'syn rec_edit'!I270</f>
        <v>0</v>
      </c>
      <c r="AP12" s="712"/>
      <c r="AQ12" s="713"/>
      <c r="AR12" s="714"/>
      <c r="AS12" s="39">
        <f>'syn rec_edit'!I278</f>
        <v>0</v>
      </c>
      <c r="AT12" s="712"/>
      <c r="AU12" s="713"/>
      <c r="AV12" s="714"/>
      <c r="AW12" s="39">
        <f>'syn rec_edit'!I286</f>
        <v>0</v>
      </c>
    </row>
    <row r="13" spans="1:49" ht="12.95" customHeight="1">
      <c r="A13" s="702"/>
      <c r="B13" s="20"/>
      <c r="C13" s="38">
        <f>'syn rec_edit'!H198</f>
        <v>0</v>
      </c>
      <c r="D13" s="21"/>
      <c r="E13" s="39">
        <f>'syn rec_edit'!J198</f>
        <v>0</v>
      </c>
      <c r="F13" s="20"/>
      <c r="G13" s="38">
        <f>'syn rec_edit'!H206</f>
        <v>0</v>
      </c>
      <c r="H13" s="21"/>
      <c r="I13" s="39">
        <f>'syn rec_edit'!J206</f>
        <v>0</v>
      </c>
      <c r="J13" s="20"/>
      <c r="K13" s="38">
        <f>'syn rec_edit'!H214</f>
        <v>0</v>
      </c>
      <c r="L13" s="21"/>
      <c r="M13" s="39">
        <f>'syn rec_edit'!J214</f>
        <v>0</v>
      </c>
      <c r="N13" s="20"/>
      <c r="O13" s="38">
        <f>'syn rec_edit'!H222</f>
        <v>0</v>
      </c>
      <c r="P13" s="21"/>
      <c r="Q13" s="39">
        <f>'syn rec_edit'!J222</f>
        <v>0</v>
      </c>
      <c r="R13" s="20"/>
      <c r="S13" s="38">
        <f>'syn rec_edit'!H230</f>
        <v>0</v>
      </c>
      <c r="T13" s="21"/>
      <c r="U13" s="39">
        <f>'syn rec_edit'!J230</f>
        <v>0</v>
      </c>
      <c r="V13" s="20"/>
      <c r="W13" s="38">
        <f>'syn rec_edit'!H238</f>
        <v>0</v>
      </c>
      <c r="X13" s="21"/>
      <c r="Y13" s="39">
        <f>'syn rec_edit'!J238</f>
        <v>0</v>
      </c>
      <c r="Z13" s="20"/>
      <c r="AA13" s="38">
        <f>'syn rec_edit'!H246</f>
        <v>0</v>
      </c>
      <c r="AB13" s="21"/>
      <c r="AC13" s="39">
        <f>'syn rec_edit'!J246</f>
        <v>0</v>
      </c>
      <c r="AD13" s="20"/>
      <c r="AE13" s="38">
        <f>'syn rec_edit'!H254</f>
        <v>0</v>
      </c>
      <c r="AF13" s="21"/>
      <c r="AG13" s="39">
        <f>'syn rec_edit'!J254</f>
        <v>0</v>
      </c>
      <c r="AH13" s="20"/>
      <c r="AI13" s="38">
        <f>'syn rec_edit'!H262</f>
        <v>0</v>
      </c>
      <c r="AJ13" s="21"/>
      <c r="AK13" s="39">
        <f>'syn rec_edit'!J262</f>
        <v>0</v>
      </c>
      <c r="AL13" s="20"/>
      <c r="AM13" s="38">
        <f>'syn rec_edit'!H270</f>
        <v>0</v>
      </c>
      <c r="AN13" s="21"/>
      <c r="AO13" s="39">
        <f>'syn rec_edit'!J270</f>
        <v>0</v>
      </c>
      <c r="AP13" s="20"/>
      <c r="AQ13" s="38">
        <f>'syn rec_edit'!H278</f>
        <v>0</v>
      </c>
      <c r="AR13" s="21"/>
      <c r="AS13" s="39">
        <f>'syn rec_edit'!J278</f>
        <v>0</v>
      </c>
      <c r="AT13" s="20"/>
      <c r="AU13" s="38">
        <f>'syn rec_edit'!H286</f>
        <v>0</v>
      </c>
      <c r="AV13" s="21"/>
      <c r="AW13" s="39">
        <f>'syn rec_edit'!J286</f>
        <v>0</v>
      </c>
    </row>
    <row r="14" spans="1:49" ht="12.95" customHeight="1" thickBot="1">
      <c r="A14" s="28"/>
      <c r="B14" s="221">
        <f>'syn rec_edit'!F198</f>
        <v>0</v>
      </c>
      <c r="C14" s="22"/>
      <c r="D14" s="22"/>
      <c r="E14" s="23">
        <f>'syn rec_edit'!G198</f>
        <v>0</v>
      </c>
      <c r="F14" s="221">
        <f>'syn rec_edit'!F206</f>
        <v>0</v>
      </c>
      <c r="G14" s="22"/>
      <c r="H14" s="22"/>
      <c r="I14" s="23">
        <f>'syn rec_edit'!G206</f>
        <v>0</v>
      </c>
      <c r="J14" s="221">
        <f>'syn rec_edit'!F214</f>
        <v>0</v>
      </c>
      <c r="K14" s="22"/>
      <c r="L14" s="22"/>
      <c r="M14" s="23">
        <f>'syn rec_edit'!G214</f>
        <v>0</v>
      </c>
      <c r="N14" s="221">
        <f>'syn rec_edit'!F222</f>
        <v>0</v>
      </c>
      <c r="O14" s="22"/>
      <c r="P14" s="22"/>
      <c r="Q14" s="23">
        <f>'syn rec_edit'!G222</f>
        <v>0</v>
      </c>
      <c r="R14" s="221">
        <f>'syn rec_edit'!F230</f>
        <v>0</v>
      </c>
      <c r="S14" s="22"/>
      <c r="T14" s="22"/>
      <c r="U14" s="23">
        <f>'syn rec_edit'!G230</f>
        <v>0</v>
      </c>
      <c r="V14" s="221">
        <f>'syn rec_edit'!F238</f>
        <v>0</v>
      </c>
      <c r="W14" s="22"/>
      <c r="X14" s="22"/>
      <c r="Y14" s="23">
        <f>'syn rec_edit'!G238</f>
        <v>0</v>
      </c>
      <c r="Z14" s="221">
        <f>'syn rec_edit'!F246</f>
        <v>0</v>
      </c>
      <c r="AA14" s="22"/>
      <c r="AB14" s="22"/>
      <c r="AC14" s="23">
        <f>'syn rec_edit'!G246</f>
        <v>0</v>
      </c>
      <c r="AD14" s="221">
        <f>'syn rec_edit'!F254</f>
        <v>0</v>
      </c>
      <c r="AE14" s="22"/>
      <c r="AF14" s="22"/>
      <c r="AG14" s="23">
        <f>'syn rec_edit'!G254</f>
        <v>0</v>
      </c>
      <c r="AH14" s="221">
        <f>'syn rec_edit'!F262</f>
        <v>0</v>
      </c>
      <c r="AI14" s="22"/>
      <c r="AJ14" s="22"/>
      <c r="AK14" s="23">
        <f>'syn rec_edit'!G262</f>
        <v>0</v>
      </c>
      <c r="AL14" s="221">
        <f>'syn rec_edit'!F270</f>
        <v>0</v>
      </c>
      <c r="AM14" s="22"/>
      <c r="AN14" s="22"/>
      <c r="AO14" s="23">
        <f>'syn rec_edit'!G270</f>
        <v>0</v>
      </c>
      <c r="AP14" s="221">
        <f>'syn rec_edit'!F278</f>
        <v>0</v>
      </c>
      <c r="AQ14" s="22"/>
      <c r="AR14" s="22"/>
      <c r="AS14" s="23">
        <f>'syn rec_edit'!G278</f>
        <v>0</v>
      </c>
      <c r="AT14" s="221">
        <f>'syn rec_edit'!F286</f>
        <v>0</v>
      </c>
      <c r="AU14" s="22"/>
      <c r="AV14" s="22"/>
      <c r="AW14" s="23">
        <f>'syn rec_edit'!G286</f>
        <v>0</v>
      </c>
    </row>
    <row r="15" spans="1:49" ht="12.95" customHeight="1">
      <c r="A15" s="701" t="s">
        <v>6</v>
      </c>
      <c r="B15" s="709" t="str">
        <f>IF('syn rec_edit'!B199&lt;&gt;"",RIGHT('syn rec_edit'!B199,LEN('syn rec_edit'!B199)-5),"")</f>
        <v/>
      </c>
      <c r="C15" s="710"/>
      <c r="D15" s="711"/>
      <c r="E15" s="52" t="str">
        <f>IF('syn rec_edit'!E199&gt;0, 'syn rec_edit'!E199 &amp; "nt","")</f>
        <v/>
      </c>
      <c r="F15" s="709" t="str">
        <f>IF('syn rec_edit'!B207&lt;&gt;"",RIGHT('syn rec_edit'!B207,LEN('syn rec_edit'!B207)-5),"")</f>
        <v/>
      </c>
      <c r="G15" s="710"/>
      <c r="H15" s="711"/>
      <c r="I15" s="52" t="str">
        <f>IF('syn rec_edit'!E207&gt;0, 'syn rec_edit'!E207 &amp; "nt","")</f>
        <v/>
      </c>
      <c r="J15" s="709" t="str">
        <f>IF('syn rec_edit'!B215&lt;&gt;"",RIGHT('syn rec_edit'!B215,LEN('syn rec_edit'!B215)-5),"")</f>
        <v/>
      </c>
      <c r="K15" s="710"/>
      <c r="L15" s="711"/>
      <c r="M15" s="52" t="str">
        <f>IF('syn rec_edit'!E215&gt;0, 'syn rec_edit'!E215 &amp; "nt","")</f>
        <v/>
      </c>
      <c r="N15" s="709" t="str">
        <f>IF('syn rec_edit'!B223&lt;&gt;"",RIGHT('syn rec_edit'!B223,LEN('syn rec_edit'!B223)-5),"")</f>
        <v/>
      </c>
      <c r="O15" s="710"/>
      <c r="P15" s="711"/>
      <c r="Q15" s="52" t="str">
        <f>IF('syn rec_edit'!E223&gt;0, 'syn rec_edit'!E223 &amp; "nt","")</f>
        <v/>
      </c>
      <c r="R15" s="709" t="str">
        <f>IF('syn rec_edit'!B231&lt;&gt;"",RIGHT('syn rec_edit'!B231,LEN('syn rec_edit'!B231)-5),"")</f>
        <v/>
      </c>
      <c r="S15" s="710"/>
      <c r="T15" s="711"/>
      <c r="U15" s="52" t="str">
        <f>IF('syn rec_edit'!E231&gt;0, 'syn rec_edit'!E231 &amp; "nt","")</f>
        <v/>
      </c>
      <c r="V15" s="709" t="str">
        <f>IF('syn rec_edit'!B239&lt;&gt;"",RIGHT('syn rec_edit'!B239,LEN('syn rec_edit'!B239)-5),"")</f>
        <v/>
      </c>
      <c r="W15" s="710"/>
      <c r="X15" s="711"/>
      <c r="Y15" s="52" t="str">
        <f>IF('syn rec_edit'!E239&gt;0, 'syn rec_edit'!E239 &amp; "nt","")</f>
        <v/>
      </c>
      <c r="Z15" s="709" t="str">
        <f>IF('syn rec_edit'!B247&lt;&gt;"",RIGHT('syn rec_edit'!B247,LEN('syn rec_edit'!B247)-5),"")</f>
        <v/>
      </c>
      <c r="AA15" s="710"/>
      <c r="AB15" s="711"/>
      <c r="AC15" s="52" t="str">
        <f>IF('syn rec_edit'!E247&gt;0, 'syn rec_edit'!E247 &amp; "nt","")</f>
        <v/>
      </c>
      <c r="AD15" s="709" t="str">
        <f>IF('syn rec_edit'!B255&lt;&gt;"",RIGHT('syn rec_edit'!B255,LEN('syn rec_edit'!B255)-5),"")</f>
        <v/>
      </c>
      <c r="AE15" s="710"/>
      <c r="AF15" s="711"/>
      <c r="AG15" s="52" t="str">
        <f>IF('syn rec_edit'!E255&gt;0, 'syn rec_edit'!E255 &amp; "nt","")</f>
        <v/>
      </c>
      <c r="AH15" s="709" t="str">
        <f>IF('syn rec_edit'!B263&lt;&gt;"",RIGHT('syn rec_edit'!B263,LEN('syn rec_edit'!B263)-5),"")</f>
        <v/>
      </c>
      <c r="AI15" s="710"/>
      <c r="AJ15" s="711"/>
      <c r="AK15" s="52" t="str">
        <f>IF('syn rec_edit'!E263&gt;0, 'syn rec_edit'!E263 &amp; "nt","")</f>
        <v/>
      </c>
      <c r="AL15" s="709" t="str">
        <f>IF('syn rec_edit'!B271&lt;&gt;"",RIGHT('syn rec_edit'!B271,LEN('syn rec_edit'!B271)-5),"")</f>
        <v/>
      </c>
      <c r="AM15" s="710"/>
      <c r="AN15" s="711"/>
      <c r="AO15" s="52" t="str">
        <f>IF('syn rec_edit'!E271&gt;0, 'syn rec_edit'!E271 &amp; "nt","")</f>
        <v/>
      </c>
      <c r="AP15" s="709" t="str">
        <f>IF('syn rec_edit'!B279&lt;&gt;"",RIGHT('syn rec_edit'!B279,LEN('syn rec_edit'!B279)-5),"")</f>
        <v/>
      </c>
      <c r="AQ15" s="710"/>
      <c r="AR15" s="711"/>
      <c r="AS15" s="52" t="str">
        <f>IF('syn rec_edit'!E279&gt;0, 'syn rec_edit'!E279 &amp; "nt","")</f>
        <v/>
      </c>
      <c r="AT15" s="709" t="str">
        <f>IF('syn rec_edit'!B287&lt;&gt;"",RIGHT('syn rec_edit'!B287,LEN('syn rec_edit'!B287)-5),"")</f>
        <v/>
      </c>
      <c r="AU15" s="710"/>
      <c r="AV15" s="711"/>
      <c r="AW15" s="52" t="str">
        <f>IF('syn rec_edit'!E287&gt;0, 'syn rec_edit'!E287 &amp; "nt","")</f>
        <v/>
      </c>
    </row>
    <row r="16" spans="1:49" ht="12.95" customHeight="1">
      <c r="A16" s="702"/>
      <c r="B16" s="712"/>
      <c r="C16" s="713"/>
      <c r="D16" s="714"/>
      <c r="E16" s="39">
        <f>'syn rec_edit'!I199</f>
        <v>0</v>
      </c>
      <c r="F16" s="712"/>
      <c r="G16" s="713"/>
      <c r="H16" s="714"/>
      <c r="I16" s="39">
        <f>'syn rec_edit'!I207</f>
        <v>0</v>
      </c>
      <c r="J16" s="712"/>
      <c r="K16" s="713"/>
      <c r="L16" s="714"/>
      <c r="M16" s="39">
        <f>'syn rec_edit'!I215</f>
        <v>0</v>
      </c>
      <c r="N16" s="712"/>
      <c r="O16" s="713"/>
      <c r="P16" s="714"/>
      <c r="Q16" s="39">
        <f>'syn rec_edit'!I223</f>
        <v>0</v>
      </c>
      <c r="R16" s="712"/>
      <c r="S16" s="713"/>
      <c r="T16" s="714"/>
      <c r="U16" s="39">
        <f>'syn rec_edit'!I231</f>
        <v>0</v>
      </c>
      <c r="V16" s="712"/>
      <c r="W16" s="713"/>
      <c r="X16" s="714"/>
      <c r="Y16" s="39">
        <f>'syn rec_edit'!I239</f>
        <v>0</v>
      </c>
      <c r="Z16" s="712"/>
      <c r="AA16" s="713"/>
      <c r="AB16" s="714"/>
      <c r="AC16" s="39">
        <f>'syn rec_edit'!I247</f>
        <v>0</v>
      </c>
      <c r="AD16" s="712"/>
      <c r="AE16" s="713"/>
      <c r="AF16" s="714"/>
      <c r="AG16" s="39">
        <f>'syn rec_edit'!I255</f>
        <v>0</v>
      </c>
      <c r="AH16" s="712"/>
      <c r="AI16" s="713"/>
      <c r="AJ16" s="714"/>
      <c r="AK16" s="39">
        <f>'syn rec_edit'!I263</f>
        <v>0</v>
      </c>
      <c r="AL16" s="712"/>
      <c r="AM16" s="713"/>
      <c r="AN16" s="714"/>
      <c r="AO16" s="39">
        <f>'syn rec_edit'!I271</f>
        <v>0</v>
      </c>
      <c r="AP16" s="712"/>
      <c r="AQ16" s="713"/>
      <c r="AR16" s="714"/>
      <c r="AS16" s="39">
        <f>'syn rec_edit'!I279</f>
        <v>0</v>
      </c>
      <c r="AT16" s="712"/>
      <c r="AU16" s="713"/>
      <c r="AV16" s="714"/>
      <c r="AW16" s="39">
        <f>'syn rec_edit'!I287</f>
        <v>0</v>
      </c>
    </row>
    <row r="17" spans="1:51" ht="12.95" customHeight="1">
      <c r="A17" s="702"/>
      <c r="B17" s="20"/>
      <c r="C17" s="38">
        <f>'syn rec_edit'!H199</f>
        <v>0</v>
      </c>
      <c r="D17" s="21"/>
      <c r="E17" s="39">
        <f>'syn rec_edit'!J199</f>
        <v>0</v>
      </c>
      <c r="F17" s="20"/>
      <c r="G17" s="38">
        <f>'syn rec_edit'!H207</f>
        <v>0</v>
      </c>
      <c r="H17" s="21"/>
      <c r="I17" s="39">
        <f>'syn rec_edit'!J207</f>
        <v>0</v>
      </c>
      <c r="J17" s="20"/>
      <c r="K17" s="38">
        <f>'syn rec_edit'!H215</f>
        <v>0</v>
      </c>
      <c r="L17" s="21"/>
      <c r="M17" s="39">
        <f>'syn rec_edit'!J215</f>
        <v>0</v>
      </c>
      <c r="N17" s="20"/>
      <c r="O17" s="38">
        <f>'syn rec_edit'!H223</f>
        <v>0</v>
      </c>
      <c r="P17" s="21"/>
      <c r="Q17" s="39">
        <f>'syn rec_edit'!J223</f>
        <v>0</v>
      </c>
      <c r="R17" s="20"/>
      <c r="S17" s="38">
        <f>'syn rec_edit'!H231</f>
        <v>0</v>
      </c>
      <c r="T17" s="21"/>
      <c r="U17" s="39">
        <f>'syn rec_edit'!J231</f>
        <v>0</v>
      </c>
      <c r="V17" s="20"/>
      <c r="W17" s="38">
        <f>'syn rec_edit'!H239</f>
        <v>0</v>
      </c>
      <c r="X17" s="21"/>
      <c r="Y17" s="39">
        <f>'syn rec_edit'!J239</f>
        <v>0</v>
      </c>
      <c r="Z17" s="20"/>
      <c r="AA17" s="38">
        <f>'syn rec_edit'!H247</f>
        <v>0</v>
      </c>
      <c r="AB17" s="21"/>
      <c r="AC17" s="39">
        <f>'syn rec_edit'!J247</f>
        <v>0</v>
      </c>
      <c r="AD17" s="20"/>
      <c r="AE17" s="38">
        <f>'syn rec_edit'!H255</f>
        <v>0</v>
      </c>
      <c r="AF17" s="21"/>
      <c r="AG17" s="39">
        <f>'syn rec_edit'!J255</f>
        <v>0</v>
      </c>
      <c r="AH17" s="20"/>
      <c r="AI17" s="38">
        <f>'syn rec_edit'!H263</f>
        <v>0</v>
      </c>
      <c r="AJ17" s="21"/>
      <c r="AK17" s="39">
        <f>'syn rec_edit'!J263</f>
        <v>0</v>
      </c>
      <c r="AL17" s="20"/>
      <c r="AM17" s="38">
        <f>'syn rec_edit'!H271</f>
        <v>0</v>
      </c>
      <c r="AN17" s="21"/>
      <c r="AO17" s="39">
        <f>'syn rec_edit'!J271</f>
        <v>0</v>
      </c>
      <c r="AP17" s="20"/>
      <c r="AQ17" s="38">
        <f>'syn rec_edit'!H279</f>
        <v>0</v>
      </c>
      <c r="AR17" s="21"/>
      <c r="AS17" s="39">
        <f>'syn rec_edit'!J279</f>
        <v>0</v>
      </c>
      <c r="AT17" s="20"/>
      <c r="AU17" s="38">
        <f>'syn rec_edit'!H287</f>
        <v>0</v>
      </c>
      <c r="AV17" s="21"/>
      <c r="AW17" s="39">
        <f>'syn rec_edit'!J287</f>
        <v>0</v>
      </c>
    </row>
    <row r="18" spans="1:51" ht="12.95" customHeight="1" thickBot="1">
      <c r="A18" s="28"/>
      <c r="B18" s="221">
        <f>'syn rec_edit'!F199</f>
        <v>0</v>
      </c>
      <c r="C18" s="22"/>
      <c r="D18" s="22"/>
      <c r="E18" s="23">
        <f>'syn rec_edit'!G199</f>
        <v>0</v>
      </c>
      <c r="F18" s="221">
        <f>'syn rec_edit'!F207</f>
        <v>0</v>
      </c>
      <c r="G18" s="22"/>
      <c r="H18" s="22"/>
      <c r="I18" s="23">
        <f>'syn rec_edit'!G207</f>
        <v>0</v>
      </c>
      <c r="J18" s="221">
        <f>'syn rec_edit'!F215</f>
        <v>0</v>
      </c>
      <c r="K18" s="22"/>
      <c r="L18" s="22"/>
      <c r="M18" s="23">
        <f>'syn rec_edit'!G215</f>
        <v>0</v>
      </c>
      <c r="N18" s="221">
        <f>'syn rec_edit'!F223</f>
        <v>0</v>
      </c>
      <c r="O18" s="22"/>
      <c r="P18" s="22"/>
      <c r="Q18" s="23">
        <f>'syn rec_edit'!G223</f>
        <v>0</v>
      </c>
      <c r="R18" s="221">
        <f>'syn rec_edit'!F231</f>
        <v>0</v>
      </c>
      <c r="S18" s="22"/>
      <c r="T18" s="22"/>
      <c r="U18" s="23">
        <f>'syn rec_edit'!G231</f>
        <v>0</v>
      </c>
      <c r="V18" s="221">
        <f>'syn rec_edit'!F239</f>
        <v>0</v>
      </c>
      <c r="W18" s="22"/>
      <c r="X18" s="22"/>
      <c r="Y18" s="23">
        <f>'syn rec_edit'!G239</f>
        <v>0</v>
      </c>
      <c r="Z18" s="221">
        <f>'syn rec_edit'!F247</f>
        <v>0</v>
      </c>
      <c r="AA18" s="22"/>
      <c r="AB18" s="22"/>
      <c r="AC18" s="23">
        <f>'syn rec_edit'!G247</f>
        <v>0</v>
      </c>
      <c r="AD18" s="221">
        <f>'syn rec_edit'!F255</f>
        <v>0</v>
      </c>
      <c r="AE18" s="22"/>
      <c r="AF18" s="22"/>
      <c r="AG18" s="23">
        <f>'syn rec_edit'!G255</f>
        <v>0</v>
      </c>
      <c r="AH18" s="221">
        <f>'syn rec_edit'!F263</f>
        <v>0</v>
      </c>
      <c r="AI18" s="22"/>
      <c r="AJ18" s="22"/>
      <c r="AK18" s="23">
        <f>'syn rec_edit'!G263</f>
        <v>0</v>
      </c>
      <c r="AL18" s="221">
        <f>'syn rec_edit'!F271</f>
        <v>0</v>
      </c>
      <c r="AM18" s="22"/>
      <c r="AN18" s="22"/>
      <c r="AO18" s="23">
        <f>'syn rec_edit'!G271</f>
        <v>0</v>
      </c>
      <c r="AP18" s="221">
        <f>'syn rec_edit'!F279</f>
        <v>0</v>
      </c>
      <c r="AQ18" s="22"/>
      <c r="AR18" s="22"/>
      <c r="AS18" s="23">
        <f>'syn rec_edit'!G279</f>
        <v>0</v>
      </c>
      <c r="AT18" s="221">
        <f>'syn rec_edit'!F287</f>
        <v>0</v>
      </c>
      <c r="AU18" s="22"/>
      <c r="AV18" s="22"/>
      <c r="AW18" s="23">
        <f>'syn rec_edit'!G287</f>
        <v>0</v>
      </c>
    </row>
    <row r="19" spans="1:51" ht="12.95" customHeight="1">
      <c r="A19" s="701" t="s">
        <v>7</v>
      </c>
      <c r="B19" s="709" t="str">
        <f>IF('syn rec_edit'!B200&lt;&gt;"",RIGHT('syn rec_edit'!B200,LEN('syn rec_edit'!B200)-5),"")</f>
        <v/>
      </c>
      <c r="C19" s="710"/>
      <c r="D19" s="711"/>
      <c r="E19" s="52" t="str">
        <f>IF('syn rec_edit'!E200&gt;0, 'syn rec_edit'!E200 &amp; "nt","")</f>
        <v/>
      </c>
      <c r="F19" s="709" t="str">
        <f>IF('syn rec_edit'!B208&lt;&gt;"",RIGHT('syn rec_edit'!B208,LEN('syn rec_edit'!B208)-5),"")</f>
        <v/>
      </c>
      <c r="G19" s="710"/>
      <c r="H19" s="711"/>
      <c r="I19" s="52" t="str">
        <f>IF('syn rec_edit'!E208&gt;0, 'syn rec_edit'!E208 &amp; "nt","")</f>
        <v/>
      </c>
      <c r="J19" s="709" t="str">
        <f>IF('syn rec_edit'!B216&lt;&gt;"",RIGHT('syn rec_edit'!B216,LEN('syn rec_edit'!B216)-5),"")</f>
        <v/>
      </c>
      <c r="K19" s="710"/>
      <c r="L19" s="711"/>
      <c r="M19" s="52" t="str">
        <f>IF('syn rec_edit'!E216&gt;0, 'syn rec_edit'!E216 &amp; "nt","")</f>
        <v/>
      </c>
      <c r="N19" s="709" t="str">
        <f>IF('syn rec_edit'!B224&lt;&gt;"",RIGHT('syn rec_edit'!B224,LEN('syn rec_edit'!B224)-5),"")</f>
        <v/>
      </c>
      <c r="O19" s="710"/>
      <c r="P19" s="711"/>
      <c r="Q19" s="52" t="str">
        <f>IF('syn rec_edit'!E224&gt;0, 'syn rec_edit'!E224 &amp; "nt","")</f>
        <v/>
      </c>
      <c r="R19" s="709" t="str">
        <f>IF('syn rec_edit'!B232&lt;&gt;"",RIGHT('syn rec_edit'!B232,LEN('syn rec_edit'!B232)-5),"")</f>
        <v/>
      </c>
      <c r="S19" s="710"/>
      <c r="T19" s="711"/>
      <c r="U19" s="52" t="str">
        <f>IF('syn rec_edit'!E232&gt;0, 'syn rec_edit'!E232 &amp; "nt","")</f>
        <v/>
      </c>
      <c r="V19" s="709" t="str">
        <f>IF('syn rec_edit'!B240&lt;&gt;"",RIGHT('syn rec_edit'!B240,LEN('syn rec_edit'!B240)-5),"")</f>
        <v/>
      </c>
      <c r="W19" s="710"/>
      <c r="X19" s="711"/>
      <c r="Y19" s="52" t="str">
        <f>IF('syn rec_edit'!E240&gt;0, 'syn rec_edit'!E240 &amp; "nt","")</f>
        <v/>
      </c>
      <c r="Z19" s="709" t="str">
        <f>IF('syn rec_edit'!B248&lt;&gt;"",RIGHT('syn rec_edit'!B248,LEN('syn rec_edit'!B248)-5),"")</f>
        <v/>
      </c>
      <c r="AA19" s="710"/>
      <c r="AB19" s="711"/>
      <c r="AC19" s="52" t="str">
        <f>IF('syn rec_edit'!E248&gt;0, 'syn rec_edit'!E248 &amp; "nt","")</f>
        <v/>
      </c>
      <c r="AD19" s="709" t="str">
        <f>IF('syn rec_edit'!B256&lt;&gt;"",RIGHT('syn rec_edit'!B256,LEN('syn rec_edit'!B256)-5),"")</f>
        <v/>
      </c>
      <c r="AE19" s="710"/>
      <c r="AF19" s="711"/>
      <c r="AG19" s="52" t="str">
        <f>IF('syn rec_edit'!E256&gt;0, 'syn rec_edit'!E256 &amp; "nt","")</f>
        <v/>
      </c>
      <c r="AH19" s="709" t="str">
        <f>IF('syn rec_edit'!B264&lt;&gt;"",RIGHT('syn rec_edit'!B264,LEN('syn rec_edit'!B264)-5),"")</f>
        <v/>
      </c>
      <c r="AI19" s="710"/>
      <c r="AJ19" s="711"/>
      <c r="AK19" s="52" t="str">
        <f>IF('syn rec_edit'!E264&gt;0, 'syn rec_edit'!E264 &amp; "nt","")</f>
        <v/>
      </c>
      <c r="AL19" s="709" t="str">
        <f>IF('syn rec_edit'!B272&lt;&gt;"",RIGHT('syn rec_edit'!B272,LEN('syn rec_edit'!B272)-5),"")</f>
        <v/>
      </c>
      <c r="AM19" s="710"/>
      <c r="AN19" s="711"/>
      <c r="AO19" s="52" t="str">
        <f>IF('syn rec_edit'!E272&gt;0, 'syn rec_edit'!E272 &amp; "nt","")</f>
        <v/>
      </c>
      <c r="AP19" s="709" t="str">
        <f>IF('syn rec_edit'!B280&lt;&gt;"",RIGHT('syn rec_edit'!B280,LEN('syn rec_edit'!B280)-5),"")</f>
        <v/>
      </c>
      <c r="AQ19" s="710"/>
      <c r="AR19" s="711"/>
      <c r="AS19" s="52" t="str">
        <f>IF('syn rec_edit'!E280&gt;0, 'syn rec_edit'!E280 &amp; "nt","")</f>
        <v/>
      </c>
      <c r="AT19" s="709" t="str">
        <f>IF('syn rec_edit'!B288&lt;&gt;"",RIGHT('syn rec_edit'!B288,LEN('syn rec_edit'!B288)-5),"")</f>
        <v/>
      </c>
      <c r="AU19" s="710"/>
      <c r="AV19" s="711"/>
      <c r="AW19" s="52" t="str">
        <f>IF('syn rec_edit'!E288&gt;0, 'syn rec_edit'!E288 &amp; "nt","")</f>
        <v/>
      </c>
    </row>
    <row r="20" spans="1:51" ht="12.95" customHeight="1">
      <c r="A20" s="702"/>
      <c r="B20" s="712"/>
      <c r="C20" s="713"/>
      <c r="D20" s="714"/>
      <c r="E20" s="39">
        <f>'syn rec_edit'!I200</f>
        <v>0</v>
      </c>
      <c r="F20" s="712"/>
      <c r="G20" s="713"/>
      <c r="H20" s="714"/>
      <c r="I20" s="39">
        <f>'syn rec_edit'!I208</f>
        <v>0</v>
      </c>
      <c r="J20" s="712"/>
      <c r="K20" s="713"/>
      <c r="L20" s="714"/>
      <c r="M20" s="39">
        <f>'syn rec_edit'!I216</f>
        <v>0</v>
      </c>
      <c r="N20" s="712"/>
      <c r="O20" s="713"/>
      <c r="P20" s="714"/>
      <c r="Q20" s="39">
        <f>'syn rec_edit'!I224</f>
        <v>0</v>
      </c>
      <c r="R20" s="712"/>
      <c r="S20" s="713"/>
      <c r="T20" s="714"/>
      <c r="U20" s="39">
        <f>'syn rec_edit'!I232</f>
        <v>0</v>
      </c>
      <c r="V20" s="712"/>
      <c r="W20" s="713"/>
      <c r="X20" s="714"/>
      <c r="Y20" s="39">
        <f>'syn rec_edit'!I240</f>
        <v>0</v>
      </c>
      <c r="Z20" s="712"/>
      <c r="AA20" s="713"/>
      <c r="AB20" s="714"/>
      <c r="AC20" s="39">
        <f>'syn rec_edit'!I248</f>
        <v>0</v>
      </c>
      <c r="AD20" s="712"/>
      <c r="AE20" s="713"/>
      <c r="AF20" s="714"/>
      <c r="AG20" s="39">
        <f>'syn rec_edit'!I256</f>
        <v>0</v>
      </c>
      <c r="AH20" s="712"/>
      <c r="AI20" s="713"/>
      <c r="AJ20" s="714"/>
      <c r="AK20" s="39">
        <f>'syn rec_edit'!I264</f>
        <v>0</v>
      </c>
      <c r="AL20" s="712"/>
      <c r="AM20" s="713"/>
      <c r="AN20" s="714"/>
      <c r="AO20" s="39">
        <f>'syn rec_edit'!I272</f>
        <v>0</v>
      </c>
      <c r="AP20" s="712"/>
      <c r="AQ20" s="713"/>
      <c r="AR20" s="714"/>
      <c r="AS20" s="39">
        <f>'syn rec_edit'!I280</f>
        <v>0</v>
      </c>
      <c r="AT20" s="712"/>
      <c r="AU20" s="713"/>
      <c r="AV20" s="714"/>
      <c r="AW20" s="39">
        <f>'syn rec_edit'!I288</f>
        <v>0</v>
      </c>
      <c r="AX20" s="11"/>
      <c r="AY20" s="11"/>
    </row>
    <row r="21" spans="1:51" ht="12.95" customHeight="1">
      <c r="A21" s="702"/>
      <c r="B21" s="20"/>
      <c r="C21" s="38">
        <f>'syn rec_edit'!H200</f>
        <v>0</v>
      </c>
      <c r="D21" s="21"/>
      <c r="E21" s="39">
        <f>'syn rec_edit'!J200</f>
        <v>0</v>
      </c>
      <c r="F21" s="20"/>
      <c r="G21" s="38">
        <f>'syn rec_edit'!H208</f>
        <v>0</v>
      </c>
      <c r="H21" s="21"/>
      <c r="I21" s="39">
        <f>'syn rec_edit'!J208</f>
        <v>0</v>
      </c>
      <c r="J21" s="20"/>
      <c r="K21" s="38">
        <f>'syn rec_edit'!H216</f>
        <v>0</v>
      </c>
      <c r="L21" s="21"/>
      <c r="M21" s="39">
        <f>'syn rec_edit'!J216</f>
        <v>0</v>
      </c>
      <c r="N21" s="20"/>
      <c r="O21" s="38">
        <f>'syn rec_edit'!H224</f>
        <v>0</v>
      </c>
      <c r="P21" s="21"/>
      <c r="Q21" s="39">
        <f>'syn rec_edit'!J224</f>
        <v>0</v>
      </c>
      <c r="R21" s="20"/>
      <c r="S21" s="38">
        <f>'syn rec_edit'!H232</f>
        <v>0</v>
      </c>
      <c r="T21" s="21"/>
      <c r="U21" s="39">
        <f>'syn rec_edit'!J232</f>
        <v>0</v>
      </c>
      <c r="V21" s="20"/>
      <c r="W21" s="38">
        <f>'syn rec_edit'!H240</f>
        <v>0</v>
      </c>
      <c r="X21" s="21"/>
      <c r="Y21" s="39">
        <f>'syn rec_edit'!J240</f>
        <v>0</v>
      </c>
      <c r="Z21" s="20"/>
      <c r="AA21" s="38">
        <f>'syn rec_edit'!H248</f>
        <v>0</v>
      </c>
      <c r="AB21" s="21"/>
      <c r="AC21" s="39">
        <f>'syn rec_edit'!J248</f>
        <v>0</v>
      </c>
      <c r="AD21" s="20"/>
      <c r="AE21" s="38">
        <f>'syn rec_edit'!H256</f>
        <v>0</v>
      </c>
      <c r="AF21" s="21"/>
      <c r="AG21" s="39">
        <f>'syn rec_edit'!J256</f>
        <v>0</v>
      </c>
      <c r="AH21" s="20"/>
      <c r="AI21" s="38">
        <f>'syn rec_edit'!H264</f>
        <v>0</v>
      </c>
      <c r="AJ21" s="21"/>
      <c r="AK21" s="39">
        <f>'syn rec_edit'!J264</f>
        <v>0</v>
      </c>
      <c r="AL21" s="20"/>
      <c r="AM21" s="38">
        <f>'syn rec_edit'!H272</f>
        <v>0</v>
      </c>
      <c r="AN21" s="21"/>
      <c r="AO21" s="39">
        <f>'syn rec_edit'!J272</f>
        <v>0</v>
      </c>
      <c r="AP21" s="20"/>
      <c r="AQ21" s="38">
        <f>'syn rec_edit'!H280</f>
        <v>0</v>
      </c>
      <c r="AR21" s="21"/>
      <c r="AS21" s="39">
        <f>'syn rec_edit'!J280</f>
        <v>0</v>
      </c>
      <c r="AT21" s="20"/>
      <c r="AU21" s="38">
        <f>'syn rec_edit'!H288</f>
        <v>0</v>
      </c>
      <c r="AV21" s="21"/>
      <c r="AW21" s="39">
        <f>'syn rec_edit'!J288</f>
        <v>0</v>
      </c>
    </row>
    <row r="22" spans="1:51" ht="12.95" customHeight="1" thickBot="1">
      <c r="A22" s="28"/>
      <c r="B22" s="221">
        <f>'syn rec_edit'!F200</f>
        <v>0</v>
      </c>
      <c r="C22" s="22"/>
      <c r="D22" s="22"/>
      <c r="E22" s="23">
        <f>'syn rec_edit'!G200</f>
        <v>0</v>
      </c>
      <c r="F22" s="221">
        <f>'syn rec_edit'!F208</f>
        <v>0</v>
      </c>
      <c r="G22" s="22"/>
      <c r="H22" s="22"/>
      <c r="I22" s="23">
        <f>'syn rec_edit'!G208</f>
        <v>0</v>
      </c>
      <c r="J22" s="221">
        <f>'syn rec_edit'!F216</f>
        <v>0</v>
      </c>
      <c r="K22" s="22"/>
      <c r="L22" s="22"/>
      <c r="M22" s="23">
        <f>'syn rec_edit'!G216</f>
        <v>0</v>
      </c>
      <c r="N22" s="221">
        <f>'syn rec_edit'!F224</f>
        <v>0</v>
      </c>
      <c r="O22" s="22"/>
      <c r="P22" s="22"/>
      <c r="Q22" s="23">
        <f>'syn rec_edit'!G224</f>
        <v>0</v>
      </c>
      <c r="R22" s="221">
        <f>'syn rec_edit'!F232</f>
        <v>0</v>
      </c>
      <c r="S22" s="22"/>
      <c r="T22" s="22"/>
      <c r="U22" s="23">
        <f>'syn rec_edit'!G232</f>
        <v>0</v>
      </c>
      <c r="V22" s="221">
        <f>'syn rec_edit'!F240</f>
        <v>0</v>
      </c>
      <c r="W22" s="22"/>
      <c r="X22" s="22"/>
      <c r="Y22" s="23">
        <f>'syn rec_edit'!G240</f>
        <v>0</v>
      </c>
      <c r="Z22" s="221">
        <f>'syn rec_edit'!F248</f>
        <v>0</v>
      </c>
      <c r="AA22" s="22"/>
      <c r="AB22" s="22"/>
      <c r="AC22" s="23">
        <f>'syn rec_edit'!G248</f>
        <v>0</v>
      </c>
      <c r="AD22" s="221">
        <f>'syn rec_edit'!F256</f>
        <v>0</v>
      </c>
      <c r="AE22" s="22"/>
      <c r="AF22" s="22"/>
      <c r="AG22" s="23">
        <f>'syn rec_edit'!G256</f>
        <v>0</v>
      </c>
      <c r="AH22" s="221">
        <f>'syn rec_edit'!F264</f>
        <v>0</v>
      </c>
      <c r="AI22" s="22"/>
      <c r="AJ22" s="22"/>
      <c r="AK22" s="23">
        <f>'syn rec_edit'!G264</f>
        <v>0</v>
      </c>
      <c r="AL22" s="221">
        <f>'syn rec_edit'!F272</f>
        <v>0</v>
      </c>
      <c r="AM22" s="22"/>
      <c r="AN22" s="22"/>
      <c r="AO22" s="23">
        <f>'syn rec_edit'!G272</f>
        <v>0</v>
      </c>
      <c r="AP22" s="221">
        <f>'syn rec_edit'!F280</f>
        <v>0</v>
      </c>
      <c r="AQ22" s="22"/>
      <c r="AR22" s="22"/>
      <c r="AS22" s="23">
        <f>'syn rec_edit'!G280</f>
        <v>0</v>
      </c>
      <c r="AT22" s="221">
        <f>'syn rec_edit'!F288</f>
        <v>0</v>
      </c>
      <c r="AU22" s="22"/>
      <c r="AV22" s="22"/>
      <c r="AW22" s="23">
        <f>'syn rec_edit'!G288</f>
        <v>0</v>
      </c>
    </row>
    <row r="23" spans="1:51" ht="12.95" customHeight="1">
      <c r="A23" s="701" t="s">
        <v>8</v>
      </c>
      <c r="B23" s="709" t="str">
        <f>IF('syn rec_edit'!B201&lt;&gt;"",RIGHT('syn rec_edit'!B201,LEN('syn rec_edit'!B201)-5),"")</f>
        <v/>
      </c>
      <c r="C23" s="710"/>
      <c r="D23" s="711"/>
      <c r="E23" s="52" t="str">
        <f>IF('syn rec_edit'!E201&gt;0, 'syn rec_edit'!E201 &amp; "nt","")</f>
        <v/>
      </c>
      <c r="F23" s="709" t="str">
        <f>IF('syn rec_edit'!B209&lt;&gt;"",RIGHT('syn rec_edit'!B209,LEN('syn rec_edit'!B209)-5),"")</f>
        <v/>
      </c>
      <c r="G23" s="710"/>
      <c r="H23" s="711"/>
      <c r="I23" s="52" t="str">
        <f>IF('syn rec_edit'!E209&gt;0, 'syn rec_edit'!E209 &amp; "nt","")</f>
        <v/>
      </c>
      <c r="J23" s="709" t="str">
        <f>IF('syn rec_edit'!B217&lt;&gt;"",RIGHT('syn rec_edit'!B217,LEN('syn rec_edit'!B217)-5),"")</f>
        <v/>
      </c>
      <c r="K23" s="710"/>
      <c r="L23" s="711"/>
      <c r="M23" s="52" t="str">
        <f>IF('syn rec_edit'!E217&gt;0, 'syn rec_edit'!E217 &amp; "nt","")</f>
        <v/>
      </c>
      <c r="N23" s="709" t="str">
        <f>IF('syn rec_edit'!B225&lt;&gt;"",RIGHT('syn rec_edit'!B225,LEN('syn rec_edit'!B225)-5),"")</f>
        <v/>
      </c>
      <c r="O23" s="710"/>
      <c r="P23" s="711"/>
      <c r="Q23" s="52" t="str">
        <f>IF('syn rec_edit'!E225&gt;0, 'syn rec_edit'!E225 &amp; "nt","")</f>
        <v/>
      </c>
      <c r="R23" s="709" t="str">
        <f>IF('syn rec_edit'!B233&lt;&gt;"",RIGHT('syn rec_edit'!B233,LEN('syn rec_edit'!B233)-5),"")</f>
        <v/>
      </c>
      <c r="S23" s="710"/>
      <c r="T23" s="711"/>
      <c r="U23" s="52" t="str">
        <f>IF('syn rec_edit'!E233&gt;0, 'syn rec_edit'!E233 &amp; "nt","")</f>
        <v/>
      </c>
      <c r="V23" s="709" t="str">
        <f>IF('syn rec_edit'!B241&lt;&gt;"",RIGHT('syn rec_edit'!B241,LEN('syn rec_edit'!B241)-5),"")</f>
        <v/>
      </c>
      <c r="W23" s="710"/>
      <c r="X23" s="711"/>
      <c r="Y23" s="52" t="str">
        <f>IF('syn rec_edit'!E241&gt;0, 'syn rec_edit'!E241 &amp; "nt","")</f>
        <v/>
      </c>
      <c r="Z23" s="709" t="str">
        <f>IF('syn rec_edit'!B249&lt;&gt;"",RIGHT('syn rec_edit'!B249,LEN('syn rec_edit'!B249)-5),"")</f>
        <v/>
      </c>
      <c r="AA23" s="710"/>
      <c r="AB23" s="711"/>
      <c r="AC23" s="52" t="str">
        <f>IF('syn rec_edit'!E249&gt;0, 'syn rec_edit'!E249 &amp; "nt","")</f>
        <v/>
      </c>
      <c r="AD23" s="709" t="str">
        <f>IF('syn rec_edit'!B257&lt;&gt;"",RIGHT('syn rec_edit'!B257,LEN('syn rec_edit'!B257)-5),"")</f>
        <v/>
      </c>
      <c r="AE23" s="710"/>
      <c r="AF23" s="711"/>
      <c r="AG23" s="52" t="str">
        <f>IF('syn rec_edit'!E257&gt;0, 'syn rec_edit'!E257 &amp; "nt","")</f>
        <v/>
      </c>
      <c r="AH23" s="709" t="str">
        <f>IF('syn rec_edit'!B265&lt;&gt;"",RIGHT('syn rec_edit'!B265,LEN('syn rec_edit'!B265)-5),"")</f>
        <v/>
      </c>
      <c r="AI23" s="710"/>
      <c r="AJ23" s="711"/>
      <c r="AK23" s="52" t="str">
        <f>IF('syn rec_edit'!E265&gt;0, 'syn rec_edit'!E265 &amp; "nt","")</f>
        <v/>
      </c>
      <c r="AL23" s="709" t="str">
        <f>IF('syn rec_edit'!B273&lt;&gt;"",RIGHT('syn rec_edit'!B273,LEN('syn rec_edit'!B273)-5),"")</f>
        <v/>
      </c>
      <c r="AM23" s="710"/>
      <c r="AN23" s="711"/>
      <c r="AO23" s="52" t="str">
        <f>IF('syn rec_edit'!E273&gt;0, 'syn rec_edit'!E273 &amp; "nt","")</f>
        <v/>
      </c>
      <c r="AP23" s="709" t="str">
        <f>IF('syn rec_edit'!B281&lt;&gt;"",RIGHT('syn rec_edit'!B281,LEN('syn rec_edit'!B281)-5),"")</f>
        <v/>
      </c>
      <c r="AQ23" s="710"/>
      <c r="AR23" s="711"/>
      <c r="AS23" s="52" t="str">
        <f>IF('syn rec_edit'!E281&gt;0, 'syn rec_edit'!E281 &amp; "nt","")</f>
        <v/>
      </c>
      <c r="AT23" s="709" t="str">
        <f>IF('syn rec_edit'!B289&lt;&gt;"",RIGHT('syn rec_edit'!B289,LEN('syn rec_edit'!B289)-5),"")</f>
        <v/>
      </c>
      <c r="AU23" s="710"/>
      <c r="AV23" s="711"/>
      <c r="AW23" s="52" t="str">
        <f>IF('syn rec_edit'!E289&gt;0, 'syn rec_edit'!E289 &amp; "nt","")</f>
        <v/>
      </c>
    </row>
    <row r="24" spans="1:51" ht="12.95" customHeight="1">
      <c r="A24" s="702"/>
      <c r="B24" s="712"/>
      <c r="C24" s="713"/>
      <c r="D24" s="714"/>
      <c r="E24" s="39">
        <f>'syn rec_edit'!I201</f>
        <v>0</v>
      </c>
      <c r="F24" s="712"/>
      <c r="G24" s="713"/>
      <c r="H24" s="714"/>
      <c r="I24" s="39">
        <f>'syn rec_edit'!I209</f>
        <v>0</v>
      </c>
      <c r="J24" s="712"/>
      <c r="K24" s="713"/>
      <c r="L24" s="714"/>
      <c r="M24" s="39">
        <f>'syn rec_edit'!I217</f>
        <v>0</v>
      </c>
      <c r="N24" s="712"/>
      <c r="O24" s="713"/>
      <c r="P24" s="714"/>
      <c r="Q24" s="39">
        <f>'syn rec_edit'!I225</f>
        <v>0</v>
      </c>
      <c r="R24" s="712"/>
      <c r="S24" s="713"/>
      <c r="T24" s="714"/>
      <c r="U24" s="39">
        <f>'syn rec_edit'!I233</f>
        <v>0</v>
      </c>
      <c r="V24" s="712"/>
      <c r="W24" s="713"/>
      <c r="X24" s="714"/>
      <c r="Y24" s="39">
        <f>'syn rec_edit'!I241</f>
        <v>0</v>
      </c>
      <c r="Z24" s="712"/>
      <c r="AA24" s="713"/>
      <c r="AB24" s="714"/>
      <c r="AC24" s="39">
        <f>'syn rec_edit'!I249</f>
        <v>0</v>
      </c>
      <c r="AD24" s="712"/>
      <c r="AE24" s="713"/>
      <c r="AF24" s="714"/>
      <c r="AG24" s="39">
        <f>'syn rec_edit'!I257</f>
        <v>0</v>
      </c>
      <c r="AH24" s="712"/>
      <c r="AI24" s="713"/>
      <c r="AJ24" s="714"/>
      <c r="AK24" s="39">
        <f>'syn rec_edit'!I265</f>
        <v>0</v>
      </c>
      <c r="AL24" s="712"/>
      <c r="AM24" s="713"/>
      <c r="AN24" s="714"/>
      <c r="AO24" s="39">
        <f>'syn rec_edit'!I273</f>
        <v>0</v>
      </c>
      <c r="AP24" s="712"/>
      <c r="AQ24" s="713"/>
      <c r="AR24" s="714"/>
      <c r="AS24" s="39">
        <f>'syn rec_edit'!I281</f>
        <v>0</v>
      </c>
      <c r="AT24" s="712"/>
      <c r="AU24" s="713"/>
      <c r="AV24" s="714"/>
      <c r="AW24" s="39">
        <f>'syn rec_edit'!I289</f>
        <v>0</v>
      </c>
    </row>
    <row r="25" spans="1:51" ht="12.95" customHeight="1">
      <c r="A25" s="702"/>
      <c r="B25" s="20"/>
      <c r="C25" s="38">
        <f>'syn rec_edit'!H201</f>
        <v>0</v>
      </c>
      <c r="D25" s="21"/>
      <c r="E25" s="39">
        <f>'syn rec_edit'!J201</f>
        <v>0</v>
      </c>
      <c r="F25" s="20"/>
      <c r="G25" s="38">
        <f>'syn rec_edit'!H209</f>
        <v>0</v>
      </c>
      <c r="H25" s="21"/>
      <c r="I25" s="39">
        <f>'syn rec_edit'!J209</f>
        <v>0</v>
      </c>
      <c r="J25" s="20"/>
      <c r="K25" s="38">
        <f>'syn rec_edit'!H217</f>
        <v>0</v>
      </c>
      <c r="L25" s="21"/>
      <c r="M25" s="39">
        <f>'syn rec_edit'!J217</f>
        <v>0</v>
      </c>
      <c r="N25" s="20"/>
      <c r="O25" s="38">
        <f>'syn rec_edit'!H225</f>
        <v>0</v>
      </c>
      <c r="P25" s="21"/>
      <c r="Q25" s="39">
        <f>'syn rec_edit'!J225</f>
        <v>0</v>
      </c>
      <c r="R25" s="20"/>
      <c r="S25" s="38">
        <f>'syn rec_edit'!H233</f>
        <v>0</v>
      </c>
      <c r="T25" s="21"/>
      <c r="U25" s="39">
        <f>'syn rec_edit'!J233</f>
        <v>0</v>
      </c>
      <c r="V25" s="20"/>
      <c r="W25" s="38">
        <f>'syn rec_edit'!H241</f>
        <v>0</v>
      </c>
      <c r="X25" s="21"/>
      <c r="Y25" s="39">
        <f>'syn rec_edit'!J241</f>
        <v>0</v>
      </c>
      <c r="Z25" s="20"/>
      <c r="AA25" s="38">
        <f>'syn rec_edit'!H249</f>
        <v>0</v>
      </c>
      <c r="AB25" s="21"/>
      <c r="AC25" s="39">
        <f>'syn rec_edit'!J249</f>
        <v>0</v>
      </c>
      <c r="AD25" s="20"/>
      <c r="AE25" s="38">
        <f>'syn rec_edit'!H257</f>
        <v>0</v>
      </c>
      <c r="AF25" s="21"/>
      <c r="AG25" s="39">
        <f>'syn rec_edit'!J257</f>
        <v>0</v>
      </c>
      <c r="AH25" s="20"/>
      <c r="AI25" s="38">
        <f>'syn rec_edit'!H265</f>
        <v>0</v>
      </c>
      <c r="AJ25" s="21"/>
      <c r="AK25" s="39">
        <f>'syn rec_edit'!J265</f>
        <v>0</v>
      </c>
      <c r="AL25" s="20"/>
      <c r="AM25" s="38">
        <f>'syn rec_edit'!H273</f>
        <v>0</v>
      </c>
      <c r="AN25" s="21"/>
      <c r="AO25" s="39">
        <f>'syn rec_edit'!J273</f>
        <v>0</v>
      </c>
      <c r="AP25" s="20"/>
      <c r="AQ25" s="38">
        <f>'syn rec_edit'!H281</f>
        <v>0</v>
      </c>
      <c r="AR25" s="21"/>
      <c r="AS25" s="39">
        <f>'syn rec_edit'!J281</f>
        <v>0</v>
      </c>
      <c r="AT25" s="20"/>
      <c r="AU25" s="38">
        <f>'syn rec_edit'!H289</f>
        <v>0</v>
      </c>
      <c r="AV25" s="21"/>
      <c r="AW25" s="39">
        <f>'syn rec_edit'!J289</f>
        <v>0</v>
      </c>
    </row>
    <row r="26" spans="1:51" ht="12.95" customHeight="1" thickBot="1">
      <c r="A26" s="28"/>
      <c r="B26" s="221">
        <f>'syn rec_edit'!F201</f>
        <v>0</v>
      </c>
      <c r="C26" s="22"/>
      <c r="D26" s="22"/>
      <c r="E26" s="23">
        <f>'syn rec_edit'!G201</f>
        <v>0</v>
      </c>
      <c r="F26" s="221">
        <f>'syn rec_edit'!F209</f>
        <v>0</v>
      </c>
      <c r="G26" s="22"/>
      <c r="H26" s="22"/>
      <c r="I26" s="23">
        <f>'syn rec_edit'!G209</f>
        <v>0</v>
      </c>
      <c r="J26" s="221">
        <f>'syn rec_edit'!F217</f>
        <v>0</v>
      </c>
      <c r="K26" s="22"/>
      <c r="L26" s="22"/>
      <c r="M26" s="23">
        <f>'syn rec_edit'!G217</f>
        <v>0</v>
      </c>
      <c r="N26" s="221">
        <f>'syn rec_edit'!F225</f>
        <v>0</v>
      </c>
      <c r="O26" s="22"/>
      <c r="P26" s="22"/>
      <c r="Q26" s="23">
        <f>'syn rec_edit'!G225</f>
        <v>0</v>
      </c>
      <c r="R26" s="221">
        <f>'syn rec_edit'!F233</f>
        <v>0</v>
      </c>
      <c r="S26" s="22"/>
      <c r="T26" s="22"/>
      <c r="U26" s="23">
        <f>'syn rec_edit'!G233</f>
        <v>0</v>
      </c>
      <c r="V26" s="221">
        <f>'syn rec_edit'!F241</f>
        <v>0</v>
      </c>
      <c r="W26" s="22"/>
      <c r="X26" s="22"/>
      <c r="Y26" s="23">
        <f>'syn rec_edit'!G241</f>
        <v>0</v>
      </c>
      <c r="Z26" s="221">
        <f>'syn rec_edit'!F249</f>
        <v>0</v>
      </c>
      <c r="AA26" s="22"/>
      <c r="AB26" s="22"/>
      <c r="AC26" s="23">
        <f>'syn rec_edit'!G249</f>
        <v>0</v>
      </c>
      <c r="AD26" s="221">
        <f>'syn rec_edit'!F257</f>
        <v>0</v>
      </c>
      <c r="AE26" s="22"/>
      <c r="AF26" s="22"/>
      <c r="AG26" s="23">
        <f>'syn rec_edit'!G257</f>
        <v>0</v>
      </c>
      <c r="AH26" s="221">
        <f>'syn rec_edit'!F265</f>
        <v>0</v>
      </c>
      <c r="AI26" s="22"/>
      <c r="AJ26" s="22"/>
      <c r="AK26" s="23">
        <f>'syn rec_edit'!G265</f>
        <v>0</v>
      </c>
      <c r="AL26" s="221">
        <f>'syn rec_edit'!F273</f>
        <v>0</v>
      </c>
      <c r="AM26" s="22"/>
      <c r="AN26" s="22"/>
      <c r="AO26" s="23">
        <f>'syn rec_edit'!G273</f>
        <v>0</v>
      </c>
      <c r="AP26" s="221">
        <f>'syn rec_edit'!F281</f>
        <v>0</v>
      </c>
      <c r="AQ26" s="22"/>
      <c r="AR26" s="22"/>
      <c r="AS26" s="23">
        <f>'syn rec_edit'!G281</f>
        <v>0</v>
      </c>
      <c r="AT26" s="221">
        <f>'syn rec_edit'!F289</f>
        <v>0</v>
      </c>
      <c r="AU26" s="22"/>
      <c r="AV26" s="22"/>
      <c r="AW26" s="23">
        <f>'syn rec_edit'!G289</f>
        <v>0</v>
      </c>
    </row>
    <row r="27" spans="1:51" ht="12.95" customHeight="1">
      <c r="A27" s="701" t="s">
        <v>9</v>
      </c>
      <c r="B27" s="709" t="str">
        <f>IF('syn rec_edit'!B202&lt;&gt;"",RIGHT('syn rec_edit'!B202,LEN('syn rec_edit'!B202)-5),"")</f>
        <v/>
      </c>
      <c r="C27" s="710"/>
      <c r="D27" s="711"/>
      <c r="E27" s="52" t="str">
        <f>IF('syn rec_edit'!E202&gt;0, 'syn rec_edit'!E202 &amp; "nt","")</f>
        <v/>
      </c>
      <c r="F27" s="709" t="str">
        <f>IF('syn rec_edit'!B210&lt;&gt;"",RIGHT('syn rec_edit'!B210,LEN('syn rec_edit'!B210)-5),"")</f>
        <v/>
      </c>
      <c r="G27" s="710"/>
      <c r="H27" s="711"/>
      <c r="I27" s="52" t="str">
        <f>IF('syn rec_edit'!E210&gt;0, 'syn rec_edit'!E210 &amp; "nt","")</f>
        <v/>
      </c>
      <c r="J27" s="709" t="str">
        <f>IF('syn rec_edit'!B218&lt;&gt;"",RIGHT('syn rec_edit'!B218,LEN('syn rec_edit'!B218)-5),"")</f>
        <v/>
      </c>
      <c r="K27" s="710"/>
      <c r="L27" s="711"/>
      <c r="M27" s="52" t="str">
        <f>IF('syn rec_edit'!E218&gt;0, 'syn rec_edit'!E218 &amp; "nt","")</f>
        <v/>
      </c>
      <c r="N27" s="709" t="str">
        <f>IF('syn rec_edit'!B226&lt;&gt;"",RIGHT('syn rec_edit'!B226,LEN('syn rec_edit'!B226)-5),"")</f>
        <v/>
      </c>
      <c r="O27" s="710"/>
      <c r="P27" s="711"/>
      <c r="Q27" s="52" t="str">
        <f>IF('syn rec_edit'!E226&gt;0, 'syn rec_edit'!E226 &amp; "nt","")</f>
        <v/>
      </c>
      <c r="R27" s="709" t="str">
        <f>IF('syn rec_edit'!B234&lt;&gt;"",RIGHT('syn rec_edit'!B234,LEN('syn rec_edit'!B234)-5),"")</f>
        <v/>
      </c>
      <c r="S27" s="710"/>
      <c r="T27" s="711"/>
      <c r="U27" s="52" t="str">
        <f>IF('syn rec_edit'!E234&gt;0, 'syn rec_edit'!E234 &amp; "nt","")</f>
        <v/>
      </c>
      <c r="V27" s="709" t="str">
        <f>IF('syn rec_edit'!B242&lt;&gt;"",RIGHT('syn rec_edit'!B242,LEN('syn rec_edit'!B242)-5),"")</f>
        <v/>
      </c>
      <c r="W27" s="710"/>
      <c r="X27" s="711"/>
      <c r="Y27" s="52" t="str">
        <f>IF('syn rec_edit'!E242&gt;0, 'syn rec_edit'!E242 &amp; "nt","")</f>
        <v/>
      </c>
      <c r="Z27" s="709" t="str">
        <f>IF('syn rec_edit'!B250&lt;&gt;"",RIGHT('syn rec_edit'!B250,LEN('syn rec_edit'!B250)-5),"")</f>
        <v/>
      </c>
      <c r="AA27" s="710"/>
      <c r="AB27" s="711"/>
      <c r="AC27" s="52" t="str">
        <f>IF('syn rec_edit'!E250&gt;0, 'syn rec_edit'!E250 &amp; "nt","")</f>
        <v/>
      </c>
      <c r="AD27" s="709" t="str">
        <f>IF('syn rec_edit'!B258&lt;&gt;"",RIGHT('syn rec_edit'!B258,LEN('syn rec_edit'!B258)-5),"")</f>
        <v/>
      </c>
      <c r="AE27" s="710"/>
      <c r="AF27" s="711"/>
      <c r="AG27" s="52" t="str">
        <f>IF('syn rec_edit'!E258&gt;0, 'syn rec_edit'!E258 &amp; "nt","")</f>
        <v/>
      </c>
      <c r="AH27" s="709" t="str">
        <f>IF('syn rec_edit'!B266&lt;&gt;"",RIGHT('syn rec_edit'!B266,LEN('syn rec_edit'!B266)-5),"")</f>
        <v/>
      </c>
      <c r="AI27" s="710"/>
      <c r="AJ27" s="711"/>
      <c r="AK27" s="52" t="str">
        <f>IF('syn rec_edit'!E266&gt;0, 'syn rec_edit'!E266 &amp; "nt","")</f>
        <v/>
      </c>
      <c r="AL27" s="709" t="str">
        <f>IF('syn rec_edit'!B274&lt;&gt;"",RIGHT('syn rec_edit'!B274,LEN('syn rec_edit'!B274)-5),"")</f>
        <v/>
      </c>
      <c r="AM27" s="710"/>
      <c r="AN27" s="711"/>
      <c r="AO27" s="52" t="str">
        <f>IF('syn rec_edit'!E274&gt;0, 'syn rec_edit'!E274 &amp; "nt","")</f>
        <v/>
      </c>
      <c r="AP27" s="709" t="str">
        <f>IF('syn rec_edit'!B282&lt;&gt;"",RIGHT('syn rec_edit'!B282,LEN('syn rec_edit'!B282)-5),"")</f>
        <v/>
      </c>
      <c r="AQ27" s="710"/>
      <c r="AR27" s="711"/>
      <c r="AS27" s="52" t="str">
        <f>IF('syn rec_edit'!E282&gt;0, 'syn rec_edit'!E282 &amp; "nt","")</f>
        <v/>
      </c>
      <c r="AT27" s="709" t="str">
        <f>IF('syn rec_edit'!B290&lt;&gt;"",RIGHT('syn rec_edit'!B290,LEN('syn rec_edit'!B290)-5),"")</f>
        <v/>
      </c>
      <c r="AU27" s="710"/>
      <c r="AV27" s="711"/>
      <c r="AW27" s="52" t="str">
        <f>IF('syn rec_edit'!E290&gt;0, 'syn rec_edit'!E290 &amp; "nt","")</f>
        <v/>
      </c>
    </row>
    <row r="28" spans="1:51" ht="12.95" customHeight="1">
      <c r="A28" s="702"/>
      <c r="B28" s="712"/>
      <c r="C28" s="713"/>
      <c r="D28" s="714"/>
      <c r="E28" s="39">
        <f>'syn rec_edit'!I202</f>
        <v>0</v>
      </c>
      <c r="F28" s="712"/>
      <c r="G28" s="713"/>
      <c r="H28" s="714"/>
      <c r="I28" s="39">
        <f>'syn rec_edit'!I210</f>
        <v>0</v>
      </c>
      <c r="J28" s="712"/>
      <c r="K28" s="713"/>
      <c r="L28" s="714"/>
      <c r="M28" s="39">
        <f>'syn rec_edit'!I218</f>
        <v>0</v>
      </c>
      <c r="N28" s="712"/>
      <c r="O28" s="713"/>
      <c r="P28" s="714"/>
      <c r="Q28" s="39">
        <f>'syn rec_edit'!I226</f>
        <v>0</v>
      </c>
      <c r="R28" s="712"/>
      <c r="S28" s="713"/>
      <c r="T28" s="714"/>
      <c r="U28" s="39">
        <f>'syn rec_edit'!I234</f>
        <v>0</v>
      </c>
      <c r="V28" s="712"/>
      <c r="W28" s="713"/>
      <c r="X28" s="714"/>
      <c r="Y28" s="39">
        <f>'syn rec_edit'!I242</f>
        <v>0</v>
      </c>
      <c r="Z28" s="712"/>
      <c r="AA28" s="713"/>
      <c r="AB28" s="714"/>
      <c r="AC28" s="39">
        <f>'syn rec_edit'!I250</f>
        <v>0</v>
      </c>
      <c r="AD28" s="712"/>
      <c r="AE28" s="713"/>
      <c r="AF28" s="714"/>
      <c r="AG28" s="39">
        <f>'syn rec_edit'!I258</f>
        <v>0</v>
      </c>
      <c r="AH28" s="712"/>
      <c r="AI28" s="713"/>
      <c r="AJ28" s="714"/>
      <c r="AK28" s="39">
        <f>'syn rec_edit'!I266</f>
        <v>0</v>
      </c>
      <c r="AL28" s="712"/>
      <c r="AM28" s="713"/>
      <c r="AN28" s="714"/>
      <c r="AO28" s="39">
        <f>'syn rec_edit'!I274</f>
        <v>0</v>
      </c>
      <c r="AP28" s="712"/>
      <c r="AQ28" s="713"/>
      <c r="AR28" s="714"/>
      <c r="AS28" s="39">
        <f>'syn rec_edit'!I282</f>
        <v>0</v>
      </c>
      <c r="AT28" s="712"/>
      <c r="AU28" s="713"/>
      <c r="AV28" s="714"/>
      <c r="AW28" s="39">
        <f>'syn rec_edit'!I290</f>
        <v>0</v>
      </c>
    </row>
    <row r="29" spans="1:51" ht="12.95" customHeight="1">
      <c r="A29" s="702"/>
      <c r="B29" s="20"/>
      <c r="C29" s="38">
        <f>'syn rec_edit'!H202</f>
        <v>0</v>
      </c>
      <c r="D29" s="21"/>
      <c r="E29" s="39">
        <f>'syn rec_edit'!J202</f>
        <v>0</v>
      </c>
      <c r="F29" s="20"/>
      <c r="G29" s="38">
        <f>'syn rec_edit'!H210</f>
        <v>0</v>
      </c>
      <c r="H29" s="21"/>
      <c r="I29" s="39">
        <f>'syn rec_edit'!J210</f>
        <v>0</v>
      </c>
      <c r="J29" s="20"/>
      <c r="K29" s="38">
        <f>'syn rec_edit'!H218</f>
        <v>0</v>
      </c>
      <c r="L29" s="21"/>
      <c r="M29" s="39">
        <f>'syn rec_edit'!J218</f>
        <v>0</v>
      </c>
      <c r="N29" s="20"/>
      <c r="O29" s="38">
        <f>'syn rec_edit'!H226</f>
        <v>0</v>
      </c>
      <c r="P29" s="21"/>
      <c r="Q29" s="39">
        <f>'syn rec_edit'!J226</f>
        <v>0</v>
      </c>
      <c r="R29" s="20"/>
      <c r="S29" s="38">
        <f>'syn rec_edit'!H234</f>
        <v>0</v>
      </c>
      <c r="T29" s="21"/>
      <c r="U29" s="39">
        <f>'syn rec_edit'!J234</f>
        <v>0</v>
      </c>
      <c r="V29" s="20"/>
      <c r="W29" s="38">
        <f>'syn rec_edit'!H242</f>
        <v>0</v>
      </c>
      <c r="X29" s="21"/>
      <c r="Y29" s="39">
        <f>'syn rec_edit'!J242</f>
        <v>0</v>
      </c>
      <c r="Z29" s="20"/>
      <c r="AA29" s="38">
        <f>'syn rec_edit'!H250</f>
        <v>0</v>
      </c>
      <c r="AB29" s="21"/>
      <c r="AC29" s="39">
        <f>'syn rec_edit'!J250</f>
        <v>0</v>
      </c>
      <c r="AD29" s="20"/>
      <c r="AE29" s="38">
        <f>'syn rec_edit'!H258</f>
        <v>0</v>
      </c>
      <c r="AF29" s="21"/>
      <c r="AG29" s="39">
        <f>'syn rec_edit'!J258</f>
        <v>0</v>
      </c>
      <c r="AH29" s="20"/>
      <c r="AI29" s="38">
        <f>'syn rec_edit'!H266</f>
        <v>0</v>
      </c>
      <c r="AJ29" s="21"/>
      <c r="AK29" s="39">
        <f>'syn rec_edit'!J266</f>
        <v>0</v>
      </c>
      <c r="AL29" s="20"/>
      <c r="AM29" s="38">
        <f>'syn rec_edit'!H274</f>
        <v>0</v>
      </c>
      <c r="AN29" s="21"/>
      <c r="AO29" s="39">
        <f>'syn rec_edit'!J274</f>
        <v>0</v>
      </c>
      <c r="AP29" s="20"/>
      <c r="AQ29" s="38">
        <f>'syn rec_edit'!H282</f>
        <v>0</v>
      </c>
      <c r="AR29" s="21"/>
      <c r="AS29" s="39">
        <f>'syn rec_edit'!J282</f>
        <v>0</v>
      </c>
      <c r="AT29" s="20"/>
      <c r="AU29" s="38">
        <f>'syn rec_edit'!H290</f>
        <v>0</v>
      </c>
      <c r="AV29" s="21"/>
      <c r="AW29" s="39">
        <f>'syn rec_edit'!J290</f>
        <v>0</v>
      </c>
    </row>
    <row r="30" spans="1:51" ht="12.95" customHeight="1" thickBot="1">
      <c r="A30" s="28"/>
      <c r="B30" s="221">
        <f>'syn rec_edit'!F202</f>
        <v>0</v>
      </c>
      <c r="C30" s="22"/>
      <c r="D30" s="22"/>
      <c r="E30" s="23">
        <f>'syn rec_edit'!G202</f>
        <v>0</v>
      </c>
      <c r="F30" s="221">
        <f>'syn rec_edit'!F210</f>
        <v>0</v>
      </c>
      <c r="G30" s="22"/>
      <c r="H30" s="22"/>
      <c r="I30" s="23">
        <f>'syn rec_edit'!G210</f>
        <v>0</v>
      </c>
      <c r="J30" s="221">
        <f>'syn rec_edit'!F218</f>
        <v>0</v>
      </c>
      <c r="K30" s="22"/>
      <c r="L30" s="22"/>
      <c r="M30" s="23">
        <f>'syn rec_edit'!G218</f>
        <v>0</v>
      </c>
      <c r="N30" s="221">
        <f>'syn rec_edit'!F226</f>
        <v>0</v>
      </c>
      <c r="O30" s="22"/>
      <c r="P30" s="22"/>
      <c r="Q30" s="23">
        <f>'syn rec_edit'!G226</f>
        <v>0</v>
      </c>
      <c r="R30" s="221">
        <f>'syn rec_edit'!F234</f>
        <v>0</v>
      </c>
      <c r="S30" s="22"/>
      <c r="T30" s="22"/>
      <c r="U30" s="23">
        <f>'syn rec_edit'!G234</f>
        <v>0</v>
      </c>
      <c r="V30" s="221">
        <f>'syn rec_edit'!F242</f>
        <v>0</v>
      </c>
      <c r="W30" s="22"/>
      <c r="X30" s="22"/>
      <c r="Y30" s="23">
        <f>'syn rec_edit'!G242</f>
        <v>0</v>
      </c>
      <c r="Z30" s="221">
        <f>'syn rec_edit'!F250</f>
        <v>0</v>
      </c>
      <c r="AA30" s="22"/>
      <c r="AB30" s="22"/>
      <c r="AC30" s="23">
        <f>'syn rec_edit'!G250</f>
        <v>0</v>
      </c>
      <c r="AD30" s="221">
        <f>'syn rec_edit'!F258</f>
        <v>0</v>
      </c>
      <c r="AE30" s="22"/>
      <c r="AF30" s="22"/>
      <c r="AG30" s="23">
        <f>'syn rec_edit'!G258</f>
        <v>0</v>
      </c>
      <c r="AH30" s="221">
        <f>'syn rec_edit'!F266</f>
        <v>0</v>
      </c>
      <c r="AI30" s="22"/>
      <c r="AJ30" s="22"/>
      <c r="AK30" s="23">
        <f>'syn rec_edit'!G266</f>
        <v>0</v>
      </c>
      <c r="AL30" s="221">
        <f>'syn rec_edit'!F274</f>
        <v>0</v>
      </c>
      <c r="AM30" s="22"/>
      <c r="AN30" s="22"/>
      <c r="AO30" s="23">
        <f>'syn rec_edit'!G274</f>
        <v>0</v>
      </c>
      <c r="AP30" s="221">
        <f>'syn rec_edit'!F282</f>
        <v>0</v>
      </c>
      <c r="AQ30" s="22"/>
      <c r="AR30" s="22"/>
      <c r="AS30" s="23">
        <f>'syn rec_edit'!G282</f>
        <v>0</v>
      </c>
      <c r="AT30" s="221">
        <f>'syn rec_edit'!F290</f>
        <v>0</v>
      </c>
      <c r="AU30" s="22"/>
      <c r="AV30" s="22"/>
      <c r="AW30" s="23">
        <f>'syn rec_edit'!G290</f>
        <v>0</v>
      </c>
    </row>
    <row r="31" spans="1:51" ht="12.95" customHeight="1">
      <c r="A31" s="701" t="s">
        <v>10</v>
      </c>
      <c r="B31" s="709" t="str">
        <f>IF('syn rec_edit'!B203&lt;&gt;"",RIGHT('syn rec_edit'!B203,LEN('syn rec_edit'!B203)-5),"")</f>
        <v/>
      </c>
      <c r="C31" s="710"/>
      <c r="D31" s="711"/>
      <c r="E31" s="52" t="str">
        <f>IF('syn rec_edit'!E203&gt;0, 'syn rec_edit'!E203 &amp; "nt","")</f>
        <v/>
      </c>
      <c r="F31" s="709" t="str">
        <f>IF('syn rec_edit'!B211&lt;&gt;"",RIGHT('syn rec_edit'!B211,LEN('syn rec_edit'!B211)-5),"")</f>
        <v/>
      </c>
      <c r="G31" s="710"/>
      <c r="H31" s="711"/>
      <c r="I31" s="52" t="str">
        <f>IF('syn rec_edit'!E211&gt;0, 'syn rec_edit'!E211 &amp; "nt","")</f>
        <v/>
      </c>
      <c r="J31" s="709" t="str">
        <f>IF('syn rec_edit'!B219&lt;&gt;"",RIGHT('syn rec_edit'!B219,LEN('syn rec_edit'!B219)-5),"")</f>
        <v/>
      </c>
      <c r="K31" s="710"/>
      <c r="L31" s="711"/>
      <c r="M31" s="52" t="str">
        <f>IF('syn rec_edit'!E219&gt;0, 'syn rec_edit'!E219 &amp; "nt","")</f>
        <v/>
      </c>
      <c r="N31" s="709" t="str">
        <f>IF('syn rec_edit'!B227&lt;&gt;"",RIGHT('syn rec_edit'!B227,LEN('syn rec_edit'!B227)-5),"")</f>
        <v/>
      </c>
      <c r="O31" s="710"/>
      <c r="P31" s="711"/>
      <c r="Q31" s="52" t="str">
        <f>IF('syn rec_edit'!E227&gt;0, 'syn rec_edit'!E227 &amp; "nt","")</f>
        <v/>
      </c>
      <c r="R31" s="709" t="str">
        <f>IF('syn rec_edit'!B235&lt;&gt;"",RIGHT('syn rec_edit'!B235,LEN('syn rec_edit'!B235)-5),"")</f>
        <v/>
      </c>
      <c r="S31" s="710"/>
      <c r="T31" s="711"/>
      <c r="U31" s="52" t="str">
        <f>IF('syn rec_edit'!E235&gt;0, 'syn rec_edit'!E235 &amp; "nt","")</f>
        <v/>
      </c>
      <c r="V31" s="709" t="str">
        <f>IF('syn rec_edit'!B243&lt;&gt;"",RIGHT('syn rec_edit'!B243,LEN('syn rec_edit'!B243)-5),"")</f>
        <v/>
      </c>
      <c r="W31" s="710"/>
      <c r="X31" s="711"/>
      <c r="Y31" s="52" t="str">
        <f>IF('syn rec_edit'!E243&gt;0, 'syn rec_edit'!E243 &amp; "nt","")</f>
        <v/>
      </c>
      <c r="Z31" s="709" t="str">
        <f>IF('syn rec_edit'!B251&lt;&gt;"",RIGHT('syn rec_edit'!B251,LEN('syn rec_edit'!B251)-5),"")</f>
        <v/>
      </c>
      <c r="AA31" s="710"/>
      <c r="AB31" s="711"/>
      <c r="AC31" s="52" t="str">
        <f>IF('syn rec_edit'!E251&gt;0, 'syn rec_edit'!E251 &amp; "nt","")</f>
        <v/>
      </c>
      <c r="AD31" s="709" t="str">
        <f>IF('syn rec_edit'!B259&lt;&gt;"",RIGHT('syn rec_edit'!B259,LEN('syn rec_edit'!B259)-5),"")</f>
        <v/>
      </c>
      <c r="AE31" s="710"/>
      <c r="AF31" s="711"/>
      <c r="AG31" s="52" t="str">
        <f>IF('syn rec_edit'!E259&gt;0, 'syn rec_edit'!E259 &amp; "nt","")</f>
        <v/>
      </c>
      <c r="AH31" s="709" t="str">
        <f>IF('syn rec_edit'!B267&lt;&gt;"",RIGHT('syn rec_edit'!B267,LEN('syn rec_edit'!B267)-5),"")</f>
        <v/>
      </c>
      <c r="AI31" s="710"/>
      <c r="AJ31" s="711"/>
      <c r="AK31" s="52" t="str">
        <f>IF('syn rec_edit'!E267&gt;0, 'syn rec_edit'!E267 &amp; "nt","")</f>
        <v/>
      </c>
      <c r="AL31" s="709" t="str">
        <f>IF('syn rec_edit'!B275&lt;&gt;"",RIGHT('syn rec_edit'!B275,LEN('syn rec_edit'!B275)-5),"")</f>
        <v/>
      </c>
      <c r="AM31" s="710"/>
      <c r="AN31" s="711"/>
      <c r="AO31" s="52" t="str">
        <f>IF('syn rec_edit'!E275&gt;0, 'syn rec_edit'!E275 &amp; "nt","")</f>
        <v/>
      </c>
      <c r="AP31" s="709" t="str">
        <f>IF('syn rec_edit'!B283&lt;&gt;"",RIGHT('syn rec_edit'!B283,LEN('syn rec_edit'!B283)-5),"")</f>
        <v/>
      </c>
      <c r="AQ31" s="710"/>
      <c r="AR31" s="711"/>
      <c r="AS31" s="52" t="str">
        <f>IF('syn rec_edit'!E283&gt;0, 'syn rec_edit'!E283 &amp; "nt","")</f>
        <v/>
      </c>
      <c r="AT31" s="709" t="str">
        <f>IF('syn rec_edit'!B291&lt;&gt;"",RIGHT('syn rec_edit'!B291,LEN('syn rec_edit'!B291)-5),"")</f>
        <v/>
      </c>
      <c r="AU31" s="710"/>
      <c r="AV31" s="711"/>
      <c r="AW31" s="52" t="str">
        <f>IF('syn rec_edit'!E291&gt;0, 'syn rec_edit'!E291 &amp; "nt","")</f>
        <v/>
      </c>
    </row>
    <row r="32" spans="1:51" ht="12.95" customHeight="1">
      <c r="A32" s="702"/>
      <c r="B32" s="712"/>
      <c r="C32" s="713"/>
      <c r="D32" s="714"/>
      <c r="E32" s="39">
        <f>'syn rec_edit'!I203</f>
        <v>0</v>
      </c>
      <c r="F32" s="712"/>
      <c r="G32" s="713"/>
      <c r="H32" s="714"/>
      <c r="I32" s="39">
        <f>'syn rec_edit'!I211</f>
        <v>0</v>
      </c>
      <c r="J32" s="712"/>
      <c r="K32" s="713"/>
      <c r="L32" s="714"/>
      <c r="M32" s="39">
        <f>'syn rec_edit'!I219</f>
        <v>0</v>
      </c>
      <c r="N32" s="712"/>
      <c r="O32" s="713"/>
      <c r="P32" s="714"/>
      <c r="Q32" s="39">
        <f>'syn rec_edit'!I227</f>
        <v>0</v>
      </c>
      <c r="R32" s="712"/>
      <c r="S32" s="713"/>
      <c r="T32" s="714"/>
      <c r="U32" s="39">
        <f>'syn rec_edit'!I235</f>
        <v>0</v>
      </c>
      <c r="V32" s="712"/>
      <c r="W32" s="713"/>
      <c r="X32" s="714"/>
      <c r="Y32" s="39">
        <f>'syn rec_edit'!I243</f>
        <v>0</v>
      </c>
      <c r="Z32" s="712"/>
      <c r="AA32" s="713"/>
      <c r="AB32" s="714"/>
      <c r="AC32" s="39">
        <f>'syn rec_edit'!I251</f>
        <v>0</v>
      </c>
      <c r="AD32" s="712"/>
      <c r="AE32" s="713"/>
      <c r="AF32" s="714"/>
      <c r="AG32" s="39">
        <f>'syn rec_edit'!I259</f>
        <v>0</v>
      </c>
      <c r="AH32" s="712"/>
      <c r="AI32" s="713"/>
      <c r="AJ32" s="714"/>
      <c r="AK32" s="39">
        <f>'syn rec_edit'!I267</f>
        <v>0</v>
      </c>
      <c r="AL32" s="712"/>
      <c r="AM32" s="713"/>
      <c r="AN32" s="714"/>
      <c r="AO32" s="39">
        <f>'syn rec_edit'!I275</f>
        <v>0</v>
      </c>
      <c r="AP32" s="712"/>
      <c r="AQ32" s="713"/>
      <c r="AR32" s="714"/>
      <c r="AS32" s="39">
        <f>'syn rec_edit'!I283</f>
        <v>0</v>
      </c>
      <c r="AT32" s="712"/>
      <c r="AU32" s="713"/>
      <c r="AV32" s="714"/>
      <c r="AW32" s="39">
        <f>'syn rec_edit'!I291</f>
        <v>0</v>
      </c>
    </row>
    <row r="33" spans="1:49" ht="12.95" customHeight="1">
      <c r="A33" s="702"/>
      <c r="B33" s="20"/>
      <c r="C33" s="38">
        <f>'syn rec_edit'!H203</f>
        <v>0</v>
      </c>
      <c r="D33" s="21"/>
      <c r="E33" s="39">
        <f>'syn rec_edit'!J203</f>
        <v>0</v>
      </c>
      <c r="F33" s="20"/>
      <c r="G33" s="38">
        <f>'syn rec_edit'!H211</f>
        <v>0</v>
      </c>
      <c r="H33" s="21"/>
      <c r="I33" s="39">
        <f>'syn rec_edit'!J211</f>
        <v>0</v>
      </c>
      <c r="J33" s="20"/>
      <c r="K33" s="38">
        <f>'syn rec_edit'!H219</f>
        <v>0</v>
      </c>
      <c r="L33" s="21"/>
      <c r="M33" s="39">
        <f>'syn rec_edit'!J219</f>
        <v>0</v>
      </c>
      <c r="N33" s="20"/>
      <c r="O33" s="38">
        <f>'syn rec_edit'!H227</f>
        <v>0</v>
      </c>
      <c r="P33" s="21"/>
      <c r="Q33" s="39">
        <f>'syn rec_edit'!J227</f>
        <v>0</v>
      </c>
      <c r="R33" s="20"/>
      <c r="S33" s="38">
        <f>'syn rec_edit'!H235</f>
        <v>0</v>
      </c>
      <c r="T33" s="21"/>
      <c r="U33" s="39">
        <f>'syn rec_edit'!J235</f>
        <v>0</v>
      </c>
      <c r="V33" s="20"/>
      <c r="W33" s="38">
        <f>'syn rec_edit'!H243</f>
        <v>0</v>
      </c>
      <c r="X33" s="21"/>
      <c r="Y33" s="39">
        <f>'syn rec_edit'!J243</f>
        <v>0</v>
      </c>
      <c r="Z33" s="20"/>
      <c r="AA33" s="38">
        <f>'syn rec_edit'!H251</f>
        <v>0</v>
      </c>
      <c r="AB33" s="21"/>
      <c r="AC33" s="39">
        <f>'syn rec_edit'!J251</f>
        <v>0</v>
      </c>
      <c r="AD33" s="20"/>
      <c r="AE33" s="38">
        <f>'syn rec_edit'!H259</f>
        <v>0</v>
      </c>
      <c r="AF33" s="21"/>
      <c r="AG33" s="39">
        <f>'syn rec_edit'!J259</f>
        <v>0</v>
      </c>
      <c r="AH33" s="20"/>
      <c r="AI33" s="38">
        <f>'syn rec_edit'!H267</f>
        <v>0</v>
      </c>
      <c r="AJ33" s="21"/>
      <c r="AK33" s="39">
        <f>'syn rec_edit'!J267</f>
        <v>0</v>
      </c>
      <c r="AL33" s="20"/>
      <c r="AM33" s="38">
        <f>'syn rec_edit'!H275</f>
        <v>0</v>
      </c>
      <c r="AN33" s="21"/>
      <c r="AO33" s="39">
        <f>'syn rec_edit'!J275</f>
        <v>0</v>
      </c>
      <c r="AP33" s="20"/>
      <c r="AQ33" s="38">
        <f>'syn rec_edit'!H283</f>
        <v>0</v>
      </c>
      <c r="AR33" s="21"/>
      <c r="AS33" s="39">
        <f>'syn rec_edit'!J283</f>
        <v>0</v>
      </c>
      <c r="AT33" s="20"/>
      <c r="AU33" s="38">
        <f>'syn rec_edit'!H291</f>
        <v>0</v>
      </c>
      <c r="AV33" s="21"/>
      <c r="AW33" s="39">
        <f>'syn rec_edit'!J291</f>
        <v>0</v>
      </c>
    </row>
    <row r="34" spans="1:49" ht="12.95" customHeight="1" thickBot="1">
      <c r="A34" s="28"/>
      <c r="B34" s="221">
        <f>'syn rec_edit'!F203</f>
        <v>0</v>
      </c>
      <c r="C34" s="22"/>
      <c r="D34" s="22"/>
      <c r="E34" s="23">
        <f>'syn rec_edit'!G203</f>
        <v>0</v>
      </c>
      <c r="F34" s="221">
        <f>'syn rec_edit'!F211</f>
        <v>0</v>
      </c>
      <c r="G34" s="22"/>
      <c r="H34" s="22"/>
      <c r="I34" s="23">
        <f>'syn rec_edit'!G211</f>
        <v>0</v>
      </c>
      <c r="J34" s="221">
        <f>'syn rec_edit'!F219</f>
        <v>0</v>
      </c>
      <c r="K34" s="22"/>
      <c r="L34" s="22"/>
      <c r="M34" s="23">
        <f>'syn rec_edit'!G219</f>
        <v>0</v>
      </c>
      <c r="N34" s="221">
        <f>'syn rec_edit'!F227</f>
        <v>0</v>
      </c>
      <c r="O34" s="22"/>
      <c r="P34" s="22"/>
      <c r="Q34" s="23">
        <f>'syn rec_edit'!G227</f>
        <v>0</v>
      </c>
      <c r="R34" s="221">
        <f>'syn rec_edit'!F235</f>
        <v>0</v>
      </c>
      <c r="S34" s="22"/>
      <c r="T34" s="22"/>
      <c r="U34" s="23">
        <f>'syn rec_edit'!G235</f>
        <v>0</v>
      </c>
      <c r="V34" s="221">
        <f>'syn rec_edit'!F243</f>
        <v>0</v>
      </c>
      <c r="W34" s="22"/>
      <c r="X34" s="22"/>
      <c r="Y34" s="23">
        <f>'syn rec_edit'!G243</f>
        <v>0</v>
      </c>
      <c r="Z34" s="221">
        <f>'syn rec_edit'!F251</f>
        <v>0</v>
      </c>
      <c r="AA34" s="22"/>
      <c r="AB34" s="22"/>
      <c r="AC34" s="23">
        <f>'syn rec_edit'!G251</f>
        <v>0</v>
      </c>
      <c r="AD34" s="221">
        <f>'syn rec_edit'!F259</f>
        <v>0</v>
      </c>
      <c r="AE34" s="22"/>
      <c r="AF34" s="22"/>
      <c r="AG34" s="23">
        <f>'syn rec_edit'!G259</f>
        <v>0</v>
      </c>
      <c r="AH34" s="221">
        <f>'syn rec_edit'!F267</f>
        <v>0</v>
      </c>
      <c r="AI34" s="22"/>
      <c r="AJ34" s="22"/>
      <c r="AK34" s="23">
        <f>'syn rec_edit'!G267</f>
        <v>0</v>
      </c>
      <c r="AL34" s="221">
        <f>'syn rec_edit'!F275</f>
        <v>0</v>
      </c>
      <c r="AM34" s="22"/>
      <c r="AN34" s="22"/>
      <c r="AO34" s="23">
        <f>'syn rec_edit'!G275</f>
        <v>0</v>
      </c>
      <c r="AP34" s="221">
        <f>'syn rec_edit'!F283</f>
        <v>0</v>
      </c>
      <c r="AQ34" s="22"/>
      <c r="AR34" s="22"/>
      <c r="AS34" s="23">
        <f>'syn rec_edit'!G283</f>
        <v>0</v>
      </c>
      <c r="AT34" s="221">
        <f>'syn rec_edit'!F291</f>
        <v>0</v>
      </c>
      <c r="AU34" s="22"/>
      <c r="AV34" s="22"/>
      <c r="AW34" s="23">
        <f>'syn rec_edit'!G291</f>
        <v>0</v>
      </c>
    </row>
    <row r="35" spans="1:49" ht="12.95" customHeight="1">
      <c r="A35" s="701" t="s">
        <v>11</v>
      </c>
      <c r="B35" s="709" t="str">
        <f>IF('syn rec_edit'!B204&lt;&gt;"",RIGHT('syn rec_edit'!B204,LEN('syn rec_edit'!B204)-5),"")</f>
        <v/>
      </c>
      <c r="C35" s="710"/>
      <c r="D35" s="711"/>
      <c r="E35" s="52" t="str">
        <f>IF('syn rec_edit'!E204&gt;0, 'syn rec_edit'!E204 &amp; "nt","")</f>
        <v/>
      </c>
      <c r="F35" s="709" t="str">
        <f>IF('syn rec_edit'!B212&lt;&gt;"",RIGHT('syn rec_edit'!B212,LEN('syn rec_edit'!B212)-5),"")</f>
        <v/>
      </c>
      <c r="G35" s="710"/>
      <c r="H35" s="711"/>
      <c r="I35" s="52" t="str">
        <f>IF('syn rec_edit'!E212&gt;0, 'syn rec_edit'!E212 &amp; "nt","")</f>
        <v/>
      </c>
      <c r="J35" s="709" t="str">
        <f>IF('syn rec_edit'!B220&lt;&gt;"",RIGHT('syn rec_edit'!B220,LEN('syn rec_edit'!B220)-5),"")</f>
        <v/>
      </c>
      <c r="K35" s="710"/>
      <c r="L35" s="711"/>
      <c r="M35" s="52" t="str">
        <f>IF('syn rec_edit'!E220&gt;0, 'syn rec_edit'!E220 &amp; "nt","")</f>
        <v/>
      </c>
      <c r="N35" s="709" t="str">
        <f>IF('syn rec_edit'!B228&lt;&gt;"",RIGHT('syn rec_edit'!B228,LEN('syn rec_edit'!B228)-5),"")</f>
        <v/>
      </c>
      <c r="O35" s="710"/>
      <c r="P35" s="711"/>
      <c r="Q35" s="52" t="str">
        <f>IF('syn rec_edit'!E228&gt;0, 'syn rec_edit'!E228 &amp; "nt","")</f>
        <v/>
      </c>
      <c r="R35" s="709" t="str">
        <f>IF('syn rec_edit'!B236&lt;&gt;"",RIGHT('syn rec_edit'!B236,LEN('syn rec_edit'!B236)-5),"")</f>
        <v/>
      </c>
      <c r="S35" s="710"/>
      <c r="T35" s="711"/>
      <c r="U35" s="52" t="str">
        <f>IF('syn rec_edit'!E236&gt;0, 'syn rec_edit'!E236 &amp; "nt","")</f>
        <v/>
      </c>
      <c r="V35" s="709" t="str">
        <f>IF('syn rec_edit'!B244&lt;&gt;"",RIGHT('syn rec_edit'!B244,LEN('syn rec_edit'!B244)-5),"")</f>
        <v/>
      </c>
      <c r="W35" s="710"/>
      <c r="X35" s="711"/>
      <c r="Y35" s="52" t="str">
        <f>IF('syn rec_edit'!E244&gt;0, 'syn rec_edit'!E244 &amp; "nt","")</f>
        <v/>
      </c>
      <c r="Z35" s="709" t="str">
        <f>IF('syn rec_edit'!B252&lt;&gt;"",RIGHT('syn rec_edit'!B252,LEN('syn rec_edit'!B252)-5),"")</f>
        <v/>
      </c>
      <c r="AA35" s="710"/>
      <c r="AB35" s="711"/>
      <c r="AC35" s="52" t="str">
        <f>IF('syn rec_edit'!E252&gt;0, 'syn rec_edit'!E252 &amp; "nt","")</f>
        <v/>
      </c>
      <c r="AD35" s="709" t="str">
        <f>IF('syn rec_edit'!B260&lt;&gt;"",RIGHT('syn rec_edit'!B260,LEN('syn rec_edit'!B260)-5),"")</f>
        <v/>
      </c>
      <c r="AE35" s="710"/>
      <c r="AF35" s="711"/>
      <c r="AG35" s="52" t="str">
        <f>IF('syn rec_edit'!E260&gt;0, 'syn rec_edit'!E260 &amp; "nt","")</f>
        <v/>
      </c>
      <c r="AH35" s="709" t="str">
        <f>IF('syn rec_edit'!B268&lt;&gt;"",RIGHT('syn rec_edit'!B268,LEN('syn rec_edit'!B268)-5),"")</f>
        <v/>
      </c>
      <c r="AI35" s="710"/>
      <c r="AJ35" s="711"/>
      <c r="AK35" s="52" t="str">
        <f>IF('syn rec_edit'!E268&gt;0, 'syn rec_edit'!E268 &amp; "nt","")</f>
        <v/>
      </c>
      <c r="AL35" s="709" t="str">
        <f>IF('syn rec_edit'!B276&lt;&gt;"",RIGHT('syn rec_edit'!B276,LEN('syn rec_edit'!B276)-5),"")</f>
        <v/>
      </c>
      <c r="AM35" s="710"/>
      <c r="AN35" s="711"/>
      <c r="AO35" s="52" t="str">
        <f>IF('syn rec_edit'!E276&gt;0, 'syn rec_edit'!E276 &amp; "nt","")</f>
        <v/>
      </c>
      <c r="AP35" s="709" t="str">
        <f>IF('syn rec_edit'!B284&lt;&gt;"",RIGHT('syn rec_edit'!B284,LEN('syn rec_edit'!B284)-5),"")</f>
        <v/>
      </c>
      <c r="AQ35" s="710"/>
      <c r="AR35" s="711"/>
      <c r="AS35" s="52" t="str">
        <f>IF('syn rec_edit'!E284&gt;0, 'syn rec_edit'!E284 &amp; "nt","")</f>
        <v/>
      </c>
      <c r="AT35" s="709" t="str">
        <f>IF('syn rec_edit'!B292&lt;&gt;"",RIGHT('syn rec_edit'!B292,LEN('syn rec_edit'!B292)-5),"")</f>
        <v/>
      </c>
      <c r="AU35" s="710"/>
      <c r="AV35" s="711"/>
      <c r="AW35" s="52" t="str">
        <f>IF('syn rec_edit'!E292&gt;0, 'syn rec_edit'!E292 &amp; "nt","")</f>
        <v/>
      </c>
    </row>
    <row r="36" spans="1:49" ht="12.95" customHeight="1">
      <c r="A36" s="702"/>
      <c r="B36" s="712"/>
      <c r="C36" s="713"/>
      <c r="D36" s="714"/>
      <c r="E36" s="39">
        <f>'syn rec_edit'!I204</f>
        <v>0</v>
      </c>
      <c r="F36" s="712"/>
      <c r="G36" s="713"/>
      <c r="H36" s="714"/>
      <c r="I36" s="39">
        <f>'syn rec_edit'!I212</f>
        <v>0</v>
      </c>
      <c r="J36" s="712"/>
      <c r="K36" s="713"/>
      <c r="L36" s="714"/>
      <c r="M36" s="39">
        <f>'syn rec_edit'!I220</f>
        <v>0</v>
      </c>
      <c r="N36" s="712"/>
      <c r="O36" s="713"/>
      <c r="P36" s="714"/>
      <c r="Q36" s="39">
        <f>'syn rec_edit'!I228</f>
        <v>0</v>
      </c>
      <c r="R36" s="712"/>
      <c r="S36" s="713"/>
      <c r="T36" s="714"/>
      <c r="U36" s="39">
        <f>'syn rec_edit'!I236</f>
        <v>0</v>
      </c>
      <c r="V36" s="712"/>
      <c r="W36" s="713"/>
      <c r="X36" s="714"/>
      <c r="Y36" s="39">
        <f>'syn rec_edit'!I244</f>
        <v>0</v>
      </c>
      <c r="Z36" s="712"/>
      <c r="AA36" s="713"/>
      <c r="AB36" s="714"/>
      <c r="AC36" s="39">
        <f>'syn rec_edit'!I252</f>
        <v>0</v>
      </c>
      <c r="AD36" s="712"/>
      <c r="AE36" s="713"/>
      <c r="AF36" s="714"/>
      <c r="AG36" s="39">
        <f>'syn rec_edit'!I260</f>
        <v>0</v>
      </c>
      <c r="AH36" s="712"/>
      <c r="AI36" s="713"/>
      <c r="AJ36" s="714"/>
      <c r="AK36" s="39">
        <f>'syn rec_edit'!I268</f>
        <v>0</v>
      </c>
      <c r="AL36" s="712"/>
      <c r="AM36" s="713"/>
      <c r="AN36" s="714"/>
      <c r="AO36" s="39">
        <f>'syn rec_edit'!I276</f>
        <v>0</v>
      </c>
      <c r="AP36" s="712"/>
      <c r="AQ36" s="713"/>
      <c r="AR36" s="714"/>
      <c r="AS36" s="39">
        <f>'syn rec_edit'!I284</f>
        <v>0</v>
      </c>
      <c r="AT36" s="712"/>
      <c r="AU36" s="713"/>
      <c r="AV36" s="714"/>
      <c r="AW36" s="39">
        <f>'syn rec_edit'!I292</f>
        <v>0</v>
      </c>
    </row>
    <row r="37" spans="1:49" ht="12.95" customHeight="1">
      <c r="A37" s="702"/>
      <c r="B37" s="20"/>
      <c r="C37" s="38">
        <f>'syn rec_edit'!H204</f>
        <v>0</v>
      </c>
      <c r="D37" s="21"/>
      <c r="E37" s="39">
        <f>'syn rec_edit'!J204</f>
        <v>0</v>
      </c>
      <c r="F37" s="20"/>
      <c r="G37" s="38">
        <f>'syn rec_edit'!H212</f>
        <v>0</v>
      </c>
      <c r="H37" s="21"/>
      <c r="I37" s="39">
        <f>'syn rec_edit'!J212</f>
        <v>0</v>
      </c>
      <c r="J37" s="20"/>
      <c r="K37" s="38">
        <f>'syn rec_edit'!H220</f>
        <v>0</v>
      </c>
      <c r="L37" s="21"/>
      <c r="M37" s="39">
        <f>'syn rec_edit'!J220</f>
        <v>0</v>
      </c>
      <c r="N37" s="20"/>
      <c r="O37" s="38">
        <f>'syn rec_edit'!H228</f>
        <v>0</v>
      </c>
      <c r="P37" s="21"/>
      <c r="Q37" s="39">
        <f>'syn rec_edit'!J228</f>
        <v>0</v>
      </c>
      <c r="R37" s="20"/>
      <c r="S37" s="38">
        <f>'syn rec_edit'!H236</f>
        <v>0</v>
      </c>
      <c r="T37" s="21"/>
      <c r="U37" s="39">
        <f>'syn rec_edit'!J236</f>
        <v>0</v>
      </c>
      <c r="V37" s="20"/>
      <c r="W37" s="38">
        <f>'syn rec_edit'!H244</f>
        <v>0</v>
      </c>
      <c r="X37" s="21"/>
      <c r="Y37" s="39">
        <f>'syn rec_edit'!J244</f>
        <v>0</v>
      </c>
      <c r="Z37" s="20"/>
      <c r="AA37" s="38">
        <f>'syn rec_edit'!H252</f>
        <v>0</v>
      </c>
      <c r="AB37" s="21"/>
      <c r="AC37" s="39">
        <f>'syn rec_edit'!J252</f>
        <v>0</v>
      </c>
      <c r="AD37" s="20"/>
      <c r="AE37" s="38">
        <f>'syn rec_edit'!H260</f>
        <v>0</v>
      </c>
      <c r="AF37" s="21"/>
      <c r="AG37" s="39">
        <f>'syn rec_edit'!J260</f>
        <v>0</v>
      </c>
      <c r="AH37" s="20"/>
      <c r="AI37" s="38">
        <f>'syn rec_edit'!H268</f>
        <v>0</v>
      </c>
      <c r="AJ37" s="21"/>
      <c r="AK37" s="39">
        <f>'syn rec_edit'!J268</f>
        <v>0</v>
      </c>
      <c r="AL37" s="20"/>
      <c r="AM37" s="38">
        <f>'syn rec_edit'!H276</f>
        <v>0</v>
      </c>
      <c r="AN37" s="21"/>
      <c r="AO37" s="39">
        <f>'syn rec_edit'!J276</f>
        <v>0</v>
      </c>
      <c r="AP37" s="20"/>
      <c r="AQ37" s="38">
        <f>'syn rec_edit'!H284</f>
        <v>0</v>
      </c>
      <c r="AR37" s="21"/>
      <c r="AS37" s="39">
        <f>'syn rec_edit'!J284</f>
        <v>0</v>
      </c>
      <c r="AT37" s="20"/>
      <c r="AU37" s="38">
        <f>'syn rec_edit'!H292</f>
        <v>0</v>
      </c>
      <c r="AV37" s="21"/>
      <c r="AW37" s="39">
        <f>'syn rec_edit'!J292</f>
        <v>0</v>
      </c>
    </row>
    <row r="38" spans="1:49" ht="12.95" customHeight="1" thickBot="1">
      <c r="A38" s="29"/>
      <c r="B38" s="221">
        <f>'syn rec_edit'!F204</f>
        <v>0</v>
      </c>
      <c r="C38" s="22"/>
      <c r="D38" s="22"/>
      <c r="E38" s="23">
        <f>'syn rec_edit'!G204</f>
        <v>0</v>
      </c>
      <c r="F38" s="221">
        <f>'syn rec_edit'!F212</f>
        <v>0</v>
      </c>
      <c r="G38" s="22"/>
      <c r="H38" s="22"/>
      <c r="I38" s="23">
        <f>'syn rec_edit'!G212</f>
        <v>0</v>
      </c>
      <c r="J38" s="221">
        <f>'syn rec_edit'!F220</f>
        <v>0</v>
      </c>
      <c r="K38" s="22"/>
      <c r="L38" s="22"/>
      <c r="M38" s="23">
        <f>'syn rec_edit'!G220</f>
        <v>0</v>
      </c>
      <c r="N38" s="221">
        <f>'syn rec_edit'!F228</f>
        <v>0</v>
      </c>
      <c r="O38" s="22"/>
      <c r="P38" s="22"/>
      <c r="Q38" s="23">
        <f>'syn rec_edit'!G228</f>
        <v>0</v>
      </c>
      <c r="R38" s="221">
        <f>'syn rec_edit'!F236</f>
        <v>0</v>
      </c>
      <c r="S38" s="22"/>
      <c r="T38" s="22"/>
      <c r="U38" s="23">
        <f>'syn rec_edit'!G236</f>
        <v>0</v>
      </c>
      <c r="V38" s="221">
        <f>'syn rec_edit'!F244</f>
        <v>0</v>
      </c>
      <c r="W38" s="22"/>
      <c r="X38" s="22"/>
      <c r="Y38" s="23">
        <f>'syn rec_edit'!G244</f>
        <v>0</v>
      </c>
      <c r="Z38" s="221">
        <f>'syn rec_edit'!F252</f>
        <v>0</v>
      </c>
      <c r="AA38" s="22"/>
      <c r="AB38" s="22"/>
      <c r="AC38" s="23">
        <f>'syn rec_edit'!G252</f>
        <v>0</v>
      </c>
      <c r="AD38" s="221">
        <f>'syn rec_edit'!F260</f>
        <v>0</v>
      </c>
      <c r="AE38" s="22"/>
      <c r="AF38" s="22"/>
      <c r="AG38" s="23">
        <f>'syn rec_edit'!G260</f>
        <v>0</v>
      </c>
      <c r="AH38" s="221">
        <f>'syn rec_edit'!F268</f>
        <v>0</v>
      </c>
      <c r="AI38" s="22"/>
      <c r="AJ38" s="22"/>
      <c r="AK38" s="23">
        <f>'syn rec_edit'!G268</f>
        <v>0</v>
      </c>
      <c r="AL38" s="221">
        <f>'syn rec_edit'!F276</f>
        <v>0</v>
      </c>
      <c r="AM38" s="22"/>
      <c r="AN38" s="22"/>
      <c r="AO38" s="23">
        <f>'syn rec_edit'!G276</f>
        <v>0</v>
      </c>
      <c r="AP38" s="221">
        <f>'syn rec_edit'!F284</f>
        <v>0</v>
      </c>
      <c r="AQ38" s="22"/>
      <c r="AR38" s="22"/>
      <c r="AS38" s="23">
        <f>'syn rec_edit'!G284</f>
        <v>0</v>
      </c>
      <c r="AT38" s="221">
        <f>'syn rec_edit'!F292</f>
        <v>0</v>
      </c>
      <c r="AU38" s="22"/>
      <c r="AV38" s="22"/>
      <c r="AW38" s="23">
        <f>'syn rec_edit'!G292</f>
        <v>0</v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18">
        <f>COUNTIF('syn rec_edit'!F197:F292,"*1-*")</f>
        <v>0</v>
      </c>
      <c r="E40" s="719"/>
      <c r="F40" s="34"/>
      <c r="G40" s="35" t="s">
        <v>13</v>
      </c>
      <c r="H40" s="35"/>
      <c r="I40" s="36"/>
      <c r="J40" s="721">
        <f>COUNTIF('syn rec_edit'!F197:F292,"*2-*")</f>
        <v>0</v>
      </c>
      <c r="K40" s="722"/>
      <c r="L40" s="34"/>
      <c r="M40" s="35" t="s">
        <v>14</v>
      </c>
      <c r="N40" s="35"/>
      <c r="O40" s="36"/>
      <c r="P40" s="716">
        <f>COUNTIF('syn rec_edit'!F197:F292,"*3-*")</f>
        <v>0</v>
      </c>
      <c r="Q40" s="717"/>
      <c r="R40" s="34"/>
      <c r="S40" s="31" t="s">
        <v>18</v>
      </c>
      <c r="T40" s="31"/>
      <c r="U40" s="31"/>
      <c r="V40" s="730">
        <f>COUNTIF('syn rec_edit'!F197:F292,"*4-*")</f>
        <v>0</v>
      </c>
      <c r="W40" s="731"/>
      <c r="X40" s="32"/>
      <c r="Y40" s="31" t="s">
        <v>19</v>
      </c>
      <c r="Z40" s="31"/>
      <c r="AA40" s="31"/>
      <c r="AB40" s="728">
        <f>COUNTIF('syn rec_edit'!F197:F292,"*5-*")</f>
        <v>0</v>
      </c>
      <c r="AC40" s="729"/>
      <c r="AD40" s="9"/>
      <c r="AE40" s="31" t="s">
        <v>516</v>
      </c>
      <c r="AF40" s="239"/>
      <c r="AG40" s="239"/>
      <c r="AH40" s="726">
        <f>COUNTIF('syn rec_edit'!F197:F292,"*6-*")</f>
        <v>0</v>
      </c>
      <c r="AI40" s="727"/>
      <c r="AJ40" s="724" t="s">
        <v>33</v>
      </c>
      <c r="AK40" s="725"/>
      <c r="AL40" s="725"/>
      <c r="AM40" s="725"/>
      <c r="AN40" s="725"/>
      <c r="AO40" s="723">
        <f ca="1">'syn rec_edit'!K2</f>
        <v>43467.539867361113</v>
      </c>
      <c r="AP40" s="723"/>
      <c r="AQ40" s="723"/>
      <c r="AR40" s="723"/>
      <c r="AS40" s="723"/>
      <c r="AT40" s="723"/>
      <c r="AU40" s="723"/>
      <c r="AV40" s="723"/>
      <c r="AW40" s="157"/>
    </row>
    <row r="41" spans="1:49" ht="19.5" customHeight="1">
      <c r="A41" s="31" t="s">
        <v>31</v>
      </c>
      <c r="B41" s="31"/>
      <c r="C41" s="32"/>
      <c r="D41" s="715">
        <f>IF(AND(D40&lt;13,D40&gt;0),1,IF(AND(D40&lt;25,D40&gt;12),2,IF(AND(D40&lt;37,D40&gt;24),3,IF(AND(D40&lt;49,D40&gt;36),4,0))))</f>
        <v>0</v>
      </c>
      <c r="E41" s="715"/>
      <c r="F41" s="33"/>
      <c r="G41" s="33"/>
      <c r="H41" s="33"/>
      <c r="I41" s="33"/>
      <c r="J41" s="715">
        <f>IF(AND(J40&lt;13,J40&gt;0),1,IF(AND(J40&lt;25,J40&gt;12),2,IF(AND(J40&lt;37,J40&gt;24),3,IF(AND(J40&lt;49,J40&gt;36),4,0))))</f>
        <v>0</v>
      </c>
      <c r="K41" s="715"/>
      <c r="L41" s="33"/>
      <c r="M41" s="33"/>
      <c r="N41" s="33"/>
      <c r="O41" s="33"/>
      <c r="P41" s="715">
        <f>IF(AND(P40&lt;13,P40&gt;0),1,IF(AND(P40&lt;25,P40&gt;12),2,IF(AND(P40&lt;37,P40&gt;24),3,IF(AND(P40&lt;49,P40&gt;36),4,0))))</f>
        <v>0</v>
      </c>
      <c r="Q41" s="715"/>
      <c r="R41" s="33"/>
      <c r="S41" s="33"/>
      <c r="T41" s="33"/>
      <c r="U41" s="33"/>
      <c r="V41" s="715">
        <f>IF(AND(V40&lt;13,V40&gt;0),1,IF(AND(V40&lt;25,V40&gt;12),2,IF(AND(V40&lt;37,V40&gt;24),3,IF(AND(V40&lt;49,V40&gt;36),4,0))))</f>
        <v>0</v>
      </c>
      <c r="W41" s="715"/>
      <c r="X41" s="33"/>
      <c r="Y41" s="33"/>
      <c r="Z41" s="33"/>
      <c r="AA41" s="33"/>
      <c r="AB41" s="715">
        <f>IF(AND(AB40&lt;13,AB40&gt;0),1,IF(AND(AB40&lt;25,AB40&gt;12),2,IF(AND(AB40&lt;37,AB40&gt;24),3,IF(AND(AB40&lt;49,AB40&gt;36),4,0))))</f>
        <v>0</v>
      </c>
      <c r="AC41" s="715"/>
      <c r="AD41" s="240"/>
      <c r="AE41" s="240"/>
      <c r="AF41" s="240"/>
      <c r="AG41" s="240"/>
      <c r="AH41" s="715">
        <f>IF(AND(AH40&lt;13,AH40&gt;0),1,IF(AND(AH40&lt;25,AH40&gt;12),2,IF(AND(AH40&lt;37,AH40&gt;24),3,IF(AND(AH40&lt;49,AH40&gt;36),4,0))))</f>
        <v>0</v>
      </c>
      <c r="AI41" s="715"/>
      <c r="AJ41" s="237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57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57"/>
      <c r="AQ42" s="13"/>
      <c r="AR42" s="13"/>
      <c r="AS42" s="13"/>
      <c r="AT42" s="13"/>
      <c r="AU42" s="157"/>
      <c r="AV42" s="157"/>
      <c r="AW42" s="157"/>
    </row>
    <row r="43" spans="1:49" ht="16.5" customHeight="1" thickBot="1">
      <c r="A43" s="704" t="s">
        <v>727</v>
      </c>
      <c r="B43" s="704"/>
      <c r="C43" s="704"/>
      <c r="D43" s="704"/>
      <c r="E43" s="705" t="s">
        <v>728</v>
      </c>
      <c r="F43" s="705"/>
      <c r="G43" s="706"/>
      <c r="H43" s="707">
        <f>COUNTIF('syn rec_edit'!F197:F292,"*A-*")</f>
        <v>0</v>
      </c>
      <c r="I43" s="708"/>
      <c r="J43" s="273"/>
      <c r="K43" s="705" t="s">
        <v>729</v>
      </c>
      <c r="L43" s="705"/>
      <c r="M43" s="706"/>
      <c r="N43" s="749">
        <f>COUNTIF('syn rec_edit'!F197:F292,"*B-*")</f>
        <v>0</v>
      </c>
      <c r="O43" s="750"/>
      <c r="AA43" s="753"/>
      <c r="AB43" s="753"/>
      <c r="AC43" s="753"/>
      <c r="AD43" s="753"/>
      <c r="AE43" s="155"/>
      <c r="AF43" s="155"/>
      <c r="AG43" s="753"/>
      <c r="AH43" s="753"/>
      <c r="AI43" s="753"/>
      <c r="AJ43" s="753"/>
      <c r="AK43" s="156"/>
      <c r="AL43" s="156"/>
      <c r="AO43" s="9" t="s">
        <v>116</v>
      </c>
      <c r="AT43" s="752">
        <f>'syn rec_edit'!AG4</f>
        <v>0</v>
      </c>
      <c r="AU43" s="752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AT19:AV20"/>
    <mergeCell ref="AH11:AJ12"/>
    <mergeCell ref="AL11:AN12"/>
    <mergeCell ref="AP15:AR16"/>
    <mergeCell ref="A23:A25"/>
    <mergeCell ref="B23:D24"/>
    <mergeCell ref="F23:H24"/>
    <mergeCell ref="H3:I4"/>
    <mergeCell ref="K3:AN4"/>
    <mergeCell ref="AO3:AW4"/>
    <mergeCell ref="S5:T5"/>
    <mergeCell ref="AB5:AC5"/>
    <mergeCell ref="AH5:AP5"/>
    <mergeCell ref="AQ5:AS5"/>
    <mergeCell ref="AT5:AW5"/>
    <mergeCell ref="AT7:AV8"/>
    <mergeCell ref="AL6:AO6"/>
    <mergeCell ref="AD6:AG6"/>
    <mergeCell ref="AP6:AS6"/>
    <mergeCell ref="AL7:AN8"/>
    <mergeCell ref="AP7:AR8"/>
    <mergeCell ref="A7:A9"/>
    <mergeCell ref="B7:D8"/>
    <mergeCell ref="Z15:AB16"/>
    <mergeCell ref="R23:T24"/>
    <mergeCell ref="A15:A17"/>
    <mergeCell ref="B15:D16"/>
    <mergeCell ref="F15:H16"/>
    <mergeCell ref="J15:L16"/>
    <mergeCell ref="N15:P16"/>
    <mergeCell ref="J23:L24"/>
    <mergeCell ref="N23:P24"/>
    <mergeCell ref="R19:T20"/>
    <mergeCell ref="A19:A21"/>
    <mergeCell ref="B19:D20"/>
    <mergeCell ref="F19:H20"/>
    <mergeCell ref="J19:L20"/>
    <mergeCell ref="AH15:AJ16"/>
    <mergeCell ref="AL15:AN16"/>
    <mergeCell ref="AD15:AF16"/>
    <mergeCell ref="V11:X12"/>
    <mergeCell ref="Z11:AB12"/>
    <mergeCell ref="R11:T12"/>
    <mergeCell ref="Z19:AB20"/>
    <mergeCell ref="AD11:AF12"/>
    <mergeCell ref="AD7:AF8"/>
    <mergeCell ref="B11:D12"/>
    <mergeCell ref="N11:P12"/>
    <mergeCell ref="A3:F4"/>
    <mergeCell ref="R7:T8"/>
    <mergeCell ref="V7:X8"/>
    <mergeCell ref="Z7:AB8"/>
    <mergeCell ref="AP11:AR12"/>
    <mergeCell ref="B6:E6"/>
    <mergeCell ref="F6:I6"/>
    <mergeCell ref="J6:M6"/>
    <mergeCell ref="N6:Q6"/>
    <mergeCell ref="R6:U6"/>
    <mergeCell ref="V6:Y6"/>
    <mergeCell ref="Z6:AC6"/>
    <mergeCell ref="G3:G4"/>
    <mergeCell ref="A11:A13"/>
    <mergeCell ref="F7:H8"/>
    <mergeCell ref="J7:L8"/>
    <mergeCell ref="N7:P8"/>
    <mergeCell ref="N27:P28"/>
    <mergeCell ref="R27:T28"/>
    <mergeCell ref="AH6:AK6"/>
    <mergeCell ref="AH7:AJ8"/>
    <mergeCell ref="AT15:AV16"/>
    <mergeCell ref="F11:H12"/>
    <mergeCell ref="J11:L12"/>
    <mergeCell ref="R15:T16"/>
    <mergeCell ref="V15:X16"/>
    <mergeCell ref="AD19:AF20"/>
    <mergeCell ref="AH19:AJ20"/>
    <mergeCell ref="AL19:AN20"/>
    <mergeCell ref="AP19:AR20"/>
    <mergeCell ref="AT23:AV24"/>
    <mergeCell ref="AL23:AN24"/>
    <mergeCell ref="AP23:AR24"/>
    <mergeCell ref="V23:X24"/>
    <mergeCell ref="Z23:AB24"/>
    <mergeCell ref="AD23:AF24"/>
    <mergeCell ref="V19:X20"/>
    <mergeCell ref="AT11:AV12"/>
    <mergeCell ref="AH23:AJ24"/>
    <mergeCell ref="N19:P20"/>
    <mergeCell ref="AT6:AW6"/>
    <mergeCell ref="A31:A33"/>
    <mergeCell ref="AT27:AV28"/>
    <mergeCell ref="V27:X28"/>
    <mergeCell ref="Z27:AB28"/>
    <mergeCell ref="AH27:AJ28"/>
    <mergeCell ref="AL27:AN28"/>
    <mergeCell ref="AP27:AR28"/>
    <mergeCell ref="AD27:AF28"/>
    <mergeCell ref="AP31:AR32"/>
    <mergeCell ref="AT31:AV32"/>
    <mergeCell ref="Z31:AB32"/>
    <mergeCell ref="AD31:AF32"/>
    <mergeCell ref="AH31:AJ32"/>
    <mergeCell ref="AL31:AN32"/>
    <mergeCell ref="B31:D32"/>
    <mergeCell ref="F31:H32"/>
    <mergeCell ref="J31:L32"/>
    <mergeCell ref="N31:P32"/>
    <mergeCell ref="R31:T32"/>
    <mergeCell ref="V31:X32"/>
    <mergeCell ref="A27:A29"/>
    <mergeCell ref="B27:D28"/>
    <mergeCell ref="F27:H28"/>
    <mergeCell ref="J27:L28"/>
    <mergeCell ref="AG43:AJ43"/>
    <mergeCell ref="AT43:AU43"/>
    <mergeCell ref="AB40:AC40"/>
    <mergeCell ref="D41:E41"/>
    <mergeCell ref="J41:K41"/>
    <mergeCell ref="P41:Q41"/>
    <mergeCell ref="V41:W41"/>
    <mergeCell ref="AB41:AC41"/>
    <mergeCell ref="V35:X36"/>
    <mergeCell ref="AA43:AD43"/>
    <mergeCell ref="AH35:AJ36"/>
    <mergeCell ref="AL35:AN36"/>
    <mergeCell ref="A43:D43"/>
    <mergeCell ref="E43:G43"/>
    <mergeCell ref="H43:I43"/>
    <mergeCell ref="K43:M43"/>
    <mergeCell ref="N43:O43"/>
    <mergeCell ref="AP35:AR36"/>
    <mergeCell ref="D40:E40"/>
    <mergeCell ref="J40:K40"/>
    <mergeCell ref="P40:Q40"/>
    <mergeCell ref="V40:W40"/>
    <mergeCell ref="AH40:AI40"/>
    <mergeCell ref="AJ40:AN40"/>
    <mergeCell ref="AO40:AV40"/>
    <mergeCell ref="AH41:AI41"/>
    <mergeCell ref="AT35:AV36"/>
    <mergeCell ref="A35:A37"/>
    <mergeCell ref="B35:D36"/>
    <mergeCell ref="F35:H36"/>
    <mergeCell ref="J35:L36"/>
    <mergeCell ref="N35:P36"/>
    <mergeCell ref="R35:T36"/>
    <mergeCell ref="Z35:AB36"/>
    <mergeCell ref="AD35:AF36"/>
  </mergeCells>
  <conditionalFormatting sqref="B10:AW10 B14:AW14 B18:AW18 B22:AW22 B26:AW26 B30:AW30 B34:AW34 B38:AW38">
    <cfRule type="containsText" dxfId="223" priority="1" operator="containsText" text="B-">
      <formula>NOT(ISERROR(SEARCH("B-",B10)))</formula>
    </cfRule>
    <cfRule type="containsText" dxfId="222" priority="2" operator="containsText" text="A-">
      <formula>NOT(ISERROR(SEARCH("A-",B10)))</formula>
    </cfRule>
    <cfRule type="containsText" dxfId="221" priority="3" operator="containsText" text="6-">
      <formula>NOT(ISERROR(SEARCH("6-",B10)))</formula>
    </cfRule>
    <cfRule type="containsText" dxfId="220" priority="4" operator="containsText" text="5-">
      <formula>NOT(ISERROR(SEARCH("5-",B10)))</formula>
    </cfRule>
    <cfRule type="containsText" dxfId="219" priority="5" operator="containsText" text="4-">
      <formula>NOT(ISERROR(SEARCH("4-",B10)))</formula>
    </cfRule>
    <cfRule type="containsText" dxfId="218" priority="6" operator="containsText" text="3-">
      <formula>NOT(ISERROR(SEARCH("3-",B10)))</formula>
    </cfRule>
    <cfRule type="containsText" dxfId="217" priority="7" operator="containsText" text="2-">
      <formula>NOT(ISERROR(SEARCH("2-",B10)))</formula>
    </cfRule>
    <cfRule type="containsText" dxfId="216" priority="8" operator="containsText" text="1-">
      <formula>NOT(ISERROR(SEARCH("1-",B10)))</formula>
    </cfRule>
  </conditionalFormatting>
  <printOptions horizontalCentered="1" verticalCentered="1"/>
  <pageMargins left="0.25" right="0.25" top="0.25" bottom="0.25" header="0" footer="0"/>
  <pageSetup scale="96" orientation="landscape" horizontalDpi="4294967292" verticalDpi="4294967292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G422"/>
  <sheetViews>
    <sheetView workbookViewId="0"/>
  </sheetViews>
  <sheetFormatPr defaultColWidth="9.140625" defaultRowHeight="15"/>
  <cols>
    <col min="1" max="1" width="9.140625" style="69" customWidth="1"/>
    <col min="2" max="4" width="8.85546875" customWidth="1"/>
    <col min="5" max="16384" width="9.140625" style="68"/>
  </cols>
  <sheetData>
    <row r="1" spans="1:7">
      <c r="A1" s="69" t="str">
        <f>'Import Files'!A1</f>
        <v>Applied Biosystems Oligonucleotide Synthesizer Software Synthesis File</v>
      </c>
    </row>
    <row r="2" spans="1:7">
      <c r="A2" s="69" t="str">
        <f>'Import Files'!A2</f>
        <v>Date and Time Last Saved (Created):</v>
      </c>
    </row>
    <row r="3" spans="1:7">
      <c r="A3" s="69" t="str">
        <f>'Import Files'!A3</f>
        <v>Bank  1, Column  1</v>
      </c>
    </row>
    <row r="4" spans="1:7">
      <c r="A4" s="69" t="str">
        <f>'Import Files'!A4</f>
        <v>Column: Enabled</v>
      </c>
    </row>
    <row r="5" spans="1:7">
      <c r="A5" s="69" t="str">
        <f>'Import Files'!A5</f>
        <v>TritylOn: Off</v>
      </c>
    </row>
    <row r="6" spans="1:7">
      <c r="A6" s="69" t="str">
        <f>'Import Files'!A6</f>
        <v>Oligo ID:  mhaas-2018</v>
      </c>
      <c r="G6" s="69"/>
    </row>
    <row r="7" spans="1:7">
      <c r="A7" s="69" t="str">
        <f>'Import Files'!A7</f>
        <v>Number of Bases: 59</v>
      </c>
    </row>
    <row r="8" spans="1:7">
      <c r="A8" s="69" t="str">
        <f>'Import Files'!A8</f>
        <v>Sequence: TGCAATAACTACTACATTTTTCACTACTGGCTTGACAATAGGCTACTTCTCTTCGCGAG</v>
      </c>
    </row>
    <row r="9" spans="1:7">
      <c r="A9" s="69" t="str">
        <f>'Import Files'!A9</f>
        <v xml:space="preserve">Vial ID: </v>
      </c>
    </row>
    <row r="11" spans="1:7">
      <c r="A11" s="69" t="str">
        <f>'Import Files'!A11</f>
        <v>Bank  1, Column  2</v>
      </c>
    </row>
    <row r="12" spans="1:7">
      <c r="A12" s="69" t="str">
        <f>'Import Files'!A12</f>
        <v>Column: Enabled</v>
      </c>
    </row>
    <row r="13" spans="1:7">
      <c r="A13" s="69" t="str">
        <f>'Import Files'!A13</f>
        <v>TritylOn: Off</v>
      </c>
    </row>
    <row r="14" spans="1:7">
      <c r="A14" s="69" t="str">
        <f>'Import Files'!A14</f>
        <v>Oligo ID:  bra89-with-NAT-for</v>
      </c>
    </row>
    <row r="15" spans="1:7">
      <c r="A15" s="69" t="str">
        <f>'Import Files'!A15</f>
        <v>Number of Bases: 55</v>
      </c>
    </row>
    <row r="16" spans="1:7">
      <c r="A16" s="69" t="str">
        <f>'Import Files'!A16</f>
        <v>Sequence: AAGCCGTGTCGTCAAGAGTGGTCATGGTTGTTTATGTTCGGATGTGATGTGAGAA</v>
      </c>
    </row>
    <row r="17" spans="1:1">
      <c r="A17" s="69" t="str">
        <f>'Import Files'!A17</f>
        <v xml:space="preserve">Vial ID: </v>
      </c>
    </row>
    <row r="19" spans="1:1">
      <c r="A19" s="69" t="str">
        <f>'Import Files'!A19</f>
        <v>Bank  1, Column  3</v>
      </c>
    </row>
    <row r="20" spans="1:1">
      <c r="A20" s="69" t="str">
        <f>'Import Files'!A20</f>
        <v>Column: Enabled</v>
      </c>
    </row>
    <row r="21" spans="1:1">
      <c r="A21" s="69" t="str">
        <f>'Import Files'!A21</f>
        <v>TritylOn: Off</v>
      </c>
    </row>
    <row r="22" spans="1:1">
      <c r="A22" s="69" t="str">
        <f>'Import Files'!A22</f>
        <v>Oligo ID:  bRa89-with-NAT-rev</v>
      </c>
    </row>
    <row r="23" spans="1:1">
      <c r="A23" s="69" t="str">
        <f>'Import Files'!A23</f>
        <v>Number of Bases: 52</v>
      </c>
    </row>
    <row r="24" spans="1:1">
      <c r="A24" s="69" t="str">
        <f>'Import Files'!A24</f>
        <v>Sequence: CTACATGAGCATGCCCTGCCCCTAGTCAGTACTGACAATAAAAAGATTCTTG</v>
      </c>
    </row>
    <row r="25" spans="1:1">
      <c r="A25" s="69" t="str">
        <f>'Import Files'!A25</f>
        <v xml:space="preserve">Vial ID: </v>
      </c>
    </row>
    <row r="27" spans="1:1">
      <c r="A27" s="69" t="str">
        <f>'Import Files'!A27</f>
        <v>Bank  1, Column  4</v>
      </c>
    </row>
    <row r="28" spans="1:1">
      <c r="A28" s="69" t="str">
        <f>'Import Files'!A28</f>
        <v>Column: Enabled</v>
      </c>
    </row>
    <row r="29" spans="1:1">
      <c r="A29" s="69" t="str">
        <f>'Import Files'!A29</f>
        <v>TritylOn: Off</v>
      </c>
    </row>
    <row r="30" spans="1:1">
      <c r="A30" s="69" t="str">
        <f>'Import Files'!A30</f>
        <v>Oligo ID:  EE-96</v>
      </c>
    </row>
    <row r="31" spans="1:1">
      <c r="A31" s="69" t="str">
        <f>'Import Files'!A31</f>
        <v>Number of Bases: 53</v>
      </c>
    </row>
    <row r="32" spans="1:1">
      <c r="A32" s="69" t="str">
        <f>'Import Files'!A32</f>
        <v>Sequence: CTGCCGCTACTGCCGCCACTGCTGCCACCGCTTTTAGCAGTCAGCAGCACTCC</v>
      </c>
    </row>
    <row r="33" spans="1:1">
      <c r="A33" s="69" t="str">
        <f>'Import Files'!A33</f>
        <v xml:space="preserve">Vial ID: </v>
      </c>
    </row>
    <row r="35" spans="1:1">
      <c r="A35" s="69" t="str">
        <f>'Import Files'!A35</f>
        <v>Bank  1, Column  5</v>
      </c>
    </row>
    <row r="36" spans="1:1">
      <c r="A36" s="69" t="str">
        <f>'Import Files'!A36</f>
        <v>Column: Enabled</v>
      </c>
    </row>
    <row r="37" spans="1:1">
      <c r="A37" s="69" t="str">
        <f>'Import Files'!A37</f>
        <v>TritylOn: Off</v>
      </c>
    </row>
    <row r="38" spans="1:1">
      <c r="A38" s="69" t="str">
        <f>'Import Files'!A38</f>
        <v>Oligo ID:  SPrtoF2-3-7-12</v>
      </c>
    </row>
    <row r="39" spans="1:1">
      <c r="A39" s="69" t="str">
        <f>'Import Files'!A39</f>
        <v>Number of Bases: 52</v>
      </c>
    </row>
    <row r="40" spans="1:1">
      <c r="A40" s="69" t="str">
        <f>'Import Files'!A40</f>
        <v>Sequence: TTCTGCTCCACGCCGCTCGGCCCGAAGAAATTGTGTTGACGCAGTCTCCAGG</v>
      </c>
    </row>
    <row r="41" spans="1:1">
      <c r="A41" s="69" t="str">
        <f>'Import Files'!A41</f>
        <v xml:space="preserve">Vial ID: </v>
      </c>
    </row>
    <row r="43" spans="1:1">
      <c r="A43" s="69" t="str">
        <f>'Import Files'!A43</f>
        <v>Bank  1, Column  6</v>
      </c>
    </row>
    <row r="44" spans="1:1">
      <c r="A44" s="69" t="str">
        <f>'Import Files'!A44</f>
        <v>Column: Enabled</v>
      </c>
    </row>
    <row r="45" spans="1:1">
      <c r="A45" s="69" t="str">
        <f>'Import Files'!A45</f>
        <v>TritylOn: Off</v>
      </c>
    </row>
    <row r="46" spans="1:1">
      <c r="A46" s="69" t="str">
        <f>'Import Files'!A46</f>
        <v>Oligo ID:  SLC-1-39-NGS</v>
      </c>
    </row>
    <row r="47" spans="1:1">
      <c r="A47" s="69" t="str">
        <f>'Import Files'!A47</f>
        <v>Number of Bases: 46</v>
      </c>
    </row>
    <row r="48" spans="1:1">
      <c r="A48" s="69" t="str">
        <f>'Import Files'!A48</f>
        <v>Sequence: TCCGATCTHHHHACHHHHACHHHNCCAATTTCAGATACCACTGGAG</v>
      </c>
    </row>
    <row r="49" spans="1:1">
      <c r="A49" s="69" t="str">
        <f>'Import Files'!A49</f>
        <v xml:space="preserve">Vial ID: </v>
      </c>
    </row>
    <row r="51" spans="1:1">
      <c r="A51" s="69" t="str">
        <f>'Import Files'!A51</f>
        <v>Bank  1, Column  7</v>
      </c>
    </row>
    <row r="52" spans="1:1">
      <c r="A52" s="69" t="str">
        <f>'Import Files'!A52</f>
        <v>Column: Enabled</v>
      </c>
    </row>
    <row r="53" spans="1:1">
      <c r="A53" s="69" t="str">
        <f>'Import Files'!A53</f>
        <v>TritylOn: Off</v>
      </c>
    </row>
    <row r="54" spans="1:1">
      <c r="A54" s="69" t="str">
        <f>'Import Files'!A54</f>
        <v>Oligo ID:  SLC-3-15-NGS</v>
      </c>
    </row>
    <row r="55" spans="1:1">
      <c r="A55" s="69" t="str">
        <f>'Import Files'!A55</f>
        <v>Number of Bases: 48</v>
      </c>
    </row>
    <row r="56" spans="1:1">
      <c r="A56" s="69" t="str">
        <f>'Import Files'!A56</f>
        <v>Sequence: TCCGATCTHHHHACHHHHACHHHNCCAATCTCAGGTGCCAGATGTGAC</v>
      </c>
    </row>
    <row r="57" spans="1:1">
      <c r="A57" s="69" t="str">
        <f>'Import Files'!A57</f>
        <v xml:space="preserve">Vial ID: </v>
      </c>
    </row>
    <row r="59" spans="1:1">
      <c r="A59" s="69" t="str">
        <f>'Import Files'!A59</f>
        <v>Bank  1, Column  8</v>
      </c>
    </row>
    <row r="60" spans="1:1">
      <c r="A60" s="69" t="str">
        <f>'Import Files'!A60</f>
        <v>Column: Enabled</v>
      </c>
    </row>
    <row r="61" spans="1:1">
      <c r="A61" s="69" t="str">
        <f>'Import Files'!A61</f>
        <v>TritylOn: Off</v>
      </c>
    </row>
    <row r="62" spans="1:1">
      <c r="A62" s="69" t="str">
        <f>'Import Files'!A62</f>
        <v>Oligo ID:  specoRFfor</v>
      </c>
    </row>
    <row r="63" spans="1:1">
      <c r="A63" s="69" t="str">
        <f>'Import Files'!A63</f>
        <v>Number of Bases: 40</v>
      </c>
    </row>
    <row r="64" spans="1:1">
      <c r="A64" s="69" t="str">
        <f>'Import Files'!A64</f>
        <v>Sequence: atgcctcgtgcctctaaacaacaggcgcggtatgccgtag</v>
      </c>
    </row>
    <row r="65" spans="1:1">
      <c r="A65" s="69" t="str">
        <f>'Import Files'!A65</f>
        <v xml:space="preserve">Vial ID: </v>
      </c>
    </row>
    <row r="67" spans="1:1">
      <c r="A67" s="69" t="str">
        <f>'Import Files'!A67</f>
        <v>Bank  1, Column  9</v>
      </c>
    </row>
    <row r="68" spans="1:1">
      <c r="A68" s="69" t="str">
        <f>'Import Files'!A68</f>
        <v>Column: Enabled</v>
      </c>
    </row>
    <row r="69" spans="1:1">
      <c r="A69" s="69" t="str">
        <f>'Import Files'!A69</f>
        <v>TritylOn: Off</v>
      </c>
    </row>
    <row r="70" spans="1:1">
      <c r="A70" s="69" t="str">
        <f>'Import Files'!A70</f>
        <v>Oligo ID:  SpecoRFrev</v>
      </c>
    </row>
    <row r="71" spans="1:1">
      <c r="A71" s="69" t="str">
        <f>'Import Files'!A71</f>
        <v>Number of Bases: 40</v>
      </c>
    </row>
    <row r="72" spans="1:1">
      <c r="A72" s="69" t="str">
        <f>'Import Files'!A72</f>
        <v>Sequence: ttatttgcccacgaccttggtgatctctcccttaacgtag</v>
      </c>
    </row>
    <row r="73" spans="1:1">
      <c r="A73" s="69" t="str">
        <f>'Import Files'!A73</f>
        <v xml:space="preserve">Vial ID: </v>
      </c>
    </row>
    <row r="75" spans="1:1">
      <c r="A75" s="69" t="str">
        <f>'Import Files'!A75</f>
        <v>Bank  1, Column  10</v>
      </c>
    </row>
    <row r="76" spans="1:1">
      <c r="A76" s="69" t="str">
        <f>'Import Files'!A76</f>
        <v>Column: Enabled</v>
      </c>
    </row>
    <row r="77" spans="1:1">
      <c r="A77" s="69" t="str">
        <f>'Import Files'!A77</f>
        <v>TritylOn: Off</v>
      </c>
    </row>
    <row r="78" spans="1:1">
      <c r="A78" s="69" t="str">
        <f>'Import Files'!A78</f>
        <v>Oligo ID:  specORFforHifi</v>
      </c>
    </row>
    <row r="79" spans="1:1">
      <c r="A79" s="69" t="str">
        <f>'Import Files'!A79</f>
        <v>Number of Bases: 70</v>
      </c>
    </row>
    <row r="80" spans="1:1">
      <c r="A80" s="69" t="str">
        <f>'Import Files'!A80</f>
        <v>Sequence: GCTTACATAAACAGTAATACAAGGGGTGTTATGCCTCGTGCCTCTAAACAACAGGCGCGGTATGCCGTAG</v>
      </c>
    </row>
    <row r="81" spans="1:1">
      <c r="A81" s="69" t="str">
        <f>'Import Files'!A81</f>
        <v xml:space="preserve">Vial ID: </v>
      </c>
    </row>
    <row r="83" spans="1:1">
      <c r="A83" s="69" t="str">
        <f>'Import Files'!A83</f>
        <v>Bank  1, Column  11</v>
      </c>
    </row>
    <row r="84" spans="1:1">
      <c r="A84" s="69" t="str">
        <f>'Import Files'!A84</f>
        <v>Column: Enabled</v>
      </c>
    </row>
    <row r="85" spans="1:1">
      <c r="A85" s="69" t="str">
        <f>'Import Files'!A85</f>
        <v>TritylOn: Off</v>
      </c>
    </row>
    <row r="86" spans="1:1">
      <c r="A86" s="69" t="str">
        <f>'Import Files'!A86</f>
        <v>Oligo ID:  SpecORFrevHifi</v>
      </c>
    </row>
    <row r="87" spans="1:1">
      <c r="A87" s="69" t="str">
        <f>'Import Files'!A87</f>
        <v>Number of Bases: 70</v>
      </c>
    </row>
    <row r="88" spans="1:1">
      <c r="A88" s="69" t="str">
        <f>'Import Files'!A88</f>
        <v>Sequence: ACAACGCGCGGACCGCGGTCCAATTAATTATTATTTGCCCACGACCTTGGTGATCTCTCCCTTAACGTAG</v>
      </c>
    </row>
    <row r="89" spans="1:1">
      <c r="A89" s="69" t="str">
        <f>'Import Files'!A89</f>
        <v xml:space="preserve">Vial ID: </v>
      </c>
    </row>
    <row r="91" spans="1:1">
      <c r="A91" s="69" t="str">
        <f>'Import Files'!A91</f>
        <v>Bank  1, Column  12</v>
      </c>
    </row>
    <row r="92" spans="1:1">
      <c r="A92" s="69" t="str">
        <f>'Import Files'!A92</f>
        <v>Column: Enabled</v>
      </c>
    </row>
    <row r="93" spans="1:1">
      <c r="A93" s="69" t="str">
        <f>'Import Files'!A93</f>
        <v>TritylOn: Off</v>
      </c>
    </row>
    <row r="94" spans="1:1">
      <c r="A94" s="69" t="str">
        <f>'Import Files'!A94</f>
        <v>Oligo ID:  CATF</v>
      </c>
    </row>
    <row r="95" spans="1:1">
      <c r="A95" s="69" t="str">
        <f>'Import Files'!A95</f>
        <v>Number of Bases: 33</v>
      </c>
    </row>
    <row r="96" spans="1:1">
      <c r="A96" s="69" t="str">
        <f>'Import Files'!A96</f>
        <v>Sequence: atggagaaaaaaatcactggatataccaccgtt</v>
      </c>
    </row>
    <row r="97" spans="1:1">
      <c r="A97" s="69" t="str">
        <f>'Import Files'!A97</f>
        <v xml:space="preserve">Vial ID: </v>
      </c>
    </row>
    <row r="99" spans="1:1">
      <c r="A99" s="69" t="str">
        <f>'Import Files'!A99</f>
        <v>Cycle File: C:\Program Files\CSI\CSI3900Cycles\50nmUniv.xls</v>
      </c>
    </row>
    <row r="101" spans="1:1">
      <c r="A101" s="69" t="str">
        <f>'Import Files'!A101</f>
        <v>Bank  2, Column  1</v>
      </c>
    </row>
    <row r="102" spans="1:1">
      <c r="A102" s="69" t="str">
        <f>'Import Files'!A102</f>
        <v>Column: Enabled</v>
      </c>
    </row>
    <row r="103" spans="1:1">
      <c r="A103" s="69" t="str">
        <f>'Import Files'!A103</f>
        <v>TritylOn: Off</v>
      </c>
    </row>
    <row r="104" spans="1:1">
      <c r="A104" s="69" t="str">
        <f>'Import Files'!A104</f>
        <v>Oligo ID:  CATR</v>
      </c>
    </row>
    <row r="105" spans="1:1">
      <c r="A105" s="69" t="str">
        <f>'Import Files'!A105</f>
        <v>Number of Bases: 36</v>
      </c>
    </row>
    <row r="106" spans="1:1">
      <c r="A106" s="69" t="str">
        <f>'Import Files'!A106</f>
        <v>Sequence: ttacgccccgccctgccactcatcgcagtactgttg</v>
      </c>
    </row>
    <row r="107" spans="1:1">
      <c r="A107" s="69" t="str">
        <f>'Import Files'!A107</f>
        <v xml:space="preserve">Vial ID: </v>
      </c>
    </row>
    <row r="109" spans="1:1">
      <c r="A109" s="69" t="str">
        <f>'Import Files'!A109</f>
        <v>Bank  2, Column  2</v>
      </c>
    </row>
    <row r="110" spans="1:1">
      <c r="A110" s="69" t="str">
        <f>'Import Files'!A110</f>
        <v>Column: Enabled</v>
      </c>
    </row>
    <row r="111" spans="1:1">
      <c r="A111" s="69" t="str">
        <f>'Import Files'!A111</f>
        <v>TritylOn: Off</v>
      </c>
    </row>
    <row r="112" spans="1:1">
      <c r="A112" s="69" t="str">
        <f>'Import Files'!A112</f>
        <v>Oligo ID:  CF</v>
      </c>
    </row>
    <row r="113" spans="1:1">
      <c r="A113" s="69" t="str">
        <f>'Import Files'!A113</f>
        <v>Number of Bases: 57</v>
      </c>
    </row>
    <row r="114" spans="1:1">
      <c r="A114" s="69" t="str">
        <f>'Import Files'!A114</f>
        <v>Sequence: agtggcagggcggggcgtaaggaggacaatcatgaaaaagcctgaactcaccgcgac</v>
      </c>
    </row>
    <row r="115" spans="1:1">
      <c r="A115" s="69" t="str">
        <f>'Import Files'!A115</f>
        <v xml:space="preserve">Vial ID: </v>
      </c>
    </row>
    <row r="117" spans="1:1">
      <c r="A117" s="69" t="str">
        <f>'Import Files'!A117</f>
        <v>Bank  2, Column  3</v>
      </c>
    </row>
    <row r="118" spans="1:1">
      <c r="A118" s="69" t="str">
        <f>'Import Files'!A118</f>
        <v>Column: Enabled</v>
      </c>
    </row>
    <row r="119" spans="1:1">
      <c r="A119" s="69" t="str">
        <f>'Import Files'!A119</f>
        <v>TritylOn: Off</v>
      </c>
    </row>
    <row r="120" spans="1:1">
      <c r="A120" s="69" t="str">
        <f>'Import Files'!A120</f>
        <v>Oligo ID:  RSFSpGF</v>
      </c>
    </row>
    <row r="121" spans="1:1">
      <c r="A121" s="69" t="str">
        <f>'Import Files'!A121</f>
        <v>Number of Bases: 60</v>
      </c>
    </row>
    <row r="122" spans="1:1">
      <c r="A122" s="69" t="str">
        <f>'Import Files'!A122</f>
        <v>Sequence: gcgatcaccgcttccctcatactcttcctttttcaatattattgaagcatttatcagggt</v>
      </c>
    </row>
    <row r="123" spans="1:1">
      <c r="A123" s="69" t="str">
        <f>'Import Files'!A123</f>
        <v xml:space="preserve">Vial ID: </v>
      </c>
    </row>
    <row r="125" spans="1:1">
      <c r="A125" s="69" t="str">
        <f>'Import Files'!A125</f>
        <v>Bank  2, Column  4</v>
      </c>
    </row>
    <row r="126" spans="1:1">
      <c r="A126" s="69" t="str">
        <f>'Import Files'!A126</f>
        <v>Column: Enabled</v>
      </c>
    </row>
    <row r="127" spans="1:1">
      <c r="A127" s="69" t="str">
        <f>'Import Files'!A127</f>
        <v>TritylOn: Off</v>
      </c>
    </row>
    <row r="128" spans="1:1">
      <c r="A128" s="69" t="str">
        <f>'Import Files'!A128</f>
        <v>Oligo ID:  SpRF</v>
      </c>
    </row>
    <row r="129" spans="1:1">
      <c r="A129" s="69" t="str">
        <f>'Import Files'!A129</f>
        <v>Number of Bases: 41</v>
      </c>
    </row>
    <row r="130" spans="1:1">
      <c r="A130" s="69" t="str">
        <f>'Import Files'!A130</f>
        <v>Sequence: atgagggaagcggtgatcgccgaagtatcgactcaactatc</v>
      </c>
    </row>
    <row r="131" spans="1:1">
      <c r="A131" s="69" t="str">
        <f>'Import Files'!A131</f>
        <v xml:space="preserve">Vial ID: </v>
      </c>
    </row>
    <row r="133" spans="1:1">
      <c r="A133" s="69" t="str">
        <f>'Import Files'!A133</f>
        <v>Bank  2, Column  5</v>
      </c>
    </row>
    <row r="134" spans="1:1">
      <c r="A134" s="69" t="str">
        <f>'Import Files'!A134</f>
        <v>Column: Enabled</v>
      </c>
    </row>
    <row r="135" spans="1:1">
      <c r="A135" s="69" t="str">
        <f>'Import Files'!A135</f>
        <v>TritylOn: Off</v>
      </c>
    </row>
    <row r="136" spans="1:1">
      <c r="A136" s="69" t="str">
        <f>'Import Files'!A136</f>
        <v>Oligo ID:  SpRGF</v>
      </c>
    </row>
    <row r="137" spans="1:1">
      <c r="A137" s="69" t="str">
        <f>'Import Files'!A137</f>
        <v>Number of Bases: 60</v>
      </c>
    </row>
    <row r="138" spans="1:1">
      <c r="A138" s="69" t="str">
        <f>'Import Files'!A138</f>
        <v>Sequence: atccgctcatgaattaattcttatttgccgactaccttggtgatctcgcctttcacgtag</v>
      </c>
    </row>
    <row r="139" spans="1:1">
      <c r="A139" s="69" t="str">
        <f>'Import Files'!A139</f>
        <v xml:space="preserve">Vial ID: </v>
      </c>
    </row>
    <row r="141" spans="1:1">
      <c r="A141" s="69" t="str">
        <f>'Import Files'!A141</f>
        <v>Bank  2, Column  6</v>
      </c>
    </row>
    <row r="142" spans="1:1">
      <c r="A142" s="69" t="str">
        <f>'Import Files'!A142</f>
        <v>Column: Enabled</v>
      </c>
    </row>
    <row r="143" spans="1:1">
      <c r="A143" s="69" t="str">
        <f>'Import Files'!A143</f>
        <v>TritylOn: Off</v>
      </c>
    </row>
    <row r="144" spans="1:1">
      <c r="A144" s="69" t="str">
        <f>'Import Files'!A144</f>
        <v>Oligo ID:  CR</v>
      </c>
    </row>
    <row r="145" spans="1:1">
      <c r="A145" s="69" t="str">
        <f>'Import Files'!A145</f>
        <v>Number of Bases: 69</v>
      </c>
    </row>
    <row r="146" spans="1:1">
      <c r="A146" s="69" t="str">
        <f>'Import Files'!A146</f>
        <v>Sequence: CCAGTGATTTTTTTCTCCATGGTTTAGTTCCTCACCTTGTCGTATTATACTATGCCGATATACTATGCC</v>
      </c>
    </row>
    <row r="147" spans="1:1">
      <c r="A147" s="69" t="str">
        <f>'Import Files'!A147</f>
        <v xml:space="preserve">Vial ID: </v>
      </c>
    </row>
    <row r="149" spans="1:1">
      <c r="A149" s="69" t="str">
        <f>'Import Files'!A149</f>
        <v>Bank  2, Column  7</v>
      </c>
    </row>
    <row r="150" spans="1:1">
      <c r="A150" s="69" t="str">
        <f>'Import Files'!A150</f>
        <v>Column: Enabled</v>
      </c>
    </row>
    <row r="151" spans="1:1">
      <c r="A151" s="69" t="str">
        <f>'Import Files'!A151</f>
        <v>TritylOn: Off</v>
      </c>
    </row>
    <row r="152" spans="1:1">
      <c r="A152" s="69" t="str">
        <f>'Import Files'!A152</f>
        <v>Oligo ID:  CF2</v>
      </c>
    </row>
    <row r="153" spans="1:1">
      <c r="A153" s="69" t="str">
        <f>'Import Files'!A153</f>
        <v>Number of Bases: 61</v>
      </c>
    </row>
    <row r="154" spans="1:1">
      <c r="A154" s="69" t="str">
        <f>'Import Files'!A154</f>
        <v>Sequence: AGTGGCAGGGCGGGGCGTAACAAACGCTAAATTGCCTGATGCGCTACGCTTATCATCCTTA</v>
      </c>
    </row>
    <row r="155" spans="1:1">
      <c r="A155" s="69" t="str">
        <f>'Import Files'!A155</f>
        <v xml:space="preserve">Vial ID: </v>
      </c>
    </row>
    <row r="157" spans="1:1">
      <c r="A157" s="69" t="str">
        <f>'Import Files'!A157</f>
        <v>Bank  2, Column  8</v>
      </c>
    </row>
    <row r="158" spans="1:1">
      <c r="A158" s="69" t="str">
        <f>'Import Files'!A158</f>
        <v>Column: Enabled</v>
      </c>
    </row>
    <row r="159" spans="1:1">
      <c r="A159" s="69" t="str">
        <f>'Import Files'!A159</f>
        <v>TritylOn: Off</v>
      </c>
    </row>
    <row r="160" spans="1:1">
      <c r="A160" s="69" t="str">
        <f>'Import Files'!A160</f>
        <v>Oligo ID:  RSFTR</v>
      </c>
    </row>
    <row r="161" spans="1:1">
      <c r="A161" s="69" t="str">
        <f>'Import Files'!A161</f>
        <v>Number of Bases: 70</v>
      </c>
    </row>
    <row r="162" spans="1:1">
      <c r="A162" s="69" t="str">
        <f>'Import Files'!A162</f>
        <v>Sequence: GAATTAATTCATGAGCGGATACATATTTGAATGTATTTAGAAAAATAAACAAATAGGGGTTCCGCGCACA</v>
      </c>
    </row>
    <row r="163" spans="1:1">
      <c r="A163" s="69" t="str">
        <f>'Import Files'!A163</f>
        <v xml:space="preserve">Vial ID: </v>
      </c>
    </row>
    <row r="165" spans="1:1">
      <c r="A165" s="69" t="str">
        <f>'Import Files'!A165</f>
        <v>Bank  2, Column  9</v>
      </c>
    </row>
    <row r="166" spans="1:1">
      <c r="A166" s="69" t="str">
        <f>'Import Files'!A166</f>
        <v>Column: Enabled</v>
      </c>
    </row>
    <row r="167" spans="1:1">
      <c r="A167" s="69" t="str">
        <f>'Import Files'!A167</f>
        <v>TritylOn: Off</v>
      </c>
    </row>
    <row r="168" spans="1:1">
      <c r="A168" s="69" t="str">
        <f>'Import Files'!A168</f>
        <v>Oligo ID:  AMuGamF</v>
      </c>
    </row>
    <row r="169" spans="1:1">
      <c r="A169" s="69" t="str">
        <f>'Import Files'!A169</f>
        <v>Number of Bases: 55</v>
      </c>
    </row>
    <row r="170" spans="1:1">
      <c r="A170" s="69" t="str">
        <f>'Import Files'!A170</f>
        <v>Sequence: aacaggaggaattaaccatggcgaaaccggcaaagcgcattaagagcgcggcagc</v>
      </c>
    </row>
    <row r="171" spans="1:1">
      <c r="A171" s="69" t="str">
        <f>'Import Files'!A171</f>
        <v xml:space="preserve">Vial ID: </v>
      </c>
    </row>
    <row r="173" spans="1:1">
      <c r="A173" s="69" t="str">
        <f>'Import Files'!A173</f>
        <v>Bank  2, Column  10</v>
      </c>
    </row>
    <row r="174" spans="1:1">
      <c r="A174" s="69" t="str">
        <f>'Import Files'!A174</f>
        <v>Column: Enabled</v>
      </c>
    </row>
    <row r="175" spans="1:1">
      <c r="A175" s="69" t="str">
        <f>'Import Files'!A175</f>
        <v>TritylOn: Off</v>
      </c>
    </row>
    <row r="176" spans="1:1">
      <c r="A176" s="69" t="str">
        <f>'Import Files'!A176</f>
        <v>Oligo ID:  AMuGamR</v>
      </c>
    </row>
    <row r="177" spans="1:1">
      <c r="A177" s="69" t="str">
        <f>'Import Files'!A177</f>
        <v>Number of Bases: 57</v>
      </c>
    </row>
    <row r="178" spans="1:1">
      <c r="A178" s="69" t="str">
        <f>'Import Files'!A178</f>
        <v>Sequence: caagcttcgctcgagctttagatcccggcctcctgctcgaaggggataatactaaaa</v>
      </c>
    </row>
    <row r="179" spans="1:1">
      <c r="A179" s="69" t="str">
        <f>'Import Files'!A179</f>
        <v xml:space="preserve">Vial ID: </v>
      </c>
    </row>
    <row r="181" spans="1:1">
      <c r="A181" s="69" t="str">
        <f>'Import Files'!A181</f>
        <v>Bank  2, Column  11</v>
      </c>
    </row>
    <row r="182" spans="1:1">
      <c r="A182" s="69" t="str">
        <f>'Import Files'!A182</f>
        <v>Column: Enabled</v>
      </c>
    </row>
    <row r="183" spans="1:1">
      <c r="A183" s="69" t="str">
        <f>'Import Files'!A183</f>
        <v>TritylOn: Off</v>
      </c>
    </row>
    <row r="184" spans="1:1">
      <c r="A184" s="69" t="str">
        <f>'Import Files'!A184</f>
        <v>Oligo ID:  505GF</v>
      </c>
    </row>
    <row r="185" spans="1:1">
      <c r="A185" s="69" t="str">
        <f>'Import Files'!A185</f>
        <v>Number of Bases: 59</v>
      </c>
    </row>
    <row r="186" spans="1:1">
      <c r="A186" s="69" t="str">
        <f>'Import Files'!A186</f>
        <v>Sequence: aatgcccatggcgtctgcagggatcccctcagactcagattggtgtaaagatcctcaag</v>
      </c>
    </row>
    <row r="187" spans="1:1">
      <c r="A187" s="69" t="str">
        <f>'Import Files'!A187</f>
        <v xml:space="preserve">Vial ID: </v>
      </c>
    </row>
    <row r="189" spans="1:1">
      <c r="A189" s="69" t="str">
        <f>'Import Files'!A189</f>
        <v>Bank  2, Column  12</v>
      </c>
    </row>
    <row r="190" spans="1:1">
      <c r="A190" s="69" t="str">
        <f>'Import Files'!A190</f>
        <v>Column: Enabled</v>
      </c>
    </row>
    <row r="191" spans="1:1">
      <c r="A191" s="69" t="str">
        <f>'Import Files'!A191</f>
        <v>TritylOn: Off</v>
      </c>
    </row>
    <row r="192" spans="1:1">
      <c r="A192" s="69" t="str">
        <f>'Import Files'!A192</f>
        <v>Oligo ID:  354GR</v>
      </c>
    </row>
    <row r="193" spans="1:1">
      <c r="A193" s="69" t="str">
        <f>'Import Files'!A193</f>
        <v>Number of Bases: 57</v>
      </c>
    </row>
    <row r="194" spans="1:1">
      <c r="A194" s="69" t="str">
        <f>'Import Files'!A194</f>
        <v>Sequence: acgtgctcaagcttcctaggaaagattctctttttttatgatatttgtacataaact</v>
      </c>
    </row>
    <row r="195" spans="1:1">
      <c r="A195" s="69" t="str">
        <f>'Import Files'!A195</f>
        <v xml:space="preserve">Vial ID: </v>
      </c>
    </row>
    <row r="197" spans="1:1">
      <c r="A197" s="69" t="str">
        <f>'Import Files'!A197</f>
        <v>Cycle File: C:\Program Files\CSI\CSI3900Cycles\50nmUniv.xls</v>
      </c>
    </row>
    <row r="199" spans="1:1">
      <c r="A199" s="69" t="str">
        <f>'Import Files'!A199</f>
        <v>Bank  3, Column  1</v>
      </c>
    </row>
    <row r="200" spans="1:1">
      <c r="A200" s="69" t="str">
        <f>'Import Files'!A200</f>
        <v>Column: Enabled</v>
      </c>
    </row>
    <row r="201" spans="1:1">
      <c r="A201" s="69" t="str">
        <f>'Import Files'!A201</f>
        <v>TritylOn: Off</v>
      </c>
    </row>
    <row r="202" spans="1:1">
      <c r="A202" s="69" t="str">
        <f>'Import Files'!A202</f>
        <v xml:space="preserve">Oligo ID: </v>
      </c>
    </row>
    <row r="203" spans="1:1">
      <c r="A203" s="69" t="str">
        <f>'Import Files'!A203</f>
        <v>Number of Bases: 0</v>
      </c>
    </row>
    <row r="204" spans="1:1">
      <c r="A204" s="69" t="str">
        <f>'Import Files'!A204</f>
        <v xml:space="preserve">Sequence: </v>
      </c>
    </row>
    <row r="205" spans="1:1">
      <c r="A205" s="69" t="str">
        <f>'Import Files'!A205</f>
        <v xml:space="preserve">Vial ID: </v>
      </c>
    </row>
    <row r="207" spans="1:1">
      <c r="A207" s="69" t="str">
        <f>'Import Files'!A207</f>
        <v>Bank  3, Column  2</v>
      </c>
    </row>
    <row r="208" spans="1:1">
      <c r="A208" s="69" t="str">
        <f>'Import Files'!A208</f>
        <v>Column: Enabled</v>
      </c>
    </row>
    <row r="209" spans="1:1">
      <c r="A209" s="69" t="str">
        <f>'Import Files'!A209</f>
        <v>TritylOn: Off</v>
      </c>
    </row>
    <row r="210" spans="1:1">
      <c r="A210" s="69" t="str">
        <f>'Import Files'!A210</f>
        <v xml:space="preserve">Oligo ID: </v>
      </c>
    </row>
    <row r="211" spans="1:1">
      <c r="A211" s="69" t="str">
        <f>'Import Files'!A211</f>
        <v>Number of Bases: 0</v>
      </c>
    </row>
    <row r="212" spans="1:1">
      <c r="A212" s="69" t="str">
        <f>'Import Files'!A212</f>
        <v xml:space="preserve">Sequence: </v>
      </c>
    </row>
    <row r="213" spans="1:1">
      <c r="A213" s="69" t="str">
        <f>'Import Files'!A213</f>
        <v xml:space="preserve">Vial ID: </v>
      </c>
    </row>
    <row r="215" spans="1:1">
      <c r="A215" s="69" t="str">
        <f>'Import Files'!A215</f>
        <v>Bank  3, Column  3</v>
      </c>
    </row>
    <row r="216" spans="1:1">
      <c r="A216" s="69" t="str">
        <f>'Import Files'!A216</f>
        <v>Column: Enabled</v>
      </c>
    </row>
    <row r="217" spans="1:1">
      <c r="A217" s="69" t="str">
        <f>'Import Files'!A217</f>
        <v>TritylOn: Off</v>
      </c>
    </row>
    <row r="218" spans="1:1">
      <c r="A218" s="69" t="str">
        <f>'Import Files'!A218</f>
        <v xml:space="preserve">Oligo ID: </v>
      </c>
    </row>
    <row r="219" spans="1:1">
      <c r="A219" s="69" t="str">
        <f>'Import Files'!A219</f>
        <v>Number of Bases: 0</v>
      </c>
    </row>
    <row r="220" spans="1:1">
      <c r="A220" s="69" t="str">
        <f>'Import Files'!A220</f>
        <v xml:space="preserve">Sequence: </v>
      </c>
    </row>
    <row r="221" spans="1:1">
      <c r="A221" s="69" t="str">
        <f>'Import Files'!A221</f>
        <v xml:space="preserve">Vial ID: </v>
      </c>
    </row>
    <row r="223" spans="1:1">
      <c r="A223" s="69" t="str">
        <f>'Import Files'!A223</f>
        <v>Bank  3, Column  4</v>
      </c>
    </row>
    <row r="224" spans="1:1">
      <c r="A224" s="69" t="str">
        <f>'Import Files'!A224</f>
        <v>Column: Enabled</v>
      </c>
    </row>
    <row r="225" spans="1:1">
      <c r="A225" s="69" t="str">
        <f>'Import Files'!A225</f>
        <v>TritylOn: Off</v>
      </c>
    </row>
    <row r="226" spans="1:1">
      <c r="A226" s="69" t="str">
        <f>'Import Files'!A226</f>
        <v xml:space="preserve">Oligo ID: </v>
      </c>
    </row>
    <row r="227" spans="1:1">
      <c r="A227" s="69" t="str">
        <f>'Import Files'!A227</f>
        <v>Number of Bases: 0</v>
      </c>
    </row>
    <row r="228" spans="1:1">
      <c r="A228" s="69" t="str">
        <f>'Import Files'!A228</f>
        <v xml:space="preserve">Sequence: </v>
      </c>
    </row>
    <row r="229" spans="1:1">
      <c r="A229" s="69" t="str">
        <f>'Import Files'!A229</f>
        <v xml:space="preserve">Vial ID: </v>
      </c>
    </row>
    <row r="231" spans="1:1">
      <c r="A231" s="69" t="str">
        <f>'Import Files'!A231</f>
        <v>Bank  3, Column  5</v>
      </c>
    </row>
    <row r="232" spans="1:1">
      <c r="A232" s="69" t="str">
        <f>'Import Files'!A232</f>
        <v>Column: Enabled</v>
      </c>
    </row>
    <row r="233" spans="1:1">
      <c r="A233" s="69" t="str">
        <f>'Import Files'!A233</f>
        <v>TritylOn: Off</v>
      </c>
    </row>
    <row r="234" spans="1:1">
      <c r="A234" s="69" t="str">
        <f>'Import Files'!A234</f>
        <v xml:space="preserve">Oligo ID: </v>
      </c>
    </row>
    <row r="235" spans="1:1">
      <c r="A235" s="69" t="str">
        <f>'Import Files'!A235</f>
        <v>Number of Bases: 0</v>
      </c>
    </row>
    <row r="236" spans="1:1">
      <c r="A236" s="69" t="str">
        <f>'Import Files'!A236</f>
        <v xml:space="preserve">Sequence: </v>
      </c>
    </row>
    <row r="237" spans="1:1">
      <c r="A237" s="69" t="str">
        <f>'Import Files'!A237</f>
        <v xml:space="preserve">Vial ID: </v>
      </c>
    </row>
    <row r="239" spans="1:1">
      <c r="A239" s="69" t="str">
        <f>'Import Files'!A239</f>
        <v>Bank  3, Column  6</v>
      </c>
    </row>
    <row r="240" spans="1:1">
      <c r="A240" s="69" t="str">
        <f>'Import Files'!A240</f>
        <v>Column: Enabled</v>
      </c>
    </row>
    <row r="241" spans="1:1">
      <c r="A241" s="69" t="str">
        <f>'Import Files'!A241</f>
        <v>TritylOn: Off</v>
      </c>
    </row>
    <row r="242" spans="1:1">
      <c r="A242" s="69" t="str">
        <f>'Import Files'!A242</f>
        <v xml:space="preserve">Oligo ID: </v>
      </c>
    </row>
    <row r="243" spans="1:1">
      <c r="A243" s="69" t="str">
        <f>'Import Files'!A243</f>
        <v>Number of Bases: 0</v>
      </c>
    </row>
    <row r="244" spans="1:1">
      <c r="A244" s="69" t="str">
        <f>'Import Files'!A244</f>
        <v xml:space="preserve">Sequence: </v>
      </c>
    </row>
    <row r="245" spans="1:1">
      <c r="A245" s="69" t="str">
        <f>'Import Files'!A245</f>
        <v xml:space="preserve">Vial ID: </v>
      </c>
    </row>
    <row r="247" spans="1:1">
      <c r="A247" s="69" t="str">
        <f>'Import Files'!A247</f>
        <v>Bank  3, Column  7</v>
      </c>
    </row>
    <row r="248" spans="1:1">
      <c r="A248" s="69" t="str">
        <f>'Import Files'!A248</f>
        <v>Column: Enabled</v>
      </c>
    </row>
    <row r="249" spans="1:1">
      <c r="A249" s="69" t="str">
        <f>'Import Files'!A249</f>
        <v>TritylOn: Off</v>
      </c>
    </row>
    <row r="250" spans="1:1">
      <c r="A250" s="69" t="str">
        <f>'Import Files'!A250</f>
        <v xml:space="preserve">Oligo ID: </v>
      </c>
    </row>
    <row r="251" spans="1:1">
      <c r="A251" s="69" t="str">
        <f>'Import Files'!A251</f>
        <v>Number of Bases: 0</v>
      </c>
    </row>
    <row r="252" spans="1:1">
      <c r="A252" s="69" t="str">
        <f>'Import Files'!A252</f>
        <v xml:space="preserve">Sequence: </v>
      </c>
    </row>
    <row r="253" spans="1:1">
      <c r="A253" s="69" t="str">
        <f>'Import Files'!A253</f>
        <v xml:space="preserve">Vial ID: </v>
      </c>
    </row>
    <row r="255" spans="1:1">
      <c r="A255" s="69" t="str">
        <f>'Import Files'!A255</f>
        <v>Bank  3, Column  8</v>
      </c>
    </row>
    <row r="256" spans="1:1">
      <c r="A256" s="69" t="str">
        <f>'Import Files'!A256</f>
        <v>Column: Enabled</v>
      </c>
    </row>
    <row r="257" spans="1:1">
      <c r="A257" s="69" t="str">
        <f>'Import Files'!A257</f>
        <v>TritylOn: Off</v>
      </c>
    </row>
    <row r="258" spans="1:1">
      <c r="A258" s="69" t="str">
        <f>'Import Files'!A258</f>
        <v xml:space="preserve">Oligo ID: </v>
      </c>
    </row>
    <row r="259" spans="1:1">
      <c r="A259" s="69" t="str">
        <f>'Import Files'!A259</f>
        <v>Number of Bases: 0</v>
      </c>
    </row>
    <row r="260" spans="1:1">
      <c r="A260" s="69" t="str">
        <f>'Import Files'!A260</f>
        <v xml:space="preserve">Sequence: </v>
      </c>
    </row>
    <row r="261" spans="1:1">
      <c r="A261" s="69" t="str">
        <f>'Import Files'!A261</f>
        <v xml:space="preserve">Vial ID: </v>
      </c>
    </row>
    <row r="263" spans="1:1">
      <c r="A263" s="69" t="str">
        <f>'Import Files'!A263</f>
        <v>Bank  3, Column  9</v>
      </c>
    </row>
    <row r="264" spans="1:1">
      <c r="A264" s="69" t="str">
        <f>'Import Files'!A264</f>
        <v>Column: Enabled</v>
      </c>
    </row>
    <row r="265" spans="1:1">
      <c r="A265" s="69" t="str">
        <f>'Import Files'!A265</f>
        <v>TritylOn: Off</v>
      </c>
    </row>
    <row r="266" spans="1:1">
      <c r="A266" s="69" t="str">
        <f>'Import Files'!A266</f>
        <v xml:space="preserve">Oligo ID: </v>
      </c>
    </row>
    <row r="267" spans="1:1">
      <c r="A267" s="69" t="str">
        <f>'Import Files'!A267</f>
        <v>Number of Bases: 0</v>
      </c>
    </row>
    <row r="268" spans="1:1">
      <c r="A268" s="69" t="str">
        <f>'Import Files'!A268</f>
        <v xml:space="preserve">Sequence: </v>
      </c>
    </row>
    <row r="269" spans="1:1">
      <c r="A269" s="69" t="str">
        <f>'Import Files'!A269</f>
        <v xml:space="preserve">Vial ID: </v>
      </c>
    </row>
    <row r="271" spans="1:1">
      <c r="A271" s="69" t="str">
        <f>'Import Files'!A271</f>
        <v>Bank  3, Column  10</v>
      </c>
    </row>
    <row r="272" spans="1:1">
      <c r="A272" s="69" t="str">
        <f>'Import Files'!A272</f>
        <v>Column: Enabled</v>
      </c>
    </row>
    <row r="273" spans="1:1">
      <c r="A273" s="69" t="str">
        <f>'Import Files'!A273</f>
        <v>TritylOn: Off</v>
      </c>
    </row>
    <row r="274" spans="1:1">
      <c r="A274" s="69" t="str">
        <f>'Import Files'!A274</f>
        <v xml:space="preserve">Oligo ID: </v>
      </c>
    </row>
    <row r="275" spans="1:1">
      <c r="A275" s="69" t="str">
        <f>'Import Files'!A275</f>
        <v>Number of Bases: 0</v>
      </c>
    </row>
    <row r="276" spans="1:1">
      <c r="A276" s="69" t="str">
        <f>'Import Files'!A276</f>
        <v xml:space="preserve">Sequence: </v>
      </c>
    </row>
    <row r="277" spans="1:1">
      <c r="A277" s="69" t="str">
        <f>'Import Files'!A277</f>
        <v xml:space="preserve">Vial ID: </v>
      </c>
    </row>
    <row r="279" spans="1:1">
      <c r="A279" s="69" t="str">
        <f>'Import Files'!A279</f>
        <v>Bank  3, Column  11</v>
      </c>
    </row>
    <row r="280" spans="1:1">
      <c r="A280" s="69" t="str">
        <f>'Import Files'!A280</f>
        <v>Column: Enabled</v>
      </c>
    </row>
    <row r="281" spans="1:1">
      <c r="A281" s="69" t="str">
        <f>'Import Files'!A281</f>
        <v>TritylOn: Off</v>
      </c>
    </row>
    <row r="282" spans="1:1">
      <c r="A282" s="69" t="str">
        <f>'Import Files'!A282</f>
        <v xml:space="preserve">Oligo ID: </v>
      </c>
    </row>
    <row r="283" spans="1:1">
      <c r="A283" s="69" t="str">
        <f>'Import Files'!A283</f>
        <v>Number of Bases: 0</v>
      </c>
    </row>
    <row r="284" spans="1:1">
      <c r="A284" s="69" t="str">
        <f>'Import Files'!A284</f>
        <v xml:space="preserve">Sequence: </v>
      </c>
    </row>
    <row r="285" spans="1:1">
      <c r="A285" s="69" t="str">
        <f>'Import Files'!A285</f>
        <v xml:space="preserve">Vial ID: </v>
      </c>
    </row>
    <row r="287" spans="1:1">
      <c r="A287" s="69" t="str">
        <f>'Import Files'!A287</f>
        <v>Bank  3, Column  12</v>
      </c>
    </row>
    <row r="288" spans="1:1">
      <c r="A288" s="69" t="str">
        <f>'Import Files'!A288</f>
        <v>Column: Enabled</v>
      </c>
    </row>
    <row r="289" spans="1:1">
      <c r="A289" s="69" t="str">
        <f>'Import Files'!A289</f>
        <v>TritylOn: Off</v>
      </c>
    </row>
    <row r="290" spans="1:1">
      <c r="A290" s="69" t="str">
        <f>'Import Files'!A290</f>
        <v xml:space="preserve">Oligo ID: </v>
      </c>
    </row>
    <row r="291" spans="1:1">
      <c r="A291" s="69" t="str">
        <f>'Import Files'!A291</f>
        <v>Number of Bases: 0</v>
      </c>
    </row>
    <row r="292" spans="1:1">
      <c r="A292" s="69" t="str">
        <f>'Import Files'!A292</f>
        <v xml:space="preserve">Sequence: </v>
      </c>
    </row>
    <row r="293" spans="1:1">
      <c r="A293" s="69" t="str">
        <f>'Import Files'!A293</f>
        <v xml:space="preserve">Vial ID: </v>
      </c>
    </row>
    <row r="295" spans="1:1">
      <c r="A295" s="69" t="str">
        <f>'Import Files'!A295</f>
        <v xml:space="preserve">Cycle File: </v>
      </c>
    </row>
    <row r="297" spans="1:1">
      <c r="A297" s="69" t="str">
        <f>'Import Files'!A297</f>
        <v>Bank  4, Column  1</v>
      </c>
    </row>
    <row r="298" spans="1:1">
      <c r="A298" s="69" t="str">
        <f>'Import Files'!A298</f>
        <v>Column: Enabled</v>
      </c>
    </row>
    <row r="299" spans="1:1">
      <c r="A299" s="69" t="str">
        <f>'Import Files'!A299</f>
        <v>TritylOn: Off</v>
      </c>
    </row>
    <row r="300" spans="1:1">
      <c r="A300" s="69" t="str">
        <f>'Import Files'!A300</f>
        <v xml:space="preserve">Oligo ID: </v>
      </c>
    </row>
    <row r="301" spans="1:1">
      <c r="A301" s="69" t="str">
        <f>'Import Files'!A301</f>
        <v>Number of Bases: 0</v>
      </c>
    </row>
    <row r="302" spans="1:1">
      <c r="A302" s="69" t="str">
        <f>'Import Files'!A302</f>
        <v xml:space="preserve">Sequence: </v>
      </c>
    </row>
    <row r="303" spans="1:1">
      <c r="A303" s="69" t="str">
        <f>'Import Files'!A303</f>
        <v xml:space="preserve">Vial ID: </v>
      </c>
    </row>
    <row r="305" spans="1:1">
      <c r="A305" s="69" t="str">
        <f>'Import Files'!A305</f>
        <v>Bank  4, Column  2</v>
      </c>
    </row>
    <row r="306" spans="1:1">
      <c r="A306" s="69" t="str">
        <f>'Import Files'!A306</f>
        <v>Column: Enabled</v>
      </c>
    </row>
    <row r="307" spans="1:1">
      <c r="A307" s="69" t="str">
        <f>'Import Files'!A307</f>
        <v>TritylOn: Off</v>
      </c>
    </row>
    <row r="308" spans="1:1">
      <c r="A308" s="69" t="str">
        <f>'Import Files'!A308</f>
        <v xml:space="preserve">Oligo ID: </v>
      </c>
    </row>
    <row r="309" spans="1:1">
      <c r="A309" s="69" t="str">
        <f>'Import Files'!A309</f>
        <v>Number of Bases: 0</v>
      </c>
    </row>
    <row r="310" spans="1:1">
      <c r="A310" s="69" t="str">
        <f>'Import Files'!A310</f>
        <v xml:space="preserve">Sequence: </v>
      </c>
    </row>
    <row r="311" spans="1:1">
      <c r="A311" s="69" t="str">
        <f>'Import Files'!A311</f>
        <v xml:space="preserve">Vial ID: </v>
      </c>
    </row>
    <row r="313" spans="1:1">
      <c r="A313" s="69" t="str">
        <f>'Import Files'!A313</f>
        <v>Bank  4, Column  3</v>
      </c>
    </row>
    <row r="314" spans="1:1">
      <c r="A314" s="69" t="str">
        <f>'Import Files'!A314</f>
        <v>Column: Enabled</v>
      </c>
    </row>
    <row r="315" spans="1:1">
      <c r="A315" s="69" t="str">
        <f>'Import Files'!A315</f>
        <v>TritylOn: Off</v>
      </c>
    </row>
    <row r="316" spans="1:1">
      <c r="A316" s="69" t="str">
        <f>'Import Files'!A316</f>
        <v xml:space="preserve">Oligo ID: </v>
      </c>
    </row>
    <row r="317" spans="1:1">
      <c r="A317" s="69" t="str">
        <f>'Import Files'!A317</f>
        <v>Number of Bases: 0</v>
      </c>
    </row>
    <row r="318" spans="1:1">
      <c r="A318" s="69" t="str">
        <f>'Import Files'!A318</f>
        <v xml:space="preserve">Sequence: </v>
      </c>
    </row>
    <row r="319" spans="1:1">
      <c r="A319" s="69" t="str">
        <f>'Import Files'!A319</f>
        <v xml:space="preserve">Vial ID: </v>
      </c>
    </row>
    <row r="321" spans="1:1">
      <c r="A321" s="69" t="str">
        <f>'Import Files'!A321</f>
        <v>Bank  4, Column  4</v>
      </c>
    </row>
    <row r="322" spans="1:1">
      <c r="A322" s="69" t="str">
        <f>'Import Files'!A322</f>
        <v>Column: Enabled</v>
      </c>
    </row>
    <row r="323" spans="1:1">
      <c r="A323" s="69" t="str">
        <f>'Import Files'!A323</f>
        <v>TritylOn: Off</v>
      </c>
    </row>
    <row r="324" spans="1:1">
      <c r="A324" s="69" t="str">
        <f>'Import Files'!A324</f>
        <v xml:space="preserve">Oligo ID: </v>
      </c>
    </row>
    <row r="325" spans="1:1">
      <c r="A325" s="69" t="str">
        <f>'Import Files'!A325</f>
        <v>Number of Bases: 0</v>
      </c>
    </row>
    <row r="326" spans="1:1">
      <c r="A326" s="69" t="str">
        <f>'Import Files'!A326</f>
        <v xml:space="preserve">Sequence: </v>
      </c>
    </row>
    <row r="327" spans="1:1">
      <c r="A327" s="69" t="str">
        <f>'Import Files'!A327</f>
        <v xml:space="preserve">Vial ID: </v>
      </c>
    </row>
    <row r="329" spans="1:1">
      <c r="A329" s="69" t="str">
        <f>'Import Files'!A329</f>
        <v>Bank  4, Column  5</v>
      </c>
    </row>
    <row r="330" spans="1:1">
      <c r="A330" s="69" t="str">
        <f>'Import Files'!A330</f>
        <v>Column: Enabled</v>
      </c>
    </row>
    <row r="331" spans="1:1">
      <c r="A331" s="69" t="str">
        <f>'Import Files'!A331</f>
        <v>TritylOn: Off</v>
      </c>
    </row>
    <row r="332" spans="1:1">
      <c r="A332" s="69" t="str">
        <f>'Import Files'!A332</f>
        <v xml:space="preserve">Oligo ID: </v>
      </c>
    </row>
    <row r="333" spans="1:1">
      <c r="A333" s="69" t="str">
        <f>'Import Files'!A333</f>
        <v>Number of Bases: 0</v>
      </c>
    </row>
    <row r="334" spans="1:1">
      <c r="A334" s="69" t="str">
        <f>'Import Files'!A334</f>
        <v xml:space="preserve">Sequence: </v>
      </c>
    </row>
    <row r="335" spans="1:1">
      <c r="A335" s="69" t="str">
        <f>'Import Files'!A335</f>
        <v xml:space="preserve">Vial ID: </v>
      </c>
    </row>
    <row r="337" spans="1:1">
      <c r="A337" s="69" t="str">
        <f>'Import Files'!A337</f>
        <v>Bank  4, Column  6</v>
      </c>
    </row>
    <row r="338" spans="1:1">
      <c r="A338" s="69" t="str">
        <f>'Import Files'!A338</f>
        <v>Column: Enabled</v>
      </c>
    </row>
    <row r="339" spans="1:1">
      <c r="A339" s="69" t="str">
        <f>'Import Files'!A339</f>
        <v>TritylOn: Off</v>
      </c>
    </row>
    <row r="340" spans="1:1">
      <c r="A340" s="69" t="str">
        <f>'Import Files'!A340</f>
        <v xml:space="preserve">Oligo ID: </v>
      </c>
    </row>
    <row r="341" spans="1:1">
      <c r="A341" s="69" t="str">
        <f>'Import Files'!A341</f>
        <v>Number of Bases: 0</v>
      </c>
    </row>
    <row r="342" spans="1:1">
      <c r="A342" s="69" t="str">
        <f>'Import Files'!A342</f>
        <v xml:space="preserve">Sequence: </v>
      </c>
    </row>
    <row r="343" spans="1:1">
      <c r="A343" s="69" t="str">
        <f>'Import Files'!A343</f>
        <v xml:space="preserve">Vial ID: </v>
      </c>
    </row>
    <row r="345" spans="1:1">
      <c r="A345" s="69" t="str">
        <f>'Import Files'!A345</f>
        <v>Bank  4, Column  7</v>
      </c>
    </row>
    <row r="346" spans="1:1">
      <c r="A346" s="69" t="str">
        <f>'Import Files'!A346</f>
        <v>Column: Enabled</v>
      </c>
    </row>
    <row r="347" spans="1:1">
      <c r="A347" s="69" t="str">
        <f>'Import Files'!A347</f>
        <v>TritylOn: Off</v>
      </c>
    </row>
    <row r="348" spans="1:1">
      <c r="A348" s="69" t="str">
        <f>'Import Files'!A348</f>
        <v xml:space="preserve">Oligo ID: </v>
      </c>
    </row>
    <row r="349" spans="1:1">
      <c r="A349" s="69" t="str">
        <f>'Import Files'!A349</f>
        <v>Number of Bases: 0</v>
      </c>
    </row>
    <row r="350" spans="1:1">
      <c r="A350" s="69" t="str">
        <f>'Import Files'!A350</f>
        <v xml:space="preserve">Sequence: </v>
      </c>
    </row>
    <row r="351" spans="1:1">
      <c r="A351" s="69" t="str">
        <f>'Import Files'!A351</f>
        <v xml:space="preserve">Vial ID: </v>
      </c>
    </row>
    <row r="353" spans="1:1">
      <c r="A353" s="69" t="str">
        <f>'Import Files'!A353</f>
        <v>Bank  4, Column  8</v>
      </c>
    </row>
    <row r="354" spans="1:1">
      <c r="A354" s="69" t="str">
        <f>'Import Files'!A354</f>
        <v>Column: Enabled</v>
      </c>
    </row>
    <row r="355" spans="1:1">
      <c r="A355" s="69" t="str">
        <f>'Import Files'!A355</f>
        <v>TritylOn: Off</v>
      </c>
    </row>
    <row r="356" spans="1:1">
      <c r="A356" s="69" t="str">
        <f>'Import Files'!A356</f>
        <v xml:space="preserve">Oligo ID: </v>
      </c>
    </row>
    <row r="357" spans="1:1">
      <c r="A357" s="69" t="str">
        <f>'Import Files'!A357</f>
        <v>Number of Bases: 0</v>
      </c>
    </row>
    <row r="358" spans="1:1">
      <c r="A358" s="69" t="str">
        <f>'Import Files'!A358</f>
        <v xml:space="preserve">Sequence: </v>
      </c>
    </row>
    <row r="359" spans="1:1">
      <c r="A359" s="69" t="str">
        <f>'Import Files'!A359</f>
        <v xml:space="preserve">Vial ID: </v>
      </c>
    </row>
    <row r="361" spans="1:1">
      <c r="A361" s="69" t="str">
        <f>'Import Files'!A361</f>
        <v>Bank  4, Column  9</v>
      </c>
    </row>
    <row r="362" spans="1:1">
      <c r="A362" s="69" t="str">
        <f>'Import Files'!A362</f>
        <v>Column: Enabled</v>
      </c>
    </row>
    <row r="363" spans="1:1">
      <c r="A363" s="69" t="str">
        <f>'Import Files'!A363</f>
        <v>TritylOn: Off</v>
      </c>
    </row>
    <row r="364" spans="1:1">
      <c r="A364" s="69" t="str">
        <f>'Import Files'!A364</f>
        <v xml:space="preserve">Oligo ID: </v>
      </c>
    </row>
    <row r="365" spans="1:1">
      <c r="A365" s="69" t="str">
        <f>'Import Files'!A365</f>
        <v>Number of Bases: 0</v>
      </c>
    </row>
    <row r="366" spans="1:1">
      <c r="A366" s="69" t="str">
        <f>'Import Files'!A366</f>
        <v xml:space="preserve">Sequence: </v>
      </c>
    </row>
    <row r="367" spans="1:1">
      <c r="A367" s="69" t="str">
        <f>'Import Files'!A367</f>
        <v xml:space="preserve">Vial ID: </v>
      </c>
    </row>
    <row r="369" spans="1:1">
      <c r="A369" s="69" t="str">
        <f>'Import Files'!A369</f>
        <v>Bank  4, Column  10</v>
      </c>
    </row>
    <row r="370" spans="1:1">
      <c r="A370" s="69" t="str">
        <f>'Import Files'!A370</f>
        <v>Column: Enabled</v>
      </c>
    </row>
    <row r="371" spans="1:1">
      <c r="A371" s="69" t="str">
        <f>'Import Files'!A371</f>
        <v>TritylOn: Off</v>
      </c>
    </row>
    <row r="372" spans="1:1">
      <c r="A372" s="69" t="str">
        <f>'Import Files'!A372</f>
        <v xml:space="preserve">Oligo ID: </v>
      </c>
    </row>
    <row r="373" spans="1:1">
      <c r="A373" s="69" t="str">
        <f>'Import Files'!A373</f>
        <v>Number of Bases: 0</v>
      </c>
    </row>
    <row r="374" spans="1:1">
      <c r="A374" s="69" t="str">
        <f>'Import Files'!A374</f>
        <v xml:space="preserve">Sequence: </v>
      </c>
    </row>
    <row r="375" spans="1:1">
      <c r="A375" s="69" t="str">
        <f>'Import Files'!A375</f>
        <v xml:space="preserve">Vial ID: </v>
      </c>
    </row>
    <row r="377" spans="1:1">
      <c r="A377" s="69" t="str">
        <f>'Import Files'!A377</f>
        <v>Bank  4, Column  11</v>
      </c>
    </row>
    <row r="378" spans="1:1">
      <c r="A378" s="69" t="str">
        <f>'Import Files'!A378</f>
        <v>Column: Enabled</v>
      </c>
    </row>
    <row r="379" spans="1:1">
      <c r="A379" s="69" t="str">
        <f>'Import Files'!A379</f>
        <v>TritylOn: Off</v>
      </c>
    </row>
    <row r="380" spans="1:1">
      <c r="A380" s="69" t="str">
        <f>'Import Files'!A380</f>
        <v xml:space="preserve">Oligo ID: </v>
      </c>
    </row>
    <row r="381" spans="1:1">
      <c r="A381" s="69" t="str">
        <f>'Import Files'!A381</f>
        <v>Number of Bases: 0</v>
      </c>
    </row>
    <row r="382" spans="1:1">
      <c r="A382" s="69" t="str">
        <f>'Import Files'!A382</f>
        <v xml:space="preserve">Sequence: </v>
      </c>
    </row>
    <row r="383" spans="1:1">
      <c r="A383" s="69" t="str">
        <f>'Import Files'!A383</f>
        <v xml:space="preserve">Vial ID: </v>
      </c>
    </row>
    <row r="385" spans="1:1">
      <c r="A385" s="69" t="str">
        <f>'Import Files'!A385</f>
        <v>Bank  4, Column  12</v>
      </c>
    </row>
    <row r="386" spans="1:1">
      <c r="A386" s="69" t="str">
        <f>'Import Files'!A386</f>
        <v>Column: Enabled</v>
      </c>
    </row>
    <row r="387" spans="1:1">
      <c r="A387" s="69" t="str">
        <f>'Import Files'!A387</f>
        <v>TritylOn: Off</v>
      </c>
    </row>
    <row r="388" spans="1:1">
      <c r="A388" s="69" t="str">
        <f>'Import Files'!A388</f>
        <v xml:space="preserve">Oligo ID: </v>
      </c>
    </row>
    <row r="389" spans="1:1">
      <c r="A389" s="69" t="str">
        <f>'Import Files'!A389</f>
        <v>Number of Bases: 0</v>
      </c>
    </row>
    <row r="390" spans="1:1">
      <c r="A390" s="69" t="str">
        <f>'Import Files'!A390</f>
        <v xml:space="preserve">Sequence: </v>
      </c>
    </row>
    <row r="391" spans="1:1">
      <c r="A391" s="69" t="str">
        <f>'Import Files'!A391</f>
        <v xml:space="preserve">Vial ID: </v>
      </c>
    </row>
    <row r="393" spans="1:1">
      <c r="A393" s="69" t="str">
        <f>'Import Files'!A393</f>
        <v xml:space="preserve">Cycle File: </v>
      </c>
    </row>
    <row r="394" spans="1:1">
      <c r="A394" s="70"/>
    </row>
    <row r="395" spans="1:1">
      <c r="A395" s="70"/>
    </row>
    <row r="396" spans="1:1">
      <c r="A396" s="70"/>
    </row>
    <row r="397" spans="1:1">
      <c r="A397" s="70"/>
    </row>
    <row r="398" spans="1:1">
      <c r="A398" s="70"/>
    </row>
    <row r="399" spans="1:1">
      <c r="A399" s="70"/>
    </row>
    <row r="400" spans="1:1">
      <c r="A400" s="70"/>
    </row>
    <row r="401" spans="1:1">
      <c r="A401" s="70"/>
    </row>
    <row r="402" spans="1:1">
      <c r="A402" s="70"/>
    </row>
    <row r="403" spans="1:1">
      <c r="A403" s="70"/>
    </row>
    <row r="404" spans="1:1">
      <c r="A404" s="70"/>
    </row>
    <row r="405" spans="1:1">
      <c r="A405" s="70"/>
    </row>
    <row r="406" spans="1:1">
      <c r="A406" s="70"/>
    </row>
    <row r="407" spans="1:1">
      <c r="A407" s="70"/>
    </row>
    <row r="408" spans="1:1">
      <c r="A408" s="70"/>
    </row>
    <row r="409" spans="1:1">
      <c r="A409" s="70"/>
    </row>
    <row r="410" spans="1:1">
      <c r="A410" s="70"/>
    </row>
    <row r="411" spans="1:1">
      <c r="A411" s="70"/>
    </row>
    <row r="412" spans="1:1">
      <c r="A412" s="70"/>
    </row>
    <row r="413" spans="1:1">
      <c r="A413" s="70"/>
    </row>
    <row r="414" spans="1:1">
      <c r="A414" s="70"/>
    </row>
    <row r="415" spans="1:1">
      <c r="A415" s="70"/>
    </row>
    <row r="416" spans="1:1">
      <c r="A416" s="70"/>
    </row>
    <row r="417" spans="1:1">
      <c r="A417" s="70"/>
    </row>
    <row r="418" spans="1:1">
      <c r="A418" s="70"/>
    </row>
    <row r="419" spans="1:1">
      <c r="A419" s="70"/>
    </row>
    <row r="420" spans="1:1">
      <c r="A420" s="70"/>
    </row>
    <row r="421" spans="1:1">
      <c r="A421" s="70"/>
    </row>
    <row r="422" spans="1:1">
      <c r="A422" s="70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G393"/>
  <sheetViews>
    <sheetView workbookViewId="0">
      <selection activeCell="B11" sqref="B11"/>
    </sheetView>
  </sheetViews>
  <sheetFormatPr defaultColWidth="9.140625" defaultRowHeight="15"/>
  <cols>
    <col min="1" max="16384" width="9.140625" style="68"/>
  </cols>
  <sheetData>
    <row r="1" spans="1:7">
      <c r="A1" s="69" t="str">
        <f>'Import Files'!B1</f>
        <v>Applied Biosystems Oligonucleotide Synthesizer Software Synthesis File</v>
      </c>
    </row>
    <row r="2" spans="1:7">
      <c r="A2" s="69" t="str">
        <f>'Import Files'!B2</f>
        <v>Date and Time Last Saved (Created):</v>
      </c>
    </row>
    <row r="3" spans="1:7">
      <c r="A3" s="69" t="str">
        <f>'Import Files'!B3</f>
        <v>Bank  1, Column  1</v>
      </c>
    </row>
    <row r="4" spans="1:7">
      <c r="A4" s="69" t="str">
        <f>'Import Files'!B4</f>
        <v>Column: Enabled</v>
      </c>
    </row>
    <row r="5" spans="1:7">
      <c r="A5" s="69" t="str">
        <f>'Import Files'!B5</f>
        <v>TritylOn: Off</v>
      </c>
    </row>
    <row r="6" spans="1:7">
      <c r="A6" s="69" t="str">
        <f>'Import Files'!B6</f>
        <v>Oligo ID:  354GF</v>
      </c>
      <c r="G6" s="69"/>
    </row>
    <row r="7" spans="1:7">
      <c r="A7" s="69" t="str">
        <f>'Import Files'!B7</f>
        <v>Number of Bases: 70</v>
      </c>
    </row>
    <row r="8" spans="1:7">
      <c r="A8" s="69" t="str">
        <f>'Import Files'!B8</f>
        <v>Sequence: AATGCCCATGGCGTCTGCAGTAATATTAATAAATCTAAAAACTTTGATAATTTAAATGAATTTGAGAAAA</v>
      </c>
    </row>
    <row r="9" spans="1:7">
      <c r="A9" s="69" t="str">
        <f>'Import Files'!B9</f>
        <v xml:space="preserve">Vial ID: </v>
      </c>
    </row>
    <row r="10" spans="1:7">
      <c r="A10" s="69"/>
    </row>
    <row r="11" spans="1:7">
      <c r="A11" s="69" t="str">
        <f>'Import Files'!B11</f>
        <v>Bank  1, Column  2</v>
      </c>
    </row>
    <row r="12" spans="1:7">
      <c r="A12" s="69" t="str">
        <f>'Import Files'!B12</f>
        <v>Column: Enabled</v>
      </c>
    </row>
    <row r="13" spans="1:7">
      <c r="A13" s="69" t="str">
        <f>'Import Files'!B13</f>
        <v>TritylOn: Off</v>
      </c>
    </row>
    <row r="14" spans="1:7">
      <c r="A14" s="69" t="str">
        <f>'Import Files'!B14</f>
        <v>Oligo ID:  354GF2</v>
      </c>
    </row>
    <row r="15" spans="1:7">
      <c r="A15" s="69" t="str">
        <f>'Import Files'!B15</f>
        <v>Number of Bases: 68</v>
      </c>
    </row>
    <row r="16" spans="1:7">
      <c r="A16" s="69" t="str">
        <f>'Import Files'!B16</f>
        <v>Sequence: AATGCCCATGGCGTCTGCAGTAATATTAATAAATCTAAAAACTTTGATAATTTAAATGAATTTGAGAA</v>
      </c>
    </row>
    <row r="17" spans="1:1">
      <c r="A17" s="69" t="str">
        <f>'Import Files'!B17</f>
        <v xml:space="preserve">Vial ID: </v>
      </c>
    </row>
    <row r="18" spans="1:1">
      <c r="A18" s="69"/>
    </row>
    <row r="19" spans="1:1">
      <c r="A19" s="69" t="str">
        <f>'Import Files'!B19</f>
        <v>Bank  1, Column  3</v>
      </c>
    </row>
    <row r="20" spans="1:1">
      <c r="A20" s="69" t="str">
        <f>'Import Files'!B20</f>
        <v>Column: Enabled</v>
      </c>
    </row>
    <row r="21" spans="1:1">
      <c r="A21" s="69" t="str">
        <f>'Import Files'!B21</f>
        <v>TritylOn: Off</v>
      </c>
    </row>
    <row r="22" spans="1:1">
      <c r="A22" s="69" t="str">
        <f>'Import Files'!B22</f>
        <v>Oligo ID:  Ubq-1LeuL-GF</v>
      </c>
    </row>
    <row r="23" spans="1:1">
      <c r="A23" s="69" t="str">
        <f>'Import Files'!B23</f>
        <v>Number of Bases: 70</v>
      </c>
    </row>
    <row r="24" spans="1:1">
      <c r="A24" s="69" t="str">
        <f>'Import Files'!B24</f>
        <v>Sequence: TGCGCGGGGGATCTGGTATTCATCTGGAGCTGATTTAATGGTTAGCAAAGGTGAAGAACTGTTTACCGGC</v>
      </c>
    </row>
    <row r="25" spans="1:1">
      <c r="A25" s="69" t="str">
        <f>'Import Files'!B25</f>
        <v xml:space="preserve">Vial ID: </v>
      </c>
    </row>
    <row r="26" spans="1:1">
      <c r="A26" s="69"/>
    </row>
    <row r="27" spans="1:1">
      <c r="A27" s="69" t="str">
        <f>'Import Files'!B27</f>
        <v>Bank  1, Column  4</v>
      </c>
    </row>
    <row r="28" spans="1:1">
      <c r="A28" s="69" t="str">
        <f>'Import Files'!B28</f>
        <v>Column: Enabled</v>
      </c>
    </row>
    <row r="29" spans="1:1">
      <c r="A29" s="69" t="str">
        <f>'Import Files'!B29</f>
        <v>TritylOn: Off</v>
      </c>
    </row>
    <row r="30" spans="1:1">
      <c r="A30" s="69" t="str">
        <f>'Import Files'!B30</f>
        <v>Oligo ID:  Ubq-2HisBH-GF</v>
      </c>
    </row>
    <row r="31" spans="1:1">
      <c r="A31" s="69" t="str">
        <f>'Import Files'!B31</f>
        <v>Number of Bases: 70</v>
      </c>
    </row>
    <row r="32" spans="1:1">
      <c r="A32" s="69" t="str">
        <f>'Import Files'!B32</f>
        <v>Sequence: TGCGCGGGGGATCTGGTTCGTCGAAAGGAGTGCTGTAATGGTTAGCAAAGGTGAAGAACTGTTTACCGGC</v>
      </c>
    </row>
    <row r="33" spans="1:1">
      <c r="A33" s="69" t="str">
        <f>'Import Files'!B33</f>
        <v xml:space="preserve">Vial ID: </v>
      </c>
    </row>
    <row r="34" spans="1:1">
      <c r="A34" s="69"/>
    </row>
    <row r="35" spans="1:1">
      <c r="A35" s="69" t="str">
        <f>'Import Files'!B35</f>
        <v>Bank  1, Column  5</v>
      </c>
    </row>
    <row r="36" spans="1:1">
      <c r="A36" s="69" t="str">
        <f>'Import Files'!B36</f>
        <v>Column: Enabled</v>
      </c>
    </row>
    <row r="37" spans="1:1">
      <c r="A37" s="69" t="str">
        <f>'Import Files'!B37</f>
        <v>TritylOn: Off</v>
      </c>
    </row>
    <row r="38" spans="1:1">
      <c r="A38" s="69" t="str">
        <f>'Import Files'!B38</f>
        <v>Oligo ID:  Ubq-3TrpBA-GF</v>
      </c>
    </row>
    <row r="39" spans="1:1">
      <c r="A39" s="69" t="str">
        <f>'Import Files'!B39</f>
        <v>Number of Bases: 70</v>
      </c>
    </row>
    <row r="40" spans="1:1">
      <c r="A40" s="69" t="str">
        <f>'Import Files'!B40</f>
        <v>Sequence: TGCGCGGGGGATCTGGTAAAGCACGAGGGGAAATCTAATGGTTAGCAAAGGTGAAGAACTGTTTACCGGC</v>
      </c>
    </row>
    <row r="41" spans="1:1">
      <c r="A41" s="69" t="str">
        <f>'Import Files'!B41</f>
        <v xml:space="preserve">Vial ID: </v>
      </c>
    </row>
    <row r="42" spans="1:1">
      <c r="A42" s="69"/>
    </row>
    <row r="43" spans="1:1">
      <c r="A43" s="69" t="str">
        <f>'Import Files'!B43</f>
        <v>Bank  1, Column  6</v>
      </c>
    </row>
    <row r="44" spans="1:1">
      <c r="A44" s="69" t="str">
        <f>'Import Files'!B44</f>
        <v>Column: Enabled</v>
      </c>
    </row>
    <row r="45" spans="1:1">
      <c r="A45" s="69" t="str">
        <f>'Import Files'!B45</f>
        <v>TritylOn: Off</v>
      </c>
    </row>
    <row r="46" spans="1:1">
      <c r="A46" s="69" t="str">
        <f>'Import Files'!B46</f>
        <v>Oligo ID:  Ubq-4LeuAB-GF</v>
      </c>
    </row>
    <row r="47" spans="1:1">
      <c r="A47" s="69" t="str">
        <f>'Import Files'!B47</f>
        <v>Number of Bases: 70</v>
      </c>
    </row>
    <row r="48" spans="1:1">
      <c r="A48" s="69" t="str">
        <f>'Import Files'!B48</f>
        <v>Sequence: TGCGCGGGGGATCTGGTAACAACAAGGAAACCGTGTAATGGTTAGCAAAGGTGAAGAACTGTTTACCGGC</v>
      </c>
    </row>
    <row r="49" spans="1:1">
      <c r="A49" s="69" t="str">
        <f>'Import Files'!B49</f>
        <v xml:space="preserve">Vial ID: </v>
      </c>
    </row>
    <row r="50" spans="1:1">
      <c r="A50" s="69"/>
    </row>
    <row r="51" spans="1:1">
      <c r="A51" s="69" t="str">
        <f>'Import Files'!B51</f>
        <v>Bank  1, Column  7</v>
      </c>
    </row>
    <row r="52" spans="1:1">
      <c r="A52" s="69" t="str">
        <f>'Import Files'!B52</f>
        <v>Column: Enabled</v>
      </c>
    </row>
    <row r="53" spans="1:1">
      <c r="A53" s="69" t="str">
        <f>'Import Files'!B53</f>
        <v>TritylOn: Off</v>
      </c>
    </row>
    <row r="54" spans="1:1">
      <c r="A54" s="69" t="str">
        <f>'Import Files'!B54</f>
        <v>Oligo ID:  Ubq-5HisHA-GF</v>
      </c>
    </row>
    <row r="55" spans="1:1">
      <c r="A55" s="69" t="str">
        <f>'Import Files'!B55</f>
        <v>Number of Bases: 70</v>
      </c>
    </row>
    <row r="56" spans="1:1">
      <c r="A56" s="69" t="str">
        <f>'Import Files'!B56</f>
        <v>Sequence: TGCGCGGGGGATCTGGTAAAAACTTCCTGGAGATGTAATGGTTAGCAAAGGTGAAGAACTGTTTACCGGC</v>
      </c>
    </row>
    <row r="57" spans="1:1">
      <c r="A57" s="69" t="str">
        <f>'Import Files'!B57</f>
        <v xml:space="preserve">Vial ID: </v>
      </c>
    </row>
    <row r="58" spans="1:1">
      <c r="A58" s="69"/>
    </row>
    <row r="59" spans="1:1">
      <c r="A59" s="69" t="str">
        <f>'Import Files'!B59</f>
        <v>Bank  1, Column  8</v>
      </c>
    </row>
    <row r="60" spans="1:1">
      <c r="A60" s="69" t="str">
        <f>'Import Files'!B60</f>
        <v>Column: Enabled</v>
      </c>
    </row>
    <row r="61" spans="1:1">
      <c r="A61" s="69" t="str">
        <f>'Import Files'!B61</f>
        <v>TritylOn: Off</v>
      </c>
    </row>
    <row r="62" spans="1:1">
      <c r="A62" s="69" t="str">
        <f>'Import Files'!B62</f>
        <v>Oligo ID:  Ubq-6HisCB-GF</v>
      </c>
    </row>
    <row r="63" spans="1:1">
      <c r="A63" s="69" t="str">
        <f>'Import Files'!B63</f>
        <v>Number of Bases: 70</v>
      </c>
    </row>
    <row r="64" spans="1:1">
      <c r="A64" s="69" t="str">
        <f>'Import Files'!B64</f>
        <v>Sequence: TGCGCGGGGGATCTGGTTTACGTGCGGAGCAAGTTTAATGGTTAGCAAAGGTGAAGAACTGTTTACCGGC</v>
      </c>
    </row>
    <row r="65" spans="1:1">
      <c r="A65" s="69" t="str">
        <f>'Import Files'!B65</f>
        <v xml:space="preserve">Vial ID: </v>
      </c>
    </row>
    <row r="66" spans="1:1">
      <c r="A66" s="69"/>
    </row>
    <row r="67" spans="1:1">
      <c r="A67" s="69" t="str">
        <f>'Import Files'!B67</f>
        <v>Bank  1, Column  9</v>
      </c>
    </row>
    <row r="68" spans="1:1">
      <c r="A68" s="69" t="str">
        <f>'Import Files'!B68</f>
        <v>Column: Enabled</v>
      </c>
    </row>
    <row r="69" spans="1:1">
      <c r="A69" s="69" t="str">
        <f>'Import Files'!B69</f>
        <v>TritylOn: Off</v>
      </c>
    </row>
    <row r="70" spans="1:1">
      <c r="A70" s="69" t="str">
        <f>'Import Files'!B70</f>
        <v>Oligo ID:  AUbqGF</v>
      </c>
    </row>
    <row r="71" spans="1:1">
      <c r="A71" s="69" t="str">
        <f>'Import Files'!B71</f>
        <v>Number of Bases: 55</v>
      </c>
    </row>
    <row r="72" spans="1:1">
      <c r="A72" s="69" t="str">
        <f>'Import Files'!B72</f>
        <v>Sequence: aacaggaggaattaaccatgcagatctttgttaaaaccttaacaggcaaaacaat</v>
      </c>
    </row>
    <row r="73" spans="1:1">
      <c r="A73" s="69" t="str">
        <f>'Import Files'!B73</f>
        <v xml:space="preserve">Vial ID: </v>
      </c>
    </row>
    <row r="74" spans="1:1">
      <c r="A74" s="69"/>
    </row>
    <row r="75" spans="1:1">
      <c r="A75" s="69" t="str">
        <f>'Import Files'!B75</f>
        <v>Bank  1, Column  10</v>
      </c>
    </row>
    <row r="76" spans="1:1">
      <c r="A76" s="69" t="str">
        <f>'Import Files'!B76</f>
        <v>Column: Enabled</v>
      </c>
    </row>
    <row r="77" spans="1:1">
      <c r="A77" s="69" t="str">
        <f>'Import Files'!B77</f>
        <v>TritylOn: Off</v>
      </c>
    </row>
    <row r="78" spans="1:1">
      <c r="A78" s="69" t="str">
        <f>'Import Files'!B78</f>
        <v>Oligo ID:  UbqLP-GR</v>
      </c>
    </row>
    <row r="79" spans="1:1">
      <c r="A79" s="69" t="str">
        <f>'Import Files'!B79</f>
        <v>Number of Bases: 42</v>
      </c>
    </row>
    <row r="80" spans="1:1">
      <c r="A80" s="69" t="str">
        <f>'Import Files'!B80</f>
        <v>Sequence: accagatcccccgcgcaaacgcaacactaagtgtaaggtact</v>
      </c>
    </row>
    <row r="81" spans="1:1">
      <c r="A81" s="69" t="str">
        <f>'Import Files'!B81</f>
        <v xml:space="preserve">Vial ID: </v>
      </c>
    </row>
    <row r="82" spans="1:1">
      <c r="A82" s="69"/>
    </row>
    <row r="83" spans="1:1">
      <c r="A83" s="69" t="str">
        <f>'Import Files'!B83</f>
        <v>Bank  1, Column  11</v>
      </c>
    </row>
    <row r="84" spans="1:1">
      <c r="A84" s="69" t="str">
        <f>'Import Files'!B84</f>
        <v>Column: Enabled</v>
      </c>
    </row>
    <row r="85" spans="1:1">
      <c r="A85" s="69" t="str">
        <f>'Import Files'!B85</f>
        <v>TritylOn: Off</v>
      </c>
    </row>
    <row r="86" spans="1:1">
      <c r="A86" s="69" t="str">
        <f>'Import Files'!B86</f>
        <v>Oligo ID:  SD8CAT-GF</v>
      </c>
    </row>
    <row r="87" spans="1:1">
      <c r="A87" s="69" t="str">
        <f>'Import Files'!B87</f>
        <v>Number of Bases: 50</v>
      </c>
    </row>
    <row r="88" spans="1:1">
      <c r="A88" s="69" t="str">
        <f>'Import Files'!B88</f>
        <v>Sequence: gtaaggaggaaaaaaaaatggagaaaaaaatcactggatataccaccgtt</v>
      </c>
    </row>
    <row r="89" spans="1:1">
      <c r="A89" s="69" t="str">
        <f>'Import Files'!B89</f>
        <v xml:space="preserve">Vial ID: </v>
      </c>
    </row>
    <row r="90" spans="1:1">
      <c r="A90" s="69"/>
    </row>
    <row r="91" spans="1:1">
      <c r="A91" s="69" t="str">
        <f>'Import Files'!B91</f>
        <v>Bank  1, Column  12</v>
      </c>
    </row>
    <row r="92" spans="1:1">
      <c r="A92" s="69" t="str">
        <f>'Import Files'!B92</f>
        <v>Column: Enabled</v>
      </c>
    </row>
    <row r="93" spans="1:1">
      <c r="A93" s="69" t="str">
        <f>'Import Files'!B93</f>
        <v>TritylOn: Off</v>
      </c>
    </row>
    <row r="94" spans="1:1">
      <c r="A94" s="69" t="str">
        <f>'Import Files'!B94</f>
        <v>Oligo ID:  BiTCAT-GR</v>
      </c>
    </row>
    <row r="95" spans="1:1">
      <c r="A95" s="69" t="str">
        <f>'Import Files'!B95</f>
        <v>Number of Bases: 53</v>
      </c>
    </row>
    <row r="96" spans="1:1">
      <c r="A96" s="69" t="str">
        <f>'Import Files'!B96</f>
        <v>Sequence: tttgctgaggagtgccattacgccccgccctgccactcatcgcagtactgttg</v>
      </c>
    </row>
    <row r="97" spans="1:1">
      <c r="A97" s="69" t="str">
        <f>'Import Files'!B97</f>
        <v xml:space="preserve">Vial ID: </v>
      </c>
    </row>
    <row r="98" spans="1:1">
      <c r="A98" s="69"/>
    </row>
    <row r="99" spans="1:1">
      <c r="A99" s="69" t="str">
        <f>'Import Files'!B99</f>
        <v>Cycle File: C:\Program Files\CSI\CSI3900Cycles\50nmUniv.xls</v>
      </c>
    </row>
    <row r="100" spans="1:1">
      <c r="A100" s="69"/>
    </row>
    <row r="101" spans="1:1">
      <c r="A101" s="69" t="str">
        <f>'Import Files'!B101</f>
        <v>Bank  2, Column  1</v>
      </c>
    </row>
    <row r="102" spans="1:1">
      <c r="A102" s="69" t="str">
        <f>'Import Files'!B102</f>
        <v>Column: Enabled</v>
      </c>
    </row>
    <row r="103" spans="1:1">
      <c r="A103" s="69" t="str">
        <f>'Import Files'!B103</f>
        <v>TritylOn: Off</v>
      </c>
    </row>
    <row r="104" spans="1:1">
      <c r="A104" s="69" t="str">
        <f>'Import Files'!B104</f>
        <v>Oligo ID:  Amn-PAMup-up-For1</v>
      </c>
    </row>
    <row r="105" spans="1:1">
      <c r="A105" s="69" t="str">
        <f>'Import Files'!B105</f>
        <v>Number of Bases: 40</v>
      </c>
    </row>
    <row r="106" spans="1:1">
      <c r="A106" s="69" t="str">
        <f>'Import Files'!B106</f>
        <v>Sequence: AGGATCTCTTAGTGATCTCATTCAAGATTAGCCAACTATC</v>
      </c>
    </row>
    <row r="107" spans="1:1">
      <c r="A107" s="69" t="str">
        <f>'Import Files'!B107</f>
        <v xml:space="preserve">Vial ID: </v>
      </c>
    </row>
    <row r="108" spans="1:1">
      <c r="A108" s="69"/>
    </row>
    <row r="109" spans="1:1">
      <c r="A109" s="69" t="str">
        <f>'Import Files'!B109</f>
        <v>Bank  2, Column  2</v>
      </c>
    </row>
    <row r="110" spans="1:1">
      <c r="A110" s="69" t="str">
        <f>'Import Files'!B110</f>
        <v>Column: Enabled</v>
      </c>
    </row>
    <row r="111" spans="1:1">
      <c r="A111" s="69" t="str">
        <f>'Import Files'!B111</f>
        <v>TritylOn: Off</v>
      </c>
    </row>
    <row r="112" spans="1:1">
      <c r="A112" s="69" t="str">
        <f>'Import Files'!B112</f>
        <v>Oligo ID:  Amn-PAMup-up-For2</v>
      </c>
    </row>
    <row r="113" spans="1:1">
      <c r="A113" s="69" t="str">
        <f>'Import Files'!B113</f>
        <v>Number of Bases: 67</v>
      </c>
    </row>
    <row r="114" spans="1:1">
      <c r="A114" s="69" t="str">
        <f>'Import Files'!B114</f>
        <v>Sequence: AAGCTTGCATGCCTGCAGGTCGACTCTAGAGAGGATCTCTTAGTGATCTCATTCAAGATTAGCCAAC</v>
      </c>
    </row>
    <row r="115" spans="1:1">
      <c r="A115" s="69" t="str">
        <f>'Import Files'!B115</f>
        <v xml:space="preserve">Vial ID: </v>
      </c>
    </row>
    <row r="116" spans="1:1">
      <c r="A116" s="69"/>
    </row>
    <row r="117" spans="1:1">
      <c r="A117" s="69" t="str">
        <f>'Import Files'!B117</f>
        <v>Bank  2, Column  3</v>
      </c>
    </row>
    <row r="118" spans="1:1">
      <c r="A118" s="69" t="str">
        <f>'Import Files'!B118</f>
        <v>Column: Enabled</v>
      </c>
    </row>
    <row r="119" spans="1:1">
      <c r="A119" s="69" t="str">
        <f>'Import Files'!B119</f>
        <v>TritylOn: Off</v>
      </c>
    </row>
    <row r="120" spans="1:1">
      <c r="A120" s="69" t="str">
        <f>'Import Files'!B120</f>
        <v>Oligo ID:  Amn-FRTup-up-Rev1</v>
      </c>
    </row>
    <row r="121" spans="1:1">
      <c r="A121" s="69" t="str">
        <f>'Import Files'!B121</f>
        <v>Number of Bases: 69</v>
      </c>
    </row>
    <row r="122" spans="1:1">
      <c r="A122" s="69" t="str">
        <f>'Import Files'!B122</f>
        <v>Sequence: CTTTCTAGAGAATAGGAACTTCCCATGTAAAGCTGTGTTTATATTACTTGTTTTTTTTTTTACGGTGTC</v>
      </c>
    </row>
    <row r="123" spans="1:1">
      <c r="A123" s="69" t="str">
        <f>'Import Files'!B123</f>
        <v xml:space="preserve">Vial ID: </v>
      </c>
    </row>
    <row r="124" spans="1:1">
      <c r="A124" s="69"/>
    </row>
    <row r="125" spans="1:1">
      <c r="A125" s="69" t="str">
        <f>'Import Files'!B125</f>
        <v>Bank  2, Column  4</v>
      </c>
    </row>
    <row r="126" spans="1:1">
      <c r="A126" s="69" t="str">
        <f>'Import Files'!B126</f>
        <v>Column: Enabled</v>
      </c>
    </row>
    <row r="127" spans="1:1">
      <c r="A127" s="69" t="str">
        <f>'Import Files'!B127</f>
        <v>TritylOn: Off</v>
      </c>
    </row>
    <row r="128" spans="1:1">
      <c r="A128" s="69" t="str">
        <f>'Import Files'!B128</f>
        <v>Oligo ID:  Amn-FRTup-up-Rev2</v>
      </c>
    </row>
    <row r="129" spans="1:1">
      <c r="A129" s="69" t="str">
        <f>'Import Files'!B129</f>
        <v>Number of Bases: 61</v>
      </c>
    </row>
    <row r="130" spans="1:1">
      <c r="A130" s="69" t="str">
        <f>'Import Files'!B130</f>
        <v>Sequence: CAAAAACTGCGTGAAGTTCCTATACTTTCTAGAGAATAGGAACTTCCCATGTAAAGCTGTG</v>
      </c>
    </row>
    <row r="131" spans="1:1">
      <c r="A131" s="69" t="str">
        <f>'Import Files'!B131</f>
        <v xml:space="preserve">Vial ID: </v>
      </c>
    </row>
    <row r="132" spans="1:1">
      <c r="A132" s="69"/>
    </row>
    <row r="133" spans="1:1">
      <c r="A133" s="69" t="str">
        <f>'Import Files'!B133</f>
        <v>Bank  2, Column  5</v>
      </c>
    </row>
    <row r="134" spans="1:1">
      <c r="A134" s="69" t="str">
        <f>'Import Files'!B134</f>
        <v>Column: Enabled</v>
      </c>
    </row>
    <row r="135" spans="1:1">
      <c r="A135" s="69" t="str">
        <f>'Import Files'!B135</f>
        <v>TritylOn: Off</v>
      </c>
    </row>
    <row r="136" spans="1:1">
      <c r="A136" s="69" t="str">
        <f>'Import Files'!B136</f>
        <v>Oligo ID:  Amn-PAMup-Lo-For</v>
      </c>
    </row>
    <row r="137" spans="1:1">
      <c r="A137" s="69" t="str">
        <f>'Import Files'!B137</f>
        <v>Number of Bases: 70</v>
      </c>
    </row>
    <row r="138" spans="1:1">
      <c r="A138" s="69" t="str">
        <f>'Import Files'!B138</f>
        <v>Sequence: CTATTCTCTAGAAAGTATAGGAACTTCACGCAGTTTTTGTTGTTGTTTTTATCCGGCTGCTGTGGCGTTG</v>
      </c>
    </row>
    <row r="139" spans="1:1">
      <c r="A139" s="69" t="str">
        <f>'Import Files'!B139</f>
        <v xml:space="preserve">Vial ID: </v>
      </c>
    </row>
    <row r="140" spans="1:1">
      <c r="A140" s="69"/>
    </row>
    <row r="141" spans="1:1">
      <c r="A141" s="69" t="str">
        <f>'Import Files'!B141</f>
        <v>Bank  2, Column  6</v>
      </c>
    </row>
    <row r="142" spans="1:1">
      <c r="A142" s="69" t="str">
        <f>'Import Files'!B142</f>
        <v>Column: Enabled</v>
      </c>
    </row>
    <row r="143" spans="1:1">
      <c r="A143" s="69" t="str">
        <f>'Import Files'!B143</f>
        <v>TritylOn: Off</v>
      </c>
    </row>
    <row r="144" spans="1:1">
      <c r="A144" s="69" t="str">
        <f>'Import Files'!B144</f>
        <v>Oligo ID:  Amn-PAMup-Lo-Rev</v>
      </c>
    </row>
    <row r="145" spans="1:1">
      <c r="A145" s="69" t="str">
        <f>'Import Files'!B145</f>
        <v>Number of Bases: 62</v>
      </c>
    </row>
    <row r="146" spans="1:1">
      <c r="A146" s="69" t="str">
        <f>'Import Files'!B146</f>
        <v>Sequence: CCGCGACTGAGCGCCATTTCTATGATAATGGTAGCGGAGCTGCGTCGTTCGGCACTCTTCGG</v>
      </c>
    </row>
    <row r="147" spans="1:1">
      <c r="A147" s="69" t="str">
        <f>'Import Files'!B147</f>
        <v xml:space="preserve">Vial ID: </v>
      </c>
    </row>
    <row r="148" spans="1:1">
      <c r="A148" s="69"/>
    </row>
    <row r="149" spans="1:1">
      <c r="A149" s="69" t="str">
        <f>'Import Files'!B149</f>
        <v>Bank  2, Column  7</v>
      </c>
    </row>
    <row r="150" spans="1:1">
      <c r="A150" s="69" t="str">
        <f>'Import Files'!B150</f>
        <v>Column: Enabled</v>
      </c>
    </row>
    <row r="151" spans="1:1">
      <c r="A151" s="69" t="str">
        <f>'Import Files'!B151</f>
        <v>TritylOn: Off</v>
      </c>
    </row>
    <row r="152" spans="1:1">
      <c r="A152" s="69" t="str">
        <f>'Import Files'!B152</f>
        <v>Oligo ID:  Amn-PAMLo-up-For</v>
      </c>
    </row>
    <row r="153" spans="1:1">
      <c r="A153" s="69" t="str">
        <f>'Import Files'!B153</f>
        <v>Number of Bases: 54</v>
      </c>
    </row>
    <row r="154" spans="1:1">
      <c r="A154" s="69" t="str">
        <f>'Import Files'!B154</f>
        <v>Sequence: GCTCCGCTACCATTATCATAGAAATGGCGCTCAGTCGCGGTCGCTGTGCGCTGC</v>
      </c>
    </row>
    <row r="155" spans="1:1">
      <c r="A155" s="69" t="str">
        <f>'Import Files'!B155</f>
        <v xml:space="preserve">Vial ID: </v>
      </c>
    </row>
    <row r="156" spans="1:1">
      <c r="A156" s="69"/>
    </row>
    <row r="157" spans="1:1">
      <c r="A157" s="69" t="str">
        <f>'Import Files'!B157</f>
        <v>Bank  2, Column  8</v>
      </c>
    </row>
    <row r="158" spans="1:1">
      <c r="A158" s="69" t="str">
        <f>'Import Files'!B158</f>
        <v>Column: Enabled</v>
      </c>
    </row>
    <row r="159" spans="1:1">
      <c r="A159" s="69" t="str">
        <f>'Import Files'!B159</f>
        <v>TritylOn: Off</v>
      </c>
    </row>
    <row r="160" spans="1:1">
      <c r="A160" s="69" t="str">
        <f>'Import Files'!B160</f>
        <v>Oligo ID:  Amn-PAMLo-up-Rev</v>
      </c>
    </row>
    <row r="161" spans="1:1">
      <c r="A161" s="69" t="str">
        <f>'Import Files'!B161</f>
        <v>Number of Bases: 70</v>
      </c>
    </row>
    <row r="162" spans="1:1">
      <c r="A162" s="69" t="str">
        <f>'Import Files'!B162</f>
        <v>Sequence: CAGCATAATCAGGAACATCATAAGGATAACCTCTCATCTCTCCCAAAAGAGAGGGAGAGAGTGCTCTTGG</v>
      </c>
    </row>
    <row r="163" spans="1:1">
      <c r="A163" s="69" t="str">
        <f>'Import Files'!B163</f>
        <v xml:space="preserve">Vial ID: </v>
      </c>
    </row>
    <row r="164" spans="1:1">
      <c r="A164" s="69"/>
    </row>
    <row r="165" spans="1:1">
      <c r="A165" s="69" t="str">
        <f>'Import Files'!B165</f>
        <v>Bank  2, Column  9</v>
      </c>
    </row>
    <row r="166" spans="1:1">
      <c r="A166" s="69" t="str">
        <f>'Import Files'!B166</f>
        <v>Column: Enabled</v>
      </c>
    </row>
    <row r="167" spans="1:1">
      <c r="A167" s="69" t="str">
        <f>'Import Files'!B167</f>
        <v>TritylOn: Off</v>
      </c>
    </row>
    <row r="168" spans="1:1">
      <c r="A168" s="69" t="str">
        <f>'Import Files'!B168</f>
        <v>Oligo ID:  Amn-ri-frt-For1</v>
      </c>
    </row>
    <row r="169" spans="1:1">
      <c r="A169" s="69" t="str">
        <f>'Import Files'!B169</f>
        <v>Number of Bases: 70</v>
      </c>
    </row>
    <row r="170" spans="1:1">
      <c r="A170" s="69" t="str">
        <f>'Import Files'!B170</f>
        <v>Sequence: TATTCTCTAGAAAGTATAGGAACTTCATAGCAAAGAAAAGCCAAAACACTAGAACAATCCAGAAGCCAAG</v>
      </c>
    </row>
    <row r="171" spans="1:1">
      <c r="A171" s="69" t="str">
        <f>'Import Files'!B171</f>
        <v xml:space="preserve">Vial ID: </v>
      </c>
    </row>
    <row r="172" spans="1:1">
      <c r="A172" s="69"/>
    </row>
    <row r="173" spans="1:1">
      <c r="A173" s="69" t="str">
        <f>'Import Files'!B173</f>
        <v>Bank  2, Column  10</v>
      </c>
    </row>
    <row r="174" spans="1:1">
      <c r="A174" s="69" t="str">
        <f>'Import Files'!B174</f>
        <v>Column: Enabled</v>
      </c>
    </row>
    <row r="175" spans="1:1">
      <c r="A175" s="69" t="str">
        <f>'Import Files'!B175</f>
        <v>TritylOn: Off</v>
      </c>
    </row>
    <row r="176" spans="1:1">
      <c r="A176" s="69" t="str">
        <f>'Import Files'!B176</f>
        <v>Oligo ID:  Amn-ri-frt-For2</v>
      </c>
    </row>
    <row r="177" spans="1:1">
      <c r="A177" s="69" t="str">
        <f>'Import Files'!B177</f>
        <v>Number of Bases: 70</v>
      </c>
    </row>
    <row r="178" spans="1:1">
      <c r="A178" s="69" t="str">
        <f>'Import Files'!B178</f>
        <v>Sequence: ACGTGCCGGACTACGCCCTCGGAAGTTCCTATTCTCTAGAAAGTATAGGAACTTCATAGCAAAGAAAAGC</v>
      </c>
    </row>
    <row r="179" spans="1:1">
      <c r="A179" s="69" t="str">
        <f>'Import Files'!B179</f>
        <v xml:space="preserve">Vial ID: </v>
      </c>
    </row>
    <row r="180" spans="1:1">
      <c r="A180" s="69"/>
    </row>
    <row r="181" spans="1:1">
      <c r="A181" s="69" t="str">
        <f>'Import Files'!B181</f>
        <v>Bank  2, Column  11</v>
      </c>
    </row>
    <row r="182" spans="1:1">
      <c r="A182" s="69" t="str">
        <f>'Import Files'!B182</f>
        <v>Column: Enabled</v>
      </c>
    </row>
    <row r="183" spans="1:1">
      <c r="A183" s="69" t="str">
        <f>'Import Files'!B183</f>
        <v>TritylOn: Off</v>
      </c>
    </row>
    <row r="184" spans="1:1">
      <c r="A184" s="69" t="str">
        <f>'Import Files'!B184</f>
        <v>Oligo ID:  Amn-ri-frt-For3</v>
      </c>
    </row>
    <row r="185" spans="1:1">
      <c r="A185" s="69" t="str">
        <f>'Import Files'!B185</f>
        <v>Number of Bases: 70</v>
      </c>
    </row>
    <row r="186" spans="1:1">
      <c r="A186" s="69" t="str">
        <f>'Import Files'!B186</f>
        <v>Sequence: GACTACGCCGGATACCCGTACGACGTGCCGGACTACGCCCTCGGAAGTTCCTATTCTCTAGAAAGTATAG</v>
      </c>
    </row>
    <row r="187" spans="1:1">
      <c r="A187" s="69" t="str">
        <f>'Import Files'!B187</f>
        <v xml:space="preserve">Vial ID: </v>
      </c>
    </row>
    <row r="188" spans="1:1">
      <c r="A188" s="69"/>
    </row>
    <row r="189" spans="1:1">
      <c r="A189" s="69" t="str">
        <f>'Import Files'!B189</f>
        <v>Bank  2, Column  12</v>
      </c>
    </row>
    <row r="190" spans="1:1">
      <c r="A190" s="69" t="str">
        <f>'Import Files'!B190</f>
        <v>Column: Enabled</v>
      </c>
    </row>
    <row r="191" spans="1:1">
      <c r="A191" s="69" t="str">
        <f>'Import Files'!B191</f>
        <v>TritylOn: Off</v>
      </c>
    </row>
    <row r="192" spans="1:1">
      <c r="A192" s="69" t="str">
        <f>'Import Files'!B192</f>
        <v>Oligo ID:  Amn-ri-frt-Rev1</v>
      </c>
    </row>
    <row r="193" spans="1:1">
      <c r="A193" s="69" t="str">
        <f>'Import Files'!B193</f>
        <v>Number of Bases: 52</v>
      </c>
    </row>
    <row r="194" spans="1:1">
      <c r="A194" s="69" t="str">
        <f>'Import Files'!B194</f>
        <v>Sequence: GAATTCGCGGCCGCAAGATTGTTGAGATATCCGAAATATTTGATATTATTGG</v>
      </c>
    </row>
    <row r="195" spans="1:1">
      <c r="A195" s="69" t="str">
        <f>'Import Files'!B195</f>
        <v xml:space="preserve">Vial ID: </v>
      </c>
    </row>
    <row r="196" spans="1:1">
      <c r="A196" s="69"/>
    </row>
    <row r="197" spans="1:1">
      <c r="A197" s="69" t="str">
        <f>'Import Files'!B197</f>
        <v>Cycle File: C:\Program Files\CSI\CSI3900Cycles\50nmUniv.xls</v>
      </c>
    </row>
    <row r="198" spans="1:1">
      <c r="A198" s="69"/>
    </row>
    <row r="199" spans="1:1">
      <c r="A199" s="69" t="str">
        <f>'Import Files'!B199</f>
        <v>Bank  3, Column  1</v>
      </c>
    </row>
    <row r="200" spans="1:1">
      <c r="A200" s="69" t="str">
        <f>'Import Files'!B200</f>
        <v>Column: Enabled</v>
      </c>
    </row>
    <row r="201" spans="1:1">
      <c r="A201" s="69" t="str">
        <f>'Import Files'!B201</f>
        <v>TritylOn: Off</v>
      </c>
    </row>
    <row r="202" spans="1:1">
      <c r="A202" s="69" t="str">
        <f>'Import Files'!B202</f>
        <v>Oligo ID:  LRG-990539-BL-D9</v>
      </c>
    </row>
    <row r="203" spans="1:1">
      <c r="A203" s="69" t="str">
        <f>'Import Files'!B203</f>
        <v>Number of Bases: 19</v>
      </c>
    </row>
    <row r="204" spans="1:1">
      <c r="A204" s="69" t="str">
        <f>'Import Files'!B204</f>
        <v>Sequence: ctgggaggtcctcacagcc</v>
      </c>
    </row>
    <row r="205" spans="1:1">
      <c r="A205" s="69" t="str">
        <f>'Import Files'!B205</f>
        <v xml:space="preserve">Vial ID: </v>
      </c>
    </row>
    <row r="206" spans="1:1">
      <c r="A206" s="69"/>
    </row>
    <row r="207" spans="1:1">
      <c r="A207" s="69" t="str">
        <f>'Import Files'!B207</f>
        <v>Bank  3, Column  2</v>
      </c>
    </row>
    <row r="208" spans="1:1">
      <c r="A208" s="69" t="str">
        <f>'Import Files'!B208</f>
        <v>Column: Enabled</v>
      </c>
    </row>
    <row r="209" spans="1:1">
      <c r="A209" s="69" t="str">
        <f>'Import Files'!B209</f>
        <v>TritylOn: Off</v>
      </c>
    </row>
    <row r="210" spans="1:1">
      <c r="A210" s="69" t="str">
        <f>'Import Files'!B210</f>
        <v>Oligo ID:  LRG-990554-LE-D9</v>
      </c>
    </row>
    <row r="211" spans="1:1">
      <c r="A211" s="69" t="str">
        <f>'Import Files'!B211</f>
        <v>Number of Bases: 41</v>
      </c>
    </row>
    <row r="212" spans="1:1">
      <c r="A212" s="69" t="str">
        <f>'Import Files'!B212</f>
        <v>Sequence: aaaagggtttgtggcatttacctttttcaaattagacgcag</v>
      </c>
    </row>
    <row r="213" spans="1:1">
      <c r="A213" s="69" t="str">
        <f>'Import Files'!B213</f>
        <v xml:space="preserve">Vial ID: </v>
      </c>
    </row>
    <row r="214" spans="1:1">
      <c r="A214" s="69"/>
    </row>
    <row r="215" spans="1:1">
      <c r="A215" s="69" t="str">
        <f>'Import Files'!B215</f>
        <v>Bank  3, Column  3</v>
      </c>
    </row>
    <row r="216" spans="1:1">
      <c r="A216" s="69" t="str">
        <f>'Import Files'!B216</f>
        <v>Column: Enabled</v>
      </c>
    </row>
    <row r="217" spans="1:1">
      <c r="A217" s="69" t="str">
        <f>'Import Files'!B217</f>
        <v>TritylOn: Off</v>
      </c>
    </row>
    <row r="218" spans="1:1">
      <c r="A218" s="69" t="str">
        <f>'Import Files'!B218</f>
        <v>Oligo ID:  LRG-990555-LE-D9</v>
      </c>
    </row>
    <row r="219" spans="1:1">
      <c r="A219" s="69" t="str">
        <f>'Import Files'!B219</f>
        <v>Number of Bases: 41</v>
      </c>
    </row>
    <row r="220" spans="1:1">
      <c r="A220" s="69" t="str">
        <f>'Import Files'!B220</f>
        <v>Sequence: aaattagaccagagaggtggccttttttactacgtcattgc</v>
      </c>
    </row>
    <row r="221" spans="1:1">
      <c r="A221" s="69" t="str">
        <f>'Import Files'!B221</f>
        <v xml:space="preserve">Vial ID: </v>
      </c>
    </row>
    <row r="222" spans="1:1">
      <c r="A222" s="69"/>
    </row>
    <row r="223" spans="1:1">
      <c r="A223" s="69" t="str">
        <f>'Import Files'!B223</f>
        <v>Bank  3, Column  4</v>
      </c>
    </row>
    <row r="224" spans="1:1">
      <c r="A224" s="69" t="str">
        <f>'Import Files'!B224</f>
        <v>Column: Enabled</v>
      </c>
    </row>
    <row r="225" spans="1:1">
      <c r="A225" s="69" t="str">
        <f>'Import Files'!B225</f>
        <v>TritylOn: Off</v>
      </c>
    </row>
    <row r="226" spans="1:1">
      <c r="A226" s="69" t="str">
        <f>'Import Files'!B226</f>
        <v>Oligo ID:  LRG-990556-BL-D9</v>
      </c>
    </row>
    <row r="227" spans="1:1">
      <c r="A227" s="69" t="str">
        <f>'Import Files'!B227</f>
        <v>Number of Bases: 15</v>
      </c>
    </row>
    <row r="228" spans="1:1">
      <c r="A228" s="69" t="str">
        <f>'Import Files'!B228</f>
        <v>Sequence: gggtcagccgccggc</v>
      </c>
    </row>
    <row r="229" spans="1:1">
      <c r="A229" s="69" t="str">
        <f>'Import Files'!B229</f>
        <v xml:space="preserve">Vial ID: </v>
      </c>
    </row>
    <row r="230" spans="1:1">
      <c r="A230" s="69"/>
    </row>
    <row r="231" spans="1:1">
      <c r="A231" s="69" t="str">
        <f>'Import Files'!B231</f>
        <v>Bank  3, Column  5</v>
      </c>
    </row>
    <row r="232" spans="1:1">
      <c r="A232" s="69" t="str">
        <f>'Import Files'!B232</f>
        <v>Column: Enabled</v>
      </c>
    </row>
    <row r="233" spans="1:1">
      <c r="A233" s="69" t="str">
        <f>'Import Files'!B233</f>
        <v>TritylOn: Off</v>
      </c>
    </row>
    <row r="234" spans="1:1">
      <c r="A234" s="69" t="str">
        <f>'Import Files'!B234</f>
        <v>Oligo ID:  LRG-990573-LE-D9</v>
      </c>
    </row>
    <row r="235" spans="1:1">
      <c r="A235" s="69" t="str">
        <f>'Import Files'!B235</f>
        <v>Number of Bases: 36</v>
      </c>
    </row>
    <row r="236" spans="1:1">
      <c r="A236" s="69" t="str">
        <f>'Import Files'!B236</f>
        <v>Sequence: tctcggccatggcctcctttttcaaattagacgcag</v>
      </c>
    </row>
    <row r="237" spans="1:1">
      <c r="A237" s="69" t="str">
        <f>'Import Files'!B237</f>
        <v xml:space="preserve">Vial ID: </v>
      </c>
    </row>
    <row r="238" spans="1:1">
      <c r="A238" s="69"/>
    </row>
    <row r="239" spans="1:1">
      <c r="A239" s="69" t="str">
        <f>'Import Files'!B239</f>
        <v>Bank  3, Column  6</v>
      </c>
    </row>
    <row r="240" spans="1:1">
      <c r="A240" s="69" t="str">
        <f>'Import Files'!B240</f>
        <v>Column: Enabled</v>
      </c>
    </row>
    <row r="241" spans="1:1">
      <c r="A241" s="69" t="str">
        <f>'Import Files'!B241</f>
        <v>TritylOn: Off</v>
      </c>
    </row>
    <row r="242" spans="1:1">
      <c r="A242" s="69" t="str">
        <f>'Import Files'!B242</f>
        <v>Oligo ID:  LRG-990574-LE-D9</v>
      </c>
    </row>
    <row r="243" spans="1:1">
      <c r="A243" s="69" t="str">
        <f>'Import Files'!B243</f>
        <v>Number of Bases: 35</v>
      </c>
    </row>
    <row r="244" spans="1:1">
      <c r="A244" s="69" t="str">
        <f>'Import Files'!B244</f>
        <v>Sequence: cttgcaccctgccccgttttttactacgtcattgc</v>
      </c>
    </row>
    <row r="245" spans="1:1">
      <c r="A245" s="69" t="str">
        <f>'Import Files'!B245</f>
        <v xml:space="preserve">Vial ID: </v>
      </c>
    </row>
    <row r="246" spans="1:1">
      <c r="A246" s="69"/>
    </row>
    <row r="247" spans="1:1">
      <c r="A247" s="69" t="str">
        <f>'Import Files'!B247</f>
        <v>Bank  3, Column  7</v>
      </c>
    </row>
    <row r="248" spans="1:1">
      <c r="A248" s="69" t="str">
        <f>'Import Files'!B248</f>
        <v>Column: Enabled</v>
      </c>
    </row>
    <row r="249" spans="1:1">
      <c r="A249" s="69" t="str">
        <f>'Import Files'!B249</f>
        <v>TritylOn: Off</v>
      </c>
    </row>
    <row r="250" spans="1:1">
      <c r="A250" s="69" t="str">
        <f>'Import Files'!B250</f>
        <v>Oligo ID:  LRG-990575-BL-D9</v>
      </c>
    </row>
    <row r="251" spans="1:1">
      <c r="A251" s="69" t="str">
        <f>'Import Files'!B251</f>
        <v>Number of Bases: 20</v>
      </c>
    </row>
    <row r="252" spans="1:1">
      <c r="A252" s="69" t="str">
        <f>'Import Files'!B252</f>
        <v>Sequence: tgttatcctttgggggtggt</v>
      </c>
    </row>
    <row r="253" spans="1:1">
      <c r="A253" s="69" t="str">
        <f>'Import Files'!B253</f>
        <v xml:space="preserve">Vial ID: </v>
      </c>
    </row>
    <row r="254" spans="1:1">
      <c r="A254" s="69"/>
    </row>
    <row r="255" spans="1:1">
      <c r="A255" s="69" t="str">
        <f>'Import Files'!B255</f>
        <v>Bank  3, Column  8</v>
      </c>
    </row>
    <row r="256" spans="1:1">
      <c r="A256" s="69" t="str">
        <f>'Import Files'!B256</f>
        <v>Column: Enabled</v>
      </c>
    </row>
    <row r="257" spans="1:1">
      <c r="A257" s="69" t="str">
        <f>'Import Files'!B257</f>
        <v>TritylOn: Off</v>
      </c>
    </row>
    <row r="258" spans="1:1">
      <c r="A258" s="69" t="str">
        <f>'Import Files'!B258</f>
        <v>Oligo ID:  LRG-990590-LE-D9</v>
      </c>
    </row>
    <row r="259" spans="1:1">
      <c r="A259" s="69" t="str">
        <f>'Import Files'!B259</f>
        <v>Number of Bases: 42</v>
      </c>
    </row>
    <row r="260" spans="1:1">
      <c r="A260" s="69" t="str">
        <f>'Import Files'!B260</f>
        <v>Sequence: acgtctcacagctgacagacacatttttcaaattagacgcag</v>
      </c>
    </row>
    <row r="261" spans="1:1">
      <c r="A261" s="69" t="str">
        <f>'Import Files'!B261</f>
        <v xml:space="preserve">Vial ID: </v>
      </c>
    </row>
    <row r="262" spans="1:1">
      <c r="A262" s="69"/>
    </row>
    <row r="263" spans="1:1">
      <c r="A263" s="69" t="str">
        <f>'Import Files'!B263</f>
        <v>Bank  3, Column  9</v>
      </c>
    </row>
    <row r="264" spans="1:1">
      <c r="A264" s="69" t="str">
        <f>'Import Files'!B264</f>
        <v>Column: Enabled</v>
      </c>
    </row>
    <row r="265" spans="1:1">
      <c r="A265" s="69" t="str">
        <f>'Import Files'!B265</f>
        <v>TritylOn: Off</v>
      </c>
    </row>
    <row r="266" spans="1:1">
      <c r="A266" s="69" t="str">
        <f>'Import Files'!B266</f>
        <v>Oligo ID:  LRG-990591-LE-D9</v>
      </c>
    </row>
    <row r="267" spans="1:1">
      <c r="A267" s="69" t="str">
        <f>'Import Files'!B267</f>
        <v>Number of Bases: 38</v>
      </c>
    </row>
    <row r="268" spans="1:1">
      <c r="A268" s="69" t="str">
        <f>'Import Files'!B268</f>
        <v>Sequence: cggggtgaagttacccgagttttttactacgtcattgc</v>
      </c>
    </row>
    <row r="269" spans="1:1">
      <c r="A269" s="69" t="str">
        <f>'Import Files'!B269</f>
        <v xml:space="preserve">Vial ID: </v>
      </c>
    </row>
    <row r="270" spans="1:1">
      <c r="A270" s="69"/>
    </row>
    <row r="271" spans="1:1">
      <c r="A271" s="69" t="str">
        <f>'Import Files'!B271</f>
        <v>Bank  3, Column  10</v>
      </c>
    </row>
    <row r="272" spans="1:1">
      <c r="A272" s="69" t="str">
        <f>'Import Files'!B272</f>
        <v>Column: Enabled</v>
      </c>
    </row>
    <row r="273" spans="1:1">
      <c r="A273" s="69" t="str">
        <f>'Import Files'!B273</f>
        <v>TritylOn: Off</v>
      </c>
    </row>
    <row r="274" spans="1:1">
      <c r="A274" s="69" t="str">
        <f>'Import Files'!B274</f>
        <v>Oligo ID:  LRG-990592-BL-D9</v>
      </c>
    </row>
    <row r="275" spans="1:1">
      <c r="A275" s="69" t="str">
        <f>'Import Files'!B275</f>
        <v>Number of Bases: 19</v>
      </c>
    </row>
    <row r="276" spans="1:1">
      <c r="A276" s="69" t="str">
        <f>'Import Files'!B276</f>
        <v>Sequence: gcggagtccactctgcctg</v>
      </c>
    </row>
    <row r="277" spans="1:1">
      <c r="A277" s="69" t="str">
        <f>'Import Files'!B277</f>
        <v xml:space="preserve">Vial ID: </v>
      </c>
    </row>
    <row r="278" spans="1:1">
      <c r="A278" s="69"/>
    </row>
    <row r="279" spans="1:1">
      <c r="A279" s="69" t="str">
        <f>'Import Files'!B279</f>
        <v>Bank  3, Column  11</v>
      </c>
    </row>
    <row r="280" spans="1:1">
      <c r="A280" s="69" t="str">
        <f>'Import Files'!B280</f>
        <v>Column: Enabled</v>
      </c>
    </row>
    <row r="281" spans="1:1">
      <c r="A281" s="69" t="str">
        <f>'Import Files'!B281</f>
        <v>TritylOn: Off</v>
      </c>
    </row>
    <row r="282" spans="1:1">
      <c r="A282" s="69" t="str">
        <f>'Import Files'!B282</f>
        <v>Oligo ID:  LRG-990607-LE-D9</v>
      </c>
    </row>
    <row r="283" spans="1:1">
      <c r="A283" s="69" t="str">
        <f>'Import Files'!B283</f>
        <v>Number of Bases: 38</v>
      </c>
    </row>
    <row r="284" spans="1:1">
      <c r="A284" s="69" t="str">
        <f>'Import Files'!B284</f>
        <v>Sequence: cctggagtgggtcatgggctttttcaaattagacgcag</v>
      </c>
    </row>
    <row r="285" spans="1:1">
      <c r="A285" s="69" t="str">
        <f>'Import Files'!B285</f>
        <v xml:space="preserve">Vial ID: </v>
      </c>
    </row>
    <row r="286" spans="1:1">
      <c r="A286" s="69"/>
    </row>
    <row r="287" spans="1:1">
      <c r="A287" s="69" t="str">
        <f>'Import Files'!B287</f>
        <v>Bank  3, Column  12</v>
      </c>
    </row>
    <row r="288" spans="1:1">
      <c r="A288" s="69" t="str">
        <f>'Import Files'!B288</f>
        <v>Column: Enabled</v>
      </c>
    </row>
    <row r="289" spans="1:1">
      <c r="A289" s="69" t="str">
        <f>'Import Files'!B289</f>
        <v>TritylOn: Off</v>
      </c>
    </row>
    <row r="290" spans="1:1">
      <c r="A290" s="69" t="str">
        <f>'Import Files'!B290</f>
        <v>Oligo ID:  LRG-990608-LE-D9</v>
      </c>
    </row>
    <row r="291" spans="1:1">
      <c r="A291" s="69" t="str">
        <f>'Import Files'!B291</f>
        <v>Number of Bases: 34</v>
      </c>
    </row>
    <row r="292" spans="1:1">
      <c r="A292" s="69" t="str">
        <f>'Import Files'!B292</f>
        <v>Sequence: gagggacgggccgcattttttactacgtcattgc</v>
      </c>
    </row>
    <row r="293" spans="1:1">
      <c r="A293" s="69" t="str">
        <f>'Import Files'!B293</f>
        <v xml:space="preserve">Vial ID: </v>
      </c>
    </row>
    <row r="294" spans="1:1">
      <c r="A294" s="69"/>
    </row>
    <row r="295" spans="1:1">
      <c r="A295" s="69" t="str">
        <f>'Import Files'!B295</f>
        <v>Cycle File: C:\Program Files\CSI\CSI3900Cycles\50nmUniv.xls</v>
      </c>
    </row>
    <row r="296" spans="1:1">
      <c r="A296" s="69"/>
    </row>
    <row r="297" spans="1:1">
      <c r="A297" s="69" t="str">
        <f>'Import Files'!B297</f>
        <v>Bank  4, Column  1</v>
      </c>
    </row>
    <row r="298" spans="1:1">
      <c r="A298" s="69" t="str">
        <f>'Import Files'!B298</f>
        <v>Column: Enabled</v>
      </c>
    </row>
    <row r="299" spans="1:1">
      <c r="A299" s="69" t="str">
        <f>'Import Files'!B299</f>
        <v>TritylOn: Off</v>
      </c>
    </row>
    <row r="300" spans="1:1">
      <c r="A300" s="69" t="str">
        <f>'Import Files'!B300</f>
        <v>Oligo ID:  LRG-990609-BL-D9</v>
      </c>
    </row>
    <row r="301" spans="1:1">
      <c r="A301" s="69" t="str">
        <f>'Import Files'!B301</f>
        <v>Number of Bases: 21</v>
      </c>
    </row>
    <row r="302" spans="1:1">
      <c r="A302" s="69" t="str">
        <f>'Import Files'!B302</f>
        <v>Sequence: ggtgaagaatccctggatgga</v>
      </c>
    </row>
    <row r="303" spans="1:1">
      <c r="A303" s="69" t="str">
        <f>'Import Files'!B303</f>
        <v xml:space="preserve">Vial ID: </v>
      </c>
    </row>
    <row r="304" spans="1:1">
      <c r="A304" s="69"/>
    </row>
    <row r="305" spans="1:1">
      <c r="A305" s="69" t="str">
        <f>'Import Files'!B305</f>
        <v>Bank  4, Column  2</v>
      </c>
    </row>
    <row r="306" spans="1:1">
      <c r="A306" s="69" t="str">
        <f>'Import Files'!B306</f>
        <v>Column: Enabled</v>
      </c>
    </row>
    <row r="307" spans="1:1">
      <c r="A307" s="69" t="str">
        <f>'Import Files'!B307</f>
        <v>TritylOn: Off</v>
      </c>
    </row>
    <row r="308" spans="1:1">
      <c r="A308" s="69" t="str">
        <f>'Import Files'!B308</f>
        <v>Oligo ID:  LRG-990627-LE-D9</v>
      </c>
    </row>
    <row r="309" spans="1:1">
      <c r="A309" s="69" t="str">
        <f>'Import Files'!B309</f>
        <v>Number of Bases: 40</v>
      </c>
    </row>
    <row r="310" spans="1:1">
      <c r="A310" s="69" t="str">
        <f>'Import Files'!B310</f>
        <v>Sequence: tagagacttggcttgaagccctttttcaaattagacgcag</v>
      </c>
    </row>
    <row r="311" spans="1:1">
      <c r="A311" s="69" t="str">
        <f>'Import Files'!B311</f>
        <v xml:space="preserve">Vial ID: </v>
      </c>
    </row>
    <row r="312" spans="1:1">
      <c r="A312" s="69"/>
    </row>
    <row r="313" spans="1:1">
      <c r="A313" s="69" t="str">
        <f>'Import Files'!B313</f>
        <v>Bank  4, Column  3</v>
      </c>
    </row>
    <row r="314" spans="1:1">
      <c r="A314" s="69" t="str">
        <f>'Import Files'!B314</f>
        <v>Column: Enabled</v>
      </c>
    </row>
    <row r="315" spans="1:1">
      <c r="A315" s="69" t="str">
        <f>'Import Files'!B315</f>
        <v>TritylOn: Off</v>
      </c>
    </row>
    <row r="316" spans="1:1">
      <c r="A316" s="69" t="str">
        <f>'Import Files'!B316</f>
        <v>Oligo ID:  LRG-990628-LE-D9</v>
      </c>
    </row>
    <row r="317" spans="1:1">
      <c r="A317" s="69" t="str">
        <f>'Import Files'!B317</f>
        <v>Number of Bases: 37</v>
      </c>
    </row>
    <row r="318" spans="1:1">
      <c r="A318" s="69" t="str">
        <f>'Import Files'!B318</f>
        <v>Sequence: tagcgtggcttcctggcattttttactacgtcattgc</v>
      </c>
    </row>
    <row r="319" spans="1:1">
      <c r="A319" s="69" t="str">
        <f>'Import Files'!B319</f>
        <v xml:space="preserve">Vial ID: </v>
      </c>
    </row>
    <row r="320" spans="1:1">
      <c r="A320" s="69"/>
    </row>
    <row r="321" spans="1:1">
      <c r="A321" s="69" t="str">
        <f>'Import Files'!B321</f>
        <v>Bank  4, Column  4</v>
      </c>
    </row>
    <row r="322" spans="1:1">
      <c r="A322" s="69" t="str">
        <f>'Import Files'!B322</f>
        <v>Column: Enabled</v>
      </c>
    </row>
    <row r="323" spans="1:1">
      <c r="A323" s="69" t="str">
        <f>'Import Files'!B323</f>
        <v>TritylOn: Off</v>
      </c>
    </row>
    <row r="324" spans="1:1">
      <c r="A324" s="69" t="str">
        <f>'Import Files'!B324</f>
        <v>Oligo ID:  LRG-990629-BL-D9</v>
      </c>
    </row>
    <row r="325" spans="1:1">
      <c r="A325" s="69" t="str">
        <f>'Import Files'!B325</f>
        <v>Number of Bases: 20</v>
      </c>
    </row>
    <row r="326" spans="1:1">
      <c r="A326" s="69" t="str">
        <f>'Import Files'!B326</f>
        <v>Sequence: gttgggacacacacagcccc</v>
      </c>
    </row>
    <row r="327" spans="1:1">
      <c r="A327" s="69" t="str">
        <f>'Import Files'!B327</f>
        <v xml:space="preserve">Vial ID: </v>
      </c>
    </row>
    <row r="328" spans="1:1">
      <c r="A328" s="69"/>
    </row>
    <row r="329" spans="1:1">
      <c r="A329" s="69" t="str">
        <f>'Import Files'!B329</f>
        <v>Bank  4, Column  5</v>
      </c>
    </row>
    <row r="330" spans="1:1">
      <c r="A330" s="69" t="str">
        <f>'Import Files'!B330</f>
        <v>Column: Enabled</v>
      </c>
    </row>
    <row r="331" spans="1:1">
      <c r="A331" s="69" t="str">
        <f>'Import Files'!B331</f>
        <v>TritylOn: Off</v>
      </c>
    </row>
    <row r="332" spans="1:1">
      <c r="A332" s="69" t="str">
        <f>'Import Files'!B332</f>
        <v>Oligo ID:  LRG-990648-LE-D9</v>
      </c>
    </row>
    <row r="333" spans="1:1">
      <c r="A333" s="69" t="str">
        <f>'Import Files'!B333</f>
        <v>Number of Bases: 39</v>
      </c>
    </row>
    <row r="334" spans="1:1">
      <c r="A334" s="69" t="str">
        <f>'Import Files'!B334</f>
        <v>Sequence: ggatcaatggtccaggtccctttttcaaattagacgcag</v>
      </c>
    </row>
    <row r="335" spans="1:1">
      <c r="A335" s="69" t="str">
        <f>'Import Files'!B335</f>
        <v xml:space="preserve">Vial ID: </v>
      </c>
    </row>
    <row r="336" spans="1:1">
      <c r="A336" s="69"/>
    </row>
    <row r="337" spans="1:1">
      <c r="A337" s="69" t="str">
        <f>'Import Files'!B337</f>
        <v>Bank  4, Column  6</v>
      </c>
    </row>
    <row r="338" spans="1:1">
      <c r="A338" s="69" t="str">
        <f>'Import Files'!B338</f>
        <v>Column: Enabled</v>
      </c>
    </row>
    <row r="339" spans="1:1">
      <c r="A339" s="69" t="str">
        <f>'Import Files'!B339</f>
        <v>TritylOn: Off</v>
      </c>
    </row>
    <row r="340" spans="1:1">
      <c r="A340" s="69" t="str">
        <f>'Import Files'!B340</f>
        <v>Oligo ID:  LRG-990649-LE-D9</v>
      </c>
    </row>
    <row r="341" spans="1:1">
      <c r="A341" s="69" t="str">
        <f>'Import Files'!B341</f>
        <v>Number of Bases: 37</v>
      </c>
    </row>
    <row r="342" spans="1:1">
      <c r="A342" s="69" t="str">
        <f>'Import Files'!B342</f>
        <v>Sequence: cctggccacccagcattcttttttactacgtcattgc</v>
      </c>
    </row>
    <row r="343" spans="1:1">
      <c r="A343" s="69" t="str">
        <f>'Import Files'!B343</f>
        <v xml:space="preserve">Vial ID: </v>
      </c>
    </row>
    <row r="344" spans="1:1">
      <c r="A344" s="69"/>
    </row>
    <row r="345" spans="1:1">
      <c r="A345" s="69" t="str">
        <f>'Import Files'!B345</f>
        <v>Bank  4, Column  7</v>
      </c>
    </row>
    <row r="346" spans="1:1">
      <c r="A346" s="69" t="str">
        <f>'Import Files'!B346</f>
        <v>Column: Enabled</v>
      </c>
    </row>
    <row r="347" spans="1:1">
      <c r="A347" s="69" t="str">
        <f>'Import Files'!B347</f>
        <v>TritylOn: Off</v>
      </c>
    </row>
    <row r="348" spans="1:1">
      <c r="A348" s="69" t="str">
        <f>'Import Files'!B348</f>
        <v>Oligo ID:  LRG-990650-BL-D9</v>
      </c>
    </row>
    <row r="349" spans="1:1">
      <c r="A349" s="69" t="str">
        <f>'Import Files'!B349</f>
        <v>Number of Bases: 20</v>
      </c>
    </row>
    <row r="350" spans="1:1">
      <c r="A350" s="69" t="str">
        <f>'Import Files'!B350</f>
        <v>Sequence: atcctcagtcatgcacggcc</v>
      </c>
    </row>
    <row r="351" spans="1:1">
      <c r="A351" s="69" t="str">
        <f>'Import Files'!B351</f>
        <v xml:space="preserve">Vial ID: </v>
      </c>
    </row>
    <row r="352" spans="1:1">
      <c r="A352" s="69"/>
    </row>
    <row r="353" spans="1:1">
      <c r="A353" s="69" t="str">
        <f>'Import Files'!B353</f>
        <v>Bank  4, Column  8</v>
      </c>
    </row>
    <row r="354" spans="1:1">
      <c r="A354" s="69" t="str">
        <f>'Import Files'!B354</f>
        <v>Column: Enabled</v>
      </c>
    </row>
    <row r="355" spans="1:1">
      <c r="A355" s="69" t="str">
        <f>'Import Files'!B355</f>
        <v>TritylOn: Off</v>
      </c>
    </row>
    <row r="356" spans="1:1">
      <c r="A356" s="69" t="str">
        <f>'Import Files'!B356</f>
        <v>Oligo ID:  LRG-990667-LE-D9</v>
      </c>
    </row>
    <row r="357" spans="1:1">
      <c r="A357" s="69" t="str">
        <f>'Import Files'!B357</f>
        <v>Number of Bases: 43</v>
      </c>
    </row>
    <row r="358" spans="1:1">
      <c r="A358" s="69" t="str">
        <f>'Import Files'!B358</f>
        <v>Sequence: gtttttggcttagtcttgctcttatttttcaaattagacgcag</v>
      </c>
    </row>
    <row r="359" spans="1:1">
      <c r="A359" s="69" t="str">
        <f>'Import Files'!B359</f>
        <v xml:space="preserve">Vial ID: </v>
      </c>
    </row>
    <row r="360" spans="1:1">
      <c r="A360" s="69"/>
    </row>
    <row r="361" spans="1:1">
      <c r="A361" s="69" t="str">
        <f>'Import Files'!B361</f>
        <v>Bank  4, Column  9</v>
      </c>
    </row>
    <row r="362" spans="1:1">
      <c r="A362" s="69" t="str">
        <f>'Import Files'!B362</f>
        <v>Column: Enabled</v>
      </c>
    </row>
    <row r="363" spans="1:1">
      <c r="A363" s="69" t="str">
        <f>'Import Files'!B363</f>
        <v>TritylOn: Off</v>
      </c>
    </row>
    <row r="364" spans="1:1">
      <c r="A364" s="69" t="str">
        <f>'Import Files'!B364</f>
        <v>Oligo ID:  LRG-990668-LE-D9</v>
      </c>
    </row>
    <row r="365" spans="1:1">
      <c r="A365" s="69" t="str">
        <f>'Import Files'!B365</f>
        <v>Number of Bases: 39</v>
      </c>
    </row>
    <row r="366" spans="1:1">
      <c r="A366" s="69" t="str">
        <f>'Import Files'!B366</f>
        <v>Sequence: taaaggcttccgggtcatggttttttactacgtcattgc</v>
      </c>
    </row>
    <row r="367" spans="1:1">
      <c r="A367" s="69" t="str">
        <f>'Import Files'!B367</f>
        <v xml:space="preserve">Vial ID: </v>
      </c>
    </row>
    <row r="368" spans="1:1">
      <c r="A368" s="69"/>
    </row>
    <row r="369" spans="1:1">
      <c r="A369" s="69" t="str">
        <f>'Import Files'!B369</f>
        <v>Bank  4, Column  10</v>
      </c>
    </row>
    <row r="370" spans="1:1">
      <c r="A370" s="69" t="str">
        <f>'Import Files'!B370</f>
        <v>Column: Enabled</v>
      </c>
    </row>
    <row r="371" spans="1:1">
      <c r="A371" s="69" t="str">
        <f>'Import Files'!B371</f>
        <v>TritylOn: Off</v>
      </c>
    </row>
    <row r="372" spans="1:1">
      <c r="A372" s="69" t="str">
        <f>'Import Files'!B372</f>
        <v>Oligo ID:  LRG-990669-BL-D9</v>
      </c>
    </row>
    <row r="373" spans="1:1">
      <c r="A373" s="69" t="str">
        <f>'Import Files'!B373</f>
        <v>Number of Bases: 17</v>
      </c>
    </row>
    <row r="374" spans="1:1">
      <c r="A374" s="69" t="str">
        <f>'Import Files'!B374</f>
        <v>Sequence: cacctgggaaggggccc</v>
      </c>
    </row>
    <row r="375" spans="1:1">
      <c r="A375" s="69" t="str">
        <f>'Import Files'!B375</f>
        <v xml:space="preserve">Vial ID: </v>
      </c>
    </row>
    <row r="376" spans="1:1">
      <c r="A376" s="69"/>
    </row>
    <row r="377" spans="1:1">
      <c r="A377" s="69" t="str">
        <f>'Import Files'!B377</f>
        <v>Bank  4, Column  11</v>
      </c>
    </row>
    <row r="378" spans="1:1">
      <c r="A378" s="69" t="str">
        <f>'Import Files'!B378</f>
        <v>Column: Enabled</v>
      </c>
    </row>
    <row r="379" spans="1:1">
      <c r="A379" s="69" t="str">
        <f>'Import Files'!B379</f>
        <v>TritylOn: Off</v>
      </c>
    </row>
    <row r="380" spans="1:1">
      <c r="A380" s="69" t="str">
        <f>'Import Files'!B380</f>
        <v xml:space="preserve">Oligo ID: </v>
      </c>
    </row>
    <row r="381" spans="1:1">
      <c r="A381" s="69" t="str">
        <f>'Import Files'!B381</f>
        <v>Number of Bases: 0</v>
      </c>
    </row>
    <row r="382" spans="1:1">
      <c r="A382" s="69" t="str">
        <f>'Import Files'!B382</f>
        <v xml:space="preserve">Sequence: </v>
      </c>
    </row>
    <row r="383" spans="1:1">
      <c r="A383" s="69" t="str">
        <f>'Import Files'!B383</f>
        <v xml:space="preserve">Vial ID: </v>
      </c>
    </row>
    <row r="384" spans="1:1">
      <c r="A384" s="69"/>
    </row>
    <row r="385" spans="1:1">
      <c r="A385" s="69" t="str">
        <f>'Import Files'!B385</f>
        <v>Bank  4, Column  12</v>
      </c>
    </row>
    <row r="386" spans="1:1">
      <c r="A386" s="69" t="str">
        <f>'Import Files'!B386</f>
        <v>Column: Enabled</v>
      </c>
    </row>
    <row r="387" spans="1:1">
      <c r="A387" s="69" t="str">
        <f>'Import Files'!B387</f>
        <v>TritylOn: Off</v>
      </c>
    </row>
    <row r="388" spans="1:1">
      <c r="A388" s="69" t="str">
        <f>'Import Files'!B388</f>
        <v xml:space="preserve">Oligo ID: </v>
      </c>
    </row>
    <row r="389" spans="1:1">
      <c r="A389" s="69" t="str">
        <f>'Import Files'!B389</f>
        <v>Number of Bases: 0</v>
      </c>
    </row>
    <row r="390" spans="1:1">
      <c r="A390" s="69" t="str">
        <f>'Import Files'!B390</f>
        <v xml:space="preserve">Sequence: </v>
      </c>
    </row>
    <row r="391" spans="1:1">
      <c r="A391" s="69" t="str">
        <f>'Import Files'!B391</f>
        <v xml:space="preserve">Vial ID: </v>
      </c>
    </row>
    <row r="392" spans="1:1">
      <c r="A392" s="69"/>
    </row>
    <row r="393" spans="1:1">
      <c r="A393" s="69" t="str">
        <f>'Import Files'!B393</f>
        <v>Cycle File: C:\Program Files\CSI\CSI3900Cycles\50nmUniv.xls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G393"/>
  <sheetViews>
    <sheetView workbookViewId="0"/>
  </sheetViews>
  <sheetFormatPr defaultColWidth="9.140625" defaultRowHeight="15"/>
  <cols>
    <col min="1" max="16384" width="9.140625" style="68"/>
  </cols>
  <sheetData>
    <row r="1" spans="1:7">
      <c r="A1" s="69" t="str">
        <f>'Import Files'!C1</f>
        <v>Applied Biosystems Oligonucleotide Synthesizer Software Synthesis File</v>
      </c>
    </row>
    <row r="2" spans="1:7">
      <c r="A2" s="69" t="str">
        <f>'Import Files'!C2</f>
        <v>Date and Time Last Saved (Created):</v>
      </c>
    </row>
    <row r="3" spans="1:7">
      <c r="A3" s="69" t="str">
        <f>'Import Files'!C3</f>
        <v>Bank  1, Column  1</v>
      </c>
    </row>
    <row r="4" spans="1:7">
      <c r="A4" s="69" t="str">
        <f>'Import Files'!C4</f>
        <v>Column: Enabled</v>
      </c>
    </row>
    <row r="5" spans="1:7">
      <c r="A5" s="69" t="str">
        <f>'Import Files'!C5</f>
        <v>TritylOn: Off</v>
      </c>
    </row>
    <row r="6" spans="1:7">
      <c r="A6" s="69" t="str">
        <f>'Import Files'!C6</f>
        <v xml:space="preserve">Oligo ID: </v>
      </c>
      <c r="G6" s="69"/>
    </row>
    <row r="7" spans="1:7">
      <c r="A7" s="69" t="str">
        <f>'Import Files'!C7</f>
        <v>Number of Bases: 0</v>
      </c>
    </row>
    <row r="8" spans="1:7">
      <c r="A8" s="69" t="str">
        <f>'Import Files'!C8</f>
        <v xml:space="preserve">Sequence: </v>
      </c>
    </row>
    <row r="9" spans="1:7">
      <c r="A9" s="69" t="str">
        <f>'Import Files'!C9</f>
        <v xml:space="preserve">Vial ID: </v>
      </c>
    </row>
    <row r="10" spans="1:7">
      <c r="A10" s="69"/>
    </row>
    <row r="11" spans="1:7">
      <c r="A11" s="69" t="str">
        <f>'Import Files'!C11</f>
        <v>Bank  1, Column  2</v>
      </c>
    </row>
    <row r="12" spans="1:7">
      <c r="A12" s="69" t="str">
        <f>'Import Files'!C12</f>
        <v>Column: Enabled</v>
      </c>
    </row>
    <row r="13" spans="1:7">
      <c r="A13" s="69" t="str">
        <f>'Import Files'!C13</f>
        <v>TritylOn: Off</v>
      </c>
    </row>
    <row r="14" spans="1:7">
      <c r="A14" s="69" t="str">
        <f>'Import Files'!C14</f>
        <v xml:space="preserve">Oligo ID: </v>
      </c>
    </row>
    <row r="15" spans="1:7">
      <c r="A15" s="69" t="str">
        <f>'Import Files'!C15</f>
        <v>Number of Bases: 0</v>
      </c>
    </row>
    <row r="16" spans="1:7">
      <c r="A16" s="69" t="str">
        <f>'Import Files'!C16</f>
        <v xml:space="preserve">Sequence: </v>
      </c>
    </row>
    <row r="17" spans="1:1">
      <c r="A17" s="69" t="str">
        <f>'Import Files'!C17</f>
        <v xml:space="preserve">Vial ID: </v>
      </c>
    </row>
    <row r="18" spans="1:1">
      <c r="A18" s="69"/>
    </row>
    <row r="19" spans="1:1">
      <c r="A19" s="69" t="str">
        <f>'Import Files'!C19</f>
        <v>Bank  1, Column  3</v>
      </c>
    </row>
    <row r="20" spans="1:1">
      <c r="A20" s="69" t="str">
        <f>'Import Files'!C20</f>
        <v>Column: Enabled</v>
      </c>
    </row>
    <row r="21" spans="1:1">
      <c r="A21" s="69" t="str">
        <f>'Import Files'!C21</f>
        <v>TritylOn: Off</v>
      </c>
    </row>
    <row r="22" spans="1:1">
      <c r="A22" s="69" t="str">
        <f>'Import Files'!C22</f>
        <v xml:space="preserve">Oligo ID: </v>
      </c>
    </row>
    <row r="23" spans="1:1">
      <c r="A23" s="69" t="str">
        <f>'Import Files'!C23</f>
        <v>Number of Bases: 0</v>
      </c>
    </row>
    <row r="24" spans="1:1">
      <c r="A24" s="69" t="str">
        <f>'Import Files'!C24</f>
        <v xml:space="preserve">Sequence: </v>
      </c>
    </row>
    <row r="25" spans="1:1">
      <c r="A25" s="69" t="str">
        <f>'Import Files'!C25</f>
        <v xml:space="preserve">Vial ID: </v>
      </c>
    </row>
    <row r="26" spans="1:1">
      <c r="A26" s="69"/>
    </row>
    <row r="27" spans="1:1">
      <c r="A27" s="69" t="str">
        <f>'Import Files'!C27</f>
        <v>Bank  1, Column  4</v>
      </c>
    </row>
    <row r="28" spans="1:1">
      <c r="A28" s="69" t="str">
        <f>'Import Files'!C28</f>
        <v>Column: Enabled</v>
      </c>
    </row>
    <row r="29" spans="1:1">
      <c r="A29" s="69" t="str">
        <f>'Import Files'!C29</f>
        <v>TritylOn: Off</v>
      </c>
    </row>
    <row r="30" spans="1:1">
      <c r="A30" s="69" t="str">
        <f>'Import Files'!C30</f>
        <v xml:space="preserve">Oligo ID: </v>
      </c>
    </row>
    <row r="31" spans="1:1">
      <c r="A31" s="69" t="str">
        <f>'Import Files'!C31</f>
        <v>Number of Bases: 0</v>
      </c>
    </row>
    <row r="32" spans="1:1">
      <c r="A32" s="69" t="str">
        <f>'Import Files'!C32</f>
        <v xml:space="preserve">Sequence: </v>
      </c>
    </row>
    <row r="33" spans="1:1">
      <c r="A33" s="69" t="str">
        <f>'Import Files'!C33</f>
        <v xml:space="preserve">Vial ID: </v>
      </c>
    </row>
    <row r="34" spans="1:1">
      <c r="A34" s="69"/>
    </row>
    <row r="35" spans="1:1">
      <c r="A35" s="69" t="str">
        <f>'Import Files'!C35</f>
        <v>Bank  1, Column  5</v>
      </c>
    </row>
    <row r="36" spans="1:1">
      <c r="A36" s="69" t="str">
        <f>'Import Files'!C36</f>
        <v>Column: Enabled</v>
      </c>
    </row>
    <row r="37" spans="1:1">
      <c r="A37" s="69" t="str">
        <f>'Import Files'!C37</f>
        <v>TritylOn: Off</v>
      </c>
    </row>
    <row r="38" spans="1:1">
      <c r="A38" s="69" t="str">
        <f>'Import Files'!C38</f>
        <v xml:space="preserve">Oligo ID: </v>
      </c>
    </row>
    <row r="39" spans="1:1">
      <c r="A39" s="69" t="str">
        <f>'Import Files'!C39</f>
        <v>Number of Bases: 0</v>
      </c>
    </row>
    <row r="40" spans="1:1">
      <c r="A40" s="69" t="str">
        <f>'Import Files'!C40</f>
        <v xml:space="preserve">Sequence: </v>
      </c>
    </row>
    <row r="41" spans="1:1">
      <c r="A41" s="69" t="str">
        <f>'Import Files'!C41</f>
        <v xml:space="preserve">Vial ID: </v>
      </c>
    </row>
    <row r="42" spans="1:1">
      <c r="A42" s="69"/>
    </row>
    <row r="43" spans="1:1">
      <c r="A43" s="69" t="str">
        <f>'Import Files'!C43</f>
        <v>Bank  1, Column  6</v>
      </c>
    </row>
    <row r="44" spans="1:1">
      <c r="A44" s="69" t="str">
        <f>'Import Files'!C44</f>
        <v>Column: Enabled</v>
      </c>
    </row>
    <row r="45" spans="1:1">
      <c r="A45" s="69" t="str">
        <f>'Import Files'!C45</f>
        <v>TritylOn: Off</v>
      </c>
    </row>
    <row r="46" spans="1:1">
      <c r="A46" s="69" t="str">
        <f>'Import Files'!C46</f>
        <v xml:space="preserve">Oligo ID: </v>
      </c>
    </row>
    <row r="47" spans="1:1">
      <c r="A47" s="69" t="str">
        <f>'Import Files'!C47</f>
        <v>Number of Bases: 0</v>
      </c>
    </row>
    <row r="48" spans="1:1">
      <c r="A48" s="69" t="str">
        <f>'Import Files'!C48</f>
        <v xml:space="preserve">Sequence: </v>
      </c>
    </row>
    <row r="49" spans="1:1">
      <c r="A49" s="69" t="str">
        <f>'Import Files'!C49</f>
        <v xml:space="preserve">Vial ID: </v>
      </c>
    </row>
    <row r="50" spans="1:1">
      <c r="A50" s="69"/>
    </row>
    <row r="51" spans="1:1">
      <c r="A51" s="69" t="str">
        <f>'Import Files'!C51</f>
        <v>Bank  1, Column  7</v>
      </c>
    </row>
    <row r="52" spans="1:1">
      <c r="A52" s="69" t="str">
        <f>'Import Files'!C52</f>
        <v>Column: Enabled</v>
      </c>
    </row>
    <row r="53" spans="1:1">
      <c r="A53" s="69" t="str">
        <f>'Import Files'!C53</f>
        <v>TritylOn: Off</v>
      </c>
    </row>
    <row r="54" spans="1:1">
      <c r="A54" s="69" t="str">
        <f>'Import Files'!C54</f>
        <v xml:space="preserve">Oligo ID: </v>
      </c>
    </row>
    <row r="55" spans="1:1">
      <c r="A55" s="69" t="str">
        <f>'Import Files'!C55</f>
        <v>Number of Bases: 0</v>
      </c>
    </row>
    <row r="56" spans="1:1">
      <c r="A56" s="69" t="str">
        <f>'Import Files'!C56</f>
        <v xml:space="preserve">Sequence: </v>
      </c>
    </row>
    <row r="57" spans="1:1">
      <c r="A57" s="69" t="str">
        <f>'Import Files'!C57</f>
        <v xml:space="preserve">Vial ID: </v>
      </c>
    </row>
    <row r="58" spans="1:1">
      <c r="A58" s="69"/>
    </row>
    <row r="59" spans="1:1">
      <c r="A59" s="69" t="str">
        <f>'Import Files'!C59</f>
        <v>Bank  1, Column  8</v>
      </c>
    </row>
    <row r="60" spans="1:1">
      <c r="A60" s="69" t="str">
        <f>'Import Files'!C60</f>
        <v>Column: Enabled</v>
      </c>
    </row>
    <row r="61" spans="1:1">
      <c r="A61" s="69" t="str">
        <f>'Import Files'!C61</f>
        <v>TritylOn: Off</v>
      </c>
    </row>
    <row r="62" spans="1:1">
      <c r="A62" s="69" t="str">
        <f>'Import Files'!C62</f>
        <v xml:space="preserve">Oligo ID: </v>
      </c>
    </row>
    <row r="63" spans="1:1">
      <c r="A63" s="69" t="str">
        <f>'Import Files'!C63</f>
        <v>Number of Bases: 0</v>
      </c>
    </row>
    <row r="64" spans="1:1">
      <c r="A64" s="69" t="str">
        <f>'Import Files'!C64</f>
        <v xml:space="preserve">Sequence: </v>
      </c>
    </row>
    <row r="65" spans="1:1">
      <c r="A65" s="69" t="str">
        <f>'Import Files'!C65</f>
        <v xml:space="preserve">Vial ID: </v>
      </c>
    </row>
    <row r="66" spans="1:1">
      <c r="A66" s="69"/>
    </row>
    <row r="67" spans="1:1">
      <c r="A67" s="69" t="str">
        <f>'Import Files'!C67</f>
        <v>Bank  1, Column  9</v>
      </c>
    </row>
    <row r="68" spans="1:1">
      <c r="A68" s="69" t="str">
        <f>'Import Files'!C68</f>
        <v>Column: Enabled</v>
      </c>
    </row>
    <row r="69" spans="1:1">
      <c r="A69" s="69" t="str">
        <f>'Import Files'!C69</f>
        <v>TritylOn: Off</v>
      </c>
    </row>
    <row r="70" spans="1:1">
      <c r="A70" s="69" t="str">
        <f>'Import Files'!C70</f>
        <v xml:space="preserve">Oligo ID: </v>
      </c>
    </row>
    <row r="71" spans="1:1">
      <c r="A71" s="69" t="str">
        <f>'Import Files'!C71</f>
        <v>Number of Bases: 0</v>
      </c>
    </row>
    <row r="72" spans="1:1">
      <c r="A72" s="69" t="str">
        <f>'Import Files'!C72</f>
        <v xml:space="preserve">Sequence: </v>
      </c>
    </row>
    <row r="73" spans="1:1">
      <c r="A73" s="69" t="str">
        <f>'Import Files'!C73</f>
        <v xml:space="preserve">Vial ID: </v>
      </c>
    </row>
    <row r="74" spans="1:1">
      <c r="A74" s="69"/>
    </row>
    <row r="75" spans="1:1">
      <c r="A75" s="69" t="str">
        <f>'Import Files'!C75</f>
        <v>Bank  1, Column  10</v>
      </c>
    </row>
    <row r="76" spans="1:1">
      <c r="A76" s="69" t="str">
        <f>'Import Files'!C76</f>
        <v>Column: Enabled</v>
      </c>
    </row>
    <row r="77" spans="1:1">
      <c r="A77" s="69" t="str">
        <f>'Import Files'!C77</f>
        <v>TritylOn: Off</v>
      </c>
    </row>
    <row r="78" spans="1:1">
      <c r="A78" s="69" t="str">
        <f>'Import Files'!C78</f>
        <v xml:space="preserve">Oligo ID: </v>
      </c>
    </row>
    <row r="79" spans="1:1">
      <c r="A79" s="69" t="str">
        <f>'Import Files'!C79</f>
        <v>Number of Bases: 0</v>
      </c>
    </row>
    <row r="80" spans="1:1">
      <c r="A80" s="69" t="str">
        <f>'Import Files'!C80</f>
        <v xml:space="preserve">Sequence: </v>
      </c>
    </row>
    <row r="81" spans="1:1">
      <c r="A81" s="69" t="str">
        <f>'Import Files'!C81</f>
        <v xml:space="preserve">Vial ID: </v>
      </c>
    </row>
    <row r="82" spans="1:1">
      <c r="A82" s="69"/>
    </row>
    <row r="83" spans="1:1">
      <c r="A83" s="69" t="str">
        <f>'Import Files'!C83</f>
        <v>Bank  1, Column  11</v>
      </c>
    </row>
    <row r="84" spans="1:1">
      <c r="A84" s="69" t="str">
        <f>'Import Files'!C84</f>
        <v>Column: Enabled</v>
      </c>
    </row>
    <row r="85" spans="1:1">
      <c r="A85" s="69" t="str">
        <f>'Import Files'!C85</f>
        <v>TritylOn: Off</v>
      </c>
    </row>
    <row r="86" spans="1:1">
      <c r="A86" s="69" t="str">
        <f>'Import Files'!C86</f>
        <v xml:space="preserve">Oligo ID: </v>
      </c>
    </row>
    <row r="87" spans="1:1">
      <c r="A87" s="69" t="str">
        <f>'Import Files'!C87</f>
        <v>Number of Bases: 0</v>
      </c>
    </row>
    <row r="88" spans="1:1">
      <c r="A88" s="69" t="str">
        <f>'Import Files'!C88</f>
        <v xml:space="preserve">Sequence: </v>
      </c>
    </row>
    <row r="89" spans="1:1">
      <c r="A89" s="69" t="str">
        <f>'Import Files'!C89</f>
        <v xml:space="preserve">Vial ID: </v>
      </c>
    </row>
    <row r="90" spans="1:1">
      <c r="A90" s="69"/>
    </row>
    <row r="91" spans="1:1">
      <c r="A91" s="69" t="str">
        <f>'Import Files'!C91</f>
        <v>Bank  1, Column  12</v>
      </c>
    </row>
    <row r="92" spans="1:1">
      <c r="A92" s="69" t="str">
        <f>'Import Files'!C92</f>
        <v>Column: Enabled</v>
      </c>
    </row>
    <row r="93" spans="1:1">
      <c r="A93" s="69" t="str">
        <f>'Import Files'!C93</f>
        <v>TritylOn: Off</v>
      </c>
    </row>
    <row r="94" spans="1:1">
      <c r="A94" s="69" t="str">
        <f>'Import Files'!C94</f>
        <v xml:space="preserve">Oligo ID: </v>
      </c>
    </row>
    <row r="95" spans="1:1">
      <c r="A95" s="69" t="str">
        <f>'Import Files'!C95</f>
        <v>Number of Bases: 0</v>
      </c>
    </row>
    <row r="96" spans="1:1">
      <c r="A96" s="69" t="str">
        <f>'Import Files'!C96</f>
        <v xml:space="preserve">Sequence: </v>
      </c>
    </row>
    <row r="97" spans="1:1">
      <c r="A97" s="69" t="str">
        <f>'Import Files'!C97</f>
        <v xml:space="preserve">Vial ID: </v>
      </c>
    </row>
    <row r="98" spans="1:1">
      <c r="A98" s="69"/>
    </row>
    <row r="99" spans="1:1">
      <c r="A99" s="69" t="str">
        <f>'Import Files'!C99</f>
        <v xml:space="preserve">Cycle File: </v>
      </c>
    </row>
    <row r="100" spans="1:1">
      <c r="A100" s="69"/>
    </row>
    <row r="101" spans="1:1">
      <c r="A101" s="69" t="str">
        <f>'Import Files'!C101</f>
        <v>Bank  2, Column  1</v>
      </c>
    </row>
    <row r="102" spans="1:1">
      <c r="A102" s="69" t="str">
        <f>'Import Files'!C102</f>
        <v>Column: Enabled</v>
      </c>
    </row>
    <row r="103" spans="1:1">
      <c r="A103" s="69" t="str">
        <f>'Import Files'!C103</f>
        <v>TritylOn: Off</v>
      </c>
    </row>
    <row r="104" spans="1:1">
      <c r="A104" s="69" t="str">
        <f>'Import Files'!C104</f>
        <v xml:space="preserve">Oligo ID: </v>
      </c>
    </row>
    <row r="105" spans="1:1">
      <c r="A105" s="69" t="str">
        <f>'Import Files'!C105</f>
        <v>Number of Bases: 0</v>
      </c>
    </row>
    <row r="106" spans="1:1">
      <c r="A106" s="69" t="str">
        <f>'Import Files'!C106</f>
        <v xml:space="preserve">Sequence: </v>
      </c>
    </row>
    <row r="107" spans="1:1">
      <c r="A107" s="69" t="str">
        <f>'Import Files'!C107</f>
        <v xml:space="preserve">Vial ID: </v>
      </c>
    </row>
    <row r="108" spans="1:1">
      <c r="A108" s="69"/>
    </row>
    <row r="109" spans="1:1">
      <c r="A109" s="69" t="str">
        <f>'Import Files'!C109</f>
        <v>Bank  2, Column  2</v>
      </c>
    </row>
    <row r="110" spans="1:1">
      <c r="A110" s="69" t="str">
        <f>'Import Files'!C110</f>
        <v>Column: Enabled</v>
      </c>
    </row>
    <row r="111" spans="1:1">
      <c r="A111" s="69" t="str">
        <f>'Import Files'!C111</f>
        <v>TritylOn: Off</v>
      </c>
    </row>
    <row r="112" spans="1:1">
      <c r="A112" s="69" t="str">
        <f>'Import Files'!C112</f>
        <v xml:space="preserve">Oligo ID: </v>
      </c>
    </row>
    <row r="113" spans="1:1">
      <c r="A113" s="69" t="str">
        <f>'Import Files'!C113</f>
        <v>Number of Bases: 0</v>
      </c>
    </row>
    <row r="114" spans="1:1">
      <c r="A114" s="69" t="str">
        <f>'Import Files'!C114</f>
        <v xml:space="preserve">Sequence: </v>
      </c>
    </row>
    <row r="115" spans="1:1">
      <c r="A115" s="69" t="str">
        <f>'Import Files'!C115</f>
        <v xml:space="preserve">Vial ID: </v>
      </c>
    </row>
    <row r="116" spans="1:1">
      <c r="A116" s="69"/>
    </row>
    <row r="117" spans="1:1">
      <c r="A117" s="69" t="str">
        <f>'Import Files'!C117</f>
        <v>Bank  2, Column  3</v>
      </c>
    </row>
    <row r="118" spans="1:1">
      <c r="A118" s="69" t="str">
        <f>'Import Files'!C118</f>
        <v>Column: Enabled</v>
      </c>
    </row>
    <row r="119" spans="1:1">
      <c r="A119" s="69" t="str">
        <f>'Import Files'!C119</f>
        <v>TritylOn: Off</v>
      </c>
    </row>
    <row r="120" spans="1:1">
      <c r="A120" s="69" t="str">
        <f>'Import Files'!C120</f>
        <v xml:space="preserve">Oligo ID: </v>
      </c>
    </row>
    <row r="121" spans="1:1">
      <c r="A121" s="69" t="str">
        <f>'Import Files'!C121</f>
        <v>Number of Bases: 0</v>
      </c>
    </row>
    <row r="122" spans="1:1">
      <c r="A122" s="69" t="str">
        <f>'Import Files'!C122</f>
        <v xml:space="preserve">Sequence: </v>
      </c>
    </row>
    <row r="123" spans="1:1">
      <c r="A123" s="69" t="str">
        <f>'Import Files'!C123</f>
        <v xml:space="preserve">Vial ID: </v>
      </c>
    </row>
    <row r="124" spans="1:1">
      <c r="A124" s="69"/>
    </row>
    <row r="125" spans="1:1">
      <c r="A125" s="69" t="str">
        <f>'Import Files'!C125</f>
        <v>Bank  2, Column  4</v>
      </c>
    </row>
    <row r="126" spans="1:1">
      <c r="A126" s="69" t="str">
        <f>'Import Files'!C126</f>
        <v>Column: Enabled</v>
      </c>
    </row>
    <row r="127" spans="1:1">
      <c r="A127" s="69" t="str">
        <f>'Import Files'!C127</f>
        <v>TritylOn: Off</v>
      </c>
    </row>
    <row r="128" spans="1:1">
      <c r="A128" s="69" t="str">
        <f>'Import Files'!C128</f>
        <v xml:space="preserve">Oligo ID: </v>
      </c>
    </row>
    <row r="129" spans="1:1">
      <c r="A129" s="69" t="str">
        <f>'Import Files'!C129</f>
        <v>Number of Bases: 0</v>
      </c>
    </row>
    <row r="130" spans="1:1">
      <c r="A130" s="69" t="str">
        <f>'Import Files'!C130</f>
        <v xml:space="preserve">Sequence: </v>
      </c>
    </row>
    <row r="131" spans="1:1">
      <c r="A131" s="69" t="str">
        <f>'Import Files'!C131</f>
        <v xml:space="preserve">Vial ID: </v>
      </c>
    </row>
    <row r="132" spans="1:1">
      <c r="A132" s="69"/>
    </row>
    <row r="133" spans="1:1">
      <c r="A133" s="69" t="str">
        <f>'Import Files'!C133</f>
        <v>Bank  2, Column  5</v>
      </c>
    </row>
    <row r="134" spans="1:1">
      <c r="A134" s="69" t="str">
        <f>'Import Files'!C134</f>
        <v>Column: Enabled</v>
      </c>
    </row>
    <row r="135" spans="1:1">
      <c r="A135" s="69" t="str">
        <f>'Import Files'!C135</f>
        <v>TritylOn: Off</v>
      </c>
    </row>
    <row r="136" spans="1:1">
      <c r="A136" s="69" t="str">
        <f>'Import Files'!C136</f>
        <v xml:space="preserve">Oligo ID: </v>
      </c>
    </row>
    <row r="137" spans="1:1">
      <c r="A137" s="69" t="str">
        <f>'Import Files'!C137</f>
        <v>Number of Bases: 0</v>
      </c>
    </row>
    <row r="138" spans="1:1">
      <c r="A138" s="69" t="str">
        <f>'Import Files'!C138</f>
        <v xml:space="preserve">Sequence: </v>
      </c>
    </row>
    <row r="139" spans="1:1">
      <c r="A139" s="69" t="str">
        <f>'Import Files'!C139</f>
        <v xml:space="preserve">Vial ID: </v>
      </c>
    </row>
    <row r="140" spans="1:1">
      <c r="A140" s="69"/>
    </row>
    <row r="141" spans="1:1">
      <c r="A141" s="69" t="str">
        <f>'Import Files'!C141</f>
        <v>Bank  2, Column  6</v>
      </c>
    </row>
    <row r="142" spans="1:1">
      <c r="A142" s="69" t="str">
        <f>'Import Files'!C142</f>
        <v>Column: Enabled</v>
      </c>
    </row>
    <row r="143" spans="1:1">
      <c r="A143" s="69" t="str">
        <f>'Import Files'!C143</f>
        <v>TritylOn: Off</v>
      </c>
    </row>
    <row r="144" spans="1:1">
      <c r="A144" s="69" t="str">
        <f>'Import Files'!C144</f>
        <v xml:space="preserve">Oligo ID: </v>
      </c>
    </row>
    <row r="145" spans="1:1">
      <c r="A145" s="69" t="str">
        <f>'Import Files'!C145</f>
        <v>Number of Bases: 0</v>
      </c>
    </row>
    <row r="146" spans="1:1">
      <c r="A146" s="69" t="str">
        <f>'Import Files'!C146</f>
        <v xml:space="preserve">Sequence: </v>
      </c>
    </row>
    <row r="147" spans="1:1">
      <c r="A147" s="69" t="str">
        <f>'Import Files'!C147</f>
        <v xml:space="preserve">Vial ID: </v>
      </c>
    </row>
    <row r="148" spans="1:1">
      <c r="A148" s="69"/>
    </row>
    <row r="149" spans="1:1">
      <c r="A149" s="69" t="str">
        <f>'Import Files'!C149</f>
        <v>Bank  2, Column  7</v>
      </c>
    </row>
    <row r="150" spans="1:1">
      <c r="A150" s="69" t="str">
        <f>'Import Files'!C150</f>
        <v>Column: Enabled</v>
      </c>
    </row>
    <row r="151" spans="1:1">
      <c r="A151" s="69" t="str">
        <f>'Import Files'!C151</f>
        <v>TritylOn: Off</v>
      </c>
    </row>
    <row r="152" spans="1:1">
      <c r="A152" s="69" t="str">
        <f>'Import Files'!C152</f>
        <v xml:space="preserve">Oligo ID: </v>
      </c>
    </row>
    <row r="153" spans="1:1">
      <c r="A153" s="69" t="str">
        <f>'Import Files'!C153</f>
        <v>Number of Bases: 0</v>
      </c>
    </row>
    <row r="154" spans="1:1">
      <c r="A154" s="69" t="str">
        <f>'Import Files'!C154</f>
        <v xml:space="preserve">Sequence: </v>
      </c>
    </row>
    <row r="155" spans="1:1">
      <c r="A155" s="69" t="str">
        <f>'Import Files'!C155</f>
        <v xml:space="preserve">Vial ID: </v>
      </c>
    </row>
    <row r="156" spans="1:1">
      <c r="A156" s="69"/>
    </row>
    <row r="157" spans="1:1">
      <c r="A157" s="69" t="str">
        <f>'Import Files'!C157</f>
        <v>Bank  2, Column  8</v>
      </c>
    </row>
    <row r="158" spans="1:1">
      <c r="A158" s="69" t="str">
        <f>'Import Files'!C158</f>
        <v>Column: Enabled</v>
      </c>
    </row>
    <row r="159" spans="1:1">
      <c r="A159" s="69" t="str">
        <f>'Import Files'!C159</f>
        <v>TritylOn: Off</v>
      </c>
    </row>
    <row r="160" spans="1:1">
      <c r="A160" s="69" t="str">
        <f>'Import Files'!C160</f>
        <v xml:space="preserve">Oligo ID: </v>
      </c>
    </row>
    <row r="161" spans="1:1">
      <c r="A161" s="69" t="str">
        <f>'Import Files'!C161</f>
        <v>Number of Bases: 0</v>
      </c>
    </row>
    <row r="162" spans="1:1">
      <c r="A162" s="69" t="str">
        <f>'Import Files'!C162</f>
        <v xml:space="preserve">Sequence: </v>
      </c>
    </row>
    <row r="163" spans="1:1">
      <c r="A163" s="69" t="str">
        <f>'Import Files'!C163</f>
        <v xml:space="preserve">Vial ID: </v>
      </c>
    </row>
    <row r="164" spans="1:1">
      <c r="A164" s="69"/>
    </row>
    <row r="165" spans="1:1">
      <c r="A165" s="69" t="str">
        <f>'Import Files'!C165</f>
        <v>Bank  2, Column  9</v>
      </c>
    </row>
    <row r="166" spans="1:1">
      <c r="A166" s="69" t="str">
        <f>'Import Files'!C166</f>
        <v>Column: Enabled</v>
      </c>
    </row>
    <row r="167" spans="1:1">
      <c r="A167" s="69" t="str">
        <f>'Import Files'!C167</f>
        <v>TritylOn: Off</v>
      </c>
    </row>
    <row r="168" spans="1:1">
      <c r="A168" s="69" t="str">
        <f>'Import Files'!C168</f>
        <v xml:space="preserve">Oligo ID: </v>
      </c>
    </row>
    <row r="169" spans="1:1">
      <c r="A169" s="69" t="str">
        <f>'Import Files'!C169</f>
        <v>Number of Bases: 0</v>
      </c>
    </row>
    <row r="170" spans="1:1">
      <c r="A170" s="69" t="str">
        <f>'Import Files'!C170</f>
        <v xml:space="preserve">Sequence: </v>
      </c>
    </row>
    <row r="171" spans="1:1">
      <c r="A171" s="69" t="str">
        <f>'Import Files'!C171</f>
        <v xml:space="preserve">Vial ID: </v>
      </c>
    </row>
    <row r="172" spans="1:1">
      <c r="A172" s="69"/>
    </row>
    <row r="173" spans="1:1">
      <c r="A173" s="69" t="str">
        <f>'Import Files'!C173</f>
        <v>Bank  2, Column  10</v>
      </c>
    </row>
    <row r="174" spans="1:1">
      <c r="A174" s="69" t="str">
        <f>'Import Files'!C174</f>
        <v>Column: Enabled</v>
      </c>
    </row>
    <row r="175" spans="1:1">
      <c r="A175" s="69" t="str">
        <f>'Import Files'!C175</f>
        <v>TritylOn: Off</v>
      </c>
    </row>
    <row r="176" spans="1:1">
      <c r="A176" s="69" t="str">
        <f>'Import Files'!C176</f>
        <v xml:space="preserve">Oligo ID: </v>
      </c>
    </row>
    <row r="177" spans="1:1">
      <c r="A177" s="69" t="str">
        <f>'Import Files'!C177</f>
        <v>Number of Bases: 0</v>
      </c>
    </row>
    <row r="178" spans="1:1">
      <c r="A178" s="69" t="str">
        <f>'Import Files'!C178</f>
        <v xml:space="preserve">Sequence: </v>
      </c>
    </row>
    <row r="179" spans="1:1">
      <c r="A179" s="69" t="str">
        <f>'Import Files'!C179</f>
        <v xml:space="preserve">Vial ID: </v>
      </c>
    </row>
    <row r="180" spans="1:1">
      <c r="A180" s="69"/>
    </row>
    <row r="181" spans="1:1">
      <c r="A181" s="69" t="str">
        <f>'Import Files'!C181</f>
        <v>Bank  2, Column  11</v>
      </c>
    </row>
    <row r="182" spans="1:1">
      <c r="A182" s="69" t="str">
        <f>'Import Files'!C182</f>
        <v>Column: Enabled</v>
      </c>
    </row>
    <row r="183" spans="1:1">
      <c r="A183" s="69" t="str">
        <f>'Import Files'!C183</f>
        <v>TritylOn: Off</v>
      </c>
    </row>
    <row r="184" spans="1:1">
      <c r="A184" s="69" t="str">
        <f>'Import Files'!C184</f>
        <v xml:space="preserve">Oligo ID: </v>
      </c>
    </row>
    <row r="185" spans="1:1">
      <c r="A185" s="69" t="str">
        <f>'Import Files'!C185</f>
        <v>Number of Bases: 0</v>
      </c>
    </row>
    <row r="186" spans="1:1">
      <c r="A186" s="69" t="str">
        <f>'Import Files'!C186</f>
        <v xml:space="preserve">Sequence: </v>
      </c>
    </row>
    <row r="187" spans="1:1">
      <c r="A187" s="69" t="str">
        <f>'Import Files'!C187</f>
        <v xml:space="preserve">Vial ID: </v>
      </c>
    </row>
    <row r="188" spans="1:1">
      <c r="A188" s="69"/>
    </row>
    <row r="189" spans="1:1">
      <c r="A189" s="69" t="str">
        <f>'Import Files'!C189</f>
        <v>Bank  2, Column  12</v>
      </c>
    </row>
    <row r="190" spans="1:1">
      <c r="A190" s="69" t="str">
        <f>'Import Files'!C190</f>
        <v>Column: Enabled</v>
      </c>
    </row>
    <row r="191" spans="1:1">
      <c r="A191" s="69" t="str">
        <f>'Import Files'!C191</f>
        <v>TritylOn: Off</v>
      </c>
    </row>
    <row r="192" spans="1:1">
      <c r="A192" s="69" t="str">
        <f>'Import Files'!C192</f>
        <v xml:space="preserve">Oligo ID: </v>
      </c>
    </row>
    <row r="193" spans="1:1">
      <c r="A193" s="69" t="str">
        <f>'Import Files'!C193</f>
        <v>Number of Bases: 0</v>
      </c>
    </row>
    <row r="194" spans="1:1">
      <c r="A194" s="69" t="str">
        <f>'Import Files'!C194</f>
        <v xml:space="preserve">Sequence: </v>
      </c>
    </row>
    <row r="195" spans="1:1">
      <c r="A195" s="69" t="str">
        <f>'Import Files'!C195</f>
        <v xml:space="preserve">Vial ID: </v>
      </c>
    </row>
    <row r="196" spans="1:1">
      <c r="A196" s="69"/>
    </row>
    <row r="197" spans="1:1">
      <c r="A197" s="69" t="str">
        <f>'Import Files'!C197</f>
        <v xml:space="preserve">Cycle File: </v>
      </c>
    </row>
    <row r="198" spans="1:1">
      <c r="A198" s="69"/>
    </row>
    <row r="199" spans="1:1">
      <c r="A199" s="69" t="str">
        <f>'Import Files'!C199</f>
        <v>Bank  3, Column  1</v>
      </c>
    </row>
    <row r="200" spans="1:1">
      <c r="A200" s="69" t="str">
        <f>'Import Files'!C200</f>
        <v>Column: Enabled</v>
      </c>
    </row>
    <row r="201" spans="1:1">
      <c r="A201" s="69" t="str">
        <f>'Import Files'!C201</f>
        <v>TritylOn: Off</v>
      </c>
    </row>
    <row r="202" spans="1:1">
      <c r="A202" s="69" t="str">
        <f>'Import Files'!C202</f>
        <v>Oligo ID:  LRG-990580-LE-D9</v>
      </c>
    </row>
    <row r="203" spans="1:1">
      <c r="A203" s="69" t="str">
        <f>'Import Files'!C203</f>
        <v>Number of Bases: 36</v>
      </c>
    </row>
    <row r="204" spans="1:1">
      <c r="A204" s="69" t="str">
        <f>'Import Files'!C204</f>
        <v>Sequence: gcccggccagcttcattttttttactacgtcattgc</v>
      </c>
    </row>
    <row r="205" spans="1:1">
      <c r="A205" s="69" t="str">
        <f>'Import Files'!C205</f>
        <v xml:space="preserve">Vial ID: </v>
      </c>
    </row>
    <row r="206" spans="1:1">
      <c r="A206" s="69"/>
    </row>
    <row r="207" spans="1:1">
      <c r="A207" s="69" t="str">
        <f>'Import Files'!C207</f>
        <v>Bank  3, Column  2</v>
      </c>
    </row>
    <row r="208" spans="1:1">
      <c r="A208" s="69" t="str">
        <f>'Import Files'!C208</f>
        <v>Column: Enabled</v>
      </c>
    </row>
    <row r="209" spans="1:1">
      <c r="A209" s="69" t="str">
        <f>'Import Files'!C209</f>
        <v>TritylOn: Off</v>
      </c>
    </row>
    <row r="210" spans="1:1">
      <c r="A210" s="69" t="str">
        <f>'Import Files'!C210</f>
        <v>Oligo ID:  LRG-990581-BL-D9</v>
      </c>
    </row>
    <row r="211" spans="1:1">
      <c r="A211" s="69" t="str">
        <f>'Import Files'!C211</f>
        <v>Number of Bases: 24</v>
      </c>
    </row>
    <row r="212" spans="1:1">
      <c r="A212" s="69" t="str">
        <f>'Import Files'!C212</f>
        <v>Sequence: tgccatgatgagaatttatctgag</v>
      </c>
    </row>
    <row r="213" spans="1:1">
      <c r="A213" s="69" t="str">
        <f>'Import Files'!C213</f>
        <v xml:space="preserve">Vial ID: </v>
      </c>
    </row>
    <row r="214" spans="1:1">
      <c r="A214" s="69"/>
    </row>
    <row r="215" spans="1:1">
      <c r="A215" s="69" t="str">
        <f>'Import Files'!C215</f>
        <v>Bank  3, Column  3</v>
      </c>
    </row>
    <row r="216" spans="1:1">
      <c r="A216" s="69" t="str">
        <f>'Import Files'!C216</f>
        <v>Column: Enabled</v>
      </c>
    </row>
    <row r="217" spans="1:1">
      <c r="A217" s="69" t="str">
        <f>'Import Files'!C217</f>
        <v>TritylOn: Off</v>
      </c>
    </row>
    <row r="218" spans="1:1">
      <c r="A218" s="69" t="str">
        <f>'Import Files'!C218</f>
        <v>Oligo ID:  LRG-990586-LE-D9</v>
      </c>
    </row>
    <row r="219" spans="1:1">
      <c r="A219" s="69" t="str">
        <f>'Import Files'!C219</f>
        <v>Number of Bases: 37</v>
      </c>
    </row>
    <row r="220" spans="1:1">
      <c r="A220" s="69" t="str">
        <f>'Import Files'!C220</f>
        <v>Sequence: ctgggtcatcgcctgtcgtttttcaaattagacgcag</v>
      </c>
    </row>
    <row r="221" spans="1:1">
      <c r="A221" s="69" t="str">
        <f>'Import Files'!C221</f>
        <v xml:space="preserve">Vial ID: </v>
      </c>
    </row>
    <row r="222" spans="1:1">
      <c r="A222" s="69"/>
    </row>
    <row r="223" spans="1:1">
      <c r="A223" s="69" t="str">
        <f>'Import Files'!C223</f>
        <v>Bank  3, Column  4</v>
      </c>
    </row>
    <row r="224" spans="1:1">
      <c r="A224" s="69" t="str">
        <f>'Import Files'!C224</f>
        <v>Column: Enabled</v>
      </c>
    </row>
    <row r="225" spans="1:1">
      <c r="A225" s="69" t="str">
        <f>'Import Files'!C225</f>
        <v>TritylOn: Off</v>
      </c>
    </row>
    <row r="226" spans="1:1">
      <c r="A226" s="69" t="str">
        <f>'Import Files'!C226</f>
        <v>Oligo ID:  LRG-990587-LE-D9</v>
      </c>
    </row>
    <row r="227" spans="1:1">
      <c r="A227" s="69" t="str">
        <f>'Import Files'!C227</f>
        <v>Number of Bases: 39</v>
      </c>
    </row>
    <row r="228" spans="1:1">
      <c r="A228" s="69" t="str">
        <f>'Import Files'!C228</f>
        <v>Sequence: tgctatgcctttgtccagccttttttactacgtcattgc</v>
      </c>
    </row>
    <row r="229" spans="1:1">
      <c r="A229" s="69" t="str">
        <f>'Import Files'!C229</f>
        <v xml:space="preserve">Vial ID: </v>
      </c>
    </row>
    <row r="230" spans="1:1">
      <c r="A230" s="69"/>
    </row>
    <row r="231" spans="1:1">
      <c r="A231" s="69" t="str">
        <f>'Import Files'!C231</f>
        <v>Bank  3, Column  5</v>
      </c>
    </row>
    <row r="232" spans="1:1">
      <c r="A232" s="69" t="str">
        <f>'Import Files'!C232</f>
        <v>Column: Enabled</v>
      </c>
    </row>
    <row r="233" spans="1:1">
      <c r="A233" s="69" t="str">
        <f>'Import Files'!C233</f>
        <v>TritylOn: Off</v>
      </c>
    </row>
    <row r="234" spans="1:1">
      <c r="A234" s="69" t="str">
        <f>'Import Files'!C234</f>
        <v>Oligo ID:  LRG-990588-BL-D9</v>
      </c>
    </row>
    <row r="235" spans="1:1">
      <c r="A235" s="69" t="str">
        <f>'Import Files'!C235</f>
        <v>Number of Bases: 23</v>
      </c>
    </row>
    <row r="236" spans="1:1">
      <c r="A236" s="69" t="str">
        <f>'Import Files'!C236</f>
        <v>Sequence: ccttctggttgggagttaagtgg</v>
      </c>
    </row>
    <row r="237" spans="1:1">
      <c r="A237" s="69" t="str">
        <f>'Import Files'!C237</f>
        <v xml:space="preserve">Vial ID: </v>
      </c>
    </row>
    <row r="238" spans="1:1">
      <c r="A238" s="69"/>
    </row>
    <row r="239" spans="1:1">
      <c r="A239" s="69" t="str">
        <f>'Import Files'!C239</f>
        <v>Bank  3, Column  6</v>
      </c>
    </row>
    <row r="240" spans="1:1">
      <c r="A240" s="69" t="str">
        <f>'Import Files'!C240</f>
        <v>Column: Enabled</v>
      </c>
    </row>
    <row r="241" spans="1:1">
      <c r="A241" s="69" t="str">
        <f>'Import Files'!C241</f>
        <v>TritylOn: Off</v>
      </c>
    </row>
    <row r="242" spans="1:1">
      <c r="A242" s="69" t="str">
        <f>'Import Files'!C242</f>
        <v>Oligo ID:  LRG-990594-LE-D9</v>
      </c>
    </row>
    <row r="243" spans="1:1">
      <c r="A243" s="69" t="str">
        <f>'Import Files'!C243</f>
        <v>Number of Bases: 37</v>
      </c>
    </row>
    <row r="244" spans="1:1">
      <c r="A244" s="69" t="str">
        <f>'Import Files'!C244</f>
        <v>Sequence: tagcgtggcttcctggcatttttcaaattagacgcag</v>
      </c>
    </row>
    <row r="245" spans="1:1">
      <c r="A245" s="69" t="str">
        <f>'Import Files'!C245</f>
        <v xml:space="preserve">Vial ID: </v>
      </c>
    </row>
    <row r="246" spans="1:1">
      <c r="A246" s="69"/>
    </row>
    <row r="247" spans="1:1">
      <c r="A247" s="69" t="str">
        <f>'Import Files'!C247</f>
        <v>Bank  3, Column  7</v>
      </c>
    </row>
    <row r="248" spans="1:1">
      <c r="A248" s="69" t="str">
        <f>'Import Files'!C248</f>
        <v>Column: Enabled</v>
      </c>
    </row>
    <row r="249" spans="1:1">
      <c r="A249" s="69" t="str">
        <f>'Import Files'!C249</f>
        <v>TritylOn: Off</v>
      </c>
    </row>
    <row r="250" spans="1:1">
      <c r="A250" s="69" t="str">
        <f>'Import Files'!C250</f>
        <v>Oligo ID:  LRG-990595-LE-D9</v>
      </c>
    </row>
    <row r="251" spans="1:1">
      <c r="A251" s="69" t="str">
        <f>'Import Files'!C251</f>
        <v>Number of Bases: 39</v>
      </c>
    </row>
    <row r="252" spans="1:1">
      <c r="A252" s="69" t="str">
        <f>'Import Files'!C252</f>
        <v>Sequence: gttgggacacacacagccccttttttactacgtcattgc</v>
      </c>
    </row>
    <row r="253" spans="1:1">
      <c r="A253" s="69" t="str">
        <f>'Import Files'!C253</f>
        <v xml:space="preserve">Vial ID: </v>
      </c>
    </row>
    <row r="254" spans="1:1">
      <c r="A254" s="69"/>
    </row>
    <row r="255" spans="1:1">
      <c r="A255" s="69" t="str">
        <f>'Import Files'!C255</f>
        <v>Bank  3, Column  8</v>
      </c>
    </row>
    <row r="256" spans="1:1">
      <c r="A256" s="69" t="str">
        <f>'Import Files'!C256</f>
        <v>Column: Enabled</v>
      </c>
    </row>
    <row r="257" spans="1:1">
      <c r="A257" s="69" t="str">
        <f>'Import Files'!C257</f>
        <v>TritylOn: Off</v>
      </c>
    </row>
    <row r="258" spans="1:1">
      <c r="A258" s="69" t="str">
        <f>'Import Files'!C258</f>
        <v>Oligo ID:  LRG-990596-BL-D9</v>
      </c>
    </row>
    <row r="259" spans="1:1">
      <c r="A259" s="69" t="str">
        <f>'Import Files'!C259</f>
        <v>Number of Bases: 20</v>
      </c>
    </row>
    <row r="260" spans="1:1">
      <c r="A260" s="69" t="str">
        <f>'Import Files'!C260</f>
        <v>Sequence: aacacatggagccggttctc</v>
      </c>
    </row>
    <row r="261" spans="1:1">
      <c r="A261" s="69" t="str">
        <f>'Import Files'!C261</f>
        <v xml:space="preserve">Vial ID: </v>
      </c>
    </row>
    <row r="262" spans="1:1">
      <c r="A262" s="69"/>
    </row>
    <row r="263" spans="1:1">
      <c r="A263" s="69" t="str">
        <f>'Import Files'!C263</f>
        <v>Bank  3, Column  9</v>
      </c>
    </row>
    <row r="264" spans="1:1">
      <c r="A264" s="69" t="str">
        <f>'Import Files'!C264</f>
        <v>Column: Enabled</v>
      </c>
    </row>
    <row r="265" spans="1:1">
      <c r="A265" s="69" t="str">
        <f>'Import Files'!C265</f>
        <v>TritylOn: Off</v>
      </c>
    </row>
    <row r="266" spans="1:1">
      <c r="A266" s="69" t="str">
        <f>'Import Files'!C266</f>
        <v>Oligo ID:  LRG-990602-LE-D9</v>
      </c>
    </row>
    <row r="267" spans="1:1">
      <c r="A267" s="69" t="str">
        <f>'Import Files'!C267</f>
        <v>Number of Bases: 39</v>
      </c>
    </row>
    <row r="268" spans="1:1">
      <c r="A268" s="69" t="str">
        <f>'Import Files'!C268</f>
        <v>Sequence: cgttccagatttcacggctgtttttcaaattagacgcag</v>
      </c>
    </row>
    <row r="269" spans="1:1">
      <c r="A269" s="69" t="str">
        <f>'Import Files'!C269</f>
        <v xml:space="preserve">Vial ID: </v>
      </c>
    </row>
    <row r="270" spans="1:1">
      <c r="A270" s="69"/>
    </row>
    <row r="271" spans="1:1">
      <c r="A271" s="69" t="str">
        <f>'Import Files'!C271</f>
        <v>Bank  3, Column  10</v>
      </c>
    </row>
    <row r="272" spans="1:1">
      <c r="A272" s="69" t="str">
        <f>'Import Files'!C272</f>
        <v>Column: Enabled</v>
      </c>
    </row>
    <row r="273" spans="1:1">
      <c r="A273" s="69" t="str">
        <f>'Import Files'!C273</f>
        <v>TritylOn: Off</v>
      </c>
    </row>
    <row r="274" spans="1:1">
      <c r="A274" s="69" t="str">
        <f>'Import Files'!C274</f>
        <v>Oligo ID:  LRG-990603-LE-D9</v>
      </c>
    </row>
    <row r="275" spans="1:1">
      <c r="A275" s="69" t="str">
        <f>'Import Files'!C275</f>
        <v>Number of Bases: 41</v>
      </c>
    </row>
    <row r="276" spans="1:1">
      <c r="A276" s="69" t="str">
        <f>'Import Files'!C276</f>
        <v>Sequence: ctctttcccactgacagtgtggttttttactacgtcattgc</v>
      </c>
    </row>
    <row r="277" spans="1:1">
      <c r="A277" s="69" t="str">
        <f>'Import Files'!C277</f>
        <v xml:space="preserve">Vial ID: </v>
      </c>
    </row>
    <row r="278" spans="1:1">
      <c r="A278" s="69"/>
    </row>
    <row r="279" spans="1:1">
      <c r="A279" s="69" t="str">
        <f>'Import Files'!C279</f>
        <v>Bank  3, Column  11</v>
      </c>
    </row>
    <row r="280" spans="1:1">
      <c r="A280" s="69" t="str">
        <f>'Import Files'!C280</f>
        <v>Column: Enabled</v>
      </c>
    </row>
    <row r="281" spans="1:1">
      <c r="A281" s="69" t="str">
        <f>'Import Files'!C281</f>
        <v>TritylOn: Off</v>
      </c>
    </row>
    <row r="282" spans="1:1">
      <c r="A282" s="69" t="str">
        <f>'Import Files'!C282</f>
        <v>Oligo ID:  LRG-990604-BL-D9</v>
      </c>
    </row>
    <row r="283" spans="1:1">
      <c r="A283" s="69" t="str">
        <f>'Import Files'!C283</f>
        <v>Number of Bases: 18</v>
      </c>
    </row>
    <row r="284" spans="1:1">
      <c r="A284" s="69" t="str">
        <f>'Import Files'!C284</f>
        <v>Sequence: tgtggacgctgccaaggg</v>
      </c>
    </row>
    <row r="285" spans="1:1">
      <c r="A285" s="69" t="str">
        <f>'Import Files'!C285</f>
        <v xml:space="preserve">Vial ID: </v>
      </c>
    </row>
    <row r="286" spans="1:1">
      <c r="A286" s="69"/>
    </row>
    <row r="287" spans="1:1">
      <c r="A287" s="69" t="str">
        <f>'Import Files'!C287</f>
        <v>Bank  3, Column  12</v>
      </c>
    </row>
    <row r="288" spans="1:1">
      <c r="A288" s="69" t="str">
        <f>'Import Files'!C288</f>
        <v>Column: Enabled</v>
      </c>
    </row>
    <row r="289" spans="1:1">
      <c r="A289" s="69" t="str">
        <f>'Import Files'!C289</f>
        <v>TritylOn: Off</v>
      </c>
    </row>
    <row r="290" spans="1:1">
      <c r="A290" s="69" t="str">
        <f>'Import Files'!C290</f>
        <v>Oligo ID:  LRG-990614-LE-D9</v>
      </c>
    </row>
    <row r="291" spans="1:1">
      <c r="A291" s="69" t="str">
        <f>'Import Files'!C291</f>
        <v>Number of Bases: 39</v>
      </c>
    </row>
    <row r="292" spans="1:1">
      <c r="A292" s="69" t="str">
        <f>'Import Files'!C292</f>
        <v>Sequence: ggatcaatggtccaggtccctttttcaaattagacgcag</v>
      </c>
    </row>
    <row r="293" spans="1:1">
      <c r="A293" s="69" t="str">
        <f>'Import Files'!C293</f>
        <v xml:space="preserve">Vial ID: </v>
      </c>
    </row>
    <row r="294" spans="1:1">
      <c r="A294" s="69"/>
    </row>
    <row r="295" spans="1:1">
      <c r="A295" s="69" t="str">
        <f>'Import Files'!C295</f>
        <v>Cycle File: C:\Program Files\CSI\CSI3900Cycles\50nmUniv.xls</v>
      </c>
    </row>
    <row r="296" spans="1:1">
      <c r="A296" s="69"/>
    </row>
    <row r="297" spans="1:1">
      <c r="A297" s="69" t="str">
        <f>'Import Files'!C297</f>
        <v>Bank  4, Column  1</v>
      </c>
    </row>
    <row r="298" spans="1:1">
      <c r="A298" s="69" t="str">
        <f>'Import Files'!C298</f>
        <v>Column: Enabled</v>
      </c>
    </row>
    <row r="299" spans="1:1">
      <c r="A299" s="69" t="str">
        <f>'Import Files'!C299</f>
        <v>TritylOn: Off</v>
      </c>
    </row>
    <row r="300" spans="1:1">
      <c r="A300" s="69" t="str">
        <f>'Import Files'!C300</f>
        <v>Oligo ID:  LRG-990615-LE-D9</v>
      </c>
    </row>
    <row r="301" spans="1:1">
      <c r="A301" s="69" t="str">
        <f>'Import Files'!C301</f>
        <v>Number of Bases: 37</v>
      </c>
    </row>
    <row r="302" spans="1:1">
      <c r="A302" s="69" t="str">
        <f>'Import Files'!C302</f>
        <v>Sequence: cctggccacccagcattcttttttactacgtcattgc</v>
      </c>
    </row>
    <row r="303" spans="1:1">
      <c r="A303" s="69" t="str">
        <f>'Import Files'!C303</f>
        <v xml:space="preserve">Vial ID: </v>
      </c>
    </row>
    <row r="304" spans="1:1">
      <c r="A304" s="69"/>
    </row>
    <row r="305" spans="1:1">
      <c r="A305" s="69" t="str">
        <f>'Import Files'!C305</f>
        <v>Bank  4, Column  2</v>
      </c>
    </row>
    <row r="306" spans="1:1">
      <c r="A306" s="69" t="str">
        <f>'Import Files'!C306</f>
        <v>Column: Enabled</v>
      </c>
    </row>
    <row r="307" spans="1:1">
      <c r="A307" s="69" t="str">
        <f>'Import Files'!C307</f>
        <v>TritylOn: Off</v>
      </c>
    </row>
    <row r="308" spans="1:1">
      <c r="A308" s="69" t="str">
        <f>'Import Files'!C308</f>
        <v>Oligo ID:  LRG-990616-BL-D9</v>
      </c>
    </row>
    <row r="309" spans="1:1">
      <c r="A309" s="69" t="str">
        <f>'Import Files'!C309</f>
        <v>Number of Bases: 20</v>
      </c>
    </row>
    <row r="310" spans="1:1">
      <c r="A310" s="69" t="str">
        <f>'Import Files'!C310</f>
        <v>Sequence: atcctcagtcatgcacggcc</v>
      </c>
    </row>
    <row r="311" spans="1:1">
      <c r="A311" s="69" t="str">
        <f>'Import Files'!C311</f>
        <v xml:space="preserve">Vial ID: </v>
      </c>
    </row>
    <row r="312" spans="1:1">
      <c r="A312" s="69"/>
    </row>
    <row r="313" spans="1:1">
      <c r="A313" s="69" t="str">
        <f>'Import Files'!C313</f>
        <v>Bank  4, Column  3</v>
      </c>
    </row>
    <row r="314" spans="1:1">
      <c r="A314" s="69" t="str">
        <f>'Import Files'!C314</f>
        <v>Column: Enabled</v>
      </c>
    </row>
    <row r="315" spans="1:1">
      <c r="A315" s="69" t="str">
        <f>'Import Files'!C315</f>
        <v>TritylOn: Off</v>
      </c>
    </row>
    <row r="316" spans="1:1">
      <c r="A316" s="69" t="str">
        <f>'Import Files'!C316</f>
        <v>Oligo ID:  LRG-990621-LE-D9</v>
      </c>
    </row>
    <row r="317" spans="1:1">
      <c r="A317" s="69" t="str">
        <f>'Import Files'!C317</f>
        <v>Number of Bases: 39</v>
      </c>
    </row>
    <row r="318" spans="1:1">
      <c r="A318" s="69" t="str">
        <f>'Import Files'!C318</f>
        <v>Sequence: aaaaggcagggttcaaagggtttttcaaattagacgcag</v>
      </c>
    </row>
    <row r="319" spans="1:1">
      <c r="A319" s="69" t="str">
        <f>'Import Files'!C319</f>
        <v xml:space="preserve">Vial ID: </v>
      </c>
    </row>
    <row r="320" spans="1:1">
      <c r="A320" s="69"/>
    </row>
    <row r="321" spans="1:1">
      <c r="A321" s="69" t="str">
        <f>'Import Files'!C321</f>
        <v>Bank  4, Column  4</v>
      </c>
    </row>
    <row r="322" spans="1:1">
      <c r="A322" s="69" t="str">
        <f>'Import Files'!C322</f>
        <v>Column: Enabled</v>
      </c>
    </row>
    <row r="323" spans="1:1">
      <c r="A323" s="69" t="str">
        <f>'Import Files'!C323</f>
        <v>TritylOn: Off</v>
      </c>
    </row>
    <row r="324" spans="1:1">
      <c r="A324" s="69" t="str">
        <f>'Import Files'!C324</f>
        <v>Oligo ID:  LRG-990622-LE-D9</v>
      </c>
    </row>
    <row r="325" spans="1:1">
      <c r="A325" s="69" t="str">
        <f>'Import Files'!C325</f>
        <v>Number of Bases: 40</v>
      </c>
    </row>
    <row r="326" spans="1:1">
      <c r="A326" s="69" t="str">
        <f>'Import Files'!C326</f>
        <v>Sequence: cctcctgtccagatcagatggttttttactacgtcattgc</v>
      </c>
    </row>
    <row r="327" spans="1:1">
      <c r="A327" s="69" t="str">
        <f>'Import Files'!C327</f>
        <v xml:space="preserve">Vial ID: </v>
      </c>
    </row>
    <row r="328" spans="1:1">
      <c r="A328" s="69"/>
    </row>
    <row r="329" spans="1:1">
      <c r="A329" s="69" t="str">
        <f>'Import Files'!C329</f>
        <v>Bank  4, Column  5</v>
      </c>
    </row>
    <row r="330" spans="1:1">
      <c r="A330" s="69" t="str">
        <f>'Import Files'!C330</f>
        <v>Column: Enabled</v>
      </c>
    </row>
    <row r="331" spans="1:1">
      <c r="A331" s="69" t="str">
        <f>'Import Files'!C331</f>
        <v>TritylOn: Off</v>
      </c>
    </row>
    <row r="332" spans="1:1">
      <c r="A332" s="69" t="str">
        <f>'Import Files'!C332</f>
        <v>Oligo ID:  LRG-990623-BL-D9</v>
      </c>
    </row>
    <row r="333" spans="1:1">
      <c r="A333" s="69" t="str">
        <f>'Import Files'!C333</f>
        <v>Number of Bases: 20</v>
      </c>
    </row>
    <row r="334" spans="1:1">
      <c r="A334" s="69" t="str">
        <f>'Import Files'!C334</f>
        <v>Sequence: cactgaattccccagggagc</v>
      </c>
    </row>
    <row r="335" spans="1:1">
      <c r="A335" s="69" t="str">
        <f>'Import Files'!C335</f>
        <v xml:space="preserve">Vial ID: </v>
      </c>
    </row>
    <row r="336" spans="1:1">
      <c r="A336" s="69"/>
    </row>
    <row r="337" spans="1:1">
      <c r="A337" s="69" t="str">
        <f>'Import Files'!C337</f>
        <v>Bank  4, Column  6</v>
      </c>
    </row>
    <row r="338" spans="1:1">
      <c r="A338" s="69" t="str">
        <f>'Import Files'!C338</f>
        <v>Column: Enabled</v>
      </c>
    </row>
    <row r="339" spans="1:1">
      <c r="A339" s="69" t="str">
        <f>'Import Files'!C339</f>
        <v>TritylOn: Off</v>
      </c>
    </row>
    <row r="340" spans="1:1">
      <c r="A340" s="69" t="str">
        <f>'Import Files'!C340</f>
        <v>Oligo ID:  LRG-990629-LE-D9</v>
      </c>
    </row>
    <row r="341" spans="1:1">
      <c r="A341" s="69" t="str">
        <f>'Import Files'!C341</f>
        <v>Number of Bases: 41</v>
      </c>
    </row>
    <row r="342" spans="1:1">
      <c r="A342" s="69" t="str">
        <f>'Import Files'!C342</f>
        <v>Sequence: ggtcctgagtgtcctgacaggttttttcaaattagacgcag</v>
      </c>
    </row>
    <row r="343" spans="1:1">
      <c r="A343" s="69" t="str">
        <f>'Import Files'!C343</f>
        <v xml:space="preserve">Vial ID: </v>
      </c>
    </row>
    <row r="344" spans="1:1">
      <c r="A344" s="69"/>
    </row>
    <row r="345" spans="1:1">
      <c r="A345" s="69" t="str">
        <f>'Import Files'!C345</f>
        <v>Bank  4, Column  7</v>
      </c>
    </row>
    <row r="346" spans="1:1">
      <c r="A346" s="69" t="str">
        <f>'Import Files'!C346</f>
        <v>Column: Enabled</v>
      </c>
    </row>
    <row r="347" spans="1:1">
      <c r="A347" s="69" t="str">
        <f>'Import Files'!C347</f>
        <v>TritylOn: Off</v>
      </c>
    </row>
    <row r="348" spans="1:1">
      <c r="A348" s="69" t="str">
        <f>'Import Files'!C348</f>
        <v>Oligo ID:  LRG-990630-LE-D9</v>
      </c>
    </row>
    <row r="349" spans="1:1">
      <c r="A349" s="69" t="str">
        <f>'Import Files'!C349</f>
        <v>Number of Bases: 39</v>
      </c>
    </row>
    <row r="350" spans="1:1">
      <c r="A350" s="69" t="str">
        <f>'Import Files'!C350</f>
        <v>Sequence: gatggcagctcccacatctcttttttactacgtcattgc</v>
      </c>
    </row>
    <row r="351" spans="1:1">
      <c r="A351" s="69" t="str">
        <f>'Import Files'!C351</f>
        <v xml:space="preserve">Vial ID: </v>
      </c>
    </row>
    <row r="352" spans="1:1">
      <c r="A352" s="69"/>
    </row>
    <row r="353" spans="1:1">
      <c r="A353" s="69" t="str">
        <f>'Import Files'!C353</f>
        <v>Bank  4, Column  8</v>
      </c>
    </row>
    <row r="354" spans="1:1">
      <c r="A354" s="69" t="str">
        <f>'Import Files'!C354</f>
        <v>Column: Enabled</v>
      </c>
    </row>
    <row r="355" spans="1:1">
      <c r="A355" s="69" t="str">
        <f>'Import Files'!C355</f>
        <v>TritylOn: Off</v>
      </c>
    </row>
    <row r="356" spans="1:1">
      <c r="A356" s="69" t="str">
        <f>'Import Files'!C356</f>
        <v>Oligo ID:  LRG-990631-BL-D9</v>
      </c>
    </row>
    <row r="357" spans="1:1">
      <c r="A357" s="69" t="str">
        <f>'Import Files'!C357</f>
        <v>Number of Bases: 20</v>
      </c>
    </row>
    <row r="358" spans="1:1">
      <c r="A358" s="69" t="str">
        <f>'Import Files'!C358</f>
        <v>Sequence: gctcaggttcagaggaggca</v>
      </c>
    </row>
    <row r="359" spans="1:1">
      <c r="A359" s="69" t="str">
        <f>'Import Files'!C359</f>
        <v xml:space="preserve">Vial ID: </v>
      </c>
    </row>
    <row r="360" spans="1:1">
      <c r="A360" s="69"/>
    </row>
    <row r="361" spans="1:1">
      <c r="A361" s="69" t="str">
        <f>'Import Files'!C361</f>
        <v>Bank  4, Column  9</v>
      </c>
    </row>
    <row r="362" spans="1:1">
      <c r="A362" s="69" t="str">
        <f>'Import Files'!C362</f>
        <v>Column: Enabled</v>
      </c>
    </row>
    <row r="363" spans="1:1">
      <c r="A363" s="69" t="str">
        <f>'Import Files'!C363</f>
        <v>TritylOn: Off</v>
      </c>
    </row>
    <row r="364" spans="1:1">
      <c r="A364" s="69" t="str">
        <f>'Import Files'!C364</f>
        <v>Oligo ID:  LRG-990520-LE-D9</v>
      </c>
    </row>
    <row r="365" spans="1:1">
      <c r="A365" s="69" t="str">
        <f>'Import Files'!C365</f>
        <v>Number of Bases: 38</v>
      </c>
    </row>
    <row r="366" spans="1:1">
      <c r="A366" s="69" t="str">
        <f>'Import Files'!C366</f>
        <v>Sequence: agtgcttcccttcaggccgttttttactacgtcattgc</v>
      </c>
    </row>
    <row r="367" spans="1:1">
      <c r="A367" s="69" t="str">
        <f>'Import Files'!C367</f>
        <v xml:space="preserve">Vial ID: </v>
      </c>
    </row>
    <row r="368" spans="1:1">
      <c r="A368" s="69"/>
    </row>
    <row r="369" spans="1:1">
      <c r="A369" s="69" t="str">
        <f>'Import Files'!C369</f>
        <v>Bank  4, Column  10</v>
      </c>
    </row>
    <row r="370" spans="1:1">
      <c r="A370" s="69" t="str">
        <f>'Import Files'!C370</f>
        <v>Column: Enabled</v>
      </c>
    </row>
    <row r="371" spans="1:1">
      <c r="A371" s="69" t="str">
        <f>'Import Files'!C371</f>
        <v>TritylOn: Off</v>
      </c>
    </row>
    <row r="372" spans="1:1">
      <c r="A372" s="69" t="str">
        <f>'Import Files'!C372</f>
        <v>Oligo ID:  LRG-990521-BL-D9</v>
      </c>
    </row>
    <row r="373" spans="1:1">
      <c r="A373" s="69" t="str">
        <f>'Import Files'!C373</f>
        <v>Number of Bases: 17</v>
      </c>
    </row>
    <row r="374" spans="1:1">
      <c r="A374" s="69" t="str">
        <f>'Import Files'!C374</f>
        <v>Sequence: ggccgcttgctcagagc</v>
      </c>
    </row>
    <row r="375" spans="1:1">
      <c r="A375" s="69" t="str">
        <f>'Import Files'!C375</f>
        <v xml:space="preserve">Vial ID: </v>
      </c>
    </row>
    <row r="376" spans="1:1">
      <c r="A376" s="69"/>
    </row>
    <row r="377" spans="1:1">
      <c r="A377" s="69" t="str">
        <f>'Import Files'!C377</f>
        <v>Bank  4, Column  11</v>
      </c>
    </row>
    <row r="378" spans="1:1">
      <c r="A378" s="69" t="str">
        <f>'Import Files'!C378</f>
        <v>Column: Enabled</v>
      </c>
    </row>
    <row r="379" spans="1:1">
      <c r="A379" s="69" t="str">
        <f>'Import Files'!C379</f>
        <v>TritylOn: Off</v>
      </c>
    </row>
    <row r="380" spans="1:1">
      <c r="A380" s="69" t="str">
        <f>'Import Files'!C380</f>
        <v>Oligo ID:  LRG-990537-LE-D9</v>
      </c>
    </row>
    <row r="381" spans="1:1">
      <c r="A381" s="69" t="str">
        <f>'Import Files'!C381</f>
        <v>Number of Bases: 37</v>
      </c>
    </row>
    <row r="382" spans="1:1">
      <c r="A382" s="69" t="str">
        <f>'Import Files'!C382</f>
        <v>Sequence: agggcaccggcttcttcctttttcaaattagacgcag</v>
      </c>
    </row>
    <row r="383" spans="1:1">
      <c r="A383" s="69" t="str">
        <f>'Import Files'!C383</f>
        <v xml:space="preserve">Vial ID: </v>
      </c>
    </row>
    <row r="384" spans="1:1">
      <c r="A384" s="69"/>
    </row>
    <row r="385" spans="1:1">
      <c r="A385" s="69" t="str">
        <f>'Import Files'!C385</f>
        <v>Bank  4, Column  12</v>
      </c>
    </row>
    <row r="386" spans="1:1">
      <c r="A386" s="69" t="str">
        <f>'Import Files'!C386</f>
        <v>Column: Enabled</v>
      </c>
    </row>
    <row r="387" spans="1:1">
      <c r="A387" s="69" t="str">
        <f>'Import Files'!C387</f>
        <v>TritylOn: Off</v>
      </c>
    </row>
    <row r="388" spans="1:1">
      <c r="A388" s="69" t="str">
        <f>'Import Files'!C388</f>
        <v>Oligo ID:  LRG-990538-LE-D9</v>
      </c>
    </row>
    <row r="389" spans="1:1">
      <c r="A389" s="69" t="str">
        <f>'Import Files'!C389</f>
        <v>Number of Bases: 44</v>
      </c>
    </row>
    <row r="390" spans="1:1">
      <c r="A390" s="69" t="str">
        <f>'Import Files'!C390</f>
        <v>Sequence: actgctcctagaacttactgactggttttttactacgtcattgc</v>
      </c>
    </row>
    <row r="391" spans="1:1">
      <c r="A391" s="69" t="str">
        <f>'Import Files'!C391</f>
        <v xml:space="preserve">Vial ID: </v>
      </c>
    </row>
    <row r="392" spans="1:1">
      <c r="A392" s="69"/>
    </row>
    <row r="393" spans="1:1">
      <c r="A393" s="69" t="str">
        <f>'Import Files'!C393</f>
        <v>Cycle File: C:\Program Files\CSI\CSI3900Cycles\50nmUniv.xls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G393"/>
  <sheetViews>
    <sheetView workbookViewId="0"/>
  </sheetViews>
  <sheetFormatPr defaultColWidth="9.140625" defaultRowHeight="15"/>
  <cols>
    <col min="1" max="16384" width="9.140625" style="68"/>
  </cols>
  <sheetData>
    <row r="1" spans="1:7">
      <c r="A1" s="69" t="str">
        <f>'Import Files'!D1</f>
        <v>Applied Biosystems Oligonucleotide Synthesizer Software Synthesis File</v>
      </c>
      <c r="B1" s="69"/>
    </row>
    <row r="2" spans="1:7">
      <c r="A2" s="69" t="str">
        <f>'Import Files'!D2</f>
        <v>Date and Time Last Saved (Created):</v>
      </c>
      <c r="B2" s="69"/>
    </row>
    <row r="3" spans="1:7">
      <c r="A3" s="69" t="str">
        <f>'Import Files'!D3</f>
        <v>Bank  1, Column  1</v>
      </c>
      <c r="B3" s="69"/>
    </row>
    <row r="4" spans="1:7">
      <c r="A4" s="69" t="str">
        <f>'Import Files'!D4</f>
        <v>Column: Enabled</v>
      </c>
      <c r="B4" s="69"/>
    </row>
    <row r="5" spans="1:7">
      <c r="A5" s="69" t="str">
        <f>'Import Files'!D5</f>
        <v>TritylOn: Off</v>
      </c>
      <c r="B5" s="69"/>
    </row>
    <row r="6" spans="1:7">
      <c r="A6" s="69" t="str">
        <f>'Import Files'!D6</f>
        <v xml:space="preserve">Oligo ID: </v>
      </c>
      <c r="B6" s="69"/>
      <c r="G6" s="69"/>
    </row>
    <row r="7" spans="1:7">
      <c r="A7" s="69" t="str">
        <f>'Import Files'!D7</f>
        <v>Number of Bases: 0</v>
      </c>
      <c r="B7" s="69"/>
    </row>
    <row r="8" spans="1:7">
      <c r="A8" s="69" t="str">
        <f>'Import Files'!D8</f>
        <v xml:space="preserve">Sequence: </v>
      </c>
      <c r="B8" s="69"/>
    </row>
    <row r="9" spans="1:7">
      <c r="A9" s="69" t="str">
        <f>'Import Files'!D9</f>
        <v xml:space="preserve">Vial ID: </v>
      </c>
      <c r="B9" s="69"/>
    </row>
    <row r="10" spans="1:7">
      <c r="A10" s="69"/>
      <c r="B10" s="69"/>
    </row>
    <row r="11" spans="1:7">
      <c r="A11" s="69" t="str">
        <f>'Import Files'!D11</f>
        <v>Bank  1, Column  2</v>
      </c>
      <c r="B11" s="69"/>
    </row>
    <row r="12" spans="1:7">
      <c r="A12" s="69" t="str">
        <f>'Import Files'!D12</f>
        <v>Column: Enabled</v>
      </c>
      <c r="B12" s="69"/>
    </row>
    <row r="13" spans="1:7">
      <c r="A13" s="69" t="str">
        <f>'Import Files'!D13</f>
        <v>TritylOn: Off</v>
      </c>
      <c r="B13" s="69"/>
    </row>
    <row r="14" spans="1:7">
      <c r="A14" s="69" t="str">
        <f>'Import Files'!D14</f>
        <v xml:space="preserve">Oligo ID: </v>
      </c>
      <c r="B14" s="69"/>
    </row>
    <row r="15" spans="1:7">
      <c r="A15" s="69" t="str">
        <f>'Import Files'!D15</f>
        <v>Number of Bases: 0</v>
      </c>
      <c r="B15" s="69"/>
    </row>
    <row r="16" spans="1:7">
      <c r="A16" s="69" t="str">
        <f>'Import Files'!D16</f>
        <v xml:space="preserve">Sequence: </v>
      </c>
      <c r="B16" s="69"/>
    </row>
    <row r="17" spans="1:2">
      <c r="A17" s="69" t="str">
        <f>'Import Files'!D17</f>
        <v xml:space="preserve">Vial ID: </v>
      </c>
      <c r="B17" s="69"/>
    </row>
    <row r="18" spans="1:2">
      <c r="A18" s="69"/>
      <c r="B18" s="69"/>
    </row>
    <row r="19" spans="1:2">
      <c r="A19" s="69" t="str">
        <f>'Import Files'!D19</f>
        <v>Bank  1, Column  3</v>
      </c>
      <c r="B19" s="69"/>
    </row>
    <row r="20" spans="1:2">
      <c r="A20" s="69" t="str">
        <f>'Import Files'!D20</f>
        <v>Column: Enabled</v>
      </c>
      <c r="B20" s="69"/>
    </row>
    <row r="21" spans="1:2">
      <c r="A21" s="69" t="str">
        <f>'Import Files'!D21</f>
        <v>TritylOn: Off</v>
      </c>
      <c r="B21" s="69"/>
    </row>
    <row r="22" spans="1:2">
      <c r="A22" s="69" t="str">
        <f>'Import Files'!D22</f>
        <v xml:space="preserve">Oligo ID: </v>
      </c>
      <c r="B22" s="69"/>
    </row>
    <row r="23" spans="1:2">
      <c r="A23" s="69" t="str">
        <f>'Import Files'!D23</f>
        <v>Number of Bases: 0</v>
      </c>
      <c r="B23" s="69"/>
    </row>
    <row r="24" spans="1:2">
      <c r="A24" s="69" t="str">
        <f>'Import Files'!D24</f>
        <v xml:space="preserve">Sequence: </v>
      </c>
      <c r="B24" s="69"/>
    </row>
    <row r="25" spans="1:2">
      <c r="A25" s="69" t="str">
        <f>'Import Files'!D25</f>
        <v xml:space="preserve">Vial ID: </v>
      </c>
      <c r="B25" s="69"/>
    </row>
    <row r="26" spans="1:2">
      <c r="A26" s="69"/>
      <c r="B26" s="69"/>
    </row>
    <row r="27" spans="1:2">
      <c r="A27" s="69" t="str">
        <f>'Import Files'!D27</f>
        <v>Bank  1, Column  4</v>
      </c>
      <c r="B27" s="69"/>
    </row>
    <row r="28" spans="1:2">
      <c r="A28" s="69" t="str">
        <f>'Import Files'!D28</f>
        <v>Column: Enabled</v>
      </c>
      <c r="B28" s="69"/>
    </row>
    <row r="29" spans="1:2">
      <c r="A29" s="69" t="str">
        <f>'Import Files'!D29</f>
        <v>TritylOn: Off</v>
      </c>
      <c r="B29" s="69"/>
    </row>
    <row r="30" spans="1:2">
      <c r="A30" s="69" t="str">
        <f>'Import Files'!D30</f>
        <v xml:space="preserve">Oligo ID: </v>
      </c>
      <c r="B30" s="69"/>
    </row>
    <row r="31" spans="1:2">
      <c r="A31" s="69" t="str">
        <f>'Import Files'!D31</f>
        <v>Number of Bases: 0</v>
      </c>
      <c r="B31" s="69"/>
    </row>
    <row r="32" spans="1:2">
      <c r="A32" s="69" t="str">
        <f>'Import Files'!D32</f>
        <v xml:space="preserve">Sequence: </v>
      </c>
      <c r="B32" s="69"/>
    </row>
    <row r="33" spans="1:2">
      <c r="A33" s="69" t="str">
        <f>'Import Files'!D33</f>
        <v xml:space="preserve">Vial ID: </v>
      </c>
      <c r="B33" s="69"/>
    </row>
    <row r="34" spans="1:2">
      <c r="A34" s="69"/>
      <c r="B34" s="69"/>
    </row>
    <row r="35" spans="1:2">
      <c r="A35" s="69" t="str">
        <f>'Import Files'!D35</f>
        <v>Bank  1, Column  5</v>
      </c>
      <c r="B35" s="69"/>
    </row>
    <row r="36" spans="1:2">
      <c r="A36" s="69" t="str">
        <f>'Import Files'!D36</f>
        <v>Column: Enabled</v>
      </c>
      <c r="B36" s="69"/>
    </row>
    <row r="37" spans="1:2">
      <c r="A37" s="69" t="str">
        <f>'Import Files'!D37</f>
        <v>TritylOn: Off</v>
      </c>
      <c r="B37" s="69"/>
    </row>
    <row r="38" spans="1:2">
      <c r="A38" s="69" t="str">
        <f>'Import Files'!D38</f>
        <v xml:space="preserve">Oligo ID: </v>
      </c>
      <c r="B38" s="69"/>
    </row>
    <row r="39" spans="1:2">
      <c r="A39" s="69" t="str">
        <f>'Import Files'!D39</f>
        <v>Number of Bases: 0</v>
      </c>
      <c r="B39" s="69"/>
    </row>
    <row r="40" spans="1:2">
      <c r="A40" s="69" t="str">
        <f>'Import Files'!D40</f>
        <v xml:space="preserve">Sequence: </v>
      </c>
      <c r="B40" s="69"/>
    </row>
    <row r="41" spans="1:2">
      <c r="A41" s="69" t="str">
        <f>'Import Files'!D41</f>
        <v xml:space="preserve">Vial ID: </v>
      </c>
      <c r="B41" s="69"/>
    </row>
    <row r="42" spans="1:2">
      <c r="A42" s="69"/>
      <c r="B42" s="69"/>
    </row>
    <row r="43" spans="1:2">
      <c r="A43" s="69" t="str">
        <f>'Import Files'!D43</f>
        <v>Bank  1, Column  6</v>
      </c>
      <c r="B43" s="69"/>
    </row>
    <row r="44" spans="1:2">
      <c r="A44" s="69" t="str">
        <f>'Import Files'!D44</f>
        <v>Column: Enabled</v>
      </c>
      <c r="B44" s="69"/>
    </row>
    <row r="45" spans="1:2">
      <c r="A45" s="69" t="str">
        <f>'Import Files'!D45</f>
        <v>TritylOn: Off</v>
      </c>
      <c r="B45" s="69"/>
    </row>
    <row r="46" spans="1:2">
      <c r="A46" s="69" t="str">
        <f>'Import Files'!D46</f>
        <v xml:space="preserve">Oligo ID: </v>
      </c>
      <c r="B46" s="69"/>
    </row>
    <row r="47" spans="1:2">
      <c r="A47" s="69" t="str">
        <f>'Import Files'!D47</f>
        <v>Number of Bases: 0</v>
      </c>
      <c r="B47" s="69"/>
    </row>
    <row r="48" spans="1:2">
      <c r="A48" s="69" t="str">
        <f>'Import Files'!D48</f>
        <v xml:space="preserve">Sequence: </v>
      </c>
      <c r="B48" s="69"/>
    </row>
    <row r="49" spans="1:2">
      <c r="A49" s="69" t="str">
        <f>'Import Files'!D49</f>
        <v xml:space="preserve">Vial ID: </v>
      </c>
      <c r="B49" s="69"/>
    </row>
    <row r="50" spans="1:2">
      <c r="A50" s="69"/>
      <c r="B50" s="69"/>
    </row>
    <row r="51" spans="1:2">
      <c r="A51" s="69" t="str">
        <f>'Import Files'!D51</f>
        <v>Bank  1, Column  7</v>
      </c>
      <c r="B51" s="69"/>
    </row>
    <row r="52" spans="1:2">
      <c r="A52" s="69" t="str">
        <f>'Import Files'!D52</f>
        <v>Column: Enabled</v>
      </c>
      <c r="B52" s="69"/>
    </row>
    <row r="53" spans="1:2">
      <c r="A53" s="69" t="str">
        <f>'Import Files'!D53</f>
        <v>TritylOn: Off</v>
      </c>
      <c r="B53" s="69"/>
    </row>
    <row r="54" spans="1:2">
      <c r="A54" s="69" t="str">
        <f>'Import Files'!D54</f>
        <v xml:space="preserve">Oligo ID: </v>
      </c>
      <c r="B54" s="69"/>
    </row>
    <row r="55" spans="1:2">
      <c r="A55" s="69" t="str">
        <f>'Import Files'!D55</f>
        <v>Number of Bases: 0</v>
      </c>
      <c r="B55" s="69"/>
    </row>
    <row r="56" spans="1:2">
      <c r="A56" s="69" t="str">
        <f>'Import Files'!D56</f>
        <v xml:space="preserve">Sequence: </v>
      </c>
      <c r="B56" s="69"/>
    </row>
    <row r="57" spans="1:2">
      <c r="A57" s="69" t="str">
        <f>'Import Files'!D57</f>
        <v xml:space="preserve">Vial ID: </v>
      </c>
      <c r="B57" s="69"/>
    </row>
    <row r="58" spans="1:2">
      <c r="A58" s="69"/>
      <c r="B58" s="69"/>
    </row>
    <row r="59" spans="1:2">
      <c r="A59" s="69" t="str">
        <f>'Import Files'!D59</f>
        <v>Bank  1, Column  8</v>
      </c>
      <c r="B59" s="69"/>
    </row>
    <row r="60" spans="1:2">
      <c r="A60" s="69" t="str">
        <f>'Import Files'!D60</f>
        <v>Column: Enabled</v>
      </c>
      <c r="B60" s="69"/>
    </row>
    <row r="61" spans="1:2">
      <c r="A61" s="69" t="str">
        <f>'Import Files'!D61</f>
        <v>TritylOn: Off</v>
      </c>
      <c r="B61" s="69"/>
    </row>
    <row r="62" spans="1:2">
      <c r="A62" s="69" t="str">
        <f>'Import Files'!D62</f>
        <v xml:space="preserve">Oligo ID: </v>
      </c>
      <c r="B62" s="69"/>
    </row>
    <row r="63" spans="1:2">
      <c r="A63" s="69" t="str">
        <f>'Import Files'!D63</f>
        <v>Number of Bases: 0</v>
      </c>
      <c r="B63" s="69"/>
    </row>
    <row r="64" spans="1:2">
      <c r="A64" s="69" t="str">
        <f>'Import Files'!D64</f>
        <v xml:space="preserve">Sequence: </v>
      </c>
      <c r="B64" s="69"/>
    </row>
    <row r="65" spans="1:2">
      <c r="A65" s="69" t="str">
        <f>'Import Files'!D65</f>
        <v xml:space="preserve">Vial ID: </v>
      </c>
      <c r="B65" s="69"/>
    </row>
    <row r="66" spans="1:2">
      <c r="A66" s="69"/>
      <c r="B66" s="69"/>
    </row>
    <row r="67" spans="1:2">
      <c r="A67" s="69" t="str">
        <f>'Import Files'!D67</f>
        <v>Bank  1, Column  9</v>
      </c>
      <c r="B67" s="69"/>
    </row>
    <row r="68" spans="1:2">
      <c r="A68" s="69" t="str">
        <f>'Import Files'!D68</f>
        <v>Column: Enabled</v>
      </c>
      <c r="B68" s="69"/>
    </row>
    <row r="69" spans="1:2">
      <c r="A69" s="69" t="str">
        <f>'Import Files'!D69</f>
        <v>TritylOn: Off</v>
      </c>
      <c r="B69" s="69"/>
    </row>
    <row r="70" spans="1:2">
      <c r="A70" s="69" t="str">
        <f>'Import Files'!D70</f>
        <v xml:space="preserve">Oligo ID: </v>
      </c>
      <c r="B70" s="69"/>
    </row>
    <row r="71" spans="1:2">
      <c r="A71" s="69" t="str">
        <f>'Import Files'!D71</f>
        <v>Number of Bases: 0</v>
      </c>
      <c r="B71" s="69"/>
    </row>
    <row r="72" spans="1:2">
      <c r="A72" s="69" t="str">
        <f>'Import Files'!D72</f>
        <v xml:space="preserve">Sequence: </v>
      </c>
      <c r="B72" s="69"/>
    </row>
    <row r="73" spans="1:2">
      <c r="A73" s="69" t="str">
        <f>'Import Files'!D73</f>
        <v xml:space="preserve">Vial ID: </v>
      </c>
      <c r="B73" s="69"/>
    </row>
    <row r="74" spans="1:2">
      <c r="A74" s="69"/>
      <c r="B74" s="69"/>
    </row>
    <row r="75" spans="1:2">
      <c r="A75" s="69" t="str">
        <f>'Import Files'!D75</f>
        <v>Bank  1, Column  10</v>
      </c>
      <c r="B75" s="69"/>
    </row>
    <row r="76" spans="1:2">
      <c r="A76" s="69" t="str">
        <f>'Import Files'!D76</f>
        <v>Column: Enabled</v>
      </c>
      <c r="B76" s="69"/>
    </row>
    <row r="77" spans="1:2">
      <c r="A77" s="69" t="str">
        <f>'Import Files'!D77</f>
        <v>TritylOn: Off</v>
      </c>
      <c r="B77" s="69"/>
    </row>
    <row r="78" spans="1:2">
      <c r="A78" s="69" t="str">
        <f>'Import Files'!D78</f>
        <v xml:space="preserve">Oligo ID: </v>
      </c>
      <c r="B78" s="69"/>
    </row>
    <row r="79" spans="1:2">
      <c r="A79" s="69" t="str">
        <f>'Import Files'!D79</f>
        <v>Number of Bases: 0</v>
      </c>
      <c r="B79" s="69"/>
    </row>
    <row r="80" spans="1:2">
      <c r="A80" s="69" t="str">
        <f>'Import Files'!D80</f>
        <v xml:space="preserve">Sequence: </v>
      </c>
      <c r="B80" s="69"/>
    </row>
    <row r="81" spans="1:2">
      <c r="A81" s="69" t="str">
        <f>'Import Files'!D81</f>
        <v xml:space="preserve">Vial ID: </v>
      </c>
      <c r="B81" s="69"/>
    </row>
    <row r="82" spans="1:2">
      <c r="A82" s="69"/>
      <c r="B82" s="69"/>
    </row>
    <row r="83" spans="1:2">
      <c r="A83" s="69" t="str">
        <f>'Import Files'!D83</f>
        <v>Bank  1, Column  11</v>
      </c>
      <c r="B83" s="69"/>
    </row>
    <row r="84" spans="1:2">
      <c r="A84" s="69" t="str">
        <f>'Import Files'!D84</f>
        <v>Column: Enabled</v>
      </c>
      <c r="B84" s="69"/>
    </row>
    <row r="85" spans="1:2">
      <c r="A85" s="69" t="str">
        <f>'Import Files'!D85</f>
        <v>TritylOn: Off</v>
      </c>
      <c r="B85" s="69"/>
    </row>
    <row r="86" spans="1:2">
      <c r="A86" s="69" t="str">
        <f>'Import Files'!D86</f>
        <v xml:space="preserve">Oligo ID: </v>
      </c>
      <c r="B86" s="69"/>
    </row>
    <row r="87" spans="1:2">
      <c r="A87" s="69" t="str">
        <f>'Import Files'!D87</f>
        <v>Number of Bases: 0</v>
      </c>
      <c r="B87" s="69"/>
    </row>
    <row r="88" spans="1:2">
      <c r="A88" s="69" t="str">
        <f>'Import Files'!D88</f>
        <v xml:space="preserve">Sequence: </v>
      </c>
      <c r="B88" s="69"/>
    </row>
    <row r="89" spans="1:2">
      <c r="A89" s="69" t="str">
        <f>'Import Files'!D89</f>
        <v xml:space="preserve">Vial ID: </v>
      </c>
      <c r="B89" s="69"/>
    </row>
    <row r="90" spans="1:2">
      <c r="A90" s="69"/>
      <c r="B90" s="69"/>
    </row>
    <row r="91" spans="1:2">
      <c r="A91" s="69" t="str">
        <f>'Import Files'!D91</f>
        <v>Bank  1, Column  12</v>
      </c>
      <c r="B91" s="69"/>
    </row>
    <row r="92" spans="1:2">
      <c r="A92" s="69" t="str">
        <f>'Import Files'!D92</f>
        <v>Column: Enabled</v>
      </c>
      <c r="B92" s="69"/>
    </row>
    <row r="93" spans="1:2">
      <c r="A93" s="69" t="str">
        <f>'Import Files'!D93</f>
        <v>TritylOn: Off</v>
      </c>
      <c r="B93" s="69"/>
    </row>
    <row r="94" spans="1:2">
      <c r="A94" s="69" t="str">
        <f>'Import Files'!D94</f>
        <v xml:space="preserve">Oligo ID: </v>
      </c>
      <c r="B94" s="69"/>
    </row>
    <row r="95" spans="1:2">
      <c r="A95" s="69" t="str">
        <f>'Import Files'!D95</f>
        <v>Number of Bases: 0</v>
      </c>
      <c r="B95" s="69"/>
    </row>
    <row r="96" spans="1:2">
      <c r="A96" s="69" t="str">
        <f>'Import Files'!D96</f>
        <v xml:space="preserve">Sequence: </v>
      </c>
      <c r="B96" s="69"/>
    </row>
    <row r="97" spans="1:2">
      <c r="A97" s="69" t="str">
        <f>'Import Files'!D97</f>
        <v xml:space="preserve">Vial ID: </v>
      </c>
      <c r="B97" s="69"/>
    </row>
    <row r="98" spans="1:2">
      <c r="A98" s="69"/>
      <c r="B98" s="69"/>
    </row>
    <row r="99" spans="1:2">
      <c r="A99" s="69" t="str">
        <f>'Import Files'!D99</f>
        <v xml:space="preserve">Cycle File: </v>
      </c>
      <c r="B99" s="69"/>
    </row>
    <row r="100" spans="1:2">
      <c r="A100" s="69"/>
      <c r="B100" s="69"/>
    </row>
    <row r="101" spans="1:2">
      <c r="A101" s="69" t="str">
        <f>'Import Files'!D101</f>
        <v>Bank  2, Column  1</v>
      </c>
      <c r="B101" s="69"/>
    </row>
    <row r="102" spans="1:2">
      <c r="A102" s="69" t="str">
        <f>'Import Files'!D102</f>
        <v>Column: Enabled</v>
      </c>
      <c r="B102" s="69"/>
    </row>
    <row r="103" spans="1:2">
      <c r="A103" s="69" t="str">
        <f>'Import Files'!D103</f>
        <v>TritylOn: Off</v>
      </c>
      <c r="B103" s="69"/>
    </row>
    <row r="104" spans="1:2">
      <c r="A104" s="69" t="str">
        <f>'Import Files'!D104</f>
        <v xml:space="preserve">Oligo ID: </v>
      </c>
      <c r="B104" s="69"/>
    </row>
    <row r="105" spans="1:2">
      <c r="A105" s="69" t="str">
        <f>'Import Files'!D105</f>
        <v>Number of Bases: 0</v>
      </c>
      <c r="B105" s="69"/>
    </row>
    <row r="106" spans="1:2">
      <c r="A106" s="69" t="str">
        <f>'Import Files'!D106</f>
        <v xml:space="preserve">Sequence: </v>
      </c>
      <c r="B106" s="69"/>
    </row>
    <row r="107" spans="1:2">
      <c r="A107" s="69" t="str">
        <f>'Import Files'!D107</f>
        <v xml:space="preserve">Vial ID: </v>
      </c>
      <c r="B107" s="69"/>
    </row>
    <row r="108" spans="1:2">
      <c r="A108" s="69"/>
      <c r="B108" s="69"/>
    </row>
    <row r="109" spans="1:2">
      <c r="A109" s="69" t="str">
        <f>'Import Files'!D109</f>
        <v>Bank  2, Column  2</v>
      </c>
      <c r="B109" s="69"/>
    </row>
    <row r="110" spans="1:2">
      <c r="A110" s="69" t="str">
        <f>'Import Files'!D110</f>
        <v>Column: Enabled</v>
      </c>
      <c r="B110" s="69"/>
    </row>
    <row r="111" spans="1:2">
      <c r="A111" s="69" t="str">
        <f>'Import Files'!D111</f>
        <v>TritylOn: Off</v>
      </c>
      <c r="B111" s="69"/>
    </row>
    <row r="112" spans="1:2">
      <c r="A112" s="69" t="str">
        <f>'Import Files'!D112</f>
        <v xml:space="preserve">Oligo ID: </v>
      </c>
      <c r="B112" s="69"/>
    </row>
    <row r="113" spans="1:2">
      <c r="A113" s="69" t="str">
        <f>'Import Files'!D113</f>
        <v>Number of Bases: 0</v>
      </c>
      <c r="B113" s="69"/>
    </row>
    <row r="114" spans="1:2">
      <c r="A114" s="69" t="str">
        <f>'Import Files'!D114</f>
        <v xml:space="preserve">Sequence: </v>
      </c>
      <c r="B114" s="69"/>
    </row>
    <row r="115" spans="1:2">
      <c r="A115" s="69" t="str">
        <f>'Import Files'!D115</f>
        <v xml:space="preserve">Vial ID: </v>
      </c>
      <c r="B115" s="69"/>
    </row>
    <row r="116" spans="1:2">
      <c r="A116" s="69"/>
      <c r="B116" s="69"/>
    </row>
    <row r="117" spans="1:2">
      <c r="A117" s="69" t="str">
        <f>'Import Files'!D117</f>
        <v>Bank  2, Column  3</v>
      </c>
      <c r="B117" s="69"/>
    </row>
    <row r="118" spans="1:2">
      <c r="A118" s="69" t="str">
        <f>'Import Files'!D118</f>
        <v>Column: Enabled</v>
      </c>
      <c r="B118" s="69"/>
    </row>
    <row r="119" spans="1:2">
      <c r="A119" s="69" t="str">
        <f>'Import Files'!D119</f>
        <v>TritylOn: Off</v>
      </c>
      <c r="B119" s="69"/>
    </row>
    <row r="120" spans="1:2">
      <c r="A120" s="69" t="str">
        <f>'Import Files'!D120</f>
        <v xml:space="preserve">Oligo ID: </v>
      </c>
      <c r="B120" s="69"/>
    </row>
    <row r="121" spans="1:2">
      <c r="A121" s="69" t="str">
        <f>'Import Files'!D121</f>
        <v>Number of Bases: 0</v>
      </c>
      <c r="B121" s="69"/>
    </row>
    <row r="122" spans="1:2">
      <c r="A122" s="69" t="str">
        <f>'Import Files'!D122</f>
        <v xml:space="preserve">Sequence: </v>
      </c>
      <c r="B122" s="69"/>
    </row>
    <row r="123" spans="1:2">
      <c r="A123" s="69" t="str">
        <f>'Import Files'!D123</f>
        <v xml:space="preserve">Vial ID: </v>
      </c>
      <c r="B123" s="69"/>
    </row>
    <row r="124" spans="1:2">
      <c r="A124" s="69"/>
      <c r="B124" s="69"/>
    </row>
    <row r="125" spans="1:2">
      <c r="A125" s="69" t="str">
        <f>'Import Files'!D125</f>
        <v>Bank  2, Column  4</v>
      </c>
      <c r="B125" s="69"/>
    </row>
    <row r="126" spans="1:2">
      <c r="A126" s="69" t="str">
        <f>'Import Files'!D126</f>
        <v>Column: Enabled</v>
      </c>
      <c r="B126" s="69"/>
    </row>
    <row r="127" spans="1:2">
      <c r="A127" s="69" t="str">
        <f>'Import Files'!D127</f>
        <v>TritylOn: Off</v>
      </c>
      <c r="B127" s="69"/>
    </row>
    <row r="128" spans="1:2">
      <c r="A128" s="69" t="str">
        <f>'Import Files'!D128</f>
        <v xml:space="preserve">Oligo ID: </v>
      </c>
      <c r="B128" s="69"/>
    </row>
    <row r="129" spans="1:2">
      <c r="A129" s="69" t="str">
        <f>'Import Files'!D129</f>
        <v>Number of Bases: 0</v>
      </c>
      <c r="B129" s="69"/>
    </row>
    <row r="130" spans="1:2">
      <c r="A130" s="69" t="str">
        <f>'Import Files'!D130</f>
        <v xml:space="preserve">Sequence: </v>
      </c>
      <c r="B130" s="69"/>
    </row>
    <row r="131" spans="1:2">
      <c r="A131" s="69" t="str">
        <f>'Import Files'!D131</f>
        <v xml:space="preserve">Vial ID: </v>
      </c>
      <c r="B131" s="69"/>
    </row>
    <row r="132" spans="1:2">
      <c r="A132" s="69"/>
      <c r="B132" s="69"/>
    </row>
    <row r="133" spans="1:2">
      <c r="A133" s="69" t="str">
        <f>'Import Files'!D133</f>
        <v>Bank  2, Column  5</v>
      </c>
      <c r="B133" s="69"/>
    </row>
    <row r="134" spans="1:2">
      <c r="A134" s="69" t="str">
        <f>'Import Files'!D134</f>
        <v>Column: Enabled</v>
      </c>
      <c r="B134" s="69"/>
    </row>
    <row r="135" spans="1:2">
      <c r="A135" s="69" t="str">
        <f>'Import Files'!D135</f>
        <v>TritylOn: Off</v>
      </c>
      <c r="B135" s="69"/>
    </row>
    <row r="136" spans="1:2">
      <c r="A136" s="69" t="str">
        <f>'Import Files'!D136</f>
        <v xml:space="preserve">Oligo ID: </v>
      </c>
      <c r="B136" s="69"/>
    </row>
    <row r="137" spans="1:2">
      <c r="A137" s="69" t="str">
        <f>'Import Files'!D137</f>
        <v>Number of Bases: 0</v>
      </c>
      <c r="B137" s="69"/>
    </row>
    <row r="138" spans="1:2">
      <c r="A138" s="69" t="str">
        <f>'Import Files'!D138</f>
        <v xml:space="preserve">Sequence: </v>
      </c>
      <c r="B138" s="69"/>
    </row>
    <row r="139" spans="1:2">
      <c r="A139" s="69" t="str">
        <f>'Import Files'!D139</f>
        <v xml:space="preserve">Vial ID: </v>
      </c>
      <c r="B139" s="69"/>
    </row>
    <row r="140" spans="1:2">
      <c r="A140" s="69"/>
      <c r="B140" s="69"/>
    </row>
    <row r="141" spans="1:2">
      <c r="A141" s="69" t="str">
        <f>'Import Files'!D141</f>
        <v>Bank  2, Column  6</v>
      </c>
      <c r="B141" s="69"/>
    </row>
    <row r="142" spans="1:2">
      <c r="A142" s="69" t="str">
        <f>'Import Files'!D142</f>
        <v>Column: Enabled</v>
      </c>
      <c r="B142" s="69"/>
    </row>
    <row r="143" spans="1:2">
      <c r="A143" s="69" t="str">
        <f>'Import Files'!D143</f>
        <v>TritylOn: Off</v>
      </c>
      <c r="B143" s="69"/>
    </row>
    <row r="144" spans="1:2">
      <c r="A144" s="69" t="str">
        <f>'Import Files'!D144</f>
        <v xml:space="preserve">Oligo ID: </v>
      </c>
      <c r="B144" s="69"/>
    </row>
    <row r="145" spans="1:2">
      <c r="A145" s="69" t="str">
        <f>'Import Files'!D145</f>
        <v>Number of Bases: 0</v>
      </c>
      <c r="B145" s="69"/>
    </row>
    <row r="146" spans="1:2">
      <c r="A146" s="69" t="str">
        <f>'Import Files'!D146</f>
        <v xml:space="preserve">Sequence: </v>
      </c>
      <c r="B146" s="69"/>
    </row>
    <row r="147" spans="1:2">
      <c r="A147" s="69" t="str">
        <f>'Import Files'!D147</f>
        <v xml:space="preserve">Vial ID: </v>
      </c>
      <c r="B147" s="69"/>
    </row>
    <row r="148" spans="1:2">
      <c r="A148" s="69"/>
      <c r="B148" s="69"/>
    </row>
    <row r="149" spans="1:2">
      <c r="A149" s="69" t="str">
        <f>'Import Files'!D149</f>
        <v>Bank  2, Column  7</v>
      </c>
      <c r="B149" s="69"/>
    </row>
    <row r="150" spans="1:2">
      <c r="A150" s="69" t="str">
        <f>'Import Files'!D150</f>
        <v>Column: Enabled</v>
      </c>
      <c r="B150" s="69"/>
    </row>
    <row r="151" spans="1:2">
      <c r="A151" s="69" t="str">
        <f>'Import Files'!D151</f>
        <v>TritylOn: Off</v>
      </c>
      <c r="B151" s="69"/>
    </row>
    <row r="152" spans="1:2">
      <c r="A152" s="69" t="str">
        <f>'Import Files'!D152</f>
        <v xml:space="preserve">Oligo ID: </v>
      </c>
      <c r="B152" s="69"/>
    </row>
    <row r="153" spans="1:2">
      <c r="A153" s="69" t="str">
        <f>'Import Files'!D153</f>
        <v>Number of Bases: 0</v>
      </c>
      <c r="B153" s="69"/>
    </row>
    <row r="154" spans="1:2">
      <c r="A154" s="69" t="str">
        <f>'Import Files'!D154</f>
        <v xml:space="preserve">Sequence: </v>
      </c>
      <c r="B154" s="69"/>
    </row>
    <row r="155" spans="1:2">
      <c r="A155" s="69" t="str">
        <f>'Import Files'!D155</f>
        <v xml:space="preserve">Vial ID: </v>
      </c>
      <c r="B155" s="69"/>
    </row>
    <row r="156" spans="1:2">
      <c r="A156" s="69"/>
      <c r="B156" s="69"/>
    </row>
    <row r="157" spans="1:2">
      <c r="A157" s="69" t="str">
        <f>'Import Files'!D157</f>
        <v>Bank  2, Column  8</v>
      </c>
      <c r="B157" s="69"/>
    </row>
    <row r="158" spans="1:2">
      <c r="A158" s="69" t="str">
        <f>'Import Files'!D158</f>
        <v>Column: Enabled</v>
      </c>
      <c r="B158" s="69"/>
    </row>
    <row r="159" spans="1:2">
      <c r="A159" s="69" t="str">
        <f>'Import Files'!D159</f>
        <v>TritylOn: Off</v>
      </c>
      <c r="B159" s="69"/>
    </row>
    <row r="160" spans="1:2">
      <c r="A160" s="69" t="str">
        <f>'Import Files'!D160</f>
        <v xml:space="preserve">Oligo ID: </v>
      </c>
      <c r="B160" s="69"/>
    </row>
    <row r="161" spans="1:2">
      <c r="A161" s="69" t="str">
        <f>'Import Files'!D161</f>
        <v>Number of Bases: 0</v>
      </c>
      <c r="B161" s="69"/>
    </row>
    <row r="162" spans="1:2">
      <c r="A162" s="69" t="str">
        <f>'Import Files'!D162</f>
        <v xml:space="preserve">Sequence: </v>
      </c>
      <c r="B162" s="69"/>
    </row>
    <row r="163" spans="1:2">
      <c r="A163" s="69" t="str">
        <f>'Import Files'!D163</f>
        <v xml:space="preserve">Vial ID: </v>
      </c>
      <c r="B163" s="69"/>
    </row>
    <row r="164" spans="1:2">
      <c r="A164" s="69"/>
      <c r="B164" s="69"/>
    </row>
    <row r="165" spans="1:2">
      <c r="A165" s="69" t="str">
        <f>'Import Files'!D165</f>
        <v>Bank  2, Column  9</v>
      </c>
      <c r="B165" s="69"/>
    </row>
    <row r="166" spans="1:2">
      <c r="A166" s="69" t="str">
        <f>'Import Files'!D166</f>
        <v>Column: Enabled</v>
      </c>
      <c r="B166" s="69"/>
    </row>
    <row r="167" spans="1:2">
      <c r="A167" s="69" t="str">
        <f>'Import Files'!D167</f>
        <v>TritylOn: Off</v>
      </c>
      <c r="B167" s="69"/>
    </row>
    <row r="168" spans="1:2">
      <c r="A168" s="69" t="str">
        <f>'Import Files'!D168</f>
        <v xml:space="preserve">Oligo ID: </v>
      </c>
      <c r="B168" s="69"/>
    </row>
    <row r="169" spans="1:2">
      <c r="A169" s="69" t="str">
        <f>'Import Files'!D169</f>
        <v>Number of Bases: 0</v>
      </c>
      <c r="B169" s="69"/>
    </row>
    <row r="170" spans="1:2">
      <c r="A170" s="69" t="str">
        <f>'Import Files'!D170</f>
        <v xml:space="preserve">Sequence: </v>
      </c>
      <c r="B170" s="69"/>
    </row>
    <row r="171" spans="1:2">
      <c r="A171" s="69" t="str">
        <f>'Import Files'!D171</f>
        <v xml:space="preserve">Vial ID: </v>
      </c>
      <c r="B171" s="69"/>
    </row>
    <row r="172" spans="1:2">
      <c r="A172" s="69"/>
      <c r="B172" s="69"/>
    </row>
    <row r="173" spans="1:2">
      <c r="A173" s="69" t="str">
        <f>'Import Files'!D173</f>
        <v>Bank  2, Column  10</v>
      </c>
      <c r="B173" s="69"/>
    </row>
    <row r="174" spans="1:2">
      <c r="A174" s="69" t="str">
        <f>'Import Files'!D174</f>
        <v>Column: Enabled</v>
      </c>
      <c r="B174" s="69"/>
    </row>
    <row r="175" spans="1:2">
      <c r="A175" s="69" t="str">
        <f>'Import Files'!D175</f>
        <v>TritylOn: Off</v>
      </c>
      <c r="B175" s="69"/>
    </row>
    <row r="176" spans="1:2">
      <c r="A176" s="69" t="str">
        <f>'Import Files'!D176</f>
        <v xml:space="preserve">Oligo ID: </v>
      </c>
      <c r="B176" s="69"/>
    </row>
    <row r="177" spans="1:2">
      <c r="A177" s="69" t="str">
        <f>'Import Files'!D177</f>
        <v>Number of Bases: 0</v>
      </c>
      <c r="B177" s="69"/>
    </row>
    <row r="178" spans="1:2">
      <c r="A178" s="69" t="str">
        <f>'Import Files'!D178</f>
        <v xml:space="preserve">Sequence: </v>
      </c>
      <c r="B178" s="69"/>
    </row>
    <row r="179" spans="1:2">
      <c r="A179" s="69" t="str">
        <f>'Import Files'!D179</f>
        <v xml:space="preserve">Vial ID: </v>
      </c>
      <c r="B179" s="69"/>
    </row>
    <row r="180" spans="1:2">
      <c r="A180" s="69"/>
      <c r="B180" s="69"/>
    </row>
    <row r="181" spans="1:2">
      <c r="A181" s="69" t="str">
        <f>'Import Files'!D181</f>
        <v>Bank  2, Column  11</v>
      </c>
      <c r="B181" s="69"/>
    </row>
    <row r="182" spans="1:2">
      <c r="A182" s="69" t="str">
        <f>'Import Files'!D182</f>
        <v>Column: Enabled</v>
      </c>
      <c r="B182" s="69"/>
    </row>
    <row r="183" spans="1:2">
      <c r="A183" s="69" t="str">
        <f>'Import Files'!D183</f>
        <v>TritylOn: Off</v>
      </c>
      <c r="B183" s="69"/>
    </row>
    <row r="184" spans="1:2">
      <c r="A184" s="69" t="str">
        <f>'Import Files'!D184</f>
        <v xml:space="preserve">Oligo ID: </v>
      </c>
      <c r="B184" s="69"/>
    </row>
    <row r="185" spans="1:2">
      <c r="A185" s="69" t="str">
        <f>'Import Files'!D185</f>
        <v>Number of Bases: 0</v>
      </c>
      <c r="B185" s="69"/>
    </row>
    <row r="186" spans="1:2">
      <c r="A186" s="69" t="str">
        <f>'Import Files'!D186</f>
        <v xml:space="preserve">Sequence: </v>
      </c>
      <c r="B186" s="69"/>
    </row>
    <row r="187" spans="1:2">
      <c r="A187" s="69" t="str">
        <f>'Import Files'!D187</f>
        <v xml:space="preserve">Vial ID: </v>
      </c>
      <c r="B187" s="69"/>
    </row>
    <row r="188" spans="1:2">
      <c r="A188" s="69"/>
      <c r="B188" s="69"/>
    </row>
    <row r="189" spans="1:2">
      <c r="A189" s="69" t="str">
        <f>'Import Files'!D189</f>
        <v>Bank  2, Column  12</v>
      </c>
      <c r="B189" s="69"/>
    </row>
    <row r="190" spans="1:2">
      <c r="A190" s="69" t="str">
        <f>'Import Files'!D190</f>
        <v>Column: Enabled</v>
      </c>
      <c r="B190" s="69"/>
    </row>
    <row r="191" spans="1:2">
      <c r="A191" s="69" t="str">
        <f>'Import Files'!D191</f>
        <v>TritylOn: Off</v>
      </c>
      <c r="B191" s="69"/>
    </row>
    <row r="192" spans="1:2">
      <c r="A192" s="69" t="str">
        <f>'Import Files'!D192</f>
        <v xml:space="preserve">Oligo ID: </v>
      </c>
      <c r="B192" s="69"/>
    </row>
    <row r="193" spans="1:2">
      <c r="A193" s="69" t="str">
        <f>'Import Files'!D193</f>
        <v>Number of Bases: 0</v>
      </c>
      <c r="B193" s="69"/>
    </row>
    <row r="194" spans="1:2">
      <c r="A194" s="69" t="str">
        <f>'Import Files'!D194</f>
        <v xml:space="preserve">Sequence: </v>
      </c>
      <c r="B194" s="69"/>
    </row>
    <row r="195" spans="1:2">
      <c r="A195" s="69" t="str">
        <f>'Import Files'!D195</f>
        <v xml:space="preserve">Vial ID: </v>
      </c>
      <c r="B195" s="69"/>
    </row>
    <row r="196" spans="1:2">
      <c r="A196" s="69"/>
      <c r="B196" s="69"/>
    </row>
    <row r="197" spans="1:2">
      <c r="A197" s="69" t="str">
        <f>'Import Files'!D197</f>
        <v xml:space="preserve">Cycle File: </v>
      </c>
      <c r="B197" s="69"/>
    </row>
    <row r="198" spans="1:2">
      <c r="A198" s="69"/>
      <c r="B198" s="69"/>
    </row>
    <row r="199" spans="1:2">
      <c r="A199" s="69" t="str">
        <f>'Import Files'!D199</f>
        <v>Bank  3, Column  1</v>
      </c>
      <c r="B199" s="69"/>
    </row>
    <row r="200" spans="1:2">
      <c r="A200" s="69" t="str">
        <f>'Import Files'!D200</f>
        <v>Column: Enabled</v>
      </c>
      <c r="B200" s="69"/>
    </row>
    <row r="201" spans="1:2">
      <c r="A201" s="69" t="str">
        <f>'Import Files'!D201</f>
        <v>TritylOn: Off</v>
      </c>
      <c r="B201" s="69"/>
    </row>
    <row r="202" spans="1:2">
      <c r="A202" s="69" t="str">
        <f>'Import Files'!D202</f>
        <v>Oligo ID:  SSS1633</v>
      </c>
      <c r="B202" s="69"/>
    </row>
    <row r="203" spans="1:2">
      <c r="A203" s="69" t="str">
        <f>'Import Files'!D203</f>
        <v>Number of Bases: 43</v>
      </c>
      <c r="B203" s="69"/>
    </row>
    <row r="204" spans="1:2">
      <c r="A204" s="69" t="str">
        <f>'Import Files'!D204</f>
        <v>Sequence: ggaggaactccttgatgatggccatgccgtcctccttctcctg</v>
      </c>
      <c r="B204" s="69"/>
    </row>
    <row r="205" spans="1:2">
      <c r="A205" s="69" t="str">
        <f>'Import Files'!D205</f>
        <v xml:space="preserve">Vial ID: </v>
      </c>
      <c r="B205" s="69"/>
    </row>
    <row r="206" spans="1:2">
      <c r="A206" s="69"/>
      <c r="B206" s="69"/>
    </row>
    <row r="207" spans="1:2">
      <c r="A207" s="69" t="str">
        <f>'Import Files'!D207</f>
        <v>Bank  3, Column  2</v>
      </c>
      <c r="B207" s="69"/>
    </row>
    <row r="208" spans="1:2">
      <c r="A208" s="69" t="str">
        <f>'Import Files'!D208</f>
        <v>Column: Enabled</v>
      </c>
      <c r="B208" s="69"/>
    </row>
    <row r="209" spans="1:2">
      <c r="A209" s="69" t="str">
        <f>'Import Files'!D209</f>
        <v>TritylOn: Off</v>
      </c>
      <c r="B209" s="69"/>
    </row>
    <row r="210" spans="1:2">
      <c r="A210" s="69" t="str">
        <f>'Import Files'!D210</f>
        <v>Oligo ID:  SSS1634</v>
      </c>
      <c r="B210" s="69"/>
    </row>
    <row r="211" spans="1:2">
      <c r="A211" s="69" t="str">
        <f>'Import Files'!D211</f>
        <v>Number of Bases: 47</v>
      </c>
      <c r="B211" s="69"/>
    </row>
    <row r="212" spans="1:2">
      <c r="A212" s="69" t="str">
        <f>'Import Files'!D212</f>
        <v>Sequence: cggcctcgacgagctctacaagtagttctagaaaaataaccccttgg</v>
      </c>
      <c r="B212" s="69"/>
    </row>
    <row r="213" spans="1:2">
      <c r="A213" s="69" t="str">
        <f>'Import Files'!D213</f>
        <v xml:space="preserve">Vial ID: </v>
      </c>
      <c r="B213" s="69"/>
    </row>
    <row r="214" spans="1:2">
      <c r="A214" s="69"/>
      <c r="B214" s="69"/>
    </row>
    <row r="215" spans="1:2">
      <c r="A215" s="69" t="str">
        <f>'Import Files'!D215</f>
        <v>Bank  3, Column  3</v>
      </c>
      <c r="B215" s="69"/>
    </row>
    <row r="216" spans="1:2">
      <c r="A216" s="69" t="str">
        <f>'Import Files'!D216</f>
        <v>Column: Enabled</v>
      </c>
      <c r="B216" s="69"/>
    </row>
    <row r="217" spans="1:2">
      <c r="A217" s="69" t="str">
        <f>'Import Files'!D217</f>
        <v>TritylOn: Off</v>
      </c>
      <c r="B217" s="69"/>
    </row>
    <row r="218" spans="1:2">
      <c r="A218" s="69" t="str">
        <f>'Import Files'!D218</f>
        <v>Oligo ID:  SSS1635</v>
      </c>
      <c r="B218" s="69"/>
    </row>
    <row r="219" spans="1:2">
      <c r="A219" s="69" t="str">
        <f>'Import Files'!D219</f>
        <v>Number of Bases: 20</v>
      </c>
      <c r="B219" s="69"/>
    </row>
    <row r="220" spans="1:2">
      <c r="A220" s="69" t="str">
        <f>'Import Files'!D220</f>
        <v>Sequence: ctacttgtacagctcgtcca</v>
      </c>
      <c r="B220" s="69"/>
    </row>
    <row r="221" spans="1:2">
      <c r="A221" s="69" t="str">
        <f>'Import Files'!D221</f>
        <v xml:space="preserve">Vial ID: </v>
      </c>
      <c r="B221" s="69"/>
    </row>
    <row r="222" spans="1:2">
      <c r="A222" s="69"/>
      <c r="B222" s="69"/>
    </row>
    <row r="223" spans="1:2">
      <c r="A223" s="69" t="str">
        <f>'Import Files'!D223</f>
        <v>Bank  3, Column  4</v>
      </c>
      <c r="B223" s="69"/>
    </row>
    <row r="224" spans="1:2">
      <c r="A224" s="69" t="str">
        <f>'Import Files'!D224</f>
        <v>Column: Enabled</v>
      </c>
      <c r="B224" s="69"/>
    </row>
    <row r="225" spans="1:2">
      <c r="A225" s="69" t="str">
        <f>'Import Files'!D225</f>
        <v>TritylOn: Off</v>
      </c>
      <c r="B225" s="69"/>
    </row>
    <row r="226" spans="1:2">
      <c r="A226" s="69" t="str">
        <f>'Import Files'!D226</f>
        <v>Oligo ID:  SSS1636</v>
      </c>
      <c r="B226" s="69"/>
    </row>
    <row r="227" spans="1:2">
      <c r="A227" s="69" t="str">
        <f>'Import Files'!D227</f>
        <v>Number of Bases: 46</v>
      </c>
      <c r="B227" s="69"/>
    </row>
    <row r="228" spans="1:2">
      <c r="A228" s="69" t="str">
        <f>'Import Files'!D228</f>
        <v>Sequence: agcggaggaactccttgatgatggcgatgccgtcctccttctcctg</v>
      </c>
      <c r="B228" s="69"/>
    </row>
    <row r="229" spans="1:2">
      <c r="A229" s="69" t="str">
        <f>'Import Files'!D229</f>
        <v xml:space="preserve">Vial ID: </v>
      </c>
      <c r="B229" s="69"/>
    </row>
    <row r="230" spans="1:2">
      <c r="A230" s="69"/>
      <c r="B230" s="69"/>
    </row>
    <row r="231" spans="1:2">
      <c r="A231" s="69" t="str">
        <f>'Import Files'!D231</f>
        <v>Bank  3, Column  5</v>
      </c>
      <c r="B231" s="69"/>
    </row>
    <row r="232" spans="1:2">
      <c r="A232" s="69" t="str">
        <f>'Import Files'!D232</f>
        <v>Column: Enabled</v>
      </c>
      <c r="B232" s="69"/>
    </row>
    <row r="233" spans="1:2">
      <c r="A233" s="69" t="str">
        <f>'Import Files'!D233</f>
        <v>TritylOn: Off</v>
      </c>
      <c r="B233" s="69"/>
    </row>
    <row r="234" spans="1:2">
      <c r="A234" s="69" t="str">
        <f>'Import Files'!D234</f>
        <v>Oligo ID:  SSS1637</v>
      </c>
      <c r="B234" s="69"/>
    </row>
    <row r="235" spans="1:2">
      <c r="A235" s="69" t="str">
        <f>'Import Files'!D235</f>
        <v>Number of Bases: 47</v>
      </c>
      <c r="B235" s="69"/>
    </row>
    <row r="236" spans="1:2">
      <c r="A236" s="69" t="str">
        <f>'Import Files'!D236</f>
        <v>Sequence: cggcatggacgagctgtacaagtagttctagaaaaataaccccttgg</v>
      </c>
      <c r="B236" s="69"/>
    </row>
    <row r="237" spans="1:2">
      <c r="A237" s="69" t="str">
        <f>'Import Files'!D237</f>
        <v xml:space="preserve">Vial ID: </v>
      </c>
      <c r="B237" s="69"/>
    </row>
    <row r="238" spans="1:2">
      <c r="A238" s="69"/>
      <c r="B238" s="69"/>
    </row>
    <row r="239" spans="1:2">
      <c r="A239" s="69" t="str">
        <f>'Import Files'!D239</f>
        <v>Bank  3, Column  6</v>
      </c>
      <c r="B239" s="69"/>
    </row>
    <row r="240" spans="1:2">
      <c r="A240" s="69" t="str">
        <f>'Import Files'!D240</f>
        <v>Column: Enabled</v>
      </c>
      <c r="B240" s="69"/>
    </row>
    <row r="241" spans="1:2">
      <c r="A241" s="69" t="str">
        <f>'Import Files'!D241</f>
        <v>TritylOn: Off</v>
      </c>
      <c r="B241" s="69"/>
    </row>
    <row r="242" spans="1:2">
      <c r="A242" s="69" t="str">
        <f>'Import Files'!D242</f>
        <v>Oligo ID:  SSS1638</v>
      </c>
      <c r="B242" s="69"/>
    </row>
    <row r="243" spans="1:2">
      <c r="A243" s="69" t="str">
        <f>'Import Files'!D243</f>
        <v>Number of Bases: 43</v>
      </c>
      <c r="B243" s="69"/>
    </row>
    <row r="244" spans="1:2">
      <c r="A244" s="69" t="str">
        <f>'Import Files'!D244</f>
        <v>Sequence: gcatgaactccttgatgatggccatgccgtcctccttctcctg</v>
      </c>
      <c r="B244" s="69"/>
    </row>
    <row r="245" spans="1:2">
      <c r="A245" s="69" t="str">
        <f>'Import Files'!D245</f>
        <v xml:space="preserve">Vial ID: </v>
      </c>
      <c r="B245" s="69"/>
    </row>
    <row r="246" spans="1:2">
      <c r="A246" s="69"/>
      <c r="B246" s="69"/>
    </row>
    <row r="247" spans="1:2">
      <c r="A247" s="69" t="str">
        <f>'Import Files'!D247</f>
        <v>Bank  3, Column  7</v>
      </c>
      <c r="B247" s="69"/>
    </row>
    <row r="248" spans="1:2">
      <c r="A248" s="69" t="str">
        <f>'Import Files'!D248</f>
        <v>Column: Enabled</v>
      </c>
      <c r="B248" s="69"/>
    </row>
    <row r="249" spans="1:2">
      <c r="A249" s="69" t="str">
        <f>'Import Files'!D249</f>
        <v>TritylOn: Off</v>
      </c>
      <c r="B249" s="69"/>
    </row>
    <row r="250" spans="1:2">
      <c r="A250" s="69" t="str">
        <f>'Import Files'!D250</f>
        <v>Oligo ID:  JM232</v>
      </c>
      <c r="B250" s="69"/>
    </row>
    <row r="251" spans="1:2">
      <c r="A251" s="69" t="str">
        <f>'Import Files'!D251</f>
        <v>Number of Bases: 21</v>
      </c>
      <c r="B251" s="69"/>
    </row>
    <row r="252" spans="1:2">
      <c r="A252" s="69" t="str">
        <f>'Import Files'!D252</f>
        <v>Sequence: atgtcttctgaaaccgguccg</v>
      </c>
      <c r="B252" s="69"/>
    </row>
    <row r="253" spans="1:2">
      <c r="A253" s="69" t="str">
        <f>'Import Files'!D253</f>
        <v xml:space="preserve">Vial ID: </v>
      </c>
      <c r="B253" s="69"/>
    </row>
    <row r="254" spans="1:2">
      <c r="A254" s="69"/>
      <c r="B254" s="69"/>
    </row>
    <row r="255" spans="1:2">
      <c r="A255" s="69" t="str">
        <f>'Import Files'!D255</f>
        <v>Bank  3, Column  8</v>
      </c>
      <c r="B255" s="69"/>
    </row>
    <row r="256" spans="1:2">
      <c r="A256" s="69" t="str">
        <f>'Import Files'!D256</f>
        <v>Column: Enabled</v>
      </c>
      <c r="B256" s="69"/>
    </row>
    <row r="257" spans="1:2">
      <c r="A257" s="69" t="str">
        <f>'Import Files'!D257</f>
        <v>TritylOn: Off</v>
      </c>
      <c r="B257" s="69"/>
    </row>
    <row r="258" spans="1:2">
      <c r="A258" s="69" t="str">
        <f>'Import Files'!D258</f>
        <v>Oligo ID:  JM233</v>
      </c>
      <c r="B258" s="69"/>
    </row>
    <row r="259" spans="1:2">
      <c r="A259" s="69" t="str">
        <f>'Import Files'!D259</f>
        <v>Number of Bases: 43</v>
      </c>
      <c r="B259" s="69"/>
    </row>
    <row r="260" spans="1:2">
      <c r="A260" s="69" t="str">
        <f>'Import Files'!D260</f>
        <v>Sequence: accggtttcagaagacauttttttttcctcctttgagttgtac</v>
      </c>
      <c r="B260" s="69"/>
    </row>
    <row r="261" spans="1:2">
      <c r="A261" s="69" t="str">
        <f>'Import Files'!D261</f>
        <v xml:space="preserve">Vial ID: </v>
      </c>
      <c r="B261" s="69"/>
    </row>
    <row r="262" spans="1:2">
      <c r="A262" s="69"/>
      <c r="B262" s="69"/>
    </row>
    <row r="263" spans="1:2">
      <c r="A263" s="69" t="str">
        <f>'Import Files'!D263</f>
        <v>Bank  3, Column  9</v>
      </c>
      <c r="B263" s="69"/>
    </row>
    <row r="264" spans="1:2">
      <c r="A264" s="69" t="str">
        <f>'Import Files'!D264</f>
        <v>Column: Enabled</v>
      </c>
      <c r="B264" s="69"/>
    </row>
    <row r="265" spans="1:2">
      <c r="A265" s="69" t="str">
        <f>'Import Files'!D265</f>
        <v>TritylOn: Off</v>
      </c>
      <c r="B265" s="69"/>
    </row>
    <row r="266" spans="1:2">
      <c r="A266" s="69" t="str">
        <f>'Import Files'!D266</f>
        <v>Oligo ID:  JM234</v>
      </c>
      <c r="B266" s="69"/>
    </row>
    <row r="267" spans="1:2">
      <c r="A267" s="69" t="str">
        <f>'Import Files'!D267</f>
        <v>Number of Bases: 21</v>
      </c>
      <c r="B267" s="69"/>
    </row>
    <row r="268" spans="1:2">
      <c r="A268" s="69" t="str">
        <f>'Import Files'!D268</f>
        <v>Sequence: ataaacggagccaatguacgc</v>
      </c>
      <c r="B268" s="69"/>
    </row>
    <row r="269" spans="1:2">
      <c r="A269" s="69" t="str">
        <f>'Import Files'!D269</f>
        <v xml:space="preserve">Vial ID: </v>
      </c>
      <c r="B269" s="69"/>
    </row>
    <row r="270" spans="1:2">
      <c r="A270" s="69"/>
      <c r="B270" s="69"/>
    </row>
    <row r="271" spans="1:2">
      <c r="A271" s="69" t="str">
        <f>'Import Files'!D271</f>
        <v>Bank  3, Column  10</v>
      </c>
      <c r="B271" s="69"/>
    </row>
    <row r="272" spans="1:2">
      <c r="A272" s="69" t="str">
        <f>'Import Files'!D272</f>
        <v>Column: Enabled</v>
      </c>
      <c r="B272" s="69"/>
    </row>
    <row r="273" spans="1:2">
      <c r="A273" s="69" t="str">
        <f>'Import Files'!D273</f>
        <v>TritylOn: Off</v>
      </c>
      <c r="B273" s="69"/>
    </row>
    <row r="274" spans="1:2">
      <c r="A274" s="69" t="str">
        <f>'Import Files'!D274</f>
        <v>Oligo ID:  JM235</v>
      </c>
      <c r="B274" s="69"/>
    </row>
    <row r="275" spans="1:2">
      <c r="A275" s="69" t="str">
        <f>'Import Files'!D275</f>
        <v>Number of Bases: 44</v>
      </c>
      <c r="B275" s="69"/>
    </row>
    <row r="276" spans="1:2">
      <c r="A276" s="69" t="str">
        <f>'Import Files'!D276</f>
        <v>Sequence: acattggctccgtttauaacattttaatcttattttcaccgttg</v>
      </c>
      <c r="B276" s="69"/>
    </row>
    <row r="277" spans="1:2">
      <c r="A277" s="69" t="str">
        <f>'Import Files'!D277</f>
        <v xml:space="preserve">Vial ID: </v>
      </c>
      <c r="B277" s="69"/>
    </row>
    <row r="278" spans="1:2">
      <c r="A278" s="69"/>
      <c r="B278" s="69"/>
    </row>
    <row r="279" spans="1:2">
      <c r="A279" s="69" t="str">
        <f>'Import Files'!D279</f>
        <v>Bank  3, Column  11</v>
      </c>
      <c r="B279" s="69"/>
    </row>
    <row r="280" spans="1:2">
      <c r="A280" s="69" t="str">
        <f>'Import Files'!D280</f>
        <v>Column: Enabled</v>
      </c>
      <c r="B280" s="69"/>
    </row>
    <row r="281" spans="1:2">
      <c r="A281" s="69" t="str">
        <f>'Import Files'!D281</f>
        <v>TritylOn: Off</v>
      </c>
      <c r="B281" s="69"/>
    </row>
    <row r="282" spans="1:2">
      <c r="A282" s="69" t="str">
        <f>'Import Files'!D282</f>
        <v>Oligo ID:  JM236</v>
      </c>
      <c r="B282" s="69"/>
    </row>
    <row r="283" spans="1:2">
      <c r="A283" s="69" t="str">
        <f>'Import Files'!D283</f>
        <v>Number of Bases: 18</v>
      </c>
      <c r="B283" s="69"/>
    </row>
    <row r="284" spans="1:2">
      <c r="A284" s="69" t="str">
        <f>'Import Files'!D284</f>
        <v>Sequence: caaagcgggaccaaagcc</v>
      </c>
      <c r="B284" s="69"/>
    </row>
    <row r="285" spans="1:2">
      <c r="A285" s="69" t="str">
        <f>'Import Files'!D285</f>
        <v xml:space="preserve">Vial ID: </v>
      </c>
      <c r="B285" s="69"/>
    </row>
    <row r="286" spans="1:2">
      <c r="A286" s="69"/>
      <c r="B286" s="69"/>
    </row>
    <row r="287" spans="1:2">
      <c r="A287" s="69" t="str">
        <f>'Import Files'!D287</f>
        <v>Bank  3, Column  12</v>
      </c>
      <c r="B287" s="69"/>
    </row>
    <row r="288" spans="1:2">
      <c r="A288" s="69" t="str">
        <f>'Import Files'!D288</f>
        <v>Column: Enabled</v>
      </c>
      <c r="B288" s="69"/>
    </row>
    <row r="289" spans="1:2">
      <c r="A289" s="69" t="str">
        <f>'Import Files'!D289</f>
        <v>TritylOn: Off</v>
      </c>
      <c r="B289" s="69"/>
    </row>
    <row r="290" spans="1:2">
      <c r="A290" s="69" t="str">
        <f>'Import Files'!D290</f>
        <v>Oligo ID:  JM237</v>
      </c>
      <c r="B290" s="69"/>
    </row>
    <row r="291" spans="1:2">
      <c r="A291" s="69" t="str">
        <f>'Import Files'!D291</f>
        <v>Number of Bases: 23</v>
      </c>
      <c r="B291" s="69"/>
    </row>
    <row r="292" spans="1:2">
      <c r="A292" s="69" t="str">
        <f>'Import Files'!D292</f>
        <v>Sequence: caccgagtcggtgctttttttag</v>
      </c>
      <c r="B292" s="69"/>
    </row>
    <row r="293" spans="1:2">
      <c r="A293" s="69" t="str">
        <f>'Import Files'!D293</f>
        <v xml:space="preserve">Vial ID: </v>
      </c>
      <c r="B293" s="69"/>
    </row>
    <row r="294" spans="1:2">
      <c r="A294" s="69"/>
      <c r="B294" s="69"/>
    </row>
    <row r="295" spans="1:2">
      <c r="A295" s="69" t="str">
        <f>'Import Files'!D295</f>
        <v>Cycle File: C:\Program Files\CSI\CSI3900Cycles\50nmUniv.xls</v>
      </c>
      <c r="B295" s="69"/>
    </row>
    <row r="296" spans="1:2">
      <c r="A296" s="69"/>
      <c r="B296" s="69"/>
    </row>
    <row r="297" spans="1:2">
      <c r="A297" s="69" t="str">
        <f>'Import Files'!D297</f>
        <v>Bank  4, Column  1</v>
      </c>
      <c r="B297" s="69"/>
    </row>
    <row r="298" spans="1:2">
      <c r="A298" s="69" t="str">
        <f>'Import Files'!D298</f>
        <v>Column: Enabled</v>
      </c>
      <c r="B298" s="69"/>
    </row>
    <row r="299" spans="1:2">
      <c r="A299" s="69" t="str">
        <f>'Import Files'!D299</f>
        <v>TritylOn: Off</v>
      </c>
      <c r="B299" s="69"/>
    </row>
    <row r="300" spans="1:2">
      <c r="A300" s="69" t="str">
        <f>'Import Files'!D300</f>
        <v>Oligo ID:  o995</v>
      </c>
      <c r="B300" s="69"/>
    </row>
    <row r="301" spans="1:2">
      <c r="A301" s="69" t="str">
        <f>'Import Files'!D301</f>
        <v>Number of Bases: 28</v>
      </c>
      <c r="B301" s="69"/>
    </row>
    <row r="302" spans="1:2">
      <c r="A302" s="69" t="str">
        <f>'Import Files'!D302</f>
        <v>Sequence: atagaagacatgcttggcctccgcgccg</v>
      </c>
      <c r="B302" s="69"/>
    </row>
    <row r="303" spans="1:2">
      <c r="A303" s="69" t="str">
        <f>'Import Files'!D303</f>
        <v xml:space="preserve">Vial ID: </v>
      </c>
      <c r="B303" s="69"/>
    </row>
    <row r="304" spans="1:2">
      <c r="A304" s="69"/>
      <c r="B304" s="69"/>
    </row>
    <row r="305" spans="1:2">
      <c r="A305" s="69" t="str">
        <f>'Import Files'!D305</f>
        <v>Bank  4, Column  2</v>
      </c>
      <c r="B305" s="69"/>
    </row>
    <row r="306" spans="1:2">
      <c r="A306" s="69" t="str">
        <f>'Import Files'!D306</f>
        <v>Column: Enabled</v>
      </c>
      <c r="B306" s="69"/>
    </row>
    <row r="307" spans="1:2">
      <c r="A307" s="69" t="str">
        <f>'Import Files'!D307</f>
        <v>TritylOn: Off</v>
      </c>
      <c r="B307" s="69"/>
    </row>
    <row r="308" spans="1:2">
      <c r="A308" s="69" t="str">
        <f>'Import Files'!D308</f>
        <v>Oligo ID:  LRG-990232-LE-D9</v>
      </c>
      <c r="B308" s="69"/>
    </row>
    <row r="309" spans="1:2">
      <c r="A309" s="69" t="str">
        <f>'Import Files'!D309</f>
        <v>Number of Bases: 36</v>
      </c>
      <c r="B309" s="69"/>
    </row>
    <row r="310" spans="1:2">
      <c r="A310" s="69" t="str">
        <f>'Import Files'!D310</f>
        <v>Sequence: cggagagcacggcgagctttttcaaattagacgcag</v>
      </c>
      <c r="B310" s="69"/>
    </row>
    <row r="311" spans="1:2">
      <c r="A311" s="69" t="str">
        <f>'Import Files'!D311</f>
        <v xml:space="preserve">Vial ID: </v>
      </c>
      <c r="B311" s="69"/>
    </row>
    <row r="312" spans="1:2">
      <c r="A312" s="69"/>
      <c r="B312" s="69"/>
    </row>
    <row r="313" spans="1:2">
      <c r="A313" s="69" t="str">
        <f>'Import Files'!D313</f>
        <v>Bank  4, Column  3</v>
      </c>
      <c r="B313" s="69"/>
    </row>
    <row r="314" spans="1:2">
      <c r="A314" s="69" t="str">
        <f>'Import Files'!D314</f>
        <v>Column: Enabled</v>
      </c>
      <c r="B314" s="69"/>
    </row>
    <row r="315" spans="1:2">
      <c r="A315" s="69" t="str">
        <f>'Import Files'!D315</f>
        <v>TritylOn: Off</v>
      </c>
      <c r="B315" s="69"/>
    </row>
    <row r="316" spans="1:2">
      <c r="A316" s="69" t="str">
        <f>'Import Files'!D316</f>
        <v>Oligo ID:  LRG-990233-LE-D9</v>
      </c>
      <c r="B316" s="69"/>
    </row>
    <row r="317" spans="1:2">
      <c r="A317" s="69" t="str">
        <f>'Import Files'!D317</f>
        <v>Number of Bases: 35</v>
      </c>
      <c r="B317" s="69"/>
    </row>
    <row r="318" spans="1:2">
      <c r="A318" s="69" t="str">
        <f>'Import Files'!D318</f>
        <v>Sequence: tgcaaggtcgcgtggcttttttactacgtcattgc</v>
      </c>
      <c r="B318" s="69"/>
    </row>
    <row r="319" spans="1:2">
      <c r="A319" s="69" t="str">
        <f>'Import Files'!D319</f>
        <v xml:space="preserve">Vial ID: </v>
      </c>
      <c r="B319" s="69"/>
    </row>
    <row r="320" spans="1:2">
      <c r="A320" s="69"/>
      <c r="B320" s="69"/>
    </row>
    <row r="321" spans="1:2">
      <c r="A321" s="69" t="str">
        <f>'Import Files'!D321</f>
        <v>Bank  4, Column  4</v>
      </c>
      <c r="B321" s="69"/>
    </row>
    <row r="322" spans="1:2">
      <c r="A322" s="69" t="str">
        <f>'Import Files'!D322</f>
        <v>Column: Enabled</v>
      </c>
      <c r="B322" s="69"/>
    </row>
    <row r="323" spans="1:2">
      <c r="A323" s="69" t="str">
        <f>'Import Files'!D323</f>
        <v>TritylOn: Off</v>
      </c>
      <c r="B323" s="69"/>
    </row>
    <row r="324" spans="1:2">
      <c r="A324" s="69" t="str">
        <f>'Import Files'!D324</f>
        <v>Oligo ID:  LRG-990234-BL-D9</v>
      </c>
      <c r="B324" s="69"/>
    </row>
    <row r="325" spans="1:2">
      <c r="A325" s="69" t="str">
        <f>'Import Files'!D325</f>
        <v>Number of Bases: 16</v>
      </c>
      <c r="B325" s="69"/>
    </row>
    <row r="326" spans="1:2">
      <c r="A326" s="69" t="str">
        <f>'Import Files'!D326</f>
        <v>Sequence: ccccaagacgccaggg</v>
      </c>
      <c r="B326" s="69"/>
    </row>
    <row r="327" spans="1:2">
      <c r="A327" s="69" t="str">
        <f>'Import Files'!D327</f>
        <v xml:space="preserve">Vial ID: </v>
      </c>
      <c r="B327" s="69"/>
    </row>
    <row r="328" spans="1:2">
      <c r="A328" s="69"/>
      <c r="B328" s="69"/>
    </row>
    <row r="329" spans="1:2">
      <c r="A329" s="69" t="str">
        <f>'Import Files'!D329</f>
        <v>Bank  4, Column  5</v>
      </c>
      <c r="B329" s="69"/>
    </row>
    <row r="330" spans="1:2">
      <c r="A330" s="69" t="str">
        <f>'Import Files'!D330</f>
        <v>Column: Enabled</v>
      </c>
      <c r="B330" s="69"/>
    </row>
    <row r="331" spans="1:2">
      <c r="A331" s="69" t="str">
        <f>'Import Files'!D331</f>
        <v>TritylOn: Off</v>
      </c>
      <c r="B331" s="69"/>
    </row>
    <row r="332" spans="1:2">
      <c r="A332" s="69" t="str">
        <f>'Import Files'!D332</f>
        <v>Oligo ID:  LRG-990240-LE-D9</v>
      </c>
      <c r="B332" s="69"/>
    </row>
    <row r="333" spans="1:2">
      <c r="A333" s="69" t="str">
        <f>'Import Files'!D333</f>
        <v>Number of Bases: 35</v>
      </c>
      <c r="B333" s="69"/>
    </row>
    <row r="334" spans="1:2">
      <c r="A334" s="69" t="str">
        <f>'Import Files'!D334</f>
        <v>Sequence: ggcgtggtgcccttgctttttcaaattagacgcag</v>
      </c>
      <c r="B334" s="69"/>
    </row>
    <row r="335" spans="1:2">
      <c r="A335" s="69" t="str">
        <f>'Import Files'!D335</f>
        <v xml:space="preserve">Vial ID: </v>
      </c>
      <c r="B335" s="69"/>
    </row>
    <row r="336" spans="1:2">
      <c r="A336" s="69"/>
      <c r="B336" s="69"/>
    </row>
    <row r="337" spans="1:2">
      <c r="A337" s="69" t="str">
        <f>'Import Files'!D337</f>
        <v>Bank  4, Column  6</v>
      </c>
      <c r="B337" s="69"/>
    </row>
    <row r="338" spans="1:2">
      <c r="A338" s="69" t="str">
        <f>'Import Files'!D338</f>
        <v>Column: Enabled</v>
      </c>
      <c r="B338" s="69"/>
    </row>
    <row r="339" spans="1:2">
      <c r="A339" s="69" t="str">
        <f>'Import Files'!D339</f>
        <v>TritylOn: Off</v>
      </c>
      <c r="B339" s="69"/>
    </row>
    <row r="340" spans="1:2">
      <c r="A340" s="69" t="str">
        <f>'Import Files'!D340</f>
        <v>Oligo ID:  LRG-990241-LE-D9</v>
      </c>
      <c r="B340" s="69"/>
    </row>
    <row r="341" spans="1:2">
      <c r="A341" s="69" t="str">
        <f>'Import Files'!D341</f>
        <v>Number of Bases: 36</v>
      </c>
      <c r="B341" s="69"/>
    </row>
    <row r="342" spans="1:2">
      <c r="A342" s="69" t="str">
        <f>'Import Files'!D342</f>
        <v>Sequence: gagagggaaacgccgccttttttactacgtcattgc</v>
      </c>
      <c r="B342" s="69"/>
    </row>
    <row r="343" spans="1:2">
      <c r="A343" s="69" t="str">
        <f>'Import Files'!D343</f>
        <v xml:space="preserve">Vial ID: </v>
      </c>
      <c r="B343" s="69"/>
    </row>
    <row r="344" spans="1:2">
      <c r="A344" s="69"/>
      <c r="B344" s="69"/>
    </row>
    <row r="345" spans="1:2">
      <c r="A345" s="69" t="str">
        <f>'Import Files'!D345</f>
        <v>Bank  4, Column  7</v>
      </c>
      <c r="B345" s="69"/>
    </row>
    <row r="346" spans="1:2">
      <c r="A346" s="69" t="str">
        <f>'Import Files'!D346</f>
        <v>Column: Enabled</v>
      </c>
      <c r="B346" s="69"/>
    </row>
    <row r="347" spans="1:2">
      <c r="A347" s="69" t="str">
        <f>'Import Files'!D347</f>
        <v>TritylOn: Off</v>
      </c>
      <c r="B347" s="69"/>
    </row>
    <row r="348" spans="1:2">
      <c r="A348" s="69" t="str">
        <f>'Import Files'!D348</f>
        <v>Oligo ID:  LRG-990242-BL-D9</v>
      </c>
      <c r="B348" s="69"/>
    </row>
    <row r="349" spans="1:2">
      <c r="A349" s="69" t="str">
        <f>'Import Files'!D349</f>
        <v>Number of Bases: 20</v>
      </c>
      <c r="B349" s="69"/>
    </row>
    <row r="350" spans="1:2">
      <c r="A350" s="69" t="str">
        <f>'Import Files'!D350</f>
        <v>Sequence: cccggagtttgaattcctgg</v>
      </c>
      <c r="B350" s="69"/>
    </row>
    <row r="351" spans="1:2">
      <c r="A351" s="69" t="str">
        <f>'Import Files'!D351</f>
        <v xml:space="preserve">Vial ID: </v>
      </c>
      <c r="B351" s="69"/>
    </row>
    <row r="352" spans="1:2">
      <c r="A352" s="69"/>
      <c r="B352" s="69"/>
    </row>
    <row r="353" spans="1:2">
      <c r="A353" s="69" t="str">
        <f>'Import Files'!D353</f>
        <v>Bank  4, Column  8</v>
      </c>
      <c r="B353" s="69"/>
    </row>
    <row r="354" spans="1:2">
      <c r="A354" s="69" t="str">
        <f>'Import Files'!D354</f>
        <v>Column: Enabled</v>
      </c>
      <c r="B354" s="69"/>
    </row>
    <row r="355" spans="1:2">
      <c r="A355" s="69" t="str">
        <f>'Import Files'!D355</f>
        <v>TritylOn: Off</v>
      </c>
      <c r="B355" s="69"/>
    </row>
    <row r="356" spans="1:2">
      <c r="A356" s="69" t="str">
        <f>'Import Files'!D356</f>
        <v>Oligo ID:  LRG-990289-LE-D9</v>
      </c>
      <c r="B356" s="69"/>
    </row>
    <row r="357" spans="1:2">
      <c r="A357" s="69" t="str">
        <f>'Import Files'!D357</f>
        <v>Number of Bases: 41</v>
      </c>
      <c r="B357" s="69"/>
    </row>
    <row r="358" spans="1:2">
      <c r="A358" s="69" t="str">
        <f>'Import Files'!D358</f>
        <v>Sequence: ggtctttttgtttccacttgcatttttcaaattagacgcag</v>
      </c>
      <c r="B358" s="69"/>
    </row>
    <row r="359" spans="1:2">
      <c r="A359" s="69" t="str">
        <f>'Import Files'!D359</f>
        <v xml:space="preserve">Vial ID: </v>
      </c>
      <c r="B359" s="69"/>
    </row>
    <row r="360" spans="1:2">
      <c r="A360" s="69"/>
      <c r="B360" s="69"/>
    </row>
    <row r="361" spans="1:2">
      <c r="A361" s="69" t="str">
        <f>'Import Files'!D361</f>
        <v>Bank  4, Column  9</v>
      </c>
      <c r="B361" s="69"/>
    </row>
    <row r="362" spans="1:2">
      <c r="A362" s="69" t="str">
        <f>'Import Files'!D362</f>
        <v>Column: Enabled</v>
      </c>
      <c r="B362" s="69"/>
    </row>
    <row r="363" spans="1:2">
      <c r="A363" s="69" t="str">
        <f>'Import Files'!D363</f>
        <v>TritylOn: Off</v>
      </c>
      <c r="B363" s="69"/>
    </row>
    <row r="364" spans="1:2">
      <c r="A364" s="69" t="str">
        <f>'Import Files'!D364</f>
        <v>Oligo ID:  LRG-990290-LE-D9</v>
      </c>
      <c r="B364" s="69"/>
    </row>
    <row r="365" spans="1:2">
      <c r="A365" s="69" t="str">
        <f>'Import Files'!D365</f>
        <v>Number of Bases: 37</v>
      </c>
      <c r="B365" s="69"/>
    </row>
    <row r="366" spans="1:2">
      <c r="A366" s="69" t="str">
        <f>'Import Files'!D366</f>
        <v>Sequence: gagtcttttcacgcggcgttttttactacgtcattgc</v>
      </c>
      <c r="B366" s="69"/>
    </row>
    <row r="367" spans="1:2">
      <c r="A367" s="69" t="str">
        <f>'Import Files'!D367</f>
        <v xml:space="preserve">Vial ID: </v>
      </c>
      <c r="B367" s="69"/>
    </row>
    <row r="368" spans="1:2">
      <c r="A368" s="69"/>
      <c r="B368" s="69"/>
    </row>
    <row r="369" spans="1:2">
      <c r="A369" s="69" t="str">
        <f>'Import Files'!D369</f>
        <v>Bank  4, Column  10</v>
      </c>
      <c r="B369" s="69"/>
    </row>
    <row r="370" spans="1:2">
      <c r="A370" s="69" t="str">
        <f>'Import Files'!D370</f>
        <v>Column: Enabled</v>
      </c>
      <c r="B370" s="69"/>
    </row>
    <row r="371" spans="1:2">
      <c r="A371" s="69" t="str">
        <f>'Import Files'!D371</f>
        <v>TritylOn: Off</v>
      </c>
      <c r="B371" s="69"/>
    </row>
    <row r="372" spans="1:2">
      <c r="A372" s="69" t="str">
        <f>'Import Files'!D372</f>
        <v>Oligo ID:  LRG-990291-BL-D9</v>
      </c>
      <c r="B372" s="69"/>
    </row>
    <row r="373" spans="1:2">
      <c r="A373" s="69" t="str">
        <f>'Import Files'!D373</f>
        <v>Number of Bases: 20</v>
      </c>
      <c r="B373" s="69"/>
    </row>
    <row r="374" spans="1:2">
      <c r="A374" s="69" t="str">
        <f>'Import Files'!D374</f>
        <v>Sequence: ggcgccttttctgttttgat</v>
      </c>
      <c r="B374" s="69"/>
    </row>
    <row r="375" spans="1:2">
      <c r="A375" s="69" t="str">
        <f>'Import Files'!D375</f>
        <v xml:space="preserve">Vial ID: </v>
      </c>
      <c r="B375" s="69"/>
    </row>
    <row r="376" spans="1:2">
      <c r="A376" s="69"/>
      <c r="B376" s="69"/>
    </row>
    <row r="377" spans="1:2">
      <c r="A377" s="69" t="str">
        <f>'Import Files'!D377</f>
        <v>Bank  4, Column  11</v>
      </c>
      <c r="B377" s="69"/>
    </row>
    <row r="378" spans="1:2">
      <c r="A378" s="69" t="str">
        <f>'Import Files'!D378</f>
        <v>Column: Enabled</v>
      </c>
      <c r="B378" s="69"/>
    </row>
    <row r="379" spans="1:2">
      <c r="A379" s="69" t="str">
        <f>'Import Files'!D379</f>
        <v>TritylOn: Off</v>
      </c>
      <c r="B379" s="69"/>
    </row>
    <row r="380" spans="1:2">
      <c r="A380" s="69" t="str">
        <f>'Import Files'!D380</f>
        <v>Oligo ID:  LRG-990310-LE-D9</v>
      </c>
      <c r="B380" s="69"/>
    </row>
    <row r="381" spans="1:2">
      <c r="A381" s="69" t="str">
        <f>'Import Files'!D381</f>
        <v>Number of Bases: 39</v>
      </c>
      <c r="B381" s="69"/>
    </row>
    <row r="382" spans="1:2">
      <c r="A382" s="69" t="str">
        <f>'Import Files'!D382</f>
        <v>Sequence: gctccttaggtgaccctggctttttcaaattagacgcag</v>
      </c>
      <c r="B382" s="69"/>
    </row>
    <row r="383" spans="1:2">
      <c r="A383" s="69" t="str">
        <f>'Import Files'!D383</f>
        <v xml:space="preserve">Vial ID: </v>
      </c>
      <c r="B383" s="69"/>
    </row>
    <row r="384" spans="1:2">
      <c r="A384" s="69"/>
      <c r="B384" s="69"/>
    </row>
    <row r="385" spans="1:2">
      <c r="A385" s="69" t="str">
        <f>'Import Files'!D385</f>
        <v>Bank  4, Column  12</v>
      </c>
      <c r="B385" s="69"/>
    </row>
    <row r="386" spans="1:2">
      <c r="A386" s="69" t="str">
        <f>'Import Files'!D386</f>
        <v>Column: Enabled</v>
      </c>
      <c r="B386" s="69"/>
    </row>
    <row r="387" spans="1:2">
      <c r="A387" s="69" t="str">
        <f>'Import Files'!D387</f>
        <v>TritylOn: Off</v>
      </c>
      <c r="B387" s="69"/>
    </row>
    <row r="388" spans="1:2">
      <c r="A388" s="69" t="str">
        <f>'Import Files'!D388</f>
        <v>Oligo ID:  LRG-990579-LE-D9</v>
      </c>
      <c r="B388" s="69"/>
    </row>
    <row r="389" spans="1:2">
      <c r="A389" s="69" t="str">
        <f>'Import Files'!D389</f>
        <v>Number of Bases: 38</v>
      </c>
      <c r="B389" s="69"/>
    </row>
    <row r="390" spans="1:2">
      <c r="A390" s="69" t="str">
        <f>'Import Files'!D390</f>
        <v>Sequence: gggactgtttgtgcagccatttttcaaattagacgcag</v>
      </c>
      <c r="B390" s="69"/>
    </row>
    <row r="391" spans="1:2">
      <c r="A391" s="69" t="str">
        <f>'Import Files'!D391</f>
        <v xml:space="preserve">Vial ID: </v>
      </c>
      <c r="B391" s="69"/>
    </row>
    <row r="392" spans="1:2">
      <c r="A392" s="69"/>
      <c r="B392" s="69"/>
    </row>
    <row r="393" spans="1:2">
      <c r="A393" s="69" t="str">
        <f>'Import Files'!D393</f>
        <v>Cycle File: C:\Program Files\CSI\CSI3900Cycles\50nmUniv.xls</v>
      </c>
      <c r="B393" s="69"/>
    </row>
  </sheetData>
  <sheetProtection sheet="1" objects="1" scenarios="1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:F393"/>
  <sheetViews>
    <sheetView workbookViewId="0">
      <selection activeCell="A99" sqref="A99"/>
    </sheetView>
  </sheetViews>
  <sheetFormatPr defaultColWidth="9.140625" defaultRowHeight="15"/>
  <cols>
    <col min="1" max="16384" width="9.140625" style="73"/>
  </cols>
  <sheetData>
    <row r="1" spans="1:6">
      <c r="A1" s="69" t="str">
        <f>'Import Files'!E1</f>
        <v>Applied Biosystems Oligonucleotide Synthesizer Software Synthesis File</v>
      </c>
    </row>
    <row r="2" spans="1:6">
      <c r="A2" s="69" t="str">
        <f>'Import Files'!E2</f>
        <v>Date and Time Last Saved (Created):</v>
      </c>
    </row>
    <row r="3" spans="1:6">
      <c r="A3" s="69" t="str">
        <f>'Import Files'!E3</f>
        <v>Bank  1, Column  1</v>
      </c>
    </row>
    <row r="4" spans="1:6">
      <c r="A4" s="69" t="str">
        <f>'Import Files'!E4</f>
        <v>Column: Enabled</v>
      </c>
    </row>
    <row r="5" spans="1:6">
      <c r="A5" s="69" t="str">
        <f>'Import Files'!E5</f>
        <v>TritylOn: Off</v>
      </c>
    </row>
    <row r="6" spans="1:6">
      <c r="A6" s="69" t="str">
        <f>'Import Files'!E6</f>
        <v xml:space="preserve">Oligo ID: </v>
      </c>
      <c r="F6" s="69"/>
    </row>
    <row r="7" spans="1:6">
      <c r="A7" s="69" t="str">
        <f>'Import Files'!E7</f>
        <v>Number of Bases: 0</v>
      </c>
    </row>
    <row r="8" spans="1:6">
      <c r="A8" s="69" t="str">
        <f>'Import Files'!E8</f>
        <v xml:space="preserve">Sequence: </v>
      </c>
    </row>
    <row r="9" spans="1:6">
      <c r="A9" s="69" t="str">
        <f>'Import Files'!E9</f>
        <v xml:space="preserve">Vial ID: </v>
      </c>
    </row>
    <row r="10" spans="1:6">
      <c r="A10" s="69"/>
    </row>
    <row r="11" spans="1:6">
      <c r="A11" s="69" t="str">
        <f>'Import Files'!E11</f>
        <v>Bank  1, Column  2</v>
      </c>
    </row>
    <row r="12" spans="1:6">
      <c r="A12" s="69" t="str">
        <f>'Import Files'!E12</f>
        <v>Column: Enabled</v>
      </c>
    </row>
    <row r="13" spans="1:6">
      <c r="A13" s="69" t="str">
        <f>'Import Files'!E13</f>
        <v>TritylOn: Off</v>
      </c>
    </row>
    <row r="14" spans="1:6">
      <c r="A14" s="69" t="str">
        <f>'Import Files'!E14</f>
        <v xml:space="preserve">Oligo ID: </v>
      </c>
    </row>
    <row r="15" spans="1:6">
      <c r="A15" s="69" t="str">
        <f>'Import Files'!E15</f>
        <v>Number of Bases: 0</v>
      </c>
    </row>
    <row r="16" spans="1:6">
      <c r="A16" s="69" t="str">
        <f>'Import Files'!E16</f>
        <v xml:space="preserve">Sequence: </v>
      </c>
    </row>
    <row r="17" spans="1:1">
      <c r="A17" s="69" t="str">
        <f>'Import Files'!E17</f>
        <v xml:space="preserve">Vial ID: </v>
      </c>
    </row>
    <row r="18" spans="1:1">
      <c r="A18" s="69"/>
    </row>
    <row r="19" spans="1:1">
      <c r="A19" s="69" t="str">
        <f>'Import Files'!E19</f>
        <v>Bank  1, Column  3</v>
      </c>
    </row>
    <row r="20" spans="1:1">
      <c r="A20" s="69" t="str">
        <f>'Import Files'!E20</f>
        <v>Column: Enabled</v>
      </c>
    </row>
    <row r="21" spans="1:1">
      <c r="A21" s="69" t="str">
        <f>'Import Files'!E21</f>
        <v>TritylOn: Off</v>
      </c>
    </row>
    <row r="22" spans="1:1">
      <c r="A22" s="69" t="str">
        <f>'Import Files'!E22</f>
        <v xml:space="preserve">Oligo ID: </v>
      </c>
    </row>
    <row r="23" spans="1:1">
      <c r="A23" s="69" t="str">
        <f>'Import Files'!E23</f>
        <v>Number of Bases: 0</v>
      </c>
    </row>
    <row r="24" spans="1:1">
      <c r="A24" s="69" t="str">
        <f>'Import Files'!E24</f>
        <v xml:space="preserve">Sequence: </v>
      </c>
    </row>
    <row r="25" spans="1:1">
      <c r="A25" s="69" t="str">
        <f>'Import Files'!E25</f>
        <v xml:space="preserve">Vial ID: </v>
      </c>
    </row>
    <row r="26" spans="1:1">
      <c r="A26" s="69"/>
    </row>
    <row r="27" spans="1:1">
      <c r="A27" s="69" t="str">
        <f>'Import Files'!E27</f>
        <v>Bank  1, Column  4</v>
      </c>
    </row>
    <row r="28" spans="1:1">
      <c r="A28" s="69" t="str">
        <f>'Import Files'!E28</f>
        <v>Column: Enabled</v>
      </c>
    </row>
    <row r="29" spans="1:1">
      <c r="A29" s="69" t="str">
        <f>'Import Files'!E29</f>
        <v>TritylOn: Off</v>
      </c>
    </row>
    <row r="30" spans="1:1">
      <c r="A30" s="69" t="str">
        <f>'Import Files'!E30</f>
        <v xml:space="preserve">Oligo ID: </v>
      </c>
    </row>
    <row r="31" spans="1:1">
      <c r="A31" s="69" t="str">
        <f>'Import Files'!E31</f>
        <v>Number of Bases: 0</v>
      </c>
    </row>
    <row r="32" spans="1:1">
      <c r="A32" s="69" t="str">
        <f>'Import Files'!E32</f>
        <v xml:space="preserve">Sequence: </v>
      </c>
    </row>
    <row r="33" spans="1:1">
      <c r="A33" s="69" t="str">
        <f>'Import Files'!E33</f>
        <v xml:space="preserve">Vial ID: </v>
      </c>
    </row>
    <row r="34" spans="1:1">
      <c r="A34" s="69"/>
    </row>
    <row r="35" spans="1:1">
      <c r="A35" s="69" t="str">
        <f>'Import Files'!E35</f>
        <v>Bank  1, Column  5</v>
      </c>
    </row>
    <row r="36" spans="1:1">
      <c r="A36" s="69" t="str">
        <f>'Import Files'!E36</f>
        <v>Column: Enabled</v>
      </c>
    </row>
    <row r="37" spans="1:1">
      <c r="A37" s="69" t="str">
        <f>'Import Files'!E37</f>
        <v>TritylOn: Off</v>
      </c>
    </row>
    <row r="38" spans="1:1">
      <c r="A38" s="69" t="str">
        <f>'Import Files'!E38</f>
        <v xml:space="preserve">Oligo ID: </v>
      </c>
    </row>
    <row r="39" spans="1:1">
      <c r="A39" s="69" t="str">
        <f>'Import Files'!E39</f>
        <v>Number of Bases: 0</v>
      </c>
    </row>
    <row r="40" spans="1:1">
      <c r="A40" s="69" t="str">
        <f>'Import Files'!E40</f>
        <v xml:space="preserve">Sequence: </v>
      </c>
    </row>
    <row r="41" spans="1:1">
      <c r="A41" s="69" t="str">
        <f>'Import Files'!E41</f>
        <v xml:space="preserve">Vial ID: </v>
      </c>
    </row>
    <row r="42" spans="1:1">
      <c r="A42" s="69"/>
    </row>
    <row r="43" spans="1:1">
      <c r="A43" s="69" t="str">
        <f>'Import Files'!E43</f>
        <v>Bank  1, Column  6</v>
      </c>
    </row>
    <row r="44" spans="1:1">
      <c r="A44" s="69" t="str">
        <f>'Import Files'!E44</f>
        <v>Column: Enabled</v>
      </c>
    </row>
    <row r="45" spans="1:1">
      <c r="A45" s="69" t="str">
        <f>'Import Files'!E45</f>
        <v>TritylOn: Off</v>
      </c>
    </row>
    <row r="46" spans="1:1">
      <c r="A46" s="69" t="str">
        <f>'Import Files'!E46</f>
        <v xml:space="preserve">Oligo ID: </v>
      </c>
    </row>
    <row r="47" spans="1:1">
      <c r="A47" s="69" t="str">
        <f>'Import Files'!E47</f>
        <v>Number of Bases: 0</v>
      </c>
    </row>
    <row r="48" spans="1:1">
      <c r="A48" s="69" t="str">
        <f>'Import Files'!E48</f>
        <v xml:space="preserve">Sequence: </v>
      </c>
    </row>
    <row r="49" spans="1:1">
      <c r="A49" s="69" t="str">
        <f>'Import Files'!E49</f>
        <v xml:space="preserve">Vial ID: </v>
      </c>
    </row>
    <row r="50" spans="1:1">
      <c r="A50" s="69"/>
    </row>
    <row r="51" spans="1:1">
      <c r="A51" s="69" t="str">
        <f>'Import Files'!E51</f>
        <v>Bank  1, Column  7</v>
      </c>
    </row>
    <row r="52" spans="1:1">
      <c r="A52" s="69" t="str">
        <f>'Import Files'!E52</f>
        <v>Column: Enabled</v>
      </c>
    </row>
    <row r="53" spans="1:1">
      <c r="A53" s="69" t="str">
        <f>'Import Files'!E53</f>
        <v>TritylOn: Off</v>
      </c>
    </row>
    <row r="54" spans="1:1">
      <c r="A54" s="69" t="str">
        <f>'Import Files'!E54</f>
        <v xml:space="preserve">Oligo ID: </v>
      </c>
    </row>
    <row r="55" spans="1:1">
      <c r="A55" s="69" t="str">
        <f>'Import Files'!E55</f>
        <v>Number of Bases: 0</v>
      </c>
    </row>
    <row r="56" spans="1:1">
      <c r="A56" s="69" t="str">
        <f>'Import Files'!E56</f>
        <v xml:space="preserve">Sequence: </v>
      </c>
    </row>
    <row r="57" spans="1:1">
      <c r="A57" s="69" t="str">
        <f>'Import Files'!E57</f>
        <v xml:space="preserve">Vial ID: </v>
      </c>
    </row>
    <row r="58" spans="1:1">
      <c r="A58" s="69"/>
    </row>
    <row r="59" spans="1:1">
      <c r="A59" s="69" t="str">
        <f>'Import Files'!E59</f>
        <v>Bank  1, Column  8</v>
      </c>
    </row>
    <row r="60" spans="1:1">
      <c r="A60" s="69" t="str">
        <f>'Import Files'!E60</f>
        <v>Column: Enabled</v>
      </c>
    </row>
    <row r="61" spans="1:1">
      <c r="A61" s="69" t="str">
        <f>'Import Files'!E61</f>
        <v>TritylOn: Off</v>
      </c>
    </row>
    <row r="62" spans="1:1">
      <c r="A62" s="69" t="str">
        <f>'Import Files'!E62</f>
        <v xml:space="preserve">Oligo ID: </v>
      </c>
    </row>
    <row r="63" spans="1:1">
      <c r="A63" s="69" t="str">
        <f>'Import Files'!E63</f>
        <v>Number of Bases: 0</v>
      </c>
    </row>
    <row r="64" spans="1:1">
      <c r="A64" s="69" t="str">
        <f>'Import Files'!E64</f>
        <v xml:space="preserve">Sequence: </v>
      </c>
    </row>
    <row r="65" spans="1:1">
      <c r="A65" s="69" t="str">
        <f>'Import Files'!E65</f>
        <v xml:space="preserve">Vial ID: </v>
      </c>
    </row>
    <row r="66" spans="1:1">
      <c r="A66" s="69"/>
    </row>
    <row r="67" spans="1:1">
      <c r="A67" s="69" t="str">
        <f>'Import Files'!E67</f>
        <v>Bank  1, Column  9</v>
      </c>
    </row>
    <row r="68" spans="1:1">
      <c r="A68" s="69" t="str">
        <f>'Import Files'!E68</f>
        <v>Column: Enabled</v>
      </c>
    </row>
    <row r="69" spans="1:1">
      <c r="A69" s="69" t="str">
        <f>'Import Files'!E69</f>
        <v>TritylOn: Off</v>
      </c>
    </row>
    <row r="70" spans="1:1">
      <c r="A70" s="69" t="str">
        <f>'Import Files'!E70</f>
        <v xml:space="preserve">Oligo ID: </v>
      </c>
    </row>
    <row r="71" spans="1:1">
      <c r="A71" s="69" t="str">
        <f>'Import Files'!E71</f>
        <v>Number of Bases: 0</v>
      </c>
    </row>
    <row r="72" spans="1:1">
      <c r="A72" s="69" t="str">
        <f>'Import Files'!E72</f>
        <v xml:space="preserve">Sequence: </v>
      </c>
    </row>
    <row r="73" spans="1:1">
      <c r="A73" s="69" t="str">
        <f>'Import Files'!E73</f>
        <v xml:space="preserve">Vial ID: </v>
      </c>
    </row>
    <row r="74" spans="1:1">
      <c r="A74" s="69"/>
    </row>
    <row r="75" spans="1:1">
      <c r="A75" s="69" t="str">
        <f>'Import Files'!E75</f>
        <v>Bank  1, Column  10</v>
      </c>
    </row>
    <row r="76" spans="1:1">
      <c r="A76" s="69" t="str">
        <f>'Import Files'!E76</f>
        <v>Column: Enabled</v>
      </c>
    </row>
    <row r="77" spans="1:1">
      <c r="A77" s="69" t="str">
        <f>'Import Files'!E77</f>
        <v>TritylOn: Off</v>
      </c>
    </row>
    <row r="78" spans="1:1">
      <c r="A78" s="69" t="str">
        <f>'Import Files'!E78</f>
        <v xml:space="preserve">Oligo ID: </v>
      </c>
    </row>
    <row r="79" spans="1:1">
      <c r="A79" s="69" t="str">
        <f>'Import Files'!E79</f>
        <v>Number of Bases: 0</v>
      </c>
    </row>
    <row r="80" spans="1:1">
      <c r="A80" s="69" t="str">
        <f>'Import Files'!E80</f>
        <v xml:space="preserve">Sequence: </v>
      </c>
    </row>
    <row r="81" spans="1:1">
      <c r="A81" s="69" t="str">
        <f>'Import Files'!E81</f>
        <v xml:space="preserve">Vial ID: </v>
      </c>
    </row>
    <row r="82" spans="1:1">
      <c r="A82" s="69"/>
    </row>
    <row r="83" spans="1:1">
      <c r="A83" s="69" t="str">
        <f>'Import Files'!E83</f>
        <v>Bank  1, Column  11</v>
      </c>
    </row>
    <row r="84" spans="1:1">
      <c r="A84" s="69" t="str">
        <f>'Import Files'!E84</f>
        <v>Column: Enabled</v>
      </c>
    </row>
    <row r="85" spans="1:1">
      <c r="A85" s="69" t="str">
        <f>'Import Files'!E85</f>
        <v>TritylOn: Off</v>
      </c>
    </row>
    <row r="86" spans="1:1">
      <c r="A86" s="69" t="str">
        <f>'Import Files'!E86</f>
        <v xml:space="preserve">Oligo ID: </v>
      </c>
    </row>
    <row r="87" spans="1:1">
      <c r="A87" s="69" t="str">
        <f>'Import Files'!E87</f>
        <v>Number of Bases: 0</v>
      </c>
    </row>
    <row r="88" spans="1:1">
      <c r="A88" s="69" t="str">
        <f>'Import Files'!E88</f>
        <v xml:space="preserve">Sequence: </v>
      </c>
    </row>
    <row r="89" spans="1:1">
      <c r="A89" s="69" t="str">
        <f>'Import Files'!E89</f>
        <v xml:space="preserve">Vial ID: </v>
      </c>
    </row>
    <row r="90" spans="1:1">
      <c r="A90" s="69"/>
    </row>
    <row r="91" spans="1:1">
      <c r="A91" s="69" t="str">
        <f>'Import Files'!E91</f>
        <v>Bank  1, Column  12</v>
      </c>
    </row>
    <row r="92" spans="1:1">
      <c r="A92" s="69" t="str">
        <f>'Import Files'!E92</f>
        <v>Column: Enabled</v>
      </c>
    </row>
    <row r="93" spans="1:1">
      <c r="A93" s="69" t="str">
        <f>'Import Files'!E93</f>
        <v>TritylOn: Off</v>
      </c>
    </row>
    <row r="94" spans="1:1">
      <c r="A94" s="69" t="str">
        <f>'Import Files'!E94</f>
        <v xml:space="preserve">Oligo ID: </v>
      </c>
    </row>
    <row r="95" spans="1:1">
      <c r="A95" s="69" t="str">
        <f>'Import Files'!E95</f>
        <v>Number of Bases: 0</v>
      </c>
    </row>
    <row r="96" spans="1:1">
      <c r="A96" s="69" t="str">
        <f>'Import Files'!E96</f>
        <v xml:space="preserve">Sequence: </v>
      </c>
    </row>
    <row r="97" spans="1:1">
      <c r="A97" s="69" t="str">
        <f>'Import Files'!E97</f>
        <v xml:space="preserve">Vial ID: </v>
      </c>
    </row>
    <row r="98" spans="1:1">
      <c r="A98" s="69"/>
    </row>
    <row r="99" spans="1:1">
      <c r="A99" s="69" t="str">
        <f>'Import Files'!E99</f>
        <v xml:space="preserve">Cycle File: </v>
      </c>
    </row>
    <row r="100" spans="1:1">
      <c r="A100" s="69"/>
    </row>
    <row r="101" spans="1:1">
      <c r="A101" s="69" t="str">
        <f>'Import Files'!E101</f>
        <v>Bank  2, Column  1</v>
      </c>
    </row>
    <row r="102" spans="1:1">
      <c r="A102" s="69" t="str">
        <f>'Import Files'!E102</f>
        <v>Column: Enabled</v>
      </c>
    </row>
    <row r="103" spans="1:1">
      <c r="A103" s="69" t="str">
        <f>'Import Files'!E103</f>
        <v>TritylOn: Off</v>
      </c>
    </row>
    <row r="104" spans="1:1">
      <c r="A104" s="69" t="str">
        <f>'Import Files'!E104</f>
        <v xml:space="preserve">Oligo ID: </v>
      </c>
    </row>
    <row r="105" spans="1:1">
      <c r="A105" s="69" t="str">
        <f>'Import Files'!E105</f>
        <v>Number of Bases: 0</v>
      </c>
    </row>
    <row r="106" spans="1:1">
      <c r="A106" s="69" t="str">
        <f>'Import Files'!E106</f>
        <v xml:space="preserve">Sequence: </v>
      </c>
    </row>
    <row r="107" spans="1:1">
      <c r="A107" s="69" t="str">
        <f>'Import Files'!E107</f>
        <v xml:space="preserve">Vial ID: </v>
      </c>
    </row>
    <row r="108" spans="1:1">
      <c r="A108" s="69"/>
    </row>
    <row r="109" spans="1:1">
      <c r="A109" s="69" t="str">
        <f>'Import Files'!E109</f>
        <v>Bank  2, Column  2</v>
      </c>
    </row>
    <row r="110" spans="1:1">
      <c r="A110" s="69" t="str">
        <f>'Import Files'!E110</f>
        <v>Column: Enabled</v>
      </c>
    </row>
    <row r="111" spans="1:1">
      <c r="A111" s="69" t="str">
        <f>'Import Files'!E111</f>
        <v>TritylOn: Off</v>
      </c>
    </row>
    <row r="112" spans="1:1">
      <c r="A112" s="69" t="str">
        <f>'Import Files'!E112</f>
        <v xml:space="preserve">Oligo ID: </v>
      </c>
    </row>
    <row r="113" spans="1:1">
      <c r="A113" s="69" t="str">
        <f>'Import Files'!E113</f>
        <v>Number of Bases: 0</v>
      </c>
    </row>
    <row r="114" spans="1:1">
      <c r="A114" s="69" t="str">
        <f>'Import Files'!E114</f>
        <v xml:space="preserve">Sequence: </v>
      </c>
    </row>
    <row r="115" spans="1:1">
      <c r="A115" s="69" t="str">
        <f>'Import Files'!E115</f>
        <v xml:space="preserve">Vial ID: </v>
      </c>
    </row>
    <row r="116" spans="1:1">
      <c r="A116" s="69"/>
    </row>
    <row r="117" spans="1:1">
      <c r="A117" s="69" t="str">
        <f>'Import Files'!E117</f>
        <v>Bank  2, Column  3</v>
      </c>
    </row>
    <row r="118" spans="1:1">
      <c r="A118" s="69" t="str">
        <f>'Import Files'!E118</f>
        <v>Column: Enabled</v>
      </c>
    </row>
    <row r="119" spans="1:1">
      <c r="A119" s="69" t="str">
        <f>'Import Files'!E119</f>
        <v>TritylOn: Off</v>
      </c>
    </row>
    <row r="120" spans="1:1">
      <c r="A120" s="69" t="str">
        <f>'Import Files'!E120</f>
        <v xml:space="preserve">Oligo ID: </v>
      </c>
    </row>
    <row r="121" spans="1:1">
      <c r="A121" s="69" t="str">
        <f>'Import Files'!E121</f>
        <v>Number of Bases: 0</v>
      </c>
    </row>
    <row r="122" spans="1:1">
      <c r="A122" s="69" t="str">
        <f>'Import Files'!E122</f>
        <v xml:space="preserve">Sequence: </v>
      </c>
    </row>
    <row r="123" spans="1:1">
      <c r="A123" s="69" t="str">
        <f>'Import Files'!E123</f>
        <v xml:space="preserve">Vial ID: </v>
      </c>
    </row>
    <row r="124" spans="1:1">
      <c r="A124" s="69"/>
    </row>
    <row r="125" spans="1:1">
      <c r="A125" s="69" t="str">
        <f>'Import Files'!E125</f>
        <v>Bank  2, Column  4</v>
      </c>
    </row>
    <row r="126" spans="1:1">
      <c r="A126" s="69" t="str">
        <f>'Import Files'!E126</f>
        <v>Column: Enabled</v>
      </c>
    </row>
    <row r="127" spans="1:1">
      <c r="A127" s="69" t="str">
        <f>'Import Files'!E127</f>
        <v>TritylOn: Off</v>
      </c>
    </row>
    <row r="128" spans="1:1">
      <c r="A128" s="69" t="str">
        <f>'Import Files'!E128</f>
        <v xml:space="preserve">Oligo ID: </v>
      </c>
    </row>
    <row r="129" spans="1:1">
      <c r="A129" s="69" t="str">
        <f>'Import Files'!E129</f>
        <v>Number of Bases: 0</v>
      </c>
    </row>
    <row r="130" spans="1:1">
      <c r="A130" s="69" t="str">
        <f>'Import Files'!E130</f>
        <v xml:space="preserve">Sequence: </v>
      </c>
    </row>
    <row r="131" spans="1:1">
      <c r="A131" s="69" t="str">
        <f>'Import Files'!E131</f>
        <v xml:space="preserve">Vial ID: </v>
      </c>
    </row>
    <row r="132" spans="1:1">
      <c r="A132" s="69"/>
    </row>
    <row r="133" spans="1:1">
      <c r="A133" s="69" t="str">
        <f>'Import Files'!E133</f>
        <v>Bank  2, Column  5</v>
      </c>
    </row>
    <row r="134" spans="1:1">
      <c r="A134" s="69" t="str">
        <f>'Import Files'!E134</f>
        <v>Column: Enabled</v>
      </c>
    </row>
    <row r="135" spans="1:1">
      <c r="A135" s="69" t="str">
        <f>'Import Files'!E135</f>
        <v>TritylOn: Off</v>
      </c>
    </row>
    <row r="136" spans="1:1">
      <c r="A136" s="69" t="str">
        <f>'Import Files'!E136</f>
        <v xml:space="preserve">Oligo ID: </v>
      </c>
    </row>
    <row r="137" spans="1:1">
      <c r="A137" s="69" t="str">
        <f>'Import Files'!E137</f>
        <v>Number of Bases: 0</v>
      </c>
    </row>
    <row r="138" spans="1:1">
      <c r="A138" s="69" t="str">
        <f>'Import Files'!E138</f>
        <v xml:space="preserve">Sequence: </v>
      </c>
    </row>
    <row r="139" spans="1:1">
      <c r="A139" s="69" t="str">
        <f>'Import Files'!E139</f>
        <v xml:space="preserve">Vial ID: </v>
      </c>
    </row>
    <row r="140" spans="1:1">
      <c r="A140" s="69"/>
    </row>
    <row r="141" spans="1:1">
      <c r="A141" s="69" t="str">
        <f>'Import Files'!E141</f>
        <v>Bank  2, Column  6</v>
      </c>
    </row>
    <row r="142" spans="1:1">
      <c r="A142" s="69" t="str">
        <f>'Import Files'!E142</f>
        <v>Column: Enabled</v>
      </c>
    </row>
    <row r="143" spans="1:1">
      <c r="A143" s="69" t="str">
        <f>'Import Files'!E143</f>
        <v>TritylOn: Off</v>
      </c>
    </row>
    <row r="144" spans="1:1">
      <c r="A144" s="69" t="str">
        <f>'Import Files'!E144</f>
        <v xml:space="preserve">Oligo ID: </v>
      </c>
    </row>
    <row r="145" spans="1:1">
      <c r="A145" s="69" t="str">
        <f>'Import Files'!E145</f>
        <v>Number of Bases: 0</v>
      </c>
    </row>
    <row r="146" spans="1:1">
      <c r="A146" s="69" t="str">
        <f>'Import Files'!E146</f>
        <v xml:space="preserve">Sequence: </v>
      </c>
    </row>
    <row r="147" spans="1:1">
      <c r="A147" s="69" t="str">
        <f>'Import Files'!E147</f>
        <v xml:space="preserve">Vial ID: </v>
      </c>
    </row>
    <row r="148" spans="1:1">
      <c r="A148" s="69"/>
    </row>
    <row r="149" spans="1:1">
      <c r="A149" s="69" t="str">
        <f>'Import Files'!E149</f>
        <v>Bank  2, Column  7</v>
      </c>
    </row>
    <row r="150" spans="1:1">
      <c r="A150" s="69" t="str">
        <f>'Import Files'!E150</f>
        <v>Column: Enabled</v>
      </c>
    </row>
    <row r="151" spans="1:1">
      <c r="A151" s="69" t="str">
        <f>'Import Files'!E151</f>
        <v>TritylOn: Off</v>
      </c>
    </row>
    <row r="152" spans="1:1">
      <c r="A152" s="69" t="str">
        <f>'Import Files'!E152</f>
        <v xml:space="preserve">Oligo ID: </v>
      </c>
    </row>
    <row r="153" spans="1:1">
      <c r="A153" s="69" t="str">
        <f>'Import Files'!E153</f>
        <v>Number of Bases: 0</v>
      </c>
    </row>
    <row r="154" spans="1:1">
      <c r="A154" s="69" t="str">
        <f>'Import Files'!E154</f>
        <v xml:space="preserve">Sequence: </v>
      </c>
    </row>
    <row r="155" spans="1:1">
      <c r="A155" s="69" t="str">
        <f>'Import Files'!E155</f>
        <v xml:space="preserve">Vial ID: </v>
      </c>
    </row>
    <row r="156" spans="1:1">
      <c r="A156" s="69"/>
    </row>
    <row r="157" spans="1:1">
      <c r="A157" s="69" t="str">
        <f>'Import Files'!E157</f>
        <v>Bank  2, Column  8</v>
      </c>
    </row>
    <row r="158" spans="1:1">
      <c r="A158" s="69" t="str">
        <f>'Import Files'!E158</f>
        <v>Column: Enabled</v>
      </c>
    </row>
    <row r="159" spans="1:1">
      <c r="A159" s="69" t="str">
        <f>'Import Files'!E159</f>
        <v>TritylOn: Off</v>
      </c>
    </row>
    <row r="160" spans="1:1">
      <c r="A160" s="69" t="str">
        <f>'Import Files'!E160</f>
        <v xml:space="preserve">Oligo ID: </v>
      </c>
    </row>
    <row r="161" spans="1:1">
      <c r="A161" s="69" t="str">
        <f>'Import Files'!E161</f>
        <v>Number of Bases: 0</v>
      </c>
    </row>
    <row r="162" spans="1:1">
      <c r="A162" s="69" t="str">
        <f>'Import Files'!E162</f>
        <v xml:space="preserve">Sequence: </v>
      </c>
    </row>
    <row r="163" spans="1:1">
      <c r="A163" s="69" t="str">
        <f>'Import Files'!E163</f>
        <v xml:space="preserve">Vial ID: </v>
      </c>
    </row>
    <row r="164" spans="1:1">
      <c r="A164" s="69"/>
    </row>
    <row r="165" spans="1:1">
      <c r="A165" s="69" t="str">
        <f>'Import Files'!E165</f>
        <v>Bank  2, Column  9</v>
      </c>
    </row>
    <row r="166" spans="1:1">
      <c r="A166" s="69" t="str">
        <f>'Import Files'!E166</f>
        <v>Column: Enabled</v>
      </c>
    </row>
    <row r="167" spans="1:1">
      <c r="A167" s="69" t="str">
        <f>'Import Files'!E167</f>
        <v>TritylOn: Off</v>
      </c>
    </row>
    <row r="168" spans="1:1">
      <c r="A168" s="69" t="str">
        <f>'Import Files'!E168</f>
        <v xml:space="preserve">Oligo ID: </v>
      </c>
    </row>
    <row r="169" spans="1:1">
      <c r="A169" s="69" t="str">
        <f>'Import Files'!E169</f>
        <v>Number of Bases: 0</v>
      </c>
    </row>
    <row r="170" spans="1:1">
      <c r="A170" s="69" t="str">
        <f>'Import Files'!E170</f>
        <v xml:space="preserve">Sequence: </v>
      </c>
    </row>
    <row r="171" spans="1:1">
      <c r="A171" s="69" t="str">
        <f>'Import Files'!E171</f>
        <v xml:space="preserve">Vial ID: </v>
      </c>
    </row>
    <row r="172" spans="1:1">
      <c r="A172" s="69"/>
    </row>
    <row r="173" spans="1:1">
      <c r="A173" s="69" t="str">
        <f>'Import Files'!E173</f>
        <v>Bank  2, Column  10</v>
      </c>
    </row>
    <row r="174" spans="1:1">
      <c r="A174" s="69" t="str">
        <f>'Import Files'!E174</f>
        <v>Column: Enabled</v>
      </c>
    </row>
    <row r="175" spans="1:1">
      <c r="A175" s="69" t="str">
        <f>'Import Files'!E175</f>
        <v>TritylOn: Off</v>
      </c>
    </row>
    <row r="176" spans="1:1">
      <c r="A176" s="69" t="str">
        <f>'Import Files'!E176</f>
        <v xml:space="preserve">Oligo ID: </v>
      </c>
    </row>
    <row r="177" spans="1:1">
      <c r="A177" s="69" t="str">
        <f>'Import Files'!E177</f>
        <v>Number of Bases: 0</v>
      </c>
    </row>
    <row r="178" spans="1:1">
      <c r="A178" s="69" t="str">
        <f>'Import Files'!E178</f>
        <v xml:space="preserve">Sequence: </v>
      </c>
    </row>
    <row r="179" spans="1:1">
      <c r="A179" s="69" t="str">
        <f>'Import Files'!E179</f>
        <v xml:space="preserve">Vial ID: </v>
      </c>
    </row>
    <row r="180" spans="1:1">
      <c r="A180" s="69"/>
    </row>
    <row r="181" spans="1:1">
      <c r="A181" s="69" t="str">
        <f>'Import Files'!E181</f>
        <v>Bank  2, Column  11</v>
      </c>
    </row>
    <row r="182" spans="1:1">
      <c r="A182" s="69" t="str">
        <f>'Import Files'!E182</f>
        <v>Column: Enabled</v>
      </c>
    </row>
    <row r="183" spans="1:1">
      <c r="A183" s="69" t="str">
        <f>'Import Files'!E183</f>
        <v>TritylOn: Off</v>
      </c>
    </row>
    <row r="184" spans="1:1">
      <c r="A184" s="69" t="str">
        <f>'Import Files'!E184</f>
        <v xml:space="preserve">Oligo ID: </v>
      </c>
    </row>
    <row r="185" spans="1:1">
      <c r="A185" s="69" t="str">
        <f>'Import Files'!E185</f>
        <v>Number of Bases: 0</v>
      </c>
    </row>
    <row r="186" spans="1:1">
      <c r="A186" s="69" t="str">
        <f>'Import Files'!E186</f>
        <v xml:space="preserve">Sequence: </v>
      </c>
    </row>
    <row r="187" spans="1:1">
      <c r="A187" s="69" t="str">
        <f>'Import Files'!E187</f>
        <v xml:space="preserve">Vial ID: </v>
      </c>
    </row>
    <row r="188" spans="1:1">
      <c r="A188" s="69"/>
    </row>
    <row r="189" spans="1:1">
      <c r="A189" s="69" t="str">
        <f>'Import Files'!E189</f>
        <v>Bank  2, Column  12</v>
      </c>
    </row>
    <row r="190" spans="1:1">
      <c r="A190" s="69" t="str">
        <f>'Import Files'!E190</f>
        <v>Column: Enabled</v>
      </c>
    </row>
    <row r="191" spans="1:1">
      <c r="A191" s="69" t="str">
        <f>'Import Files'!E191</f>
        <v>TritylOn: Off</v>
      </c>
    </row>
    <row r="192" spans="1:1">
      <c r="A192" s="69" t="str">
        <f>'Import Files'!E192</f>
        <v xml:space="preserve">Oligo ID: </v>
      </c>
    </row>
    <row r="193" spans="1:1">
      <c r="A193" s="69" t="str">
        <f>'Import Files'!E193</f>
        <v>Number of Bases: 0</v>
      </c>
    </row>
    <row r="194" spans="1:1">
      <c r="A194" s="69" t="str">
        <f>'Import Files'!E194</f>
        <v xml:space="preserve">Sequence: </v>
      </c>
    </row>
    <row r="195" spans="1:1">
      <c r="A195" s="69" t="str">
        <f>'Import Files'!E195</f>
        <v xml:space="preserve">Vial ID: </v>
      </c>
    </row>
    <row r="196" spans="1:1">
      <c r="A196" s="69"/>
    </row>
    <row r="197" spans="1:1">
      <c r="A197" s="69" t="str">
        <f>'Import Files'!E197</f>
        <v xml:space="preserve">Cycle File: </v>
      </c>
    </row>
    <row r="198" spans="1:1">
      <c r="A198" s="69"/>
    </row>
    <row r="199" spans="1:1">
      <c r="A199" s="69" t="str">
        <f>'Import Files'!E199</f>
        <v>Bank  3, Column  1</v>
      </c>
    </row>
    <row r="200" spans="1:1">
      <c r="A200" s="69" t="str">
        <f>'Import Files'!E200</f>
        <v>Column: Enabled</v>
      </c>
    </row>
    <row r="201" spans="1:1">
      <c r="A201" s="69" t="str">
        <f>'Import Files'!E201</f>
        <v>TritylOn: Off</v>
      </c>
    </row>
    <row r="202" spans="1:1">
      <c r="A202" s="69" t="str">
        <f>'Import Files'!E202</f>
        <v xml:space="preserve">Oligo ID: </v>
      </c>
    </row>
    <row r="203" spans="1:1">
      <c r="A203" s="69" t="str">
        <f>'Import Files'!E203</f>
        <v>Number of Bases: 0</v>
      </c>
    </row>
    <row r="204" spans="1:1">
      <c r="A204" s="69" t="str">
        <f>'Import Files'!E204</f>
        <v xml:space="preserve">Sequence: </v>
      </c>
    </row>
    <row r="205" spans="1:1">
      <c r="A205" s="69" t="str">
        <f>'Import Files'!E205</f>
        <v xml:space="preserve">Vial ID: </v>
      </c>
    </row>
    <row r="206" spans="1:1">
      <c r="A206" s="69"/>
    </row>
    <row r="207" spans="1:1">
      <c r="A207" s="69" t="str">
        <f>'Import Files'!E207</f>
        <v>Bank  3, Column  2</v>
      </c>
    </row>
    <row r="208" spans="1:1">
      <c r="A208" s="69" t="str">
        <f>'Import Files'!E208</f>
        <v>Column: Enabled</v>
      </c>
    </row>
    <row r="209" spans="1:1">
      <c r="A209" s="69" t="str">
        <f>'Import Files'!E209</f>
        <v>TritylOn: Off</v>
      </c>
    </row>
    <row r="210" spans="1:1">
      <c r="A210" s="69" t="str">
        <f>'Import Files'!E210</f>
        <v xml:space="preserve">Oligo ID: </v>
      </c>
    </row>
    <row r="211" spans="1:1">
      <c r="A211" s="69" t="str">
        <f>'Import Files'!E211</f>
        <v>Number of Bases: 0</v>
      </c>
    </row>
    <row r="212" spans="1:1">
      <c r="A212" s="69" t="str">
        <f>'Import Files'!E212</f>
        <v xml:space="preserve">Sequence: </v>
      </c>
    </row>
    <row r="213" spans="1:1">
      <c r="A213" s="69" t="str">
        <f>'Import Files'!E213</f>
        <v xml:space="preserve">Vial ID: </v>
      </c>
    </row>
    <row r="214" spans="1:1">
      <c r="A214" s="69"/>
    </row>
    <row r="215" spans="1:1">
      <c r="A215" s="69" t="str">
        <f>'Import Files'!E215</f>
        <v>Bank  3, Column  3</v>
      </c>
    </row>
    <row r="216" spans="1:1">
      <c r="A216" s="69" t="str">
        <f>'Import Files'!E216</f>
        <v>Column: Enabled</v>
      </c>
    </row>
    <row r="217" spans="1:1">
      <c r="A217" s="69" t="str">
        <f>'Import Files'!E217</f>
        <v>TritylOn: Off</v>
      </c>
    </row>
    <row r="218" spans="1:1">
      <c r="A218" s="69" t="str">
        <f>'Import Files'!E218</f>
        <v xml:space="preserve">Oligo ID: </v>
      </c>
    </row>
    <row r="219" spans="1:1">
      <c r="A219" s="69" t="str">
        <f>'Import Files'!E219</f>
        <v>Number of Bases: 0</v>
      </c>
    </row>
    <row r="220" spans="1:1">
      <c r="A220" s="69" t="str">
        <f>'Import Files'!E220</f>
        <v xml:space="preserve">Sequence: </v>
      </c>
    </row>
    <row r="221" spans="1:1">
      <c r="A221" s="69" t="str">
        <f>'Import Files'!E221</f>
        <v xml:space="preserve">Vial ID: </v>
      </c>
    </row>
    <row r="222" spans="1:1">
      <c r="A222" s="69"/>
    </row>
    <row r="223" spans="1:1">
      <c r="A223" s="69" t="str">
        <f>'Import Files'!E223</f>
        <v>Bank  3, Column  4</v>
      </c>
    </row>
    <row r="224" spans="1:1">
      <c r="A224" s="69" t="str">
        <f>'Import Files'!E224</f>
        <v>Column: Enabled</v>
      </c>
    </row>
    <row r="225" spans="1:1">
      <c r="A225" s="69" t="str">
        <f>'Import Files'!E225</f>
        <v>TritylOn: Off</v>
      </c>
    </row>
    <row r="226" spans="1:1">
      <c r="A226" s="69" t="str">
        <f>'Import Files'!E226</f>
        <v xml:space="preserve">Oligo ID: </v>
      </c>
    </row>
    <row r="227" spans="1:1">
      <c r="A227" s="69" t="str">
        <f>'Import Files'!E227</f>
        <v>Number of Bases: 0</v>
      </c>
    </row>
    <row r="228" spans="1:1">
      <c r="A228" s="69" t="str">
        <f>'Import Files'!E228</f>
        <v xml:space="preserve">Sequence: </v>
      </c>
    </row>
    <row r="229" spans="1:1">
      <c r="A229" s="69" t="str">
        <f>'Import Files'!E229</f>
        <v xml:space="preserve">Vial ID: </v>
      </c>
    </row>
    <row r="230" spans="1:1">
      <c r="A230" s="69"/>
    </row>
    <row r="231" spans="1:1">
      <c r="A231" s="69" t="str">
        <f>'Import Files'!E231</f>
        <v>Bank  3, Column  5</v>
      </c>
    </row>
    <row r="232" spans="1:1">
      <c r="A232" s="69" t="str">
        <f>'Import Files'!E232</f>
        <v>Column: Enabled</v>
      </c>
    </row>
    <row r="233" spans="1:1">
      <c r="A233" s="69" t="str">
        <f>'Import Files'!E233</f>
        <v>TritylOn: Off</v>
      </c>
    </row>
    <row r="234" spans="1:1">
      <c r="A234" s="69" t="str">
        <f>'Import Files'!E234</f>
        <v xml:space="preserve">Oligo ID: </v>
      </c>
    </row>
    <row r="235" spans="1:1">
      <c r="A235" s="69" t="str">
        <f>'Import Files'!E235</f>
        <v>Number of Bases: 0</v>
      </c>
    </row>
    <row r="236" spans="1:1">
      <c r="A236" s="69" t="str">
        <f>'Import Files'!E236</f>
        <v xml:space="preserve">Sequence: </v>
      </c>
    </row>
    <row r="237" spans="1:1">
      <c r="A237" s="69" t="str">
        <f>'Import Files'!E237</f>
        <v xml:space="preserve">Vial ID: </v>
      </c>
    </row>
    <row r="238" spans="1:1">
      <c r="A238" s="69"/>
    </row>
    <row r="239" spans="1:1">
      <c r="A239" s="69" t="str">
        <f>'Import Files'!E239</f>
        <v>Bank  3, Column  6</v>
      </c>
    </row>
    <row r="240" spans="1:1">
      <c r="A240" s="69" t="str">
        <f>'Import Files'!E240</f>
        <v>Column: Enabled</v>
      </c>
    </row>
    <row r="241" spans="1:1">
      <c r="A241" s="69" t="str">
        <f>'Import Files'!E241</f>
        <v>TritylOn: Off</v>
      </c>
    </row>
    <row r="242" spans="1:1">
      <c r="A242" s="69" t="str">
        <f>'Import Files'!E242</f>
        <v xml:space="preserve">Oligo ID: </v>
      </c>
    </row>
    <row r="243" spans="1:1">
      <c r="A243" s="69" t="str">
        <f>'Import Files'!E243</f>
        <v>Number of Bases: 0</v>
      </c>
    </row>
    <row r="244" spans="1:1">
      <c r="A244" s="69" t="str">
        <f>'Import Files'!E244</f>
        <v xml:space="preserve">Sequence: </v>
      </c>
    </row>
    <row r="245" spans="1:1">
      <c r="A245" s="69" t="str">
        <f>'Import Files'!E245</f>
        <v xml:space="preserve">Vial ID: </v>
      </c>
    </row>
    <row r="246" spans="1:1">
      <c r="A246" s="69"/>
    </row>
    <row r="247" spans="1:1">
      <c r="A247" s="69" t="str">
        <f>'Import Files'!E247</f>
        <v>Bank  3, Column  7</v>
      </c>
    </row>
    <row r="248" spans="1:1">
      <c r="A248" s="69" t="str">
        <f>'Import Files'!E248</f>
        <v>Column: Enabled</v>
      </c>
    </row>
    <row r="249" spans="1:1">
      <c r="A249" s="69" t="str">
        <f>'Import Files'!E249</f>
        <v>TritylOn: Off</v>
      </c>
    </row>
    <row r="250" spans="1:1">
      <c r="A250" s="69" t="str">
        <f>'Import Files'!E250</f>
        <v xml:space="preserve">Oligo ID: </v>
      </c>
    </row>
    <row r="251" spans="1:1">
      <c r="A251" s="69" t="str">
        <f>'Import Files'!E251</f>
        <v>Number of Bases: 0</v>
      </c>
    </row>
    <row r="252" spans="1:1">
      <c r="A252" s="69" t="str">
        <f>'Import Files'!E252</f>
        <v xml:space="preserve">Sequence: </v>
      </c>
    </row>
    <row r="253" spans="1:1">
      <c r="A253" s="69" t="str">
        <f>'Import Files'!E253</f>
        <v xml:space="preserve">Vial ID: </v>
      </c>
    </row>
    <row r="254" spans="1:1">
      <c r="A254" s="69"/>
    </row>
    <row r="255" spans="1:1">
      <c r="A255" s="69" t="str">
        <f>'Import Files'!E255</f>
        <v>Bank  3, Column  8</v>
      </c>
    </row>
    <row r="256" spans="1:1">
      <c r="A256" s="69" t="str">
        <f>'Import Files'!E256</f>
        <v>Column: Enabled</v>
      </c>
    </row>
    <row r="257" spans="1:1">
      <c r="A257" s="69" t="str">
        <f>'Import Files'!E257</f>
        <v>TritylOn: Off</v>
      </c>
    </row>
    <row r="258" spans="1:1">
      <c r="A258" s="69" t="str">
        <f>'Import Files'!E258</f>
        <v xml:space="preserve">Oligo ID: </v>
      </c>
    </row>
    <row r="259" spans="1:1">
      <c r="A259" s="69" t="str">
        <f>'Import Files'!E259</f>
        <v>Number of Bases: 0</v>
      </c>
    </row>
    <row r="260" spans="1:1">
      <c r="A260" s="69" t="str">
        <f>'Import Files'!E260</f>
        <v xml:space="preserve">Sequence: </v>
      </c>
    </row>
    <row r="261" spans="1:1">
      <c r="A261" s="69" t="str">
        <f>'Import Files'!E261</f>
        <v xml:space="preserve">Vial ID: </v>
      </c>
    </row>
    <row r="262" spans="1:1">
      <c r="A262" s="69"/>
    </row>
    <row r="263" spans="1:1">
      <c r="A263" s="69" t="str">
        <f>'Import Files'!E263</f>
        <v>Bank  3, Column  9</v>
      </c>
    </row>
    <row r="264" spans="1:1">
      <c r="A264" s="69" t="str">
        <f>'Import Files'!E264</f>
        <v>Column: Enabled</v>
      </c>
    </row>
    <row r="265" spans="1:1">
      <c r="A265" s="69" t="str">
        <f>'Import Files'!E265</f>
        <v>TritylOn: Off</v>
      </c>
    </row>
    <row r="266" spans="1:1">
      <c r="A266" s="69" t="str">
        <f>'Import Files'!E266</f>
        <v xml:space="preserve">Oligo ID: </v>
      </c>
    </row>
    <row r="267" spans="1:1">
      <c r="A267" s="69" t="str">
        <f>'Import Files'!E267</f>
        <v>Number of Bases: 0</v>
      </c>
    </row>
    <row r="268" spans="1:1">
      <c r="A268" s="69" t="str">
        <f>'Import Files'!E268</f>
        <v xml:space="preserve">Sequence: </v>
      </c>
    </row>
    <row r="269" spans="1:1">
      <c r="A269" s="69" t="str">
        <f>'Import Files'!E269</f>
        <v xml:space="preserve">Vial ID: </v>
      </c>
    </row>
    <row r="270" spans="1:1">
      <c r="A270" s="69"/>
    </row>
    <row r="271" spans="1:1">
      <c r="A271" s="69" t="str">
        <f>'Import Files'!E271</f>
        <v>Bank  3, Column  10</v>
      </c>
    </row>
    <row r="272" spans="1:1">
      <c r="A272" s="69" t="str">
        <f>'Import Files'!E272</f>
        <v>Column: Enabled</v>
      </c>
    </row>
    <row r="273" spans="1:1">
      <c r="A273" s="69" t="str">
        <f>'Import Files'!E273</f>
        <v>TritylOn: Off</v>
      </c>
    </row>
    <row r="274" spans="1:1">
      <c r="A274" s="69" t="str">
        <f>'Import Files'!E274</f>
        <v xml:space="preserve">Oligo ID: </v>
      </c>
    </row>
    <row r="275" spans="1:1">
      <c r="A275" s="69" t="str">
        <f>'Import Files'!E275</f>
        <v>Number of Bases: 0</v>
      </c>
    </row>
    <row r="276" spans="1:1">
      <c r="A276" s="69" t="str">
        <f>'Import Files'!E276</f>
        <v xml:space="preserve">Sequence: </v>
      </c>
    </row>
    <row r="277" spans="1:1">
      <c r="A277" s="69" t="str">
        <f>'Import Files'!E277</f>
        <v xml:space="preserve">Vial ID: </v>
      </c>
    </row>
    <row r="278" spans="1:1">
      <c r="A278" s="69"/>
    </row>
    <row r="279" spans="1:1">
      <c r="A279" s="69" t="str">
        <f>'Import Files'!E279</f>
        <v>Bank  3, Column  11</v>
      </c>
    </row>
    <row r="280" spans="1:1">
      <c r="A280" s="69" t="str">
        <f>'Import Files'!E280</f>
        <v>Column: Enabled</v>
      </c>
    </row>
    <row r="281" spans="1:1">
      <c r="A281" s="69" t="str">
        <f>'Import Files'!E281</f>
        <v>TritylOn: Off</v>
      </c>
    </row>
    <row r="282" spans="1:1">
      <c r="A282" s="69" t="str">
        <f>'Import Files'!E282</f>
        <v xml:space="preserve">Oligo ID: </v>
      </c>
    </row>
    <row r="283" spans="1:1">
      <c r="A283" s="69" t="str">
        <f>'Import Files'!E283</f>
        <v>Number of Bases: 0</v>
      </c>
    </row>
    <row r="284" spans="1:1">
      <c r="A284" s="69" t="str">
        <f>'Import Files'!E284</f>
        <v xml:space="preserve">Sequence: </v>
      </c>
    </row>
    <row r="285" spans="1:1">
      <c r="A285" s="69" t="str">
        <f>'Import Files'!E285</f>
        <v xml:space="preserve">Vial ID: </v>
      </c>
    </row>
    <row r="286" spans="1:1">
      <c r="A286" s="69"/>
    </row>
    <row r="287" spans="1:1">
      <c r="A287" s="69" t="str">
        <f>'Import Files'!E287</f>
        <v>Bank  3, Column  12</v>
      </c>
    </row>
    <row r="288" spans="1:1">
      <c r="A288" s="69" t="str">
        <f>'Import Files'!E288</f>
        <v>Column: Enabled</v>
      </c>
    </row>
    <row r="289" spans="1:1">
      <c r="A289" s="69" t="str">
        <f>'Import Files'!E289</f>
        <v>TritylOn: Off</v>
      </c>
    </row>
    <row r="290" spans="1:1">
      <c r="A290" s="69" t="str">
        <f>'Import Files'!E290</f>
        <v xml:space="preserve">Oligo ID: </v>
      </c>
    </row>
    <row r="291" spans="1:1">
      <c r="A291" s="69" t="str">
        <f>'Import Files'!E291</f>
        <v>Number of Bases: 0</v>
      </c>
    </row>
    <row r="292" spans="1:1">
      <c r="A292" s="69" t="str">
        <f>'Import Files'!E292</f>
        <v xml:space="preserve">Sequence: </v>
      </c>
    </row>
    <row r="293" spans="1:1">
      <c r="A293" s="69" t="str">
        <f>'Import Files'!E293</f>
        <v xml:space="preserve">Vial ID: </v>
      </c>
    </row>
    <row r="294" spans="1:1">
      <c r="A294" s="69"/>
    </row>
    <row r="295" spans="1:1">
      <c r="A295" s="69" t="str">
        <f>'Import Files'!E295</f>
        <v xml:space="preserve">Cycle File: </v>
      </c>
    </row>
    <row r="296" spans="1:1">
      <c r="A296" s="69"/>
    </row>
    <row r="297" spans="1:1">
      <c r="A297" s="69" t="str">
        <f>'Import Files'!E297</f>
        <v>Bank  4, Column  1</v>
      </c>
    </row>
    <row r="298" spans="1:1">
      <c r="A298" s="69" t="str">
        <f>'Import Files'!E298</f>
        <v>Column: Enabled</v>
      </c>
    </row>
    <row r="299" spans="1:1">
      <c r="A299" s="69" t="str">
        <f>'Import Files'!E299</f>
        <v>TritylOn: Off</v>
      </c>
    </row>
    <row r="300" spans="1:1">
      <c r="A300" s="69" t="str">
        <f>'Import Files'!E300</f>
        <v xml:space="preserve">Oligo ID: </v>
      </c>
    </row>
    <row r="301" spans="1:1">
      <c r="A301" s="69" t="str">
        <f>'Import Files'!E301</f>
        <v>Number of Bases: 0</v>
      </c>
    </row>
    <row r="302" spans="1:1">
      <c r="A302" s="69" t="str">
        <f>'Import Files'!E302</f>
        <v xml:space="preserve">Sequence: </v>
      </c>
    </row>
    <row r="303" spans="1:1">
      <c r="A303" s="69" t="str">
        <f>'Import Files'!E303</f>
        <v xml:space="preserve">Vial ID: </v>
      </c>
    </row>
    <row r="304" spans="1:1">
      <c r="A304" s="69"/>
    </row>
    <row r="305" spans="1:1">
      <c r="A305" s="69" t="str">
        <f>'Import Files'!E305</f>
        <v>Bank  4, Column  2</v>
      </c>
    </row>
    <row r="306" spans="1:1">
      <c r="A306" s="69" t="str">
        <f>'Import Files'!E306</f>
        <v>Column: Enabled</v>
      </c>
    </row>
    <row r="307" spans="1:1">
      <c r="A307" s="69" t="str">
        <f>'Import Files'!E307</f>
        <v>TritylOn: Off</v>
      </c>
    </row>
    <row r="308" spans="1:1">
      <c r="A308" s="69" t="str">
        <f>'Import Files'!E308</f>
        <v xml:space="preserve">Oligo ID: </v>
      </c>
    </row>
    <row r="309" spans="1:1">
      <c r="A309" s="69" t="str">
        <f>'Import Files'!E309</f>
        <v>Number of Bases: 0</v>
      </c>
    </row>
    <row r="310" spans="1:1">
      <c r="A310" s="69" t="str">
        <f>'Import Files'!E310</f>
        <v xml:space="preserve">Sequence: </v>
      </c>
    </row>
    <row r="311" spans="1:1">
      <c r="A311" s="69" t="str">
        <f>'Import Files'!E311</f>
        <v xml:space="preserve">Vial ID: </v>
      </c>
    </row>
    <row r="312" spans="1:1">
      <c r="A312" s="69"/>
    </row>
    <row r="313" spans="1:1">
      <c r="A313" s="69" t="str">
        <f>'Import Files'!E313</f>
        <v>Bank  4, Column  3</v>
      </c>
    </row>
    <row r="314" spans="1:1">
      <c r="A314" s="69" t="str">
        <f>'Import Files'!E314</f>
        <v>Column: Enabled</v>
      </c>
    </row>
    <row r="315" spans="1:1">
      <c r="A315" s="69" t="str">
        <f>'Import Files'!E315</f>
        <v>TritylOn: Off</v>
      </c>
    </row>
    <row r="316" spans="1:1">
      <c r="A316" s="69" t="str">
        <f>'Import Files'!E316</f>
        <v xml:space="preserve">Oligo ID: </v>
      </c>
    </row>
    <row r="317" spans="1:1">
      <c r="A317" s="69" t="str">
        <f>'Import Files'!E317</f>
        <v>Number of Bases: 0</v>
      </c>
    </row>
    <row r="318" spans="1:1">
      <c r="A318" s="69" t="str">
        <f>'Import Files'!E318</f>
        <v xml:space="preserve">Sequence: </v>
      </c>
    </row>
    <row r="319" spans="1:1">
      <c r="A319" s="69" t="str">
        <f>'Import Files'!E319</f>
        <v xml:space="preserve">Vial ID: </v>
      </c>
    </row>
    <row r="320" spans="1:1">
      <c r="A320" s="69"/>
    </row>
    <row r="321" spans="1:1">
      <c r="A321" s="69" t="str">
        <f>'Import Files'!E321</f>
        <v>Bank  4, Column  4</v>
      </c>
    </row>
    <row r="322" spans="1:1">
      <c r="A322" s="69" t="str">
        <f>'Import Files'!E322</f>
        <v>Column: Enabled</v>
      </c>
    </row>
    <row r="323" spans="1:1">
      <c r="A323" s="69" t="str">
        <f>'Import Files'!E323</f>
        <v>TritylOn: Off</v>
      </c>
    </row>
    <row r="324" spans="1:1">
      <c r="A324" s="69" t="str">
        <f>'Import Files'!E324</f>
        <v xml:space="preserve">Oligo ID: </v>
      </c>
    </row>
    <row r="325" spans="1:1">
      <c r="A325" s="69" t="str">
        <f>'Import Files'!E325</f>
        <v>Number of Bases: 0</v>
      </c>
    </row>
    <row r="326" spans="1:1">
      <c r="A326" s="69" t="str">
        <f>'Import Files'!E326</f>
        <v xml:space="preserve">Sequence: </v>
      </c>
    </row>
    <row r="327" spans="1:1">
      <c r="A327" s="69" t="str">
        <f>'Import Files'!E327</f>
        <v xml:space="preserve">Vial ID: </v>
      </c>
    </row>
    <row r="328" spans="1:1">
      <c r="A328" s="69"/>
    </row>
    <row r="329" spans="1:1">
      <c r="A329" s="69" t="str">
        <f>'Import Files'!E329</f>
        <v>Bank  4, Column  5</v>
      </c>
    </row>
    <row r="330" spans="1:1">
      <c r="A330" s="69" t="str">
        <f>'Import Files'!E330</f>
        <v>Column: Enabled</v>
      </c>
    </row>
    <row r="331" spans="1:1">
      <c r="A331" s="69" t="str">
        <f>'Import Files'!E331</f>
        <v>TritylOn: Off</v>
      </c>
    </row>
    <row r="332" spans="1:1">
      <c r="A332" s="69" t="str">
        <f>'Import Files'!E332</f>
        <v xml:space="preserve">Oligo ID: </v>
      </c>
    </row>
    <row r="333" spans="1:1">
      <c r="A333" s="69" t="str">
        <f>'Import Files'!E333</f>
        <v>Number of Bases: 0</v>
      </c>
    </row>
    <row r="334" spans="1:1">
      <c r="A334" s="69" t="str">
        <f>'Import Files'!E334</f>
        <v xml:space="preserve">Sequence: </v>
      </c>
    </row>
    <row r="335" spans="1:1">
      <c r="A335" s="69" t="str">
        <f>'Import Files'!E335</f>
        <v xml:space="preserve">Vial ID: </v>
      </c>
    </row>
    <row r="336" spans="1:1">
      <c r="A336" s="69"/>
    </row>
    <row r="337" spans="1:1">
      <c r="A337" s="69" t="str">
        <f>'Import Files'!E337</f>
        <v>Bank  4, Column  6</v>
      </c>
    </row>
    <row r="338" spans="1:1">
      <c r="A338" s="69" t="str">
        <f>'Import Files'!E338</f>
        <v>Column: Enabled</v>
      </c>
    </row>
    <row r="339" spans="1:1">
      <c r="A339" s="69" t="str">
        <f>'Import Files'!E339</f>
        <v>TritylOn: Off</v>
      </c>
    </row>
    <row r="340" spans="1:1">
      <c r="A340" s="69" t="str">
        <f>'Import Files'!E340</f>
        <v xml:space="preserve">Oligo ID: </v>
      </c>
    </row>
    <row r="341" spans="1:1">
      <c r="A341" s="69" t="str">
        <f>'Import Files'!E341</f>
        <v>Number of Bases: 0</v>
      </c>
    </row>
    <row r="342" spans="1:1">
      <c r="A342" s="69" t="str">
        <f>'Import Files'!E342</f>
        <v xml:space="preserve">Sequence: </v>
      </c>
    </row>
    <row r="343" spans="1:1">
      <c r="A343" s="69" t="str">
        <f>'Import Files'!E343</f>
        <v xml:space="preserve">Vial ID: </v>
      </c>
    </row>
    <row r="344" spans="1:1">
      <c r="A344" s="69"/>
    </row>
    <row r="345" spans="1:1">
      <c r="A345" s="69" t="str">
        <f>'Import Files'!E345</f>
        <v>Bank  4, Column  7</v>
      </c>
    </row>
    <row r="346" spans="1:1">
      <c r="A346" s="69" t="str">
        <f>'Import Files'!E346</f>
        <v>Column: Enabled</v>
      </c>
    </row>
    <row r="347" spans="1:1">
      <c r="A347" s="69" t="str">
        <f>'Import Files'!E347</f>
        <v>TritylOn: Off</v>
      </c>
    </row>
    <row r="348" spans="1:1">
      <c r="A348" s="69" t="str">
        <f>'Import Files'!E348</f>
        <v xml:space="preserve">Oligo ID: </v>
      </c>
    </row>
    <row r="349" spans="1:1">
      <c r="A349" s="69" t="str">
        <f>'Import Files'!E349</f>
        <v>Number of Bases: 0</v>
      </c>
    </row>
    <row r="350" spans="1:1">
      <c r="A350" s="69" t="str">
        <f>'Import Files'!E350</f>
        <v xml:space="preserve">Sequence: </v>
      </c>
    </row>
    <row r="351" spans="1:1">
      <c r="A351" s="69" t="str">
        <f>'Import Files'!E351</f>
        <v xml:space="preserve">Vial ID: </v>
      </c>
    </row>
    <row r="352" spans="1:1">
      <c r="A352" s="69"/>
    </row>
    <row r="353" spans="1:1">
      <c r="A353" s="69" t="str">
        <f>'Import Files'!E353</f>
        <v>Bank  4, Column  8</v>
      </c>
    </row>
    <row r="354" spans="1:1">
      <c r="A354" s="69" t="str">
        <f>'Import Files'!E354</f>
        <v>Column: Enabled</v>
      </c>
    </row>
    <row r="355" spans="1:1">
      <c r="A355" s="69" t="str">
        <f>'Import Files'!E355</f>
        <v>TritylOn: Off</v>
      </c>
    </row>
    <row r="356" spans="1:1">
      <c r="A356" s="69" t="str">
        <f>'Import Files'!E356</f>
        <v xml:space="preserve">Oligo ID: </v>
      </c>
    </row>
    <row r="357" spans="1:1">
      <c r="A357" s="69" t="str">
        <f>'Import Files'!E357</f>
        <v>Number of Bases: 0</v>
      </c>
    </row>
    <row r="358" spans="1:1">
      <c r="A358" s="69" t="str">
        <f>'Import Files'!E358</f>
        <v xml:space="preserve">Sequence: </v>
      </c>
    </row>
    <row r="359" spans="1:1">
      <c r="A359" s="69" t="str">
        <f>'Import Files'!E359</f>
        <v xml:space="preserve">Vial ID: </v>
      </c>
    </row>
    <row r="360" spans="1:1">
      <c r="A360" s="69"/>
    </row>
    <row r="361" spans="1:1">
      <c r="A361" s="69" t="str">
        <f>'Import Files'!E361</f>
        <v>Bank  4, Column  9</v>
      </c>
    </row>
    <row r="362" spans="1:1">
      <c r="A362" s="69" t="str">
        <f>'Import Files'!E362</f>
        <v>Column: Enabled</v>
      </c>
    </row>
    <row r="363" spans="1:1">
      <c r="A363" s="69" t="str">
        <f>'Import Files'!E363</f>
        <v>TritylOn: Off</v>
      </c>
    </row>
    <row r="364" spans="1:1">
      <c r="A364" s="69" t="str">
        <f>'Import Files'!E364</f>
        <v xml:space="preserve">Oligo ID: </v>
      </c>
    </row>
    <row r="365" spans="1:1">
      <c r="A365" s="69" t="str">
        <f>'Import Files'!E365</f>
        <v>Number of Bases: 0</v>
      </c>
    </row>
    <row r="366" spans="1:1">
      <c r="A366" s="69" t="str">
        <f>'Import Files'!E366</f>
        <v xml:space="preserve">Sequence: </v>
      </c>
    </row>
    <row r="367" spans="1:1">
      <c r="A367" s="69" t="str">
        <f>'Import Files'!E367</f>
        <v xml:space="preserve">Vial ID: </v>
      </c>
    </row>
    <row r="368" spans="1:1">
      <c r="A368" s="69"/>
    </row>
    <row r="369" spans="1:1">
      <c r="A369" s="69" t="str">
        <f>'Import Files'!E369</f>
        <v>Bank  4, Column  10</v>
      </c>
    </row>
    <row r="370" spans="1:1">
      <c r="A370" s="69" t="str">
        <f>'Import Files'!E370</f>
        <v>Column: Enabled</v>
      </c>
    </row>
    <row r="371" spans="1:1">
      <c r="A371" s="69" t="str">
        <f>'Import Files'!E371</f>
        <v>TritylOn: Off</v>
      </c>
    </row>
    <row r="372" spans="1:1">
      <c r="A372" s="69" t="str">
        <f>'Import Files'!E372</f>
        <v xml:space="preserve">Oligo ID: </v>
      </c>
    </row>
    <row r="373" spans="1:1">
      <c r="A373" s="69" t="str">
        <f>'Import Files'!E373</f>
        <v>Number of Bases: 0</v>
      </c>
    </row>
    <row r="374" spans="1:1">
      <c r="A374" s="69" t="str">
        <f>'Import Files'!E374</f>
        <v xml:space="preserve">Sequence: </v>
      </c>
    </row>
    <row r="375" spans="1:1">
      <c r="A375" s="69" t="str">
        <f>'Import Files'!E375</f>
        <v xml:space="preserve">Vial ID: </v>
      </c>
    </row>
    <row r="376" spans="1:1">
      <c r="A376" s="69"/>
    </row>
    <row r="377" spans="1:1">
      <c r="A377" s="69" t="str">
        <f>'Import Files'!E377</f>
        <v>Bank  4, Column  11</v>
      </c>
    </row>
    <row r="378" spans="1:1">
      <c r="A378" s="69" t="str">
        <f>'Import Files'!E378</f>
        <v>Column: Enabled</v>
      </c>
    </row>
    <row r="379" spans="1:1">
      <c r="A379" s="69" t="str">
        <f>'Import Files'!E379</f>
        <v>TritylOn: Off</v>
      </c>
    </row>
    <row r="380" spans="1:1">
      <c r="A380" s="69" t="str">
        <f>'Import Files'!E380</f>
        <v xml:space="preserve">Oligo ID: </v>
      </c>
    </row>
    <row r="381" spans="1:1">
      <c r="A381" s="69" t="str">
        <f>'Import Files'!E381</f>
        <v>Number of Bases: 0</v>
      </c>
    </row>
    <row r="382" spans="1:1">
      <c r="A382" s="69" t="str">
        <f>'Import Files'!E382</f>
        <v xml:space="preserve">Sequence: </v>
      </c>
    </row>
    <row r="383" spans="1:1">
      <c r="A383" s="69" t="str">
        <f>'Import Files'!E383</f>
        <v xml:space="preserve">Vial ID: </v>
      </c>
    </row>
    <row r="384" spans="1:1">
      <c r="A384" s="69"/>
    </row>
    <row r="385" spans="1:1">
      <c r="A385" s="69" t="str">
        <f>'Import Files'!E385</f>
        <v>Bank  4, Column  12</v>
      </c>
    </row>
    <row r="386" spans="1:1">
      <c r="A386" s="69" t="str">
        <f>'Import Files'!E386</f>
        <v>Column: Enabled</v>
      </c>
    </row>
    <row r="387" spans="1:1">
      <c r="A387" s="69" t="str">
        <f>'Import Files'!E387</f>
        <v>TritylOn: Off</v>
      </c>
    </row>
    <row r="388" spans="1:1">
      <c r="A388" s="69" t="str">
        <f>'Import Files'!E388</f>
        <v xml:space="preserve">Oligo ID: </v>
      </c>
    </row>
    <row r="389" spans="1:1">
      <c r="A389" s="69" t="str">
        <f>'Import Files'!E389</f>
        <v>Number of Bases: 0</v>
      </c>
    </row>
    <row r="390" spans="1:1">
      <c r="A390" s="69" t="str">
        <f>'Import Files'!E390</f>
        <v xml:space="preserve">Sequence: </v>
      </c>
    </row>
    <row r="391" spans="1:1">
      <c r="A391" s="69" t="str">
        <f>'Import Files'!E391</f>
        <v xml:space="preserve">Vial ID: </v>
      </c>
    </row>
    <row r="392" spans="1:1">
      <c r="A392" s="69"/>
    </row>
    <row r="393" spans="1:1">
      <c r="A393" s="69" t="str">
        <f>'Import Files'!E393</f>
        <v xml:space="preserve">Cycle File: 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8"/>
  <dimension ref="A1:F393"/>
  <sheetViews>
    <sheetView workbookViewId="0">
      <selection activeCell="A9" sqref="A9"/>
    </sheetView>
  </sheetViews>
  <sheetFormatPr defaultColWidth="9.140625" defaultRowHeight="15"/>
  <cols>
    <col min="1" max="1" width="9.140625" style="69"/>
    <col min="2" max="16384" width="9.140625" style="73"/>
  </cols>
  <sheetData>
    <row r="1" spans="1:6">
      <c r="A1" s="69" t="str">
        <f>'Import Files'!F1</f>
        <v>Applied Biosystems Oligonucleotide Synthesizer Software Synthesis File</v>
      </c>
    </row>
    <row r="2" spans="1:6">
      <c r="A2" s="69" t="str">
        <f>'Import Files'!F2</f>
        <v>Date and Time Last Saved (Created):</v>
      </c>
    </row>
    <row r="3" spans="1:6">
      <c r="A3" s="69" t="str">
        <f>'Import Files'!F3</f>
        <v>Bank  1, Column  1</v>
      </c>
    </row>
    <row r="4" spans="1:6">
      <c r="A4" s="69" t="str">
        <f>'Import Files'!F4</f>
        <v>Column: Enabled</v>
      </c>
    </row>
    <row r="5" spans="1:6">
      <c r="A5" s="69" t="str">
        <f>'Import Files'!F5</f>
        <v>TritylOn: Off</v>
      </c>
    </row>
    <row r="6" spans="1:6">
      <c r="A6" s="69" t="str">
        <f>'Import Files'!F6</f>
        <v xml:space="preserve">Oligo ID: </v>
      </c>
      <c r="F6" s="69"/>
    </row>
    <row r="7" spans="1:6">
      <c r="A7" s="69" t="str">
        <f>'Import Files'!F7</f>
        <v>Number of Bases: 0</v>
      </c>
    </row>
    <row r="8" spans="1:6">
      <c r="A8" s="69" t="str">
        <f>'Import Files'!F8</f>
        <v xml:space="preserve">Sequence: </v>
      </c>
    </row>
    <row r="9" spans="1:6">
      <c r="A9" s="69" t="str">
        <f>'Import Files'!F9</f>
        <v xml:space="preserve">Vial ID: </v>
      </c>
    </row>
    <row r="11" spans="1:6">
      <c r="A11" s="69" t="str">
        <f>'Import Files'!F11</f>
        <v>Bank  1, Column  2</v>
      </c>
    </row>
    <row r="12" spans="1:6">
      <c r="A12" s="69" t="str">
        <f>'Import Files'!F12</f>
        <v>Column: Enabled</v>
      </c>
    </row>
    <row r="13" spans="1:6">
      <c r="A13" s="69" t="str">
        <f>'Import Files'!F13</f>
        <v>TritylOn: Off</v>
      </c>
    </row>
    <row r="14" spans="1:6">
      <c r="A14" s="69" t="str">
        <f>'Import Files'!F14</f>
        <v xml:space="preserve">Oligo ID: </v>
      </c>
    </row>
    <row r="15" spans="1:6">
      <c r="A15" s="69" t="str">
        <f>'Import Files'!F15</f>
        <v>Number of Bases: 0</v>
      </c>
    </row>
    <row r="16" spans="1:6">
      <c r="A16" s="69" t="str">
        <f>'Import Files'!F16</f>
        <v xml:space="preserve">Sequence: </v>
      </c>
    </row>
    <row r="17" spans="1:1">
      <c r="A17" s="69" t="str">
        <f>'Import Files'!F17</f>
        <v xml:space="preserve">Vial ID: </v>
      </c>
    </row>
    <row r="19" spans="1:1">
      <c r="A19" s="69" t="str">
        <f>'Import Files'!F19</f>
        <v>Bank  1, Column  3</v>
      </c>
    </row>
    <row r="20" spans="1:1">
      <c r="A20" s="69" t="str">
        <f>'Import Files'!F20</f>
        <v>Column: Enabled</v>
      </c>
    </row>
    <row r="21" spans="1:1">
      <c r="A21" s="69" t="str">
        <f>'Import Files'!F21</f>
        <v>TritylOn: Off</v>
      </c>
    </row>
    <row r="22" spans="1:1">
      <c r="A22" s="69" t="str">
        <f>'Import Files'!F22</f>
        <v xml:space="preserve">Oligo ID: </v>
      </c>
    </row>
    <row r="23" spans="1:1">
      <c r="A23" s="69" t="str">
        <f>'Import Files'!F23</f>
        <v>Number of Bases: 0</v>
      </c>
    </row>
    <row r="24" spans="1:1">
      <c r="A24" s="69" t="str">
        <f>'Import Files'!F24</f>
        <v xml:space="preserve">Sequence: </v>
      </c>
    </row>
    <row r="25" spans="1:1">
      <c r="A25" s="69" t="str">
        <f>'Import Files'!F25</f>
        <v xml:space="preserve">Vial ID: </v>
      </c>
    </row>
    <row r="27" spans="1:1">
      <c r="A27" s="69" t="str">
        <f>'Import Files'!F27</f>
        <v>Bank  1, Column  4</v>
      </c>
    </row>
    <row r="28" spans="1:1">
      <c r="A28" s="69" t="str">
        <f>'Import Files'!F28</f>
        <v>Column: Enabled</v>
      </c>
    </row>
    <row r="29" spans="1:1">
      <c r="A29" s="69" t="str">
        <f>'Import Files'!F29</f>
        <v>TritylOn: Off</v>
      </c>
    </row>
    <row r="30" spans="1:1">
      <c r="A30" s="69" t="str">
        <f>'Import Files'!F30</f>
        <v xml:space="preserve">Oligo ID: </v>
      </c>
    </row>
    <row r="31" spans="1:1">
      <c r="A31" s="69" t="str">
        <f>'Import Files'!F31</f>
        <v>Number of Bases: 0</v>
      </c>
    </row>
    <row r="32" spans="1:1">
      <c r="A32" s="69" t="str">
        <f>'Import Files'!F32</f>
        <v xml:space="preserve">Sequence: </v>
      </c>
    </row>
    <row r="33" spans="1:1">
      <c r="A33" s="69" t="str">
        <f>'Import Files'!F33</f>
        <v xml:space="preserve">Vial ID: </v>
      </c>
    </row>
    <row r="35" spans="1:1">
      <c r="A35" s="69" t="str">
        <f>'Import Files'!F35</f>
        <v>Bank  1, Column  5</v>
      </c>
    </row>
    <row r="36" spans="1:1">
      <c r="A36" s="69" t="str">
        <f>'Import Files'!F36</f>
        <v>Column: Enabled</v>
      </c>
    </row>
    <row r="37" spans="1:1">
      <c r="A37" s="69" t="str">
        <f>'Import Files'!F37</f>
        <v>TritylOn: Off</v>
      </c>
    </row>
    <row r="38" spans="1:1">
      <c r="A38" s="69" t="str">
        <f>'Import Files'!F38</f>
        <v xml:space="preserve">Oligo ID: </v>
      </c>
    </row>
    <row r="39" spans="1:1">
      <c r="A39" s="69" t="str">
        <f>'Import Files'!F39</f>
        <v>Number of Bases: 0</v>
      </c>
    </row>
    <row r="40" spans="1:1">
      <c r="A40" s="69" t="str">
        <f>'Import Files'!F40</f>
        <v xml:space="preserve">Sequence: </v>
      </c>
    </row>
    <row r="41" spans="1:1">
      <c r="A41" s="69" t="str">
        <f>'Import Files'!F41</f>
        <v xml:space="preserve">Vial ID: </v>
      </c>
    </row>
    <row r="43" spans="1:1">
      <c r="A43" s="69" t="str">
        <f>'Import Files'!F43</f>
        <v>Bank  1, Column  6</v>
      </c>
    </row>
    <row r="44" spans="1:1">
      <c r="A44" s="69" t="str">
        <f>'Import Files'!F44</f>
        <v>Column: Enabled</v>
      </c>
    </row>
    <row r="45" spans="1:1">
      <c r="A45" s="69" t="str">
        <f>'Import Files'!F45</f>
        <v>TritylOn: Off</v>
      </c>
    </row>
    <row r="46" spans="1:1">
      <c r="A46" s="69" t="str">
        <f>'Import Files'!F46</f>
        <v xml:space="preserve">Oligo ID: </v>
      </c>
    </row>
    <row r="47" spans="1:1">
      <c r="A47" s="69" t="str">
        <f>'Import Files'!F47</f>
        <v>Number of Bases: 0</v>
      </c>
    </row>
    <row r="48" spans="1:1">
      <c r="A48" s="69" t="str">
        <f>'Import Files'!F48</f>
        <v xml:space="preserve">Sequence: </v>
      </c>
    </row>
    <row r="49" spans="1:1">
      <c r="A49" s="69" t="str">
        <f>'Import Files'!F49</f>
        <v xml:space="preserve">Vial ID: </v>
      </c>
    </row>
    <row r="51" spans="1:1">
      <c r="A51" s="69" t="str">
        <f>'Import Files'!F51</f>
        <v>Bank  1, Column  7</v>
      </c>
    </row>
    <row r="52" spans="1:1">
      <c r="A52" s="69" t="str">
        <f>'Import Files'!F52</f>
        <v>Column: Enabled</v>
      </c>
    </row>
    <row r="53" spans="1:1">
      <c r="A53" s="69" t="str">
        <f>'Import Files'!F53</f>
        <v>TritylOn: Off</v>
      </c>
    </row>
    <row r="54" spans="1:1">
      <c r="A54" s="69" t="str">
        <f>'Import Files'!F54</f>
        <v xml:space="preserve">Oligo ID: </v>
      </c>
    </row>
    <row r="55" spans="1:1">
      <c r="A55" s="69" t="str">
        <f>'Import Files'!F55</f>
        <v>Number of Bases: 0</v>
      </c>
    </row>
    <row r="56" spans="1:1">
      <c r="A56" s="69" t="str">
        <f>'Import Files'!F56</f>
        <v xml:space="preserve">Sequence: </v>
      </c>
    </row>
    <row r="57" spans="1:1">
      <c r="A57" s="69" t="str">
        <f>'Import Files'!F57</f>
        <v xml:space="preserve">Vial ID: </v>
      </c>
    </row>
    <row r="59" spans="1:1">
      <c r="A59" s="69" t="str">
        <f>'Import Files'!F59</f>
        <v>Bank  1, Column  8</v>
      </c>
    </row>
    <row r="60" spans="1:1">
      <c r="A60" s="69" t="str">
        <f>'Import Files'!F60</f>
        <v>Column: Enabled</v>
      </c>
    </row>
    <row r="61" spans="1:1">
      <c r="A61" s="69" t="str">
        <f>'Import Files'!F61</f>
        <v>TritylOn: Off</v>
      </c>
    </row>
    <row r="62" spans="1:1">
      <c r="A62" s="69" t="str">
        <f>'Import Files'!F62</f>
        <v xml:space="preserve">Oligo ID: </v>
      </c>
    </row>
    <row r="63" spans="1:1">
      <c r="A63" s="69" t="str">
        <f>'Import Files'!F63</f>
        <v>Number of Bases: 0</v>
      </c>
    </row>
    <row r="64" spans="1:1">
      <c r="A64" s="69" t="str">
        <f>'Import Files'!F64</f>
        <v xml:space="preserve">Sequence: </v>
      </c>
    </row>
    <row r="65" spans="1:1">
      <c r="A65" s="69" t="str">
        <f>'Import Files'!F65</f>
        <v xml:space="preserve">Vial ID: </v>
      </c>
    </row>
    <row r="67" spans="1:1">
      <c r="A67" s="69" t="str">
        <f>'Import Files'!F67</f>
        <v>Bank  1, Column  9</v>
      </c>
    </row>
    <row r="68" spans="1:1">
      <c r="A68" s="69" t="str">
        <f>'Import Files'!F68</f>
        <v>Column: Enabled</v>
      </c>
    </row>
    <row r="69" spans="1:1">
      <c r="A69" s="69" t="str">
        <f>'Import Files'!F69</f>
        <v>TritylOn: Off</v>
      </c>
    </row>
    <row r="70" spans="1:1">
      <c r="A70" s="69" t="str">
        <f>'Import Files'!F70</f>
        <v xml:space="preserve">Oligo ID: </v>
      </c>
    </row>
    <row r="71" spans="1:1">
      <c r="A71" s="69" t="str">
        <f>'Import Files'!F71</f>
        <v>Number of Bases: 0</v>
      </c>
    </row>
    <row r="72" spans="1:1">
      <c r="A72" s="69" t="str">
        <f>'Import Files'!F72</f>
        <v xml:space="preserve">Sequence: </v>
      </c>
    </row>
    <row r="73" spans="1:1">
      <c r="A73" s="69" t="str">
        <f>'Import Files'!F73</f>
        <v xml:space="preserve">Vial ID: </v>
      </c>
    </row>
    <row r="75" spans="1:1">
      <c r="A75" s="69" t="str">
        <f>'Import Files'!F75</f>
        <v>Bank  1, Column  10</v>
      </c>
    </row>
    <row r="76" spans="1:1">
      <c r="A76" s="69" t="str">
        <f>'Import Files'!F76</f>
        <v>Column: Enabled</v>
      </c>
    </row>
    <row r="77" spans="1:1">
      <c r="A77" s="69" t="str">
        <f>'Import Files'!F77</f>
        <v>TritylOn: Off</v>
      </c>
    </row>
    <row r="78" spans="1:1">
      <c r="A78" s="69" t="str">
        <f>'Import Files'!F78</f>
        <v xml:space="preserve">Oligo ID: </v>
      </c>
    </row>
    <row r="79" spans="1:1">
      <c r="A79" s="69" t="str">
        <f>'Import Files'!F79</f>
        <v>Number of Bases: 0</v>
      </c>
    </row>
    <row r="80" spans="1:1">
      <c r="A80" s="69" t="str">
        <f>'Import Files'!F80</f>
        <v xml:space="preserve">Sequence: </v>
      </c>
    </row>
    <row r="81" spans="1:1">
      <c r="A81" s="69" t="str">
        <f>'Import Files'!F81</f>
        <v xml:space="preserve">Vial ID: </v>
      </c>
    </row>
    <row r="83" spans="1:1">
      <c r="A83" s="69" t="str">
        <f>'Import Files'!F83</f>
        <v>Bank  1, Column  11</v>
      </c>
    </row>
    <row r="84" spans="1:1">
      <c r="A84" s="69" t="str">
        <f>'Import Files'!F84</f>
        <v>Column: Enabled</v>
      </c>
    </row>
    <row r="85" spans="1:1">
      <c r="A85" s="69" t="str">
        <f>'Import Files'!F85</f>
        <v>TritylOn: Off</v>
      </c>
    </row>
    <row r="86" spans="1:1">
      <c r="A86" s="69" t="str">
        <f>'Import Files'!F86</f>
        <v xml:space="preserve">Oligo ID: </v>
      </c>
    </row>
    <row r="87" spans="1:1">
      <c r="A87" s="69" t="str">
        <f>'Import Files'!F87</f>
        <v>Number of Bases: 0</v>
      </c>
    </row>
    <row r="88" spans="1:1">
      <c r="A88" s="69" t="str">
        <f>'Import Files'!F88</f>
        <v xml:space="preserve">Sequence: </v>
      </c>
    </row>
    <row r="89" spans="1:1">
      <c r="A89" s="69" t="str">
        <f>'Import Files'!F89</f>
        <v xml:space="preserve">Vial ID: </v>
      </c>
    </row>
    <row r="91" spans="1:1">
      <c r="A91" s="69" t="str">
        <f>'Import Files'!F91</f>
        <v>Bank  1, Column  12</v>
      </c>
    </row>
    <row r="92" spans="1:1">
      <c r="A92" s="69" t="str">
        <f>'Import Files'!F92</f>
        <v>Column: Enabled</v>
      </c>
    </row>
    <row r="93" spans="1:1">
      <c r="A93" s="69" t="str">
        <f>'Import Files'!F93</f>
        <v>TritylOn: Off</v>
      </c>
    </row>
    <row r="94" spans="1:1">
      <c r="A94" s="69" t="str">
        <f>'Import Files'!F94</f>
        <v xml:space="preserve">Oligo ID: </v>
      </c>
    </row>
    <row r="95" spans="1:1">
      <c r="A95" s="69" t="str">
        <f>'Import Files'!F95</f>
        <v>Number of Bases: 0</v>
      </c>
    </row>
    <row r="96" spans="1:1">
      <c r="A96" s="69" t="str">
        <f>'Import Files'!F96</f>
        <v xml:space="preserve">Sequence: </v>
      </c>
    </row>
    <row r="97" spans="1:1">
      <c r="A97" s="69" t="str">
        <f>'Import Files'!F97</f>
        <v xml:space="preserve">Vial ID: </v>
      </c>
    </row>
    <row r="99" spans="1:1">
      <c r="A99" s="69" t="str">
        <f>'Import Files'!F99</f>
        <v xml:space="preserve">Cycle File: </v>
      </c>
    </row>
    <row r="101" spans="1:1">
      <c r="A101" s="69" t="str">
        <f>'Import Files'!F101</f>
        <v>Bank  2, Column  1</v>
      </c>
    </row>
    <row r="102" spans="1:1">
      <c r="A102" s="69" t="str">
        <f>'Import Files'!F102</f>
        <v>Column: Enabled</v>
      </c>
    </row>
    <row r="103" spans="1:1">
      <c r="A103" s="69" t="str">
        <f>'Import Files'!F103</f>
        <v>TritylOn: Off</v>
      </c>
    </row>
    <row r="104" spans="1:1">
      <c r="A104" s="69" t="str">
        <f>'Import Files'!F104</f>
        <v xml:space="preserve">Oligo ID: </v>
      </c>
    </row>
    <row r="105" spans="1:1">
      <c r="A105" s="69" t="str">
        <f>'Import Files'!F105</f>
        <v>Number of Bases: 0</v>
      </c>
    </row>
    <row r="106" spans="1:1">
      <c r="A106" s="69" t="str">
        <f>'Import Files'!F106</f>
        <v xml:space="preserve">Sequence: </v>
      </c>
    </row>
    <row r="107" spans="1:1">
      <c r="A107" s="69" t="str">
        <f>'Import Files'!F107</f>
        <v xml:space="preserve">Vial ID: </v>
      </c>
    </row>
    <row r="109" spans="1:1">
      <c r="A109" s="69" t="str">
        <f>'Import Files'!F109</f>
        <v>Bank  2, Column  2</v>
      </c>
    </row>
    <row r="110" spans="1:1">
      <c r="A110" s="69" t="str">
        <f>'Import Files'!F110</f>
        <v>Column: Enabled</v>
      </c>
    </row>
    <row r="111" spans="1:1">
      <c r="A111" s="69" t="str">
        <f>'Import Files'!F111</f>
        <v>TritylOn: Off</v>
      </c>
    </row>
    <row r="112" spans="1:1">
      <c r="A112" s="69" t="str">
        <f>'Import Files'!F112</f>
        <v xml:space="preserve">Oligo ID: </v>
      </c>
    </row>
    <row r="113" spans="1:1">
      <c r="A113" s="69" t="str">
        <f>'Import Files'!F113</f>
        <v>Number of Bases: 0</v>
      </c>
    </row>
    <row r="114" spans="1:1">
      <c r="A114" s="69" t="str">
        <f>'Import Files'!F114</f>
        <v xml:space="preserve">Sequence: </v>
      </c>
    </row>
    <row r="115" spans="1:1">
      <c r="A115" s="69" t="str">
        <f>'Import Files'!F115</f>
        <v xml:space="preserve">Vial ID: </v>
      </c>
    </row>
    <row r="117" spans="1:1">
      <c r="A117" s="69" t="str">
        <f>'Import Files'!F117</f>
        <v>Bank  2, Column  3</v>
      </c>
    </row>
    <row r="118" spans="1:1">
      <c r="A118" s="69" t="str">
        <f>'Import Files'!F118</f>
        <v>Column: Enabled</v>
      </c>
    </row>
    <row r="119" spans="1:1">
      <c r="A119" s="69" t="str">
        <f>'Import Files'!F119</f>
        <v>TritylOn: Off</v>
      </c>
    </row>
    <row r="120" spans="1:1">
      <c r="A120" s="69" t="str">
        <f>'Import Files'!F120</f>
        <v xml:space="preserve">Oligo ID: </v>
      </c>
    </row>
    <row r="121" spans="1:1">
      <c r="A121" s="69" t="str">
        <f>'Import Files'!F121</f>
        <v>Number of Bases: 0</v>
      </c>
    </row>
    <row r="122" spans="1:1">
      <c r="A122" s="69" t="str">
        <f>'Import Files'!F122</f>
        <v xml:space="preserve">Sequence: </v>
      </c>
    </row>
    <row r="123" spans="1:1">
      <c r="A123" s="69" t="str">
        <f>'Import Files'!F123</f>
        <v xml:space="preserve">Vial ID: </v>
      </c>
    </row>
    <row r="125" spans="1:1">
      <c r="A125" s="69" t="str">
        <f>'Import Files'!F125</f>
        <v>Bank  2, Column  4</v>
      </c>
    </row>
    <row r="126" spans="1:1">
      <c r="A126" s="69" t="str">
        <f>'Import Files'!F126</f>
        <v>Column: Enabled</v>
      </c>
    </row>
    <row r="127" spans="1:1">
      <c r="A127" s="69" t="str">
        <f>'Import Files'!F127</f>
        <v>TritylOn: Off</v>
      </c>
    </row>
    <row r="128" spans="1:1">
      <c r="A128" s="69" t="str">
        <f>'Import Files'!F128</f>
        <v xml:space="preserve">Oligo ID: </v>
      </c>
    </row>
    <row r="129" spans="1:1">
      <c r="A129" s="69" t="str">
        <f>'Import Files'!F129</f>
        <v>Number of Bases: 0</v>
      </c>
    </row>
    <row r="130" spans="1:1">
      <c r="A130" s="69" t="str">
        <f>'Import Files'!F130</f>
        <v xml:space="preserve">Sequence: </v>
      </c>
    </row>
    <row r="131" spans="1:1">
      <c r="A131" s="69" t="str">
        <f>'Import Files'!F131</f>
        <v xml:space="preserve">Vial ID: </v>
      </c>
    </row>
    <row r="133" spans="1:1">
      <c r="A133" s="69" t="str">
        <f>'Import Files'!F133</f>
        <v>Bank  2, Column  5</v>
      </c>
    </row>
    <row r="134" spans="1:1">
      <c r="A134" s="69" t="str">
        <f>'Import Files'!F134</f>
        <v>Column: Enabled</v>
      </c>
    </row>
    <row r="135" spans="1:1">
      <c r="A135" s="69" t="str">
        <f>'Import Files'!F135</f>
        <v>TritylOn: Off</v>
      </c>
    </row>
    <row r="136" spans="1:1">
      <c r="A136" s="69" t="str">
        <f>'Import Files'!F136</f>
        <v xml:space="preserve">Oligo ID: </v>
      </c>
    </row>
    <row r="137" spans="1:1">
      <c r="A137" s="69" t="str">
        <f>'Import Files'!F137</f>
        <v>Number of Bases: 0</v>
      </c>
    </row>
    <row r="138" spans="1:1">
      <c r="A138" s="69" t="str">
        <f>'Import Files'!F138</f>
        <v xml:space="preserve">Sequence: </v>
      </c>
    </row>
    <row r="139" spans="1:1">
      <c r="A139" s="69" t="str">
        <f>'Import Files'!F139</f>
        <v xml:space="preserve">Vial ID: </v>
      </c>
    </row>
    <row r="141" spans="1:1">
      <c r="A141" s="69" t="str">
        <f>'Import Files'!F141</f>
        <v>Bank  2, Column  6</v>
      </c>
    </row>
    <row r="142" spans="1:1">
      <c r="A142" s="69" t="str">
        <f>'Import Files'!F142</f>
        <v>Column: Enabled</v>
      </c>
    </row>
    <row r="143" spans="1:1">
      <c r="A143" s="69" t="str">
        <f>'Import Files'!F143</f>
        <v>TritylOn: Off</v>
      </c>
    </row>
    <row r="144" spans="1:1">
      <c r="A144" s="69" t="str">
        <f>'Import Files'!F144</f>
        <v xml:space="preserve">Oligo ID: </v>
      </c>
    </row>
    <row r="145" spans="1:1">
      <c r="A145" s="69" t="str">
        <f>'Import Files'!F145</f>
        <v>Number of Bases: 0</v>
      </c>
    </row>
    <row r="146" spans="1:1">
      <c r="A146" s="69" t="str">
        <f>'Import Files'!F146</f>
        <v xml:space="preserve">Sequence: </v>
      </c>
    </row>
    <row r="147" spans="1:1">
      <c r="A147" s="69" t="str">
        <f>'Import Files'!F147</f>
        <v xml:space="preserve">Vial ID: </v>
      </c>
    </row>
    <row r="149" spans="1:1">
      <c r="A149" s="69" t="str">
        <f>'Import Files'!F149</f>
        <v>Bank  2, Column  7</v>
      </c>
    </row>
    <row r="150" spans="1:1">
      <c r="A150" s="69" t="str">
        <f>'Import Files'!F150</f>
        <v>Column: Enabled</v>
      </c>
    </row>
    <row r="151" spans="1:1">
      <c r="A151" s="69" t="str">
        <f>'Import Files'!F151</f>
        <v>TritylOn: Off</v>
      </c>
    </row>
    <row r="152" spans="1:1">
      <c r="A152" s="69" t="str">
        <f>'Import Files'!F152</f>
        <v xml:space="preserve">Oligo ID: </v>
      </c>
    </row>
    <row r="153" spans="1:1">
      <c r="A153" s="69" t="str">
        <f>'Import Files'!F153</f>
        <v>Number of Bases: 0</v>
      </c>
    </row>
    <row r="154" spans="1:1">
      <c r="A154" s="69" t="str">
        <f>'Import Files'!F154</f>
        <v xml:space="preserve">Sequence: </v>
      </c>
    </row>
    <row r="155" spans="1:1">
      <c r="A155" s="69" t="str">
        <f>'Import Files'!F155</f>
        <v xml:space="preserve">Vial ID: </v>
      </c>
    </row>
    <row r="157" spans="1:1">
      <c r="A157" s="69" t="str">
        <f>'Import Files'!F157</f>
        <v>Bank  2, Column  8</v>
      </c>
    </row>
    <row r="158" spans="1:1">
      <c r="A158" s="69" t="str">
        <f>'Import Files'!F158</f>
        <v>Column: Enabled</v>
      </c>
    </row>
    <row r="159" spans="1:1">
      <c r="A159" s="69" t="str">
        <f>'Import Files'!F159</f>
        <v>TritylOn: Off</v>
      </c>
    </row>
    <row r="160" spans="1:1">
      <c r="A160" s="69" t="str">
        <f>'Import Files'!F160</f>
        <v xml:space="preserve">Oligo ID: </v>
      </c>
    </row>
    <row r="161" spans="1:1">
      <c r="A161" s="69" t="str">
        <f>'Import Files'!F161</f>
        <v>Number of Bases: 0</v>
      </c>
    </row>
    <row r="162" spans="1:1">
      <c r="A162" s="69" t="str">
        <f>'Import Files'!F162</f>
        <v xml:space="preserve">Sequence: </v>
      </c>
    </row>
    <row r="163" spans="1:1">
      <c r="A163" s="69" t="str">
        <f>'Import Files'!F163</f>
        <v xml:space="preserve">Vial ID: </v>
      </c>
    </row>
    <row r="165" spans="1:1">
      <c r="A165" s="69" t="str">
        <f>'Import Files'!F165</f>
        <v>Bank  2, Column  9</v>
      </c>
    </row>
    <row r="166" spans="1:1">
      <c r="A166" s="69" t="str">
        <f>'Import Files'!F166</f>
        <v>Column: Enabled</v>
      </c>
    </row>
    <row r="167" spans="1:1">
      <c r="A167" s="69" t="str">
        <f>'Import Files'!F167</f>
        <v>TritylOn: Off</v>
      </c>
    </row>
    <row r="168" spans="1:1">
      <c r="A168" s="69" t="str">
        <f>'Import Files'!F168</f>
        <v xml:space="preserve">Oligo ID: </v>
      </c>
    </row>
    <row r="169" spans="1:1">
      <c r="A169" s="69" t="str">
        <f>'Import Files'!F169</f>
        <v>Number of Bases: 0</v>
      </c>
    </row>
    <row r="170" spans="1:1">
      <c r="A170" s="69" t="str">
        <f>'Import Files'!F170</f>
        <v xml:space="preserve">Sequence: </v>
      </c>
    </row>
    <row r="171" spans="1:1">
      <c r="A171" s="69" t="str">
        <f>'Import Files'!F171</f>
        <v xml:space="preserve">Vial ID: </v>
      </c>
    </row>
    <row r="173" spans="1:1">
      <c r="A173" s="69" t="str">
        <f>'Import Files'!F173</f>
        <v>Bank  2, Column  10</v>
      </c>
    </row>
    <row r="174" spans="1:1">
      <c r="A174" s="69" t="str">
        <f>'Import Files'!F174</f>
        <v>Column: Enabled</v>
      </c>
    </row>
    <row r="175" spans="1:1">
      <c r="A175" s="69" t="str">
        <f>'Import Files'!F175</f>
        <v>TritylOn: Off</v>
      </c>
    </row>
    <row r="176" spans="1:1">
      <c r="A176" s="69" t="str">
        <f>'Import Files'!F176</f>
        <v xml:space="preserve">Oligo ID: </v>
      </c>
    </row>
    <row r="177" spans="1:1">
      <c r="A177" s="69" t="str">
        <f>'Import Files'!F177</f>
        <v>Number of Bases: 0</v>
      </c>
    </row>
    <row r="178" spans="1:1">
      <c r="A178" s="69" t="str">
        <f>'Import Files'!F178</f>
        <v xml:space="preserve">Sequence: </v>
      </c>
    </row>
    <row r="179" spans="1:1">
      <c r="A179" s="69" t="str">
        <f>'Import Files'!F179</f>
        <v xml:space="preserve">Vial ID: </v>
      </c>
    </row>
    <row r="181" spans="1:1">
      <c r="A181" s="69" t="str">
        <f>'Import Files'!F181</f>
        <v>Bank  2, Column  11</v>
      </c>
    </row>
    <row r="182" spans="1:1">
      <c r="A182" s="69" t="str">
        <f>'Import Files'!F182</f>
        <v>Column: Enabled</v>
      </c>
    </row>
    <row r="183" spans="1:1">
      <c r="A183" s="69" t="str">
        <f>'Import Files'!F183</f>
        <v>TritylOn: Off</v>
      </c>
    </row>
    <row r="184" spans="1:1">
      <c r="A184" s="69" t="str">
        <f>'Import Files'!F184</f>
        <v xml:space="preserve">Oligo ID: </v>
      </c>
    </row>
    <row r="185" spans="1:1">
      <c r="A185" s="69" t="str">
        <f>'Import Files'!F185</f>
        <v>Number of Bases: 0</v>
      </c>
    </row>
    <row r="186" spans="1:1">
      <c r="A186" s="69" t="str">
        <f>'Import Files'!F186</f>
        <v xml:space="preserve">Sequence: </v>
      </c>
    </row>
    <row r="187" spans="1:1">
      <c r="A187" s="69" t="str">
        <f>'Import Files'!F187</f>
        <v xml:space="preserve">Vial ID: </v>
      </c>
    </row>
    <row r="189" spans="1:1">
      <c r="A189" s="69" t="str">
        <f>'Import Files'!F189</f>
        <v>Bank  2, Column  12</v>
      </c>
    </row>
    <row r="190" spans="1:1">
      <c r="A190" s="69" t="str">
        <f>'Import Files'!F190</f>
        <v>Column: Enabled</v>
      </c>
    </row>
    <row r="191" spans="1:1">
      <c r="A191" s="69" t="str">
        <f>'Import Files'!F191</f>
        <v>TritylOn: Off</v>
      </c>
    </row>
    <row r="192" spans="1:1">
      <c r="A192" s="69" t="str">
        <f>'Import Files'!F192</f>
        <v xml:space="preserve">Oligo ID: </v>
      </c>
    </row>
    <row r="193" spans="1:1">
      <c r="A193" s="69" t="str">
        <f>'Import Files'!F193</f>
        <v>Number of Bases: 0</v>
      </c>
    </row>
    <row r="194" spans="1:1">
      <c r="A194" s="69" t="str">
        <f>'Import Files'!F194</f>
        <v xml:space="preserve">Sequence: </v>
      </c>
    </row>
    <row r="195" spans="1:1">
      <c r="A195" s="69" t="str">
        <f>'Import Files'!F195</f>
        <v xml:space="preserve">Vial ID: </v>
      </c>
    </row>
    <row r="197" spans="1:1">
      <c r="A197" s="69" t="str">
        <f>'Import Files'!F197</f>
        <v xml:space="preserve">Cycle File: </v>
      </c>
    </row>
    <row r="199" spans="1:1">
      <c r="A199" s="69" t="str">
        <f>'Import Files'!F199</f>
        <v>Bank  3, Column  1</v>
      </c>
    </row>
    <row r="200" spans="1:1">
      <c r="A200" s="69" t="str">
        <f>'Import Files'!F200</f>
        <v>Column: Enabled</v>
      </c>
    </row>
    <row r="201" spans="1:1">
      <c r="A201" s="69" t="str">
        <f>'Import Files'!F201</f>
        <v>TritylOn: Off</v>
      </c>
    </row>
    <row r="202" spans="1:1">
      <c r="A202" s="69" t="str">
        <f>'Import Files'!F202</f>
        <v xml:space="preserve">Oligo ID: </v>
      </c>
    </row>
    <row r="203" spans="1:1">
      <c r="A203" s="69" t="str">
        <f>'Import Files'!F203</f>
        <v>Number of Bases: 0</v>
      </c>
    </row>
    <row r="204" spans="1:1">
      <c r="A204" s="69" t="str">
        <f>'Import Files'!F204</f>
        <v xml:space="preserve">Sequence: </v>
      </c>
    </row>
    <row r="205" spans="1:1">
      <c r="A205" s="69" t="str">
        <f>'Import Files'!F205</f>
        <v xml:space="preserve">Vial ID: </v>
      </c>
    </row>
    <row r="207" spans="1:1">
      <c r="A207" s="69" t="str">
        <f>'Import Files'!F207</f>
        <v>Bank  3, Column  2</v>
      </c>
    </row>
    <row r="208" spans="1:1">
      <c r="A208" s="69" t="str">
        <f>'Import Files'!F208</f>
        <v>Column: Enabled</v>
      </c>
    </row>
    <row r="209" spans="1:1">
      <c r="A209" s="69" t="str">
        <f>'Import Files'!F209</f>
        <v>TritylOn: Off</v>
      </c>
    </row>
    <row r="210" spans="1:1">
      <c r="A210" s="69" t="str">
        <f>'Import Files'!F210</f>
        <v xml:space="preserve">Oligo ID: </v>
      </c>
    </row>
    <row r="211" spans="1:1">
      <c r="A211" s="69" t="str">
        <f>'Import Files'!F211</f>
        <v>Number of Bases: 0</v>
      </c>
    </row>
    <row r="212" spans="1:1">
      <c r="A212" s="69" t="str">
        <f>'Import Files'!F212</f>
        <v xml:space="preserve">Sequence: </v>
      </c>
    </row>
    <row r="213" spans="1:1">
      <c r="A213" s="69" t="str">
        <f>'Import Files'!F213</f>
        <v xml:space="preserve">Vial ID: </v>
      </c>
    </row>
    <row r="215" spans="1:1">
      <c r="A215" s="69" t="str">
        <f>'Import Files'!F215</f>
        <v>Bank  3, Column  3</v>
      </c>
    </row>
    <row r="216" spans="1:1">
      <c r="A216" s="69" t="str">
        <f>'Import Files'!F216</f>
        <v>Column: Enabled</v>
      </c>
    </row>
    <row r="217" spans="1:1">
      <c r="A217" s="69" t="str">
        <f>'Import Files'!F217</f>
        <v>TritylOn: Off</v>
      </c>
    </row>
    <row r="218" spans="1:1">
      <c r="A218" s="69" t="str">
        <f>'Import Files'!F218</f>
        <v xml:space="preserve">Oligo ID: </v>
      </c>
    </row>
    <row r="219" spans="1:1">
      <c r="A219" s="69" t="str">
        <f>'Import Files'!F219</f>
        <v>Number of Bases: 0</v>
      </c>
    </row>
    <row r="220" spans="1:1">
      <c r="A220" s="69" t="str">
        <f>'Import Files'!F220</f>
        <v xml:space="preserve">Sequence: </v>
      </c>
    </row>
    <row r="221" spans="1:1">
      <c r="A221" s="69" t="str">
        <f>'Import Files'!F221</f>
        <v xml:space="preserve">Vial ID: </v>
      </c>
    </row>
    <row r="223" spans="1:1">
      <c r="A223" s="69" t="str">
        <f>'Import Files'!F223</f>
        <v>Bank  3, Column  4</v>
      </c>
    </row>
    <row r="224" spans="1:1">
      <c r="A224" s="69" t="str">
        <f>'Import Files'!F224</f>
        <v>Column: Enabled</v>
      </c>
    </row>
    <row r="225" spans="1:1">
      <c r="A225" s="69" t="str">
        <f>'Import Files'!F225</f>
        <v>TritylOn: Off</v>
      </c>
    </row>
    <row r="226" spans="1:1">
      <c r="A226" s="69" t="str">
        <f>'Import Files'!F226</f>
        <v xml:space="preserve">Oligo ID: </v>
      </c>
    </row>
    <row r="227" spans="1:1">
      <c r="A227" s="69" t="str">
        <f>'Import Files'!F227</f>
        <v>Number of Bases: 0</v>
      </c>
    </row>
    <row r="228" spans="1:1">
      <c r="A228" s="69" t="str">
        <f>'Import Files'!F228</f>
        <v xml:space="preserve">Sequence: </v>
      </c>
    </row>
    <row r="229" spans="1:1">
      <c r="A229" s="69" t="str">
        <f>'Import Files'!F229</f>
        <v xml:space="preserve">Vial ID: </v>
      </c>
    </row>
    <row r="231" spans="1:1">
      <c r="A231" s="69" t="str">
        <f>'Import Files'!F231</f>
        <v>Bank  3, Column  5</v>
      </c>
    </row>
    <row r="232" spans="1:1">
      <c r="A232" s="69" t="str">
        <f>'Import Files'!F232</f>
        <v>Column: Enabled</v>
      </c>
    </row>
    <row r="233" spans="1:1">
      <c r="A233" s="69" t="str">
        <f>'Import Files'!F233</f>
        <v>TritylOn: Off</v>
      </c>
    </row>
    <row r="234" spans="1:1">
      <c r="A234" s="69" t="str">
        <f>'Import Files'!F234</f>
        <v xml:space="preserve">Oligo ID: </v>
      </c>
    </row>
    <row r="235" spans="1:1">
      <c r="A235" s="69" t="str">
        <f>'Import Files'!F235</f>
        <v>Number of Bases: 0</v>
      </c>
    </row>
    <row r="236" spans="1:1">
      <c r="A236" s="69" t="str">
        <f>'Import Files'!F236</f>
        <v xml:space="preserve">Sequence: </v>
      </c>
    </row>
    <row r="237" spans="1:1">
      <c r="A237" s="69" t="str">
        <f>'Import Files'!F237</f>
        <v xml:space="preserve">Vial ID: </v>
      </c>
    </row>
    <row r="239" spans="1:1">
      <c r="A239" s="69" t="str">
        <f>'Import Files'!F239</f>
        <v>Bank  3, Column  6</v>
      </c>
    </row>
    <row r="240" spans="1:1">
      <c r="A240" s="69" t="str">
        <f>'Import Files'!F240</f>
        <v>Column: Enabled</v>
      </c>
    </row>
    <row r="241" spans="1:1">
      <c r="A241" s="69" t="str">
        <f>'Import Files'!F241</f>
        <v>TritylOn: Off</v>
      </c>
    </row>
    <row r="242" spans="1:1">
      <c r="A242" s="69" t="str">
        <f>'Import Files'!F242</f>
        <v xml:space="preserve">Oligo ID: </v>
      </c>
    </row>
    <row r="243" spans="1:1">
      <c r="A243" s="69" t="str">
        <f>'Import Files'!F243</f>
        <v>Number of Bases: 0</v>
      </c>
    </row>
    <row r="244" spans="1:1">
      <c r="A244" s="69" t="str">
        <f>'Import Files'!F244</f>
        <v xml:space="preserve">Sequence: </v>
      </c>
    </row>
    <row r="245" spans="1:1">
      <c r="A245" s="69" t="str">
        <f>'Import Files'!F245</f>
        <v xml:space="preserve">Vial ID: </v>
      </c>
    </row>
    <row r="247" spans="1:1">
      <c r="A247" s="69" t="str">
        <f>'Import Files'!F247</f>
        <v>Bank  3, Column  7</v>
      </c>
    </row>
    <row r="248" spans="1:1">
      <c r="A248" s="69" t="str">
        <f>'Import Files'!F248</f>
        <v>Column: Enabled</v>
      </c>
    </row>
    <row r="249" spans="1:1">
      <c r="A249" s="69" t="str">
        <f>'Import Files'!F249</f>
        <v>TritylOn: Off</v>
      </c>
    </row>
    <row r="250" spans="1:1">
      <c r="A250" s="69" t="str">
        <f>'Import Files'!F250</f>
        <v xml:space="preserve">Oligo ID: </v>
      </c>
    </row>
    <row r="251" spans="1:1">
      <c r="A251" s="69" t="str">
        <f>'Import Files'!F251</f>
        <v>Number of Bases: 0</v>
      </c>
    </row>
    <row r="252" spans="1:1">
      <c r="A252" s="69" t="str">
        <f>'Import Files'!F252</f>
        <v xml:space="preserve">Sequence: </v>
      </c>
    </row>
    <row r="253" spans="1:1">
      <c r="A253" s="69" t="str">
        <f>'Import Files'!F253</f>
        <v xml:space="preserve">Vial ID: </v>
      </c>
    </row>
    <row r="255" spans="1:1">
      <c r="A255" s="69" t="str">
        <f>'Import Files'!F255</f>
        <v>Bank  3, Column  8</v>
      </c>
    </row>
    <row r="256" spans="1:1">
      <c r="A256" s="69" t="str">
        <f>'Import Files'!F256</f>
        <v>Column: Enabled</v>
      </c>
    </row>
    <row r="257" spans="1:1">
      <c r="A257" s="69" t="str">
        <f>'Import Files'!F257</f>
        <v>TritylOn: Off</v>
      </c>
    </row>
    <row r="258" spans="1:1">
      <c r="A258" s="69" t="str">
        <f>'Import Files'!F258</f>
        <v xml:space="preserve">Oligo ID: </v>
      </c>
    </row>
    <row r="259" spans="1:1">
      <c r="A259" s="69" t="str">
        <f>'Import Files'!F259</f>
        <v>Number of Bases: 0</v>
      </c>
    </row>
    <row r="260" spans="1:1">
      <c r="A260" s="69" t="str">
        <f>'Import Files'!F260</f>
        <v xml:space="preserve">Sequence: </v>
      </c>
    </row>
    <row r="261" spans="1:1">
      <c r="A261" s="69" t="str">
        <f>'Import Files'!F261</f>
        <v xml:space="preserve">Vial ID: </v>
      </c>
    </row>
    <row r="263" spans="1:1">
      <c r="A263" s="69" t="str">
        <f>'Import Files'!F263</f>
        <v>Bank  3, Column  9</v>
      </c>
    </row>
    <row r="264" spans="1:1">
      <c r="A264" s="69" t="str">
        <f>'Import Files'!F264</f>
        <v>Column: Enabled</v>
      </c>
    </row>
    <row r="265" spans="1:1">
      <c r="A265" s="69" t="str">
        <f>'Import Files'!F265</f>
        <v>TritylOn: Off</v>
      </c>
    </row>
    <row r="266" spans="1:1">
      <c r="A266" s="69" t="str">
        <f>'Import Files'!F266</f>
        <v xml:space="preserve">Oligo ID: </v>
      </c>
    </row>
    <row r="267" spans="1:1">
      <c r="A267" s="69" t="str">
        <f>'Import Files'!F267</f>
        <v>Number of Bases: 0</v>
      </c>
    </row>
    <row r="268" spans="1:1">
      <c r="A268" s="69" t="str">
        <f>'Import Files'!F268</f>
        <v xml:space="preserve">Sequence: </v>
      </c>
    </row>
    <row r="269" spans="1:1">
      <c r="A269" s="69" t="str">
        <f>'Import Files'!F269</f>
        <v xml:space="preserve">Vial ID: </v>
      </c>
    </row>
    <row r="271" spans="1:1">
      <c r="A271" s="69" t="str">
        <f>'Import Files'!F271</f>
        <v>Bank  3, Column  10</v>
      </c>
    </row>
    <row r="272" spans="1:1">
      <c r="A272" s="69" t="str">
        <f>'Import Files'!F272</f>
        <v>Column: Enabled</v>
      </c>
    </row>
    <row r="273" spans="1:1">
      <c r="A273" s="69" t="str">
        <f>'Import Files'!F273</f>
        <v>TritylOn: Off</v>
      </c>
    </row>
    <row r="274" spans="1:1">
      <c r="A274" s="69" t="str">
        <f>'Import Files'!F274</f>
        <v xml:space="preserve">Oligo ID: </v>
      </c>
    </row>
    <row r="275" spans="1:1">
      <c r="A275" s="69" t="str">
        <f>'Import Files'!F275</f>
        <v>Number of Bases: 0</v>
      </c>
    </row>
    <row r="276" spans="1:1">
      <c r="A276" s="69" t="str">
        <f>'Import Files'!F276</f>
        <v xml:space="preserve">Sequence: </v>
      </c>
    </row>
    <row r="277" spans="1:1">
      <c r="A277" s="69" t="str">
        <f>'Import Files'!F277</f>
        <v xml:space="preserve">Vial ID: </v>
      </c>
    </row>
    <row r="279" spans="1:1">
      <c r="A279" s="69" t="str">
        <f>'Import Files'!F279</f>
        <v>Bank  3, Column  11</v>
      </c>
    </row>
    <row r="280" spans="1:1">
      <c r="A280" s="69" t="str">
        <f>'Import Files'!F280</f>
        <v>Column: Enabled</v>
      </c>
    </row>
    <row r="281" spans="1:1">
      <c r="A281" s="69" t="str">
        <f>'Import Files'!F281</f>
        <v>TritylOn: Off</v>
      </c>
    </row>
    <row r="282" spans="1:1">
      <c r="A282" s="69" t="str">
        <f>'Import Files'!F282</f>
        <v xml:space="preserve">Oligo ID: </v>
      </c>
    </row>
    <row r="283" spans="1:1">
      <c r="A283" s="69" t="str">
        <f>'Import Files'!F283</f>
        <v>Number of Bases: 0</v>
      </c>
    </row>
    <row r="284" spans="1:1">
      <c r="A284" s="69" t="str">
        <f>'Import Files'!F284</f>
        <v xml:space="preserve">Sequence: </v>
      </c>
    </row>
    <row r="285" spans="1:1">
      <c r="A285" s="69" t="str">
        <f>'Import Files'!F285</f>
        <v xml:space="preserve">Vial ID: </v>
      </c>
    </row>
    <row r="287" spans="1:1">
      <c r="A287" s="69" t="str">
        <f>'Import Files'!F287</f>
        <v>Bank  3, Column  12</v>
      </c>
    </row>
    <row r="288" spans="1:1">
      <c r="A288" s="69" t="str">
        <f>'Import Files'!F288</f>
        <v>Column: Enabled</v>
      </c>
    </row>
    <row r="289" spans="1:1">
      <c r="A289" s="69" t="str">
        <f>'Import Files'!F289</f>
        <v>TritylOn: Off</v>
      </c>
    </row>
    <row r="290" spans="1:1">
      <c r="A290" s="69" t="str">
        <f>'Import Files'!F290</f>
        <v xml:space="preserve">Oligo ID: </v>
      </c>
    </row>
    <row r="291" spans="1:1">
      <c r="A291" s="69" t="str">
        <f>'Import Files'!F291</f>
        <v>Number of Bases: 0</v>
      </c>
    </row>
    <row r="292" spans="1:1">
      <c r="A292" s="69" t="str">
        <f>'Import Files'!F292</f>
        <v xml:space="preserve">Sequence: </v>
      </c>
    </row>
    <row r="293" spans="1:1">
      <c r="A293" s="69" t="str">
        <f>'Import Files'!F293</f>
        <v xml:space="preserve">Vial ID: </v>
      </c>
    </row>
    <row r="295" spans="1:1">
      <c r="A295" s="69" t="str">
        <f>'Import Files'!F295</f>
        <v xml:space="preserve">Cycle File: </v>
      </c>
    </row>
    <row r="297" spans="1:1">
      <c r="A297" s="69" t="str">
        <f>'Import Files'!F297</f>
        <v>Bank  4, Column  1</v>
      </c>
    </row>
    <row r="298" spans="1:1">
      <c r="A298" s="69" t="str">
        <f>'Import Files'!F298</f>
        <v>Column: Enabled</v>
      </c>
    </row>
    <row r="299" spans="1:1">
      <c r="A299" s="69" t="str">
        <f>'Import Files'!F299</f>
        <v>TritylOn: Off</v>
      </c>
    </row>
    <row r="300" spans="1:1">
      <c r="A300" s="69" t="str">
        <f>'Import Files'!F300</f>
        <v xml:space="preserve">Oligo ID: </v>
      </c>
    </row>
    <row r="301" spans="1:1">
      <c r="A301" s="69" t="str">
        <f>'Import Files'!F301</f>
        <v>Number of Bases: 0</v>
      </c>
    </row>
    <row r="302" spans="1:1">
      <c r="A302" s="69" t="str">
        <f>'Import Files'!F302</f>
        <v xml:space="preserve">Sequence: </v>
      </c>
    </row>
    <row r="303" spans="1:1">
      <c r="A303" s="69" t="str">
        <f>'Import Files'!F303</f>
        <v xml:space="preserve">Vial ID: </v>
      </c>
    </row>
    <row r="305" spans="1:1">
      <c r="A305" s="69" t="str">
        <f>'Import Files'!F305</f>
        <v>Bank  4, Column  2</v>
      </c>
    </row>
    <row r="306" spans="1:1">
      <c r="A306" s="69" t="str">
        <f>'Import Files'!F306</f>
        <v>Column: Enabled</v>
      </c>
    </row>
    <row r="307" spans="1:1">
      <c r="A307" s="69" t="str">
        <f>'Import Files'!F307</f>
        <v>TritylOn: Off</v>
      </c>
    </row>
    <row r="308" spans="1:1">
      <c r="A308" s="69" t="str">
        <f>'Import Files'!F308</f>
        <v xml:space="preserve">Oligo ID: </v>
      </c>
    </row>
    <row r="309" spans="1:1">
      <c r="A309" s="69" t="str">
        <f>'Import Files'!F309</f>
        <v>Number of Bases: 0</v>
      </c>
    </row>
    <row r="310" spans="1:1">
      <c r="A310" s="69" t="str">
        <f>'Import Files'!F310</f>
        <v xml:space="preserve">Sequence: </v>
      </c>
    </row>
    <row r="311" spans="1:1">
      <c r="A311" s="69" t="str">
        <f>'Import Files'!F311</f>
        <v xml:space="preserve">Vial ID: </v>
      </c>
    </row>
    <row r="313" spans="1:1">
      <c r="A313" s="69" t="str">
        <f>'Import Files'!F313</f>
        <v>Bank  4, Column  3</v>
      </c>
    </row>
    <row r="314" spans="1:1">
      <c r="A314" s="69" t="str">
        <f>'Import Files'!F314</f>
        <v>Column: Enabled</v>
      </c>
    </row>
    <row r="315" spans="1:1">
      <c r="A315" s="69" t="str">
        <f>'Import Files'!F315</f>
        <v>TritylOn: Off</v>
      </c>
    </row>
    <row r="316" spans="1:1">
      <c r="A316" s="69" t="str">
        <f>'Import Files'!F316</f>
        <v xml:space="preserve">Oligo ID: </v>
      </c>
    </row>
    <row r="317" spans="1:1">
      <c r="A317" s="69" t="str">
        <f>'Import Files'!F317</f>
        <v>Number of Bases: 0</v>
      </c>
    </row>
    <row r="318" spans="1:1">
      <c r="A318" s="69" t="str">
        <f>'Import Files'!F318</f>
        <v xml:space="preserve">Sequence: </v>
      </c>
    </row>
    <row r="319" spans="1:1">
      <c r="A319" s="69" t="str">
        <f>'Import Files'!F319</f>
        <v xml:space="preserve">Vial ID: </v>
      </c>
    </row>
    <row r="321" spans="1:1">
      <c r="A321" s="69" t="str">
        <f>'Import Files'!F321</f>
        <v>Bank  4, Column  4</v>
      </c>
    </row>
    <row r="322" spans="1:1">
      <c r="A322" s="69" t="str">
        <f>'Import Files'!F322</f>
        <v>Column: Enabled</v>
      </c>
    </row>
    <row r="323" spans="1:1">
      <c r="A323" s="69" t="str">
        <f>'Import Files'!F323</f>
        <v>TritylOn: Off</v>
      </c>
    </row>
    <row r="324" spans="1:1">
      <c r="A324" s="69" t="str">
        <f>'Import Files'!F324</f>
        <v xml:space="preserve">Oligo ID: </v>
      </c>
    </row>
    <row r="325" spans="1:1">
      <c r="A325" s="69" t="str">
        <f>'Import Files'!F325</f>
        <v>Number of Bases: 0</v>
      </c>
    </row>
    <row r="326" spans="1:1">
      <c r="A326" s="69" t="str">
        <f>'Import Files'!F326</f>
        <v xml:space="preserve">Sequence: </v>
      </c>
    </row>
    <row r="327" spans="1:1">
      <c r="A327" s="69" t="str">
        <f>'Import Files'!F327</f>
        <v xml:space="preserve">Vial ID: </v>
      </c>
    </row>
    <row r="329" spans="1:1">
      <c r="A329" s="69" t="str">
        <f>'Import Files'!F329</f>
        <v>Bank  4, Column  5</v>
      </c>
    </row>
    <row r="330" spans="1:1">
      <c r="A330" s="69" t="str">
        <f>'Import Files'!F330</f>
        <v>Column: Enabled</v>
      </c>
    </row>
    <row r="331" spans="1:1">
      <c r="A331" s="69" t="str">
        <f>'Import Files'!F331</f>
        <v>TritylOn: Off</v>
      </c>
    </row>
    <row r="332" spans="1:1">
      <c r="A332" s="69" t="str">
        <f>'Import Files'!F332</f>
        <v xml:space="preserve">Oligo ID: </v>
      </c>
    </row>
    <row r="333" spans="1:1">
      <c r="A333" s="69" t="str">
        <f>'Import Files'!F333</f>
        <v>Number of Bases: 0</v>
      </c>
    </row>
    <row r="334" spans="1:1">
      <c r="A334" s="69" t="str">
        <f>'Import Files'!F334</f>
        <v xml:space="preserve">Sequence: </v>
      </c>
    </row>
    <row r="335" spans="1:1">
      <c r="A335" s="69" t="str">
        <f>'Import Files'!F335</f>
        <v xml:space="preserve">Vial ID: </v>
      </c>
    </row>
    <row r="337" spans="1:1">
      <c r="A337" s="69" t="str">
        <f>'Import Files'!F337</f>
        <v>Bank  4, Column  6</v>
      </c>
    </row>
    <row r="338" spans="1:1">
      <c r="A338" s="69" t="str">
        <f>'Import Files'!F338</f>
        <v>Column: Enabled</v>
      </c>
    </row>
    <row r="339" spans="1:1">
      <c r="A339" s="69" t="str">
        <f>'Import Files'!F339</f>
        <v>TritylOn: Off</v>
      </c>
    </row>
    <row r="340" spans="1:1">
      <c r="A340" s="69" t="str">
        <f>'Import Files'!F340</f>
        <v xml:space="preserve">Oligo ID: </v>
      </c>
    </row>
    <row r="341" spans="1:1">
      <c r="A341" s="69" t="str">
        <f>'Import Files'!F341</f>
        <v>Number of Bases: 0</v>
      </c>
    </row>
    <row r="342" spans="1:1">
      <c r="A342" s="69" t="str">
        <f>'Import Files'!F342</f>
        <v xml:space="preserve">Sequence: </v>
      </c>
    </row>
    <row r="343" spans="1:1">
      <c r="A343" s="69" t="str">
        <f>'Import Files'!F343</f>
        <v xml:space="preserve">Vial ID: </v>
      </c>
    </row>
    <row r="345" spans="1:1">
      <c r="A345" s="69" t="str">
        <f>'Import Files'!F345</f>
        <v>Bank  4, Column  7</v>
      </c>
    </row>
    <row r="346" spans="1:1">
      <c r="A346" s="69" t="str">
        <f>'Import Files'!F346</f>
        <v>Column: Enabled</v>
      </c>
    </row>
    <row r="347" spans="1:1">
      <c r="A347" s="69" t="str">
        <f>'Import Files'!F347</f>
        <v>TritylOn: Off</v>
      </c>
    </row>
    <row r="348" spans="1:1">
      <c r="A348" s="69" t="str">
        <f>'Import Files'!F348</f>
        <v xml:space="preserve">Oligo ID: </v>
      </c>
    </row>
    <row r="349" spans="1:1">
      <c r="A349" s="69" t="str">
        <f>'Import Files'!F349</f>
        <v>Number of Bases: 0</v>
      </c>
    </row>
    <row r="350" spans="1:1">
      <c r="A350" s="69" t="str">
        <f>'Import Files'!F350</f>
        <v xml:space="preserve">Sequence: </v>
      </c>
    </row>
    <row r="351" spans="1:1">
      <c r="A351" s="69" t="str">
        <f>'Import Files'!F351</f>
        <v xml:space="preserve">Vial ID: </v>
      </c>
    </row>
    <row r="353" spans="1:1">
      <c r="A353" s="69" t="str">
        <f>'Import Files'!F353</f>
        <v>Bank  4, Column  8</v>
      </c>
    </row>
    <row r="354" spans="1:1">
      <c r="A354" s="69" t="str">
        <f>'Import Files'!F354</f>
        <v>Column: Enabled</v>
      </c>
    </row>
    <row r="355" spans="1:1">
      <c r="A355" s="69" t="str">
        <f>'Import Files'!F355</f>
        <v>TritylOn: Off</v>
      </c>
    </row>
    <row r="356" spans="1:1">
      <c r="A356" s="69" t="str">
        <f>'Import Files'!F356</f>
        <v xml:space="preserve">Oligo ID: </v>
      </c>
    </row>
    <row r="357" spans="1:1">
      <c r="A357" s="69" t="str">
        <f>'Import Files'!F357</f>
        <v>Number of Bases: 0</v>
      </c>
    </row>
    <row r="358" spans="1:1">
      <c r="A358" s="69" t="str">
        <f>'Import Files'!F358</f>
        <v xml:space="preserve">Sequence: </v>
      </c>
    </row>
    <row r="359" spans="1:1">
      <c r="A359" s="69" t="str">
        <f>'Import Files'!F359</f>
        <v xml:space="preserve">Vial ID: </v>
      </c>
    </row>
    <row r="361" spans="1:1">
      <c r="A361" s="69" t="str">
        <f>'Import Files'!F361</f>
        <v>Bank  4, Column  9</v>
      </c>
    </row>
    <row r="362" spans="1:1">
      <c r="A362" s="69" t="str">
        <f>'Import Files'!F362</f>
        <v>Column: Enabled</v>
      </c>
    </row>
    <row r="363" spans="1:1">
      <c r="A363" s="69" t="str">
        <f>'Import Files'!F363</f>
        <v>TritylOn: Off</v>
      </c>
    </row>
    <row r="364" spans="1:1">
      <c r="A364" s="69" t="str">
        <f>'Import Files'!F364</f>
        <v xml:space="preserve">Oligo ID: </v>
      </c>
    </row>
    <row r="365" spans="1:1">
      <c r="A365" s="69" t="str">
        <f>'Import Files'!F365</f>
        <v>Number of Bases: 0</v>
      </c>
    </row>
    <row r="366" spans="1:1">
      <c r="A366" s="69" t="str">
        <f>'Import Files'!F366</f>
        <v xml:space="preserve">Sequence: </v>
      </c>
    </row>
    <row r="367" spans="1:1">
      <c r="A367" s="69" t="str">
        <f>'Import Files'!F367</f>
        <v xml:space="preserve">Vial ID: </v>
      </c>
    </row>
    <row r="369" spans="1:1">
      <c r="A369" s="69" t="str">
        <f>'Import Files'!F369</f>
        <v>Bank  4, Column  10</v>
      </c>
    </row>
    <row r="370" spans="1:1">
      <c r="A370" s="69" t="str">
        <f>'Import Files'!F370</f>
        <v>Column: Enabled</v>
      </c>
    </row>
    <row r="371" spans="1:1">
      <c r="A371" s="69" t="str">
        <f>'Import Files'!F371</f>
        <v>TritylOn: Off</v>
      </c>
    </row>
    <row r="372" spans="1:1">
      <c r="A372" s="69" t="str">
        <f>'Import Files'!F372</f>
        <v xml:space="preserve">Oligo ID: </v>
      </c>
    </row>
    <row r="373" spans="1:1">
      <c r="A373" s="69" t="str">
        <f>'Import Files'!F373</f>
        <v>Number of Bases: 0</v>
      </c>
    </row>
    <row r="374" spans="1:1">
      <c r="A374" s="69" t="str">
        <f>'Import Files'!F374</f>
        <v xml:space="preserve">Sequence: </v>
      </c>
    </row>
    <row r="375" spans="1:1">
      <c r="A375" s="69" t="str">
        <f>'Import Files'!F375</f>
        <v xml:space="preserve">Vial ID: </v>
      </c>
    </row>
    <row r="377" spans="1:1">
      <c r="A377" s="69" t="str">
        <f>'Import Files'!F377</f>
        <v>Bank  4, Column  11</v>
      </c>
    </row>
    <row r="378" spans="1:1">
      <c r="A378" s="69" t="str">
        <f>'Import Files'!F378</f>
        <v>Column: Enabled</v>
      </c>
    </row>
    <row r="379" spans="1:1">
      <c r="A379" s="69" t="str">
        <f>'Import Files'!F379</f>
        <v>TritylOn: Off</v>
      </c>
    </row>
    <row r="380" spans="1:1">
      <c r="A380" s="69" t="str">
        <f>'Import Files'!F380</f>
        <v xml:space="preserve">Oligo ID: </v>
      </c>
    </row>
    <row r="381" spans="1:1">
      <c r="A381" s="69" t="str">
        <f>'Import Files'!F381</f>
        <v>Number of Bases: 0</v>
      </c>
    </row>
    <row r="382" spans="1:1">
      <c r="A382" s="69" t="str">
        <f>'Import Files'!F382</f>
        <v xml:space="preserve">Sequence: </v>
      </c>
    </row>
    <row r="383" spans="1:1">
      <c r="A383" s="69" t="str">
        <f>'Import Files'!F383</f>
        <v xml:space="preserve">Vial ID: </v>
      </c>
    </row>
    <row r="385" spans="1:1">
      <c r="A385" s="69" t="str">
        <f>'Import Files'!F385</f>
        <v>Bank  4, Column  12</v>
      </c>
    </row>
    <row r="386" spans="1:1">
      <c r="A386" s="69" t="str">
        <f>'Import Files'!F386</f>
        <v>Column: Enabled</v>
      </c>
    </row>
    <row r="387" spans="1:1">
      <c r="A387" s="69" t="str">
        <f>'Import Files'!F387</f>
        <v>TritylOn: Off</v>
      </c>
    </row>
    <row r="388" spans="1:1">
      <c r="A388" s="69" t="str">
        <f>'Import Files'!F388</f>
        <v xml:space="preserve">Oligo ID: </v>
      </c>
    </row>
    <row r="389" spans="1:1">
      <c r="A389" s="69" t="str">
        <f>'Import Files'!F389</f>
        <v>Number of Bases: 0</v>
      </c>
    </row>
    <row r="390" spans="1:1">
      <c r="A390" s="69" t="str">
        <f>'Import Files'!F390</f>
        <v xml:space="preserve">Sequence: </v>
      </c>
    </row>
    <row r="391" spans="1:1">
      <c r="A391" s="69" t="str">
        <f>'Import Files'!F391</f>
        <v xml:space="preserve">Vial ID: </v>
      </c>
    </row>
    <row r="393" spans="1:1">
      <c r="A393" s="69" t="str">
        <f>'Import Files'!F393</f>
        <v xml:space="preserve">Cycle File: 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7"/>
  <dimension ref="A1:F394"/>
  <sheetViews>
    <sheetView topLeftCell="A355" workbookViewId="0">
      <selection activeCell="F395" sqref="F395"/>
    </sheetView>
  </sheetViews>
  <sheetFormatPr defaultColWidth="9.140625" defaultRowHeight="15"/>
  <cols>
    <col min="1" max="6" width="29" style="69" customWidth="1"/>
    <col min="7" max="16384" width="9.140625" style="68"/>
  </cols>
  <sheetData>
    <row r="1" spans="1:6">
      <c r="A1" s="70" t="s">
        <v>113</v>
      </c>
      <c r="B1" s="70" t="s">
        <v>113</v>
      </c>
      <c r="C1" s="70" t="s">
        <v>113</v>
      </c>
      <c r="D1" s="70" t="s">
        <v>113</v>
      </c>
      <c r="E1" s="70" t="s">
        <v>113</v>
      </c>
      <c r="F1" s="70" t="s">
        <v>113</v>
      </c>
    </row>
    <row r="2" spans="1:6">
      <c r="A2" s="71" t="str">
        <f>"Date and Time Last Saved (Created):"&amp; Pre_Record!J2</f>
        <v>Date and Time Last Saved (Created):</v>
      </c>
      <c r="B2" s="71" t="str">
        <f>"Date and Time Last Saved (Created):"&amp; Pre_Record!J2</f>
        <v>Date and Time Last Saved (Created):</v>
      </c>
      <c r="C2" s="71" t="str">
        <f>"Date and Time Last Saved (Created):"&amp; Pre_Record!J2</f>
        <v>Date and Time Last Saved (Created):</v>
      </c>
      <c r="D2" s="71" t="str">
        <f>"Date and Time Last Saved (Created):"&amp; Pre_Record!J2</f>
        <v>Date and Time Last Saved (Created):</v>
      </c>
      <c r="E2" s="71" t="str">
        <f>"Date and Time Last Saved (Created):"&amp; Pre_Record!J2</f>
        <v>Date and Time Last Saved (Created):</v>
      </c>
      <c r="F2" s="71" t="str">
        <f>"Date and Time Last Saved (Created):"&amp; Pre_Record!J2</f>
        <v>Date and Time Last Saved (Created):</v>
      </c>
    </row>
    <row r="3" spans="1:6">
      <c r="A3" s="70" t="s">
        <v>112</v>
      </c>
      <c r="B3" s="70" t="s">
        <v>112</v>
      </c>
      <c r="C3" s="70" t="s">
        <v>112</v>
      </c>
      <c r="D3" s="70" t="s">
        <v>112</v>
      </c>
      <c r="E3" s="70" t="s">
        <v>112</v>
      </c>
      <c r="F3" s="70" t="s">
        <v>112</v>
      </c>
    </row>
    <row r="4" spans="1:6">
      <c r="A4" s="70" t="s">
        <v>64</v>
      </c>
      <c r="B4" s="70" t="s">
        <v>64</v>
      </c>
      <c r="C4" s="70" t="s">
        <v>64</v>
      </c>
      <c r="D4" s="70" t="s">
        <v>64</v>
      </c>
      <c r="E4" s="70" t="s">
        <v>64</v>
      </c>
      <c r="F4" s="70" t="s">
        <v>64</v>
      </c>
    </row>
    <row r="5" spans="1:6">
      <c r="A5" s="70" t="str">
        <f>"TritylOn: " &amp; Pre_Record!N5</f>
        <v>TritylOn: Off</v>
      </c>
      <c r="B5" s="70" t="str">
        <f>"TritylOn: " &amp; Pre_Record!N53</f>
        <v>TritylOn: Off</v>
      </c>
      <c r="C5" s="70" t="str">
        <f>"TritylOn: " &amp; Pre_Record!N101</f>
        <v>TritylOn: Off</v>
      </c>
      <c r="D5" s="70" t="str">
        <f>"TritylOn: " &amp; Pre_Record!N149</f>
        <v>TritylOn: Off</v>
      </c>
      <c r="E5" s="70" t="str">
        <f>"TritylOn: " &amp; Pre_Record!N197</f>
        <v>TritylOn: Off</v>
      </c>
      <c r="F5" s="70" t="str">
        <f>"TritylOn: " &amp; Pre_Record!N245</f>
        <v>TritylOn: Off</v>
      </c>
    </row>
    <row r="6" spans="1:6">
      <c r="A6" s="70" t="str">
        <f>"Oligo ID: " &amp; Pre_Record!C5</f>
        <v>Oligo ID:  mhaas-2018</v>
      </c>
      <c r="B6" s="70" t="str">
        <f>"Oligo ID: " &amp; Pre_Record!C53</f>
        <v>Oligo ID:  354GF</v>
      </c>
      <c r="C6" s="70" t="str">
        <f>"Oligo ID: " &amp; Pre_Record!C101</f>
        <v xml:space="preserve">Oligo ID: </v>
      </c>
      <c r="D6" s="70" t="str">
        <f>"Oligo ID: " &amp; Pre_Record!C149</f>
        <v xml:space="preserve">Oligo ID: </v>
      </c>
      <c r="E6" s="70" t="str">
        <f>"Oligo ID: " &amp; Pre_Record!C197</f>
        <v xml:space="preserve">Oligo ID: </v>
      </c>
      <c r="F6" s="70" t="str">
        <f>"Oligo ID: " &amp; Pre_Record!C245</f>
        <v xml:space="preserve">Oligo ID: </v>
      </c>
    </row>
    <row r="7" spans="1:6">
      <c r="A7" s="70" t="str">
        <f>"Number of Bases: " &amp; Pre_Record!E5</f>
        <v>Number of Bases: 59</v>
      </c>
      <c r="B7" s="70" t="str">
        <f>"Number of Bases: " &amp; Pre_Record!E53</f>
        <v>Number of Bases: 70</v>
      </c>
      <c r="C7" s="70" t="str">
        <f>"Number of Bases: " &amp; Pre_Record!E101</f>
        <v>Number of Bases: 0</v>
      </c>
      <c r="D7" s="70" t="str">
        <f>"Number of Bases: " &amp; Pre_Record!E149</f>
        <v>Number of Bases: 0</v>
      </c>
      <c r="E7" s="70" t="str">
        <f>"Number of Bases: " &amp; Pre_Record!E197</f>
        <v>Number of Bases: 0</v>
      </c>
      <c r="F7" s="70" t="str">
        <f>"Number of Bases: " &amp; Pre_Record!E245</f>
        <v>Number of Bases: 0</v>
      </c>
    </row>
    <row r="8" spans="1:6">
      <c r="A8" s="70" t="str">
        <f>"Sequence: " &amp; Pre_Record!D5</f>
        <v>Sequence: TGCAATAACTACTACATTTTTCACTACTGGCTTGACAATAGGCTACTTCTCTTCGCGAG</v>
      </c>
      <c r="B8" s="70" t="str">
        <f>"Sequence: " &amp; Pre_Record!D53</f>
        <v>Sequence: AATGCCCATGGCGTCTGCAGTAATATTAATAAATCTAAAAACTTTGATAATTTAAATGAATTTGAGAAAA</v>
      </c>
      <c r="C8" s="70" t="str">
        <f>"Sequence: " &amp; Pre_Record!D101</f>
        <v xml:space="preserve">Sequence: </v>
      </c>
      <c r="D8" s="70" t="str">
        <f>"Sequence: " &amp; Pre_Record!D149</f>
        <v xml:space="preserve">Sequence: </v>
      </c>
      <c r="E8" s="70" t="str">
        <f>"Sequence: " &amp; Pre_Record!D197</f>
        <v xml:space="preserve">Sequence: </v>
      </c>
      <c r="F8" s="70" t="str">
        <f>"Sequence: " &amp; Pre_Record!D245</f>
        <v xml:space="preserve">Sequence: </v>
      </c>
    </row>
    <row r="9" spans="1:6">
      <c r="A9" s="70" t="s">
        <v>63</v>
      </c>
      <c r="B9" s="70" t="s">
        <v>63</v>
      </c>
      <c r="C9" s="70" t="s">
        <v>63</v>
      </c>
      <c r="D9" s="70" t="s">
        <v>63</v>
      </c>
      <c r="E9" s="70" t="s">
        <v>63</v>
      </c>
      <c r="F9" s="70" t="s">
        <v>63</v>
      </c>
    </row>
    <row r="10" spans="1:6">
      <c r="A10" s="70"/>
      <c r="B10" s="70"/>
      <c r="C10" s="70"/>
      <c r="D10" s="70"/>
      <c r="E10" s="70"/>
      <c r="F10" s="70"/>
    </row>
    <row r="11" spans="1:6">
      <c r="A11" s="70" t="s">
        <v>111</v>
      </c>
      <c r="B11" s="70" t="s">
        <v>111</v>
      </c>
      <c r="C11" s="70" t="s">
        <v>111</v>
      </c>
      <c r="D11" s="70" t="s">
        <v>111</v>
      </c>
      <c r="E11" s="70" t="s">
        <v>111</v>
      </c>
      <c r="F11" s="70" t="s">
        <v>111</v>
      </c>
    </row>
    <row r="12" spans="1:6">
      <c r="A12" s="70" t="s">
        <v>64</v>
      </c>
      <c r="B12" s="70" t="s">
        <v>64</v>
      </c>
      <c r="C12" s="70" t="s">
        <v>64</v>
      </c>
      <c r="D12" s="70" t="s">
        <v>64</v>
      </c>
      <c r="E12" s="70" t="s">
        <v>64</v>
      </c>
      <c r="F12" s="70" t="s">
        <v>64</v>
      </c>
    </row>
    <row r="13" spans="1:6">
      <c r="A13" s="70" t="str">
        <f>"TritylOn: " &amp; Pre_Record!N6</f>
        <v>TritylOn: Off</v>
      </c>
      <c r="B13" s="70" t="str">
        <f>"TritylOn: " &amp; Pre_Record!N54</f>
        <v>TritylOn: Off</v>
      </c>
      <c r="C13" s="70" t="str">
        <f>"TritylOn: " &amp; Pre_Record!N102</f>
        <v>TritylOn: Off</v>
      </c>
      <c r="D13" s="70" t="str">
        <f>"TritylOn: " &amp; Pre_Record!N150</f>
        <v>TritylOn: Off</v>
      </c>
      <c r="E13" s="70" t="str">
        <f>"TritylOn: " &amp; Pre_Record!N198</f>
        <v>TritylOn: Off</v>
      </c>
      <c r="F13" s="70" t="str">
        <f>"TritylOn: " &amp; Pre_Record!N246</f>
        <v>TritylOn: Off</v>
      </c>
    </row>
    <row r="14" spans="1:6">
      <c r="A14" s="70" t="str">
        <f>"Oligo ID: " &amp;Pre_Record!C6</f>
        <v>Oligo ID:  bra89-with-NAT-for</v>
      </c>
      <c r="B14" s="70" t="str">
        <f>"Oligo ID: " &amp;Pre_Record!C54</f>
        <v>Oligo ID:  354GF2</v>
      </c>
      <c r="C14" s="70" t="str">
        <f>"Oligo ID: " &amp;Pre_Record!C102</f>
        <v xml:space="preserve">Oligo ID: </v>
      </c>
      <c r="D14" s="70" t="str">
        <f>"Oligo ID: " &amp;Pre_Record!C150</f>
        <v xml:space="preserve">Oligo ID: </v>
      </c>
      <c r="E14" s="70" t="str">
        <f>"Oligo ID: " &amp;Pre_Record!C198</f>
        <v xml:space="preserve">Oligo ID: </v>
      </c>
      <c r="F14" s="70" t="str">
        <f>"Oligo ID: " &amp;Pre_Record!C246</f>
        <v xml:space="preserve">Oligo ID: </v>
      </c>
    </row>
    <row r="15" spans="1:6">
      <c r="A15" s="70" t="str">
        <f>"Number of Bases: " &amp; Pre_Record!E6</f>
        <v>Number of Bases: 55</v>
      </c>
      <c r="B15" s="70" t="str">
        <f>"Number of Bases: " &amp; Pre_Record!E54</f>
        <v>Number of Bases: 68</v>
      </c>
      <c r="C15" s="70" t="str">
        <f>"Number of Bases: " &amp; Pre_Record!E102</f>
        <v>Number of Bases: 0</v>
      </c>
      <c r="D15" s="70" t="str">
        <f>"Number of Bases: " &amp; Pre_Record!E150</f>
        <v>Number of Bases: 0</v>
      </c>
      <c r="E15" s="70" t="str">
        <f>"Number of Bases: " &amp; Pre_Record!E198</f>
        <v>Number of Bases: 0</v>
      </c>
      <c r="F15" s="70" t="str">
        <f>"Number of Bases: " &amp; Pre_Record!E246</f>
        <v>Number of Bases: 0</v>
      </c>
    </row>
    <row r="16" spans="1:6">
      <c r="A16" s="70" t="str">
        <f>"Sequence: " &amp; Pre_Record!D6</f>
        <v>Sequence: AAGCCGTGTCGTCAAGAGTGGTCATGGTTGTTTATGTTCGGATGTGATGTGAGAA</v>
      </c>
      <c r="B16" s="70" t="str">
        <f>"Sequence: " &amp; Pre_Record!D54</f>
        <v>Sequence: AATGCCCATGGCGTCTGCAGTAATATTAATAAATCTAAAAACTTTGATAATTTAAATGAATTTGAGAA</v>
      </c>
      <c r="C16" s="70" t="str">
        <f>"Sequence: " &amp; Pre_Record!D102</f>
        <v xml:space="preserve">Sequence: </v>
      </c>
      <c r="D16" s="70" t="str">
        <f>"Sequence: " &amp; Pre_Record!D150</f>
        <v xml:space="preserve">Sequence: </v>
      </c>
      <c r="E16" s="70" t="str">
        <f>"Sequence: " &amp; Pre_Record!D198</f>
        <v xml:space="preserve">Sequence: </v>
      </c>
      <c r="F16" s="70" t="str">
        <f>"Sequence: " &amp; Pre_Record!D246</f>
        <v xml:space="preserve">Sequence: </v>
      </c>
    </row>
    <row r="17" spans="1:6">
      <c r="A17" s="70" t="s">
        <v>63</v>
      </c>
      <c r="B17" s="70" t="s">
        <v>63</v>
      </c>
      <c r="C17" s="70" t="s">
        <v>63</v>
      </c>
      <c r="D17" s="70" t="s">
        <v>63</v>
      </c>
      <c r="E17" s="70" t="s">
        <v>63</v>
      </c>
      <c r="F17" s="70" t="s">
        <v>63</v>
      </c>
    </row>
    <row r="18" spans="1:6">
      <c r="A18" s="70"/>
      <c r="B18" s="70"/>
      <c r="C18" s="70"/>
      <c r="D18" s="70"/>
      <c r="E18" s="70"/>
      <c r="F18" s="70"/>
    </row>
    <row r="19" spans="1:6">
      <c r="A19" s="70" t="s">
        <v>110</v>
      </c>
      <c r="B19" s="70" t="s">
        <v>110</v>
      </c>
      <c r="C19" s="70" t="s">
        <v>110</v>
      </c>
      <c r="D19" s="70" t="s">
        <v>110</v>
      </c>
      <c r="E19" s="70" t="s">
        <v>110</v>
      </c>
      <c r="F19" s="70" t="s">
        <v>110</v>
      </c>
    </row>
    <row r="20" spans="1:6">
      <c r="A20" s="70" t="s">
        <v>64</v>
      </c>
      <c r="B20" s="70" t="s">
        <v>64</v>
      </c>
      <c r="C20" s="70" t="s">
        <v>64</v>
      </c>
      <c r="D20" s="70" t="s">
        <v>64</v>
      </c>
      <c r="E20" s="70" t="s">
        <v>64</v>
      </c>
      <c r="F20" s="70" t="s">
        <v>64</v>
      </c>
    </row>
    <row r="21" spans="1:6">
      <c r="A21" s="70" t="str">
        <f>"TritylOn: " &amp; Pre_Record!N7</f>
        <v>TritylOn: Off</v>
      </c>
      <c r="B21" s="70" t="str">
        <f>"TritylOn: " &amp; Pre_Record!N55</f>
        <v>TritylOn: Off</v>
      </c>
      <c r="C21" s="70" t="str">
        <f>"TritylOn: " &amp; Pre_Record!N103</f>
        <v>TritylOn: Off</v>
      </c>
      <c r="D21" s="70" t="str">
        <f>"TritylOn: " &amp; Pre_Record!N151</f>
        <v>TritylOn: Off</v>
      </c>
      <c r="E21" s="70" t="str">
        <f>"TritylOn: " &amp; Pre_Record!N199</f>
        <v>TritylOn: Off</v>
      </c>
      <c r="F21" s="70" t="str">
        <f>"TritylOn: " &amp; Pre_Record!N247</f>
        <v>TritylOn: Off</v>
      </c>
    </row>
    <row r="22" spans="1:6">
      <c r="A22" s="70" t="str">
        <f>"Oligo ID: " &amp; Pre_Record!C7</f>
        <v>Oligo ID:  bRa89-with-NAT-rev</v>
      </c>
      <c r="B22" s="70" t="str">
        <f>"Oligo ID: " &amp; Pre_Record!C55</f>
        <v>Oligo ID:  Ubq-1LeuL-GF</v>
      </c>
      <c r="C22" s="70" t="str">
        <f>"Oligo ID: " &amp; Pre_Record!C103</f>
        <v xml:space="preserve">Oligo ID: </v>
      </c>
      <c r="D22" s="70" t="str">
        <f>"Oligo ID: " &amp; Pre_Record!C151</f>
        <v xml:space="preserve">Oligo ID: </v>
      </c>
      <c r="E22" s="70" t="str">
        <f>"Oligo ID: " &amp; Pre_Record!C199</f>
        <v xml:space="preserve">Oligo ID: </v>
      </c>
      <c r="F22" s="70" t="str">
        <f>"Oligo ID: " &amp; Pre_Record!C247</f>
        <v xml:space="preserve">Oligo ID: </v>
      </c>
    </row>
    <row r="23" spans="1:6">
      <c r="A23" s="70" t="str">
        <f>"Number of Bases: " &amp; Pre_Record!E7</f>
        <v>Number of Bases: 52</v>
      </c>
      <c r="B23" s="70" t="str">
        <f>"Number of Bases: " &amp; Pre_Record!E55</f>
        <v>Number of Bases: 70</v>
      </c>
      <c r="C23" s="70" t="str">
        <f>"Number of Bases: " &amp; Pre_Record!E103</f>
        <v>Number of Bases: 0</v>
      </c>
      <c r="D23" s="70" t="str">
        <f>"Number of Bases: " &amp; Pre_Record!E151</f>
        <v>Number of Bases: 0</v>
      </c>
      <c r="E23" s="70" t="str">
        <f>"Number of Bases: " &amp; Pre_Record!E199</f>
        <v>Number of Bases: 0</v>
      </c>
      <c r="F23" s="70" t="str">
        <f>"Number of Bases: " &amp; Pre_Record!E247</f>
        <v>Number of Bases: 0</v>
      </c>
    </row>
    <row r="24" spans="1:6">
      <c r="A24" s="70" t="str">
        <f>"Sequence: " &amp; Pre_Record!D7</f>
        <v>Sequence: CTACATGAGCATGCCCTGCCCCTAGTCAGTACTGACAATAAAAAGATTCTTG</v>
      </c>
      <c r="B24" s="70" t="str">
        <f>"Sequence: " &amp; Pre_Record!D55</f>
        <v>Sequence: TGCGCGGGGGATCTGGTATTCATCTGGAGCTGATTTAATGGTTAGCAAAGGTGAAGAACTGTTTACCGGC</v>
      </c>
      <c r="C24" s="70" t="str">
        <f>"Sequence: " &amp; Pre_Record!D103</f>
        <v xml:space="preserve">Sequence: </v>
      </c>
      <c r="D24" s="70" t="str">
        <f>"Sequence: " &amp; Pre_Record!D151</f>
        <v xml:space="preserve">Sequence: </v>
      </c>
      <c r="E24" s="70" t="str">
        <f>"Sequence: " &amp; Pre_Record!D199</f>
        <v xml:space="preserve">Sequence: </v>
      </c>
      <c r="F24" s="70" t="str">
        <f>"Sequence: " &amp; Pre_Record!D247</f>
        <v xml:space="preserve">Sequence: </v>
      </c>
    </row>
    <row r="25" spans="1:6">
      <c r="A25" s="70" t="s">
        <v>63</v>
      </c>
      <c r="B25" s="70" t="s">
        <v>63</v>
      </c>
      <c r="C25" s="70" t="s">
        <v>63</v>
      </c>
      <c r="D25" s="70" t="s">
        <v>63</v>
      </c>
      <c r="E25" s="70" t="s">
        <v>63</v>
      </c>
      <c r="F25" s="70" t="s">
        <v>63</v>
      </c>
    </row>
    <row r="26" spans="1:6">
      <c r="A26" s="70"/>
      <c r="B26" s="70"/>
      <c r="C26" s="70"/>
      <c r="D26" s="70"/>
      <c r="E26" s="70"/>
      <c r="F26" s="70"/>
    </row>
    <row r="27" spans="1:6">
      <c r="A27" s="70" t="s">
        <v>109</v>
      </c>
      <c r="B27" s="70" t="s">
        <v>109</v>
      </c>
      <c r="C27" s="70" t="s">
        <v>109</v>
      </c>
      <c r="D27" s="70" t="s">
        <v>109</v>
      </c>
      <c r="E27" s="70" t="s">
        <v>109</v>
      </c>
      <c r="F27" s="70" t="s">
        <v>109</v>
      </c>
    </row>
    <row r="28" spans="1:6">
      <c r="A28" s="70" t="s">
        <v>64</v>
      </c>
      <c r="B28" s="70" t="s">
        <v>64</v>
      </c>
      <c r="C28" s="70" t="s">
        <v>64</v>
      </c>
      <c r="D28" s="70" t="s">
        <v>64</v>
      </c>
      <c r="E28" s="70" t="s">
        <v>64</v>
      </c>
      <c r="F28" s="70" t="s">
        <v>64</v>
      </c>
    </row>
    <row r="29" spans="1:6">
      <c r="A29" s="70" t="str">
        <f>"TritylOn: " &amp; Pre_Record!N8</f>
        <v>TritylOn: Off</v>
      </c>
      <c r="B29" s="70" t="str">
        <f>"TritylOn: " &amp; Pre_Record!N56</f>
        <v>TritylOn: Off</v>
      </c>
      <c r="C29" s="70" t="str">
        <f>"TritylOn: " &amp; Pre_Record!N104</f>
        <v>TritylOn: Off</v>
      </c>
      <c r="D29" s="70" t="str">
        <f>"TritylOn: " &amp; Pre_Record!N152</f>
        <v>TritylOn: Off</v>
      </c>
      <c r="E29" s="70" t="str">
        <f>"TritylOn: " &amp; Pre_Record!N200</f>
        <v>TritylOn: Off</v>
      </c>
      <c r="F29" s="70" t="str">
        <f>"TritylOn: " &amp; Pre_Record!N248</f>
        <v>TritylOn: Off</v>
      </c>
    </row>
    <row r="30" spans="1:6">
      <c r="A30" s="70" t="str">
        <f>"Oligo ID: " &amp; Pre_Record!C8</f>
        <v>Oligo ID:  EE-96</v>
      </c>
      <c r="B30" s="70" t="str">
        <f>"Oligo ID: " &amp; Pre_Record!C56</f>
        <v>Oligo ID:  Ubq-2HisBH-GF</v>
      </c>
      <c r="C30" s="70" t="str">
        <f>"Oligo ID: " &amp; Pre_Record!C104</f>
        <v xml:space="preserve">Oligo ID: </v>
      </c>
      <c r="D30" s="70" t="str">
        <f>"Oligo ID: " &amp; Pre_Record!C152</f>
        <v xml:space="preserve">Oligo ID: </v>
      </c>
      <c r="E30" s="70" t="str">
        <f>"Oligo ID: " &amp; Pre_Record!C200</f>
        <v xml:space="preserve">Oligo ID: </v>
      </c>
      <c r="F30" s="70" t="str">
        <f>"Oligo ID: " &amp; Pre_Record!C248</f>
        <v xml:space="preserve">Oligo ID: </v>
      </c>
    </row>
    <row r="31" spans="1:6">
      <c r="A31" s="70" t="str">
        <f>"Number of Bases: " &amp; Pre_Record!E8</f>
        <v>Number of Bases: 53</v>
      </c>
      <c r="B31" s="70" t="str">
        <f>"Number of Bases: " &amp; Pre_Record!E56</f>
        <v>Number of Bases: 70</v>
      </c>
      <c r="C31" s="70" t="str">
        <f>"Number of Bases: " &amp; Pre_Record!E104</f>
        <v>Number of Bases: 0</v>
      </c>
      <c r="D31" s="70" t="str">
        <f>"Number of Bases: " &amp; Pre_Record!E152</f>
        <v>Number of Bases: 0</v>
      </c>
      <c r="E31" s="70" t="str">
        <f>"Number of Bases: " &amp; Pre_Record!E200</f>
        <v>Number of Bases: 0</v>
      </c>
      <c r="F31" s="70" t="str">
        <f>"Number of Bases: " &amp; Pre_Record!E248</f>
        <v>Number of Bases: 0</v>
      </c>
    </row>
    <row r="32" spans="1:6">
      <c r="A32" s="70" t="str">
        <f>"Sequence: " &amp; Pre_Record!D8</f>
        <v>Sequence: CTGCCGCTACTGCCGCCACTGCTGCCACCGCTTTTAGCAGTCAGCAGCACTCC</v>
      </c>
      <c r="B32" s="70" t="str">
        <f>"Sequence: " &amp; Pre_Record!D56</f>
        <v>Sequence: TGCGCGGGGGATCTGGTTCGTCGAAAGGAGTGCTGTAATGGTTAGCAAAGGTGAAGAACTGTTTACCGGC</v>
      </c>
      <c r="C32" s="70" t="str">
        <f>"Sequence: " &amp; Pre_Record!D104</f>
        <v xml:space="preserve">Sequence: </v>
      </c>
      <c r="D32" s="70" t="str">
        <f>"Sequence: " &amp; Pre_Record!D152</f>
        <v xml:space="preserve">Sequence: </v>
      </c>
      <c r="E32" s="70" t="str">
        <f>"Sequence: " &amp; Pre_Record!D200</f>
        <v xml:space="preserve">Sequence: </v>
      </c>
      <c r="F32" s="70" t="str">
        <f>"Sequence: " &amp; Pre_Record!D248</f>
        <v xml:space="preserve">Sequence: </v>
      </c>
    </row>
    <row r="33" spans="1:6">
      <c r="A33" s="70" t="s">
        <v>63</v>
      </c>
      <c r="B33" s="70" t="s">
        <v>63</v>
      </c>
      <c r="C33" s="70" t="s">
        <v>63</v>
      </c>
      <c r="D33" s="70" t="s">
        <v>63</v>
      </c>
      <c r="E33" s="70" t="s">
        <v>63</v>
      </c>
      <c r="F33" s="70" t="s">
        <v>63</v>
      </c>
    </row>
    <row r="34" spans="1:6">
      <c r="A34" s="70"/>
      <c r="B34" s="70"/>
      <c r="C34" s="70"/>
      <c r="D34" s="70"/>
      <c r="E34" s="70"/>
      <c r="F34" s="70"/>
    </row>
    <row r="35" spans="1:6">
      <c r="A35" s="70" t="s">
        <v>108</v>
      </c>
      <c r="B35" s="70" t="s">
        <v>108</v>
      </c>
      <c r="C35" s="70" t="s">
        <v>108</v>
      </c>
      <c r="D35" s="70" t="s">
        <v>108</v>
      </c>
      <c r="E35" s="70" t="s">
        <v>108</v>
      </c>
      <c r="F35" s="70" t="s">
        <v>108</v>
      </c>
    </row>
    <row r="36" spans="1:6">
      <c r="A36" s="70" t="s">
        <v>64</v>
      </c>
      <c r="B36" s="70" t="s">
        <v>64</v>
      </c>
      <c r="C36" s="70" t="s">
        <v>64</v>
      </c>
      <c r="D36" s="70" t="s">
        <v>64</v>
      </c>
      <c r="E36" s="70" t="s">
        <v>64</v>
      </c>
      <c r="F36" s="70" t="s">
        <v>64</v>
      </c>
    </row>
    <row r="37" spans="1:6">
      <c r="A37" s="70" t="str">
        <f>"TritylOn: " &amp; Pre_Record!N9</f>
        <v>TritylOn: Off</v>
      </c>
      <c r="B37" s="70" t="str">
        <f>"TritylOn: " &amp; Pre_Record!N57</f>
        <v>TritylOn: Off</v>
      </c>
      <c r="C37" s="70" t="str">
        <f>"TritylOn: " &amp; Pre_Record!N105</f>
        <v>TritylOn: Off</v>
      </c>
      <c r="D37" s="70" t="str">
        <f>"TritylOn: " &amp; Pre_Record!N153</f>
        <v>TritylOn: Off</v>
      </c>
      <c r="E37" s="70" t="str">
        <f>"TritylOn: " &amp; Pre_Record!N201</f>
        <v>TritylOn: Off</v>
      </c>
      <c r="F37" s="70" t="str">
        <f>"TritylOn: " &amp; Pre_Record!N249</f>
        <v>TritylOn: Off</v>
      </c>
    </row>
    <row r="38" spans="1:6">
      <c r="A38" s="70" t="str">
        <f>"Oligo ID: " &amp; Pre_Record!C9</f>
        <v>Oligo ID:  SPrtoF2-3-7-12</v>
      </c>
      <c r="B38" s="70" t="str">
        <f>"Oligo ID: " &amp; Pre_Record!C57</f>
        <v>Oligo ID:  Ubq-3TrpBA-GF</v>
      </c>
      <c r="C38" s="70" t="str">
        <f>"Oligo ID: " &amp; Pre_Record!C105</f>
        <v xml:space="preserve">Oligo ID: </v>
      </c>
      <c r="D38" s="70" t="str">
        <f>"Oligo ID: " &amp; Pre_Record!C153</f>
        <v xml:space="preserve">Oligo ID: </v>
      </c>
      <c r="E38" s="70" t="str">
        <f>"Oligo ID: " &amp; Pre_Record!C201</f>
        <v xml:space="preserve">Oligo ID: </v>
      </c>
      <c r="F38" s="70" t="str">
        <f>"Oligo ID: " &amp; Pre_Record!C249</f>
        <v xml:space="preserve">Oligo ID: </v>
      </c>
    </row>
    <row r="39" spans="1:6">
      <c r="A39" s="70" t="str">
        <f>"Number of Bases: " &amp; Pre_Record!E9</f>
        <v>Number of Bases: 52</v>
      </c>
      <c r="B39" s="70" t="str">
        <f>"Number of Bases: " &amp; Pre_Record!E57</f>
        <v>Number of Bases: 70</v>
      </c>
      <c r="C39" s="70" t="str">
        <f>"Number of Bases: " &amp; Pre_Record!E105</f>
        <v>Number of Bases: 0</v>
      </c>
      <c r="D39" s="70" t="str">
        <f>"Number of Bases: " &amp; Pre_Record!E153</f>
        <v>Number of Bases: 0</v>
      </c>
      <c r="E39" s="70" t="str">
        <f>"Number of Bases: " &amp; Pre_Record!E201</f>
        <v>Number of Bases: 0</v>
      </c>
      <c r="F39" s="70" t="str">
        <f>"Number of Bases: " &amp; Pre_Record!E249</f>
        <v>Number of Bases: 0</v>
      </c>
    </row>
    <row r="40" spans="1:6">
      <c r="A40" s="70" t="str">
        <f>"Sequence: " &amp; Pre_Record!D9</f>
        <v>Sequence: TTCTGCTCCACGCCGCTCGGCCCGAAGAAATTGTGTTGACGCAGTCTCCAGG</v>
      </c>
      <c r="B40" s="70" t="str">
        <f>"Sequence: " &amp; Pre_Record!D57</f>
        <v>Sequence: TGCGCGGGGGATCTGGTAAAGCACGAGGGGAAATCTAATGGTTAGCAAAGGTGAAGAACTGTTTACCGGC</v>
      </c>
      <c r="C40" s="70" t="str">
        <f>"Sequence: " &amp; Pre_Record!D105</f>
        <v xml:space="preserve">Sequence: </v>
      </c>
      <c r="D40" s="70" t="str">
        <f>"Sequence: " &amp; Pre_Record!D153</f>
        <v xml:space="preserve">Sequence: </v>
      </c>
      <c r="E40" s="70" t="str">
        <f>"Sequence: " &amp; Pre_Record!D201</f>
        <v xml:space="preserve">Sequence: </v>
      </c>
      <c r="F40" s="70" t="str">
        <f>"Sequence: " &amp; Pre_Record!D249</f>
        <v xml:space="preserve">Sequence: </v>
      </c>
    </row>
    <row r="41" spans="1:6">
      <c r="A41" s="70" t="s">
        <v>63</v>
      </c>
      <c r="B41" s="70" t="s">
        <v>63</v>
      </c>
      <c r="C41" s="70" t="s">
        <v>63</v>
      </c>
      <c r="D41" s="70" t="s">
        <v>63</v>
      </c>
      <c r="E41" s="70" t="s">
        <v>63</v>
      </c>
      <c r="F41" s="70" t="s">
        <v>63</v>
      </c>
    </row>
    <row r="42" spans="1:6">
      <c r="A42" s="70"/>
      <c r="B42" s="70"/>
      <c r="C42" s="70"/>
      <c r="D42" s="70"/>
      <c r="E42" s="70"/>
      <c r="F42" s="70"/>
    </row>
    <row r="43" spans="1:6">
      <c r="A43" s="70" t="s">
        <v>107</v>
      </c>
      <c r="B43" s="70" t="s">
        <v>107</v>
      </c>
      <c r="C43" s="70" t="s">
        <v>107</v>
      </c>
      <c r="D43" s="70" t="s">
        <v>107</v>
      </c>
      <c r="E43" s="70" t="s">
        <v>107</v>
      </c>
      <c r="F43" s="70" t="s">
        <v>107</v>
      </c>
    </row>
    <row r="44" spans="1:6">
      <c r="A44" s="70" t="s">
        <v>64</v>
      </c>
      <c r="B44" s="70" t="s">
        <v>64</v>
      </c>
      <c r="C44" s="70" t="s">
        <v>64</v>
      </c>
      <c r="D44" s="70" t="s">
        <v>64</v>
      </c>
      <c r="E44" s="70" t="s">
        <v>64</v>
      </c>
      <c r="F44" s="70" t="s">
        <v>64</v>
      </c>
    </row>
    <row r="45" spans="1:6">
      <c r="A45" s="70" t="str">
        <f>"TritylOn: " &amp; Pre_Record!N10</f>
        <v>TritylOn: Off</v>
      </c>
      <c r="B45" s="70" t="str">
        <f>"TritylOn: " &amp; Pre_Record!N58</f>
        <v>TritylOn: Off</v>
      </c>
      <c r="C45" s="70" t="str">
        <f>"TritylOn: " &amp; Pre_Record!N106</f>
        <v>TritylOn: Off</v>
      </c>
      <c r="D45" s="70" t="str">
        <f>"TritylOn: " &amp; Pre_Record!N154</f>
        <v>TritylOn: Off</v>
      </c>
      <c r="E45" s="70" t="str">
        <f>"TritylOn: " &amp; Pre_Record!N202</f>
        <v>TritylOn: Off</v>
      </c>
      <c r="F45" s="70" t="str">
        <f>"TritylOn: " &amp; Pre_Record!N250</f>
        <v>TritylOn: Off</v>
      </c>
    </row>
    <row r="46" spans="1:6">
      <c r="A46" s="70" t="str">
        <f>"Oligo ID: " &amp; Pre_Record!C10</f>
        <v>Oligo ID:  SLC-1-39-NGS</v>
      </c>
      <c r="B46" s="70" t="str">
        <f>"Oligo ID: " &amp; Pre_Record!C58</f>
        <v>Oligo ID:  Ubq-4LeuAB-GF</v>
      </c>
      <c r="C46" s="70" t="str">
        <f>"Oligo ID: " &amp; Pre_Record!C106</f>
        <v xml:space="preserve">Oligo ID: </v>
      </c>
      <c r="D46" s="70" t="str">
        <f>"Oligo ID: " &amp; Pre_Record!C154</f>
        <v xml:space="preserve">Oligo ID: </v>
      </c>
      <c r="E46" s="70" t="str">
        <f>"Oligo ID: " &amp; Pre_Record!C202</f>
        <v xml:space="preserve">Oligo ID: </v>
      </c>
      <c r="F46" s="70" t="str">
        <f>"Oligo ID: " &amp; Pre_Record!C250</f>
        <v xml:space="preserve">Oligo ID: </v>
      </c>
    </row>
    <row r="47" spans="1:6">
      <c r="A47" s="70" t="str">
        <f>"Number of Bases: " &amp; Pre_Record!E10</f>
        <v>Number of Bases: 46</v>
      </c>
      <c r="B47" s="70" t="str">
        <f>"Number of Bases: " &amp; Pre_Record!E58</f>
        <v>Number of Bases: 70</v>
      </c>
      <c r="C47" s="70" t="str">
        <f>"Number of Bases: " &amp; Pre_Record!E106</f>
        <v>Number of Bases: 0</v>
      </c>
      <c r="D47" s="70" t="str">
        <f>"Number of Bases: " &amp; Pre_Record!E154</f>
        <v>Number of Bases: 0</v>
      </c>
      <c r="E47" s="70" t="str">
        <f>"Number of Bases: " &amp; Pre_Record!E202</f>
        <v>Number of Bases: 0</v>
      </c>
      <c r="F47" s="70" t="str">
        <f>"Number of Bases: " &amp; Pre_Record!E250</f>
        <v>Number of Bases: 0</v>
      </c>
    </row>
    <row r="48" spans="1:6">
      <c r="A48" s="70" t="str">
        <f>"Sequence: " &amp; Pre_Record!D10</f>
        <v>Sequence: TCCGATCTHHHHACHHHHACHHHNCCAATTTCAGATACCACTGGAG</v>
      </c>
      <c r="B48" s="70" t="str">
        <f>"Sequence: " &amp; Pre_Record!D58</f>
        <v>Sequence: TGCGCGGGGGATCTGGTAACAACAAGGAAACCGTGTAATGGTTAGCAAAGGTGAAGAACTGTTTACCGGC</v>
      </c>
      <c r="C48" s="70" t="str">
        <f>"Sequence: " &amp; Pre_Record!D106</f>
        <v xml:space="preserve">Sequence: </v>
      </c>
      <c r="D48" s="70" t="str">
        <f>"Sequence: " &amp; Pre_Record!D154</f>
        <v xml:space="preserve">Sequence: </v>
      </c>
      <c r="E48" s="70" t="str">
        <f>"Sequence: " &amp; Pre_Record!D202</f>
        <v xml:space="preserve">Sequence: </v>
      </c>
      <c r="F48" s="70" t="str">
        <f>"Sequence: " &amp; Pre_Record!D250</f>
        <v xml:space="preserve">Sequence: </v>
      </c>
    </row>
    <row r="49" spans="1:6">
      <c r="A49" s="70" t="s">
        <v>63</v>
      </c>
      <c r="B49" s="70" t="s">
        <v>63</v>
      </c>
      <c r="C49" s="70" t="s">
        <v>63</v>
      </c>
      <c r="D49" s="70" t="s">
        <v>63</v>
      </c>
      <c r="E49" s="70" t="s">
        <v>63</v>
      </c>
      <c r="F49" s="70" t="s">
        <v>63</v>
      </c>
    </row>
    <row r="50" spans="1:6">
      <c r="A50" s="70"/>
      <c r="B50" s="70"/>
      <c r="C50" s="70"/>
      <c r="D50" s="70"/>
      <c r="E50" s="70"/>
      <c r="F50" s="70"/>
    </row>
    <row r="51" spans="1:6">
      <c r="A51" s="70" t="s">
        <v>106</v>
      </c>
      <c r="B51" s="70" t="s">
        <v>106</v>
      </c>
      <c r="C51" s="70" t="s">
        <v>106</v>
      </c>
      <c r="D51" s="70" t="s">
        <v>106</v>
      </c>
      <c r="E51" s="70" t="s">
        <v>106</v>
      </c>
      <c r="F51" s="70" t="s">
        <v>106</v>
      </c>
    </row>
    <row r="52" spans="1:6">
      <c r="A52" s="70" t="s">
        <v>64</v>
      </c>
      <c r="B52" s="70" t="s">
        <v>64</v>
      </c>
      <c r="C52" s="70" t="s">
        <v>64</v>
      </c>
      <c r="D52" s="70" t="s">
        <v>64</v>
      </c>
      <c r="E52" s="70" t="s">
        <v>64</v>
      </c>
      <c r="F52" s="70" t="s">
        <v>64</v>
      </c>
    </row>
    <row r="53" spans="1:6">
      <c r="A53" s="70" t="str">
        <f>"TritylOn: " &amp; Pre_Record!N11</f>
        <v>TritylOn: Off</v>
      </c>
      <c r="B53" s="70" t="str">
        <f>"TritylOn: " &amp; Pre_Record!N59</f>
        <v>TritylOn: Off</v>
      </c>
      <c r="C53" s="70" t="str">
        <f>"TritylOn: " &amp; Pre_Record!N107</f>
        <v>TritylOn: Off</v>
      </c>
      <c r="D53" s="70" t="str">
        <f>"TritylOn: " &amp; Pre_Record!N155</f>
        <v>TritylOn: Off</v>
      </c>
      <c r="E53" s="70" t="str">
        <f>"TritylOn: " &amp; Pre_Record!N203</f>
        <v>TritylOn: Off</v>
      </c>
      <c r="F53" s="70" t="str">
        <f>"TritylOn: " &amp; Pre_Record!N251</f>
        <v>TritylOn: Off</v>
      </c>
    </row>
    <row r="54" spans="1:6">
      <c r="A54" s="70" t="str">
        <f>"Oligo ID: " &amp; Pre_Record!C11</f>
        <v>Oligo ID:  SLC-3-15-NGS</v>
      </c>
      <c r="B54" s="70" t="str">
        <f>"Oligo ID: " &amp; Pre_Record!C59</f>
        <v>Oligo ID:  Ubq-5HisHA-GF</v>
      </c>
      <c r="C54" s="70" t="str">
        <f>"Oligo ID: " &amp; Pre_Record!C107</f>
        <v xml:space="preserve">Oligo ID: </v>
      </c>
      <c r="D54" s="70" t="str">
        <f>"Oligo ID: " &amp; Pre_Record!C155</f>
        <v xml:space="preserve">Oligo ID: </v>
      </c>
      <c r="E54" s="70" t="str">
        <f>"Oligo ID: " &amp; Pre_Record!C203</f>
        <v xml:space="preserve">Oligo ID: </v>
      </c>
      <c r="F54" s="70" t="str">
        <f>"Oligo ID: " &amp; Pre_Record!C251</f>
        <v xml:space="preserve">Oligo ID: </v>
      </c>
    </row>
    <row r="55" spans="1:6">
      <c r="A55" s="70" t="str">
        <f>"Number of Bases: " &amp; Pre_Record!E11</f>
        <v>Number of Bases: 48</v>
      </c>
      <c r="B55" s="70" t="str">
        <f>"Number of Bases: " &amp; Pre_Record!E59</f>
        <v>Number of Bases: 70</v>
      </c>
      <c r="C55" s="70" t="str">
        <f>"Number of Bases: " &amp; Pre_Record!E107</f>
        <v>Number of Bases: 0</v>
      </c>
      <c r="D55" s="70" t="str">
        <f>"Number of Bases: " &amp; Pre_Record!E155</f>
        <v>Number of Bases: 0</v>
      </c>
      <c r="E55" s="70" t="str">
        <f>"Number of Bases: " &amp; Pre_Record!E203</f>
        <v>Number of Bases: 0</v>
      </c>
      <c r="F55" s="70" t="str">
        <f>"Number of Bases: " &amp; Pre_Record!E251</f>
        <v>Number of Bases: 0</v>
      </c>
    </row>
    <row r="56" spans="1:6">
      <c r="A56" s="70" t="str">
        <f>"Sequence: " &amp; Pre_Record!D11</f>
        <v>Sequence: TCCGATCTHHHHACHHHHACHHHNCCAATCTCAGGTGCCAGATGTGAC</v>
      </c>
      <c r="B56" s="70" t="str">
        <f>"Sequence: " &amp; Pre_Record!D59</f>
        <v>Sequence: TGCGCGGGGGATCTGGTAAAAACTTCCTGGAGATGTAATGGTTAGCAAAGGTGAAGAACTGTTTACCGGC</v>
      </c>
      <c r="C56" s="70" t="str">
        <f>"Sequence: " &amp; Pre_Record!D107</f>
        <v xml:space="preserve">Sequence: </v>
      </c>
      <c r="D56" s="70" t="str">
        <f>"Sequence: " &amp; Pre_Record!D155</f>
        <v xml:space="preserve">Sequence: </v>
      </c>
      <c r="E56" s="70" t="str">
        <f>"Sequence: " &amp; Pre_Record!D203</f>
        <v xml:space="preserve">Sequence: </v>
      </c>
      <c r="F56" s="70" t="str">
        <f>"Sequence: " &amp; Pre_Record!D251</f>
        <v xml:space="preserve">Sequence: </v>
      </c>
    </row>
    <row r="57" spans="1:6">
      <c r="A57" s="70" t="s">
        <v>63</v>
      </c>
      <c r="B57" s="70" t="s">
        <v>63</v>
      </c>
      <c r="C57" s="70" t="s">
        <v>63</v>
      </c>
      <c r="D57" s="70" t="s">
        <v>63</v>
      </c>
      <c r="E57" s="70" t="s">
        <v>63</v>
      </c>
      <c r="F57" s="70" t="s">
        <v>63</v>
      </c>
    </row>
    <row r="58" spans="1:6">
      <c r="A58" s="70"/>
      <c r="B58" s="70"/>
      <c r="C58" s="70"/>
      <c r="D58" s="70"/>
      <c r="E58" s="70"/>
      <c r="F58" s="70"/>
    </row>
    <row r="59" spans="1:6">
      <c r="A59" s="70" t="s">
        <v>105</v>
      </c>
      <c r="B59" s="70" t="s">
        <v>105</v>
      </c>
      <c r="C59" s="70" t="s">
        <v>105</v>
      </c>
      <c r="D59" s="70" t="s">
        <v>105</v>
      </c>
      <c r="E59" s="70" t="s">
        <v>105</v>
      </c>
      <c r="F59" s="70" t="s">
        <v>105</v>
      </c>
    </row>
    <row r="60" spans="1:6">
      <c r="A60" s="70" t="s">
        <v>64</v>
      </c>
      <c r="B60" s="70" t="s">
        <v>64</v>
      </c>
      <c r="C60" s="70" t="s">
        <v>64</v>
      </c>
      <c r="D60" s="70" t="s">
        <v>64</v>
      </c>
      <c r="E60" s="70" t="s">
        <v>64</v>
      </c>
      <c r="F60" s="70" t="s">
        <v>64</v>
      </c>
    </row>
    <row r="61" spans="1:6">
      <c r="A61" s="70" t="str">
        <f>"TritylOn: " &amp; Pre_Record!N12</f>
        <v>TritylOn: Off</v>
      </c>
      <c r="B61" s="70" t="str">
        <f>"TritylOn: " &amp; Pre_Record!N60</f>
        <v>TritylOn: Off</v>
      </c>
      <c r="C61" s="70" t="str">
        <f>"TritylOn: " &amp; Pre_Record!N108</f>
        <v>TritylOn: Off</v>
      </c>
      <c r="D61" s="70" t="str">
        <f>"TritylOn: " &amp; Pre_Record!N156</f>
        <v>TritylOn: Off</v>
      </c>
      <c r="E61" s="70" t="str">
        <f>"TritylOn: " &amp; Pre_Record!N204</f>
        <v>TritylOn: Off</v>
      </c>
      <c r="F61" s="70" t="str">
        <f>"TritylOn: " &amp; Pre_Record!N252</f>
        <v>TritylOn: Off</v>
      </c>
    </row>
    <row r="62" spans="1:6">
      <c r="A62" s="70" t="str">
        <f>"Oligo ID: " &amp; Pre_Record!C12</f>
        <v>Oligo ID:  specoRFfor</v>
      </c>
      <c r="B62" s="70" t="str">
        <f>"Oligo ID: " &amp; Pre_Record!C60</f>
        <v>Oligo ID:  Ubq-6HisCB-GF</v>
      </c>
      <c r="C62" s="70" t="str">
        <f>"Oligo ID: " &amp; Pre_Record!C108</f>
        <v xml:space="preserve">Oligo ID: </v>
      </c>
      <c r="D62" s="70" t="str">
        <f>"Oligo ID: " &amp; Pre_Record!C156</f>
        <v xml:space="preserve">Oligo ID: </v>
      </c>
      <c r="E62" s="70" t="str">
        <f>"Oligo ID: " &amp; Pre_Record!C204</f>
        <v xml:space="preserve">Oligo ID: </v>
      </c>
      <c r="F62" s="70" t="str">
        <f>"Oligo ID: " &amp; Pre_Record!C252</f>
        <v xml:space="preserve">Oligo ID: </v>
      </c>
    </row>
    <row r="63" spans="1:6">
      <c r="A63" s="70" t="str">
        <f>"Number of Bases: " &amp; Pre_Record!E12</f>
        <v>Number of Bases: 40</v>
      </c>
      <c r="B63" s="70" t="str">
        <f>"Number of Bases: " &amp; Pre_Record!E60</f>
        <v>Number of Bases: 70</v>
      </c>
      <c r="C63" s="70" t="str">
        <f>"Number of Bases: " &amp; Pre_Record!E108</f>
        <v>Number of Bases: 0</v>
      </c>
      <c r="D63" s="70" t="str">
        <f>"Number of Bases: " &amp; Pre_Record!E156</f>
        <v>Number of Bases: 0</v>
      </c>
      <c r="E63" s="70" t="str">
        <f>"Number of Bases: " &amp; Pre_Record!E204</f>
        <v>Number of Bases: 0</v>
      </c>
      <c r="F63" s="70" t="str">
        <f>"Number of Bases: " &amp; Pre_Record!E252</f>
        <v>Number of Bases: 0</v>
      </c>
    </row>
    <row r="64" spans="1:6">
      <c r="A64" s="70" t="str">
        <f>"Sequence: " &amp; Pre_Record!D12</f>
        <v>Sequence: atgcctcgtgcctctaaacaacaggcgcggtatgccgtag</v>
      </c>
      <c r="B64" s="70" t="str">
        <f>"Sequence: " &amp; Pre_Record!D60</f>
        <v>Sequence: TGCGCGGGGGATCTGGTTTACGTGCGGAGCAAGTTTAATGGTTAGCAAAGGTGAAGAACTGTTTACCGGC</v>
      </c>
      <c r="C64" s="70" t="str">
        <f>"Sequence: " &amp; Pre_Record!D108</f>
        <v xml:space="preserve">Sequence: </v>
      </c>
      <c r="D64" s="70" t="str">
        <f>"Sequence: " &amp; Pre_Record!D156</f>
        <v xml:space="preserve">Sequence: </v>
      </c>
      <c r="E64" s="70" t="str">
        <f>"Sequence: " &amp; Pre_Record!D204</f>
        <v xml:space="preserve">Sequence: </v>
      </c>
      <c r="F64" s="70" t="str">
        <f>"Sequence: " &amp; Pre_Record!D252</f>
        <v xml:space="preserve">Sequence: </v>
      </c>
    </row>
    <row r="65" spans="1:6">
      <c r="A65" s="70" t="s">
        <v>63</v>
      </c>
      <c r="B65" s="70" t="s">
        <v>63</v>
      </c>
      <c r="C65" s="70" t="s">
        <v>63</v>
      </c>
      <c r="D65" s="70" t="s">
        <v>63</v>
      </c>
      <c r="E65" s="70" t="s">
        <v>63</v>
      </c>
      <c r="F65" s="70" t="s">
        <v>63</v>
      </c>
    </row>
    <row r="66" spans="1:6">
      <c r="A66" s="70"/>
      <c r="B66" s="70"/>
      <c r="C66" s="70"/>
      <c r="D66" s="70"/>
      <c r="E66" s="70"/>
      <c r="F66" s="70"/>
    </row>
    <row r="67" spans="1:6">
      <c r="A67" s="70" t="s">
        <v>104</v>
      </c>
      <c r="B67" s="70" t="s">
        <v>104</v>
      </c>
      <c r="C67" s="70" t="s">
        <v>104</v>
      </c>
      <c r="D67" s="70" t="s">
        <v>104</v>
      </c>
      <c r="E67" s="70" t="s">
        <v>104</v>
      </c>
      <c r="F67" s="70" t="s">
        <v>104</v>
      </c>
    </row>
    <row r="68" spans="1:6">
      <c r="A68" s="70" t="s">
        <v>64</v>
      </c>
      <c r="B68" s="70" t="s">
        <v>64</v>
      </c>
      <c r="C68" s="70" t="s">
        <v>64</v>
      </c>
      <c r="D68" s="70" t="s">
        <v>64</v>
      </c>
      <c r="E68" s="70" t="s">
        <v>64</v>
      </c>
      <c r="F68" s="70" t="s">
        <v>64</v>
      </c>
    </row>
    <row r="69" spans="1:6">
      <c r="A69" s="70" t="str">
        <f>"TritylOn: " &amp; Pre_Record!N13</f>
        <v>TritylOn: Off</v>
      </c>
      <c r="B69" s="70" t="str">
        <f>"TritylOn: " &amp; Pre_Record!N61</f>
        <v>TritylOn: Off</v>
      </c>
      <c r="C69" s="70" t="str">
        <f>"TritylOn: " &amp; Pre_Record!N109</f>
        <v>TritylOn: Off</v>
      </c>
      <c r="D69" s="70" t="str">
        <f>"TritylOn: " &amp; Pre_Record!N157</f>
        <v>TritylOn: Off</v>
      </c>
      <c r="E69" s="70" t="str">
        <f>"TritylOn: " &amp; Pre_Record!N205</f>
        <v>TritylOn: Off</v>
      </c>
      <c r="F69" s="70" t="str">
        <f>"TritylOn: " &amp; Pre_Record!N253</f>
        <v>TritylOn: Off</v>
      </c>
    </row>
    <row r="70" spans="1:6">
      <c r="A70" s="70" t="str">
        <f>"Oligo ID: " &amp; Pre_Record!C13</f>
        <v>Oligo ID:  SpecoRFrev</v>
      </c>
      <c r="B70" s="70" t="str">
        <f>"Oligo ID: " &amp; Pre_Record!C61</f>
        <v>Oligo ID:  AUbqGF</v>
      </c>
      <c r="C70" s="70" t="str">
        <f>"Oligo ID: " &amp; Pre_Record!C109</f>
        <v xml:space="preserve">Oligo ID: </v>
      </c>
      <c r="D70" s="70" t="str">
        <f>"Oligo ID: " &amp; Pre_Record!C157</f>
        <v xml:space="preserve">Oligo ID: </v>
      </c>
      <c r="E70" s="70" t="str">
        <f>"Oligo ID: " &amp; Pre_Record!C205</f>
        <v xml:space="preserve">Oligo ID: </v>
      </c>
      <c r="F70" s="70" t="str">
        <f>"Oligo ID: " &amp; Pre_Record!C253</f>
        <v xml:space="preserve">Oligo ID: </v>
      </c>
    </row>
    <row r="71" spans="1:6">
      <c r="A71" s="70" t="str">
        <f>"Number of Bases: " &amp; Pre_Record!E13</f>
        <v>Number of Bases: 40</v>
      </c>
      <c r="B71" s="70" t="str">
        <f>"Number of Bases: " &amp; Pre_Record!E61</f>
        <v>Number of Bases: 55</v>
      </c>
      <c r="C71" s="70" t="str">
        <f>"Number of Bases: " &amp; Pre_Record!E109</f>
        <v>Number of Bases: 0</v>
      </c>
      <c r="D71" s="70" t="str">
        <f>"Number of Bases: " &amp; Pre_Record!E157</f>
        <v>Number of Bases: 0</v>
      </c>
      <c r="E71" s="70" t="str">
        <f>"Number of Bases: " &amp; Pre_Record!E205</f>
        <v>Number of Bases: 0</v>
      </c>
      <c r="F71" s="70" t="str">
        <f>"Number of Bases: " &amp; Pre_Record!E253</f>
        <v>Number of Bases: 0</v>
      </c>
    </row>
    <row r="72" spans="1:6">
      <c r="A72" s="70" t="str">
        <f>"Sequence: " &amp; Pre_Record!D13</f>
        <v>Sequence: ttatttgcccacgaccttggtgatctctcccttaacgtag</v>
      </c>
      <c r="B72" s="70" t="str">
        <f>"Sequence: " &amp; Pre_Record!D61</f>
        <v>Sequence: aacaggaggaattaaccatgcagatctttgttaaaaccttaacaggcaaaacaat</v>
      </c>
      <c r="C72" s="70" t="str">
        <f>"Sequence: " &amp; Pre_Record!D109</f>
        <v xml:space="preserve">Sequence: </v>
      </c>
      <c r="D72" s="70" t="str">
        <f>"Sequence: " &amp; Pre_Record!D157</f>
        <v xml:space="preserve">Sequence: </v>
      </c>
      <c r="E72" s="70" t="str">
        <f>"Sequence: " &amp; Pre_Record!D205</f>
        <v xml:space="preserve">Sequence: </v>
      </c>
      <c r="F72" s="70" t="str">
        <f>"Sequence: " &amp; Pre_Record!D253</f>
        <v xml:space="preserve">Sequence: </v>
      </c>
    </row>
    <row r="73" spans="1:6">
      <c r="A73" s="70" t="s">
        <v>63</v>
      </c>
      <c r="B73" s="70" t="s">
        <v>63</v>
      </c>
      <c r="C73" s="70" t="s">
        <v>63</v>
      </c>
      <c r="D73" s="70" t="s">
        <v>63</v>
      </c>
      <c r="E73" s="70" t="s">
        <v>63</v>
      </c>
      <c r="F73" s="70" t="s">
        <v>63</v>
      </c>
    </row>
    <row r="74" spans="1:6">
      <c r="A74" s="70"/>
      <c r="B74" s="70"/>
      <c r="C74" s="70"/>
      <c r="D74" s="70"/>
      <c r="E74" s="70"/>
      <c r="F74" s="70"/>
    </row>
    <row r="75" spans="1:6">
      <c r="A75" s="70" t="s">
        <v>103</v>
      </c>
      <c r="B75" s="70" t="s">
        <v>103</v>
      </c>
      <c r="C75" s="70" t="s">
        <v>103</v>
      </c>
      <c r="D75" s="70" t="s">
        <v>103</v>
      </c>
      <c r="E75" s="70" t="s">
        <v>103</v>
      </c>
      <c r="F75" s="70" t="s">
        <v>103</v>
      </c>
    </row>
    <row r="76" spans="1:6">
      <c r="A76" s="70" t="s">
        <v>64</v>
      </c>
      <c r="B76" s="70" t="s">
        <v>64</v>
      </c>
      <c r="C76" s="70" t="s">
        <v>64</v>
      </c>
      <c r="D76" s="70" t="s">
        <v>64</v>
      </c>
      <c r="E76" s="70" t="s">
        <v>64</v>
      </c>
      <c r="F76" s="70" t="s">
        <v>64</v>
      </c>
    </row>
    <row r="77" spans="1:6">
      <c r="A77" s="70" t="str">
        <f>"TritylOn: " &amp; Pre_Record!N14</f>
        <v>TritylOn: Off</v>
      </c>
      <c r="B77" s="70" t="str">
        <f>"TritylOn: " &amp; Pre_Record!N62</f>
        <v>TritylOn: Off</v>
      </c>
      <c r="C77" s="70" t="str">
        <f>"TritylOn: " &amp; Pre_Record!N110</f>
        <v>TritylOn: Off</v>
      </c>
      <c r="D77" s="70" t="str">
        <f>"TritylOn: " &amp; Pre_Record!N158</f>
        <v>TritylOn: Off</v>
      </c>
      <c r="E77" s="70" t="str">
        <f>"TritylOn: " &amp; Pre_Record!N206</f>
        <v>TritylOn: Off</v>
      </c>
      <c r="F77" s="70" t="str">
        <f>"TritylOn: " &amp; Pre_Record!N254</f>
        <v>TritylOn: Off</v>
      </c>
    </row>
    <row r="78" spans="1:6">
      <c r="A78" s="70" t="str">
        <f>"Oligo ID: " &amp; Pre_Record!C14</f>
        <v>Oligo ID:  specORFforHifi</v>
      </c>
      <c r="B78" s="70" t="str">
        <f>"Oligo ID: " &amp; Pre_Record!C62</f>
        <v>Oligo ID:  UbqLP-GR</v>
      </c>
      <c r="C78" s="70" t="str">
        <f>"Oligo ID: " &amp; Pre_Record!C110</f>
        <v xml:space="preserve">Oligo ID: </v>
      </c>
      <c r="D78" s="70" t="str">
        <f>"Oligo ID: " &amp; Pre_Record!C158</f>
        <v xml:space="preserve">Oligo ID: </v>
      </c>
      <c r="E78" s="70" t="str">
        <f>"Oligo ID: " &amp; Pre_Record!C206</f>
        <v xml:space="preserve">Oligo ID: </v>
      </c>
      <c r="F78" s="70" t="str">
        <f>"Oligo ID: " &amp; Pre_Record!C254</f>
        <v xml:space="preserve">Oligo ID: </v>
      </c>
    </row>
    <row r="79" spans="1:6">
      <c r="A79" s="70" t="str">
        <f>"Number of Bases: " &amp; Pre_Record!E14</f>
        <v>Number of Bases: 70</v>
      </c>
      <c r="B79" s="70" t="str">
        <f>"Number of Bases: " &amp; Pre_Record!E62</f>
        <v>Number of Bases: 42</v>
      </c>
      <c r="C79" s="70" t="str">
        <f>"Number of Bases: " &amp; Pre_Record!E110</f>
        <v>Number of Bases: 0</v>
      </c>
      <c r="D79" s="70" t="str">
        <f>"Number of Bases: " &amp; Pre_Record!E158</f>
        <v>Number of Bases: 0</v>
      </c>
      <c r="E79" s="70" t="str">
        <f>"Number of Bases: " &amp; Pre_Record!E206</f>
        <v>Number of Bases: 0</v>
      </c>
      <c r="F79" s="70" t="str">
        <f>"Number of Bases: " &amp; Pre_Record!E254</f>
        <v>Number of Bases: 0</v>
      </c>
    </row>
    <row r="80" spans="1:6">
      <c r="A80" s="70" t="str">
        <f>"Sequence: " &amp; Pre_Record!D14</f>
        <v>Sequence: GCTTACATAAACAGTAATACAAGGGGTGTTATGCCTCGTGCCTCTAAACAACAGGCGCGGTATGCCGTAG</v>
      </c>
      <c r="B80" s="70" t="str">
        <f>"Sequence: " &amp; Pre_Record!D62</f>
        <v>Sequence: accagatcccccgcgcaaacgcaacactaagtgtaaggtact</v>
      </c>
      <c r="C80" s="70" t="str">
        <f>"Sequence: " &amp; Pre_Record!D110</f>
        <v xml:space="preserve">Sequence: </v>
      </c>
      <c r="D80" s="70" t="str">
        <f>"Sequence: " &amp; Pre_Record!D158</f>
        <v xml:space="preserve">Sequence: </v>
      </c>
      <c r="E80" s="70" t="str">
        <f>"Sequence: " &amp; Pre_Record!D206</f>
        <v xml:space="preserve">Sequence: </v>
      </c>
      <c r="F80" s="70" t="str">
        <f>"Sequence: " &amp; Pre_Record!D254</f>
        <v xml:space="preserve">Sequence: </v>
      </c>
    </row>
    <row r="81" spans="1:6">
      <c r="A81" s="70" t="s">
        <v>63</v>
      </c>
      <c r="B81" s="70" t="s">
        <v>63</v>
      </c>
      <c r="C81" s="70" t="s">
        <v>63</v>
      </c>
      <c r="D81" s="70" t="s">
        <v>63</v>
      </c>
      <c r="E81" s="70" t="s">
        <v>63</v>
      </c>
      <c r="F81" s="70" t="s">
        <v>63</v>
      </c>
    </row>
    <row r="82" spans="1:6">
      <c r="A82" s="70"/>
      <c r="B82" s="70"/>
      <c r="C82" s="70"/>
      <c r="D82" s="70"/>
      <c r="E82" s="70"/>
      <c r="F82" s="70"/>
    </row>
    <row r="83" spans="1:6">
      <c r="A83" s="70" t="s">
        <v>102</v>
      </c>
      <c r="B83" s="70" t="s">
        <v>102</v>
      </c>
      <c r="C83" s="70" t="s">
        <v>102</v>
      </c>
      <c r="D83" s="70" t="s">
        <v>102</v>
      </c>
      <c r="E83" s="70" t="s">
        <v>102</v>
      </c>
      <c r="F83" s="70" t="s">
        <v>102</v>
      </c>
    </row>
    <row r="84" spans="1:6">
      <c r="A84" s="70" t="s">
        <v>64</v>
      </c>
      <c r="B84" s="70" t="s">
        <v>64</v>
      </c>
      <c r="C84" s="70" t="s">
        <v>64</v>
      </c>
      <c r="D84" s="70" t="s">
        <v>64</v>
      </c>
      <c r="E84" s="70" t="s">
        <v>64</v>
      </c>
      <c r="F84" s="70" t="s">
        <v>64</v>
      </c>
    </row>
    <row r="85" spans="1:6">
      <c r="A85" s="70" t="str">
        <f>"TritylOn: " &amp; Pre_Record!N15</f>
        <v>TritylOn: Off</v>
      </c>
      <c r="B85" s="70" t="str">
        <f>"TritylOn: " &amp; Pre_Record!N63</f>
        <v>TritylOn: Off</v>
      </c>
      <c r="C85" s="70" t="str">
        <f>"TritylOn: " &amp; Pre_Record!N111</f>
        <v>TritylOn: Off</v>
      </c>
      <c r="D85" s="70" t="str">
        <f>"TritylOn: " &amp; Pre_Record!N159</f>
        <v>TritylOn: Off</v>
      </c>
      <c r="E85" s="70" t="str">
        <f>"TritylOn: " &amp; Pre_Record!N207</f>
        <v>TritylOn: Off</v>
      </c>
      <c r="F85" s="70" t="str">
        <f>"TritylOn: " &amp; Pre_Record!N255</f>
        <v>TritylOn: Off</v>
      </c>
    </row>
    <row r="86" spans="1:6">
      <c r="A86" s="70" t="str">
        <f>"Oligo ID: " &amp; Pre_Record!C15</f>
        <v>Oligo ID:  SpecORFrevHifi</v>
      </c>
      <c r="B86" s="70" t="str">
        <f>"Oligo ID: " &amp; Pre_Record!C63</f>
        <v>Oligo ID:  SD8CAT-GF</v>
      </c>
      <c r="C86" s="70" t="str">
        <f>"Oligo ID: " &amp; Pre_Record!C111</f>
        <v xml:space="preserve">Oligo ID: </v>
      </c>
      <c r="D86" s="70" t="str">
        <f>"Oligo ID: " &amp; Pre_Record!C159</f>
        <v xml:space="preserve">Oligo ID: </v>
      </c>
      <c r="E86" s="70" t="str">
        <f>"Oligo ID: " &amp; Pre_Record!C207</f>
        <v xml:space="preserve">Oligo ID: </v>
      </c>
      <c r="F86" s="70" t="str">
        <f>"Oligo ID: " &amp; Pre_Record!C255</f>
        <v xml:space="preserve">Oligo ID: </v>
      </c>
    </row>
    <row r="87" spans="1:6">
      <c r="A87" s="70" t="str">
        <f>"Number of Bases: " &amp; Pre_Record!E15</f>
        <v>Number of Bases: 70</v>
      </c>
      <c r="B87" s="70" t="str">
        <f>"Number of Bases: " &amp; Pre_Record!E63</f>
        <v>Number of Bases: 50</v>
      </c>
      <c r="C87" s="70" t="str">
        <f>"Number of Bases: " &amp; Pre_Record!E111</f>
        <v>Number of Bases: 0</v>
      </c>
      <c r="D87" s="70" t="str">
        <f>"Number of Bases: " &amp; Pre_Record!E159</f>
        <v>Number of Bases: 0</v>
      </c>
      <c r="E87" s="70" t="str">
        <f>"Number of Bases: " &amp; Pre_Record!E207</f>
        <v>Number of Bases: 0</v>
      </c>
      <c r="F87" s="70" t="str">
        <f>"Number of Bases: " &amp; Pre_Record!E255</f>
        <v>Number of Bases: 0</v>
      </c>
    </row>
    <row r="88" spans="1:6">
      <c r="A88" s="70" t="str">
        <f>"Sequence: " &amp; Pre_Record!D15</f>
        <v>Sequence: ACAACGCGCGGACCGCGGTCCAATTAATTATTATTTGCCCACGACCTTGGTGATCTCTCCCTTAACGTAG</v>
      </c>
      <c r="B88" s="70" t="str">
        <f>"Sequence: " &amp; Pre_Record!D63</f>
        <v>Sequence: gtaaggaggaaaaaaaaatggagaaaaaaatcactggatataccaccgtt</v>
      </c>
      <c r="C88" s="70" t="str">
        <f>"Sequence: " &amp; Pre_Record!D111</f>
        <v xml:space="preserve">Sequence: </v>
      </c>
      <c r="D88" s="70" t="str">
        <f>"Sequence: " &amp; Pre_Record!D159</f>
        <v xml:space="preserve">Sequence: </v>
      </c>
      <c r="E88" s="70" t="str">
        <f>"Sequence: " &amp; Pre_Record!D207</f>
        <v xml:space="preserve">Sequence: </v>
      </c>
      <c r="F88" s="70" t="str">
        <f>"Sequence: " &amp; Pre_Record!D255</f>
        <v xml:space="preserve">Sequence: </v>
      </c>
    </row>
    <row r="89" spans="1:6">
      <c r="A89" s="70" t="s">
        <v>63</v>
      </c>
      <c r="B89" s="70" t="s">
        <v>63</v>
      </c>
      <c r="C89" s="70" t="s">
        <v>63</v>
      </c>
      <c r="D89" s="70" t="s">
        <v>63</v>
      </c>
      <c r="E89" s="70" t="s">
        <v>63</v>
      </c>
      <c r="F89" s="70" t="s">
        <v>63</v>
      </c>
    </row>
    <row r="90" spans="1:6">
      <c r="A90" s="70"/>
      <c r="B90" s="70"/>
      <c r="C90" s="70"/>
      <c r="D90" s="70"/>
      <c r="E90" s="70"/>
      <c r="F90" s="70"/>
    </row>
    <row r="91" spans="1:6">
      <c r="A91" s="70" t="s">
        <v>101</v>
      </c>
      <c r="B91" s="70" t="s">
        <v>101</v>
      </c>
      <c r="C91" s="70" t="s">
        <v>101</v>
      </c>
      <c r="D91" s="70" t="s">
        <v>101</v>
      </c>
      <c r="E91" s="70" t="s">
        <v>101</v>
      </c>
      <c r="F91" s="70" t="s">
        <v>101</v>
      </c>
    </row>
    <row r="92" spans="1:6">
      <c r="A92" s="70" t="s">
        <v>64</v>
      </c>
      <c r="B92" s="70" t="s">
        <v>64</v>
      </c>
      <c r="C92" s="70" t="s">
        <v>64</v>
      </c>
      <c r="D92" s="70" t="s">
        <v>64</v>
      </c>
      <c r="E92" s="70" t="s">
        <v>64</v>
      </c>
      <c r="F92" s="70" t="s">
        <v>64</v>
      </c>
    </row>
    <row r="93" spans="1:6">
      <c r="A93" s="70" t="str">
        <f>"TritylOn: " &amp; Pre_Record!N16</f>
        <v>TritylOn: Off</v>
      </c>
      <c r="B93" s="70" t="str">
        <f>"TritylOn: " &amp; Pre_Record!N64</f>
        <v>TritylOn: Off</v>
      </c>
      <c r="C93" s="70" t="str">
        <f>"TritylOn: " &amp; Pre_Record!N112</f>
        <v>TritylOn: Off</v>
      </c>
      <c r="D93" s="70" t="str">
        <f>"TritylOn: " &amp; Pre_Record!N160</f>
        <v>TritylOn: Off</v>
      </c>
      <c r="E93" s="70" t="str">
        <f>"TritylOn: " &amp; Pre_Record!N208</f>
        <v>TritylOn: Off</v>
      </c>
      <c r="F93" s="70" t="str">
        <f>"TritylOn: " &amp; Pre_Record!N256</f>
        <v>TritylOn: Off</v>
      </c>
    </row>
    <row r="94" spans="1:6">
      <c r="A94" s="70" t="str">
        <f>"Oligo ID: " &amp; Pre_Record!C16</f>
        <v>Oligo ID:  CATF</v>
      </c>
      <c r="B94" s="70" t="str">
        <f>"Oligo ID: " &amp; Pre_Record!C64</f>
        <v>Oligo ID:  BiTCAT-GR</v>
      </c>
      <c r="C94" s="70" t="str">
        <f>"Oligo ID: " &amp; Pre_Record!C112</f>
        <v xml:space="preserve">Oligo ID: </v>
      </c>
      <c r="D94" s="70" t="str">
        <f>"Oligo ID: " &amp; Pre_Record!C160</f>
        <v xml:space="preserve">Oligo ID: </v>
      </c>
      <c r="E94" s="70" t="str">
        <f>"Oligo ID: " &amp; Pre_Record!C208</f>
        <v xml:space="preserve">Oligo ID: </v>
      </c>
      <c r="F94" s="70" t="str">
        <f>"Oligo ID: " &amp; Pre_Record!C256</f>
        <v xml:space="preserve">Oligo ID: </v>
      </c>
    </row>
    <row r="95" spans="1:6">
      <c r="A95" s="70" t="str">
        <f>"Number of Bases: " &amp; Pre_Record!E16</f>
        <v>Number of Bases: 33</v>
      </c>
      <c r="B95" s="70" t="str">
        <f>"Number of Bases: " &amp; Pre_Record!E64</f>
        <v>Number of Bases: 53</v>
      </c>
      <c r="C95" s="70" t="str">
        <f>"Number of Bases: " &amp; Pre_Record!E112</f>
        <v>Number of Bases: 0</v>
      </c>
      <c r="D95" s="70" t="str">
        <f>"Number of Bases: " &amp; Pre_Record!E160</f>
        <v>Number of Bases: 0</v>
      </c>
      <c r="E95" s="70" t="str">
        <f>"Number of Bases: " &amp; Pre_Record!E208</f>
        <v>Number of Bases: 0</v>
      </c>
      <c r="F95" s="70" t="str">
        <f>"Number of Bases: " &amp; Pre_Record!E256</f>
        <v>Number of Bases: 0</v>
      </c>
    </row>
    <row r="96" spans="1:6">
      <c r="A96" s="70" t="str">
        <f>"Sequence: " &amp; Pre_Record!D16</f>
        <v>Sequence: atggagaaaaaaatcactggatataccaccgtt</v>
      </c>
      <c r="B96" s="70" t="str">
        <f>"Sequence: " &amp; Pre_Record!D64</f>
        <v>Sequence: tttgctgaggagtgccattacgccccgccctgccactcatcgcagtactgttg</v>
      </c>
      <c r="C96" s="70" t="str">
        <f>"Sequence: " &amp; Pre_Record!D112</f>
        <v xml:space="preserve">Sequence: </v>
      </c>
      <c r="D96" s="70" t="str">
        <f>"Sequence: " &amp; Pre_Record!D160</f>
        <v xml:space="preserve">Sequence: </v>
      </c>
      <c r="E96" s="70" t="str">
        <f>"Sequence: " &amp; Pre_Record!D208</f>
        <v xml:space="preserve">Sequence: </v>
      </c>
      <c r="F96" s="70" t="str">
        <f>"Sequence: " &amp; Pre_Record!D256</f>
        <v xml:space="preserve">Sequence: </v>
      </c>
    </row>
    <row r="97" spans="1:6">
      <c r="A97" s="70" t="s">
        <v>63</v>
      </c>
      <c r="B97" s="70" t="s">
        <v>63</v>
      </c>
      <c r="C97" s="70" t="s">
        <v>63</v>
      </c>
      <c r="D97" s="70" t="s">
        <v>63</v>
      </c>
      <c r="E97" s="70" t="s">
        <v>63</v>
      </c>
      <c r="F97" s="70" t="s">
        <v>63</v>
      </c>
    </row>
    <row r="98" spans="1:6">
      <c r="A98" s="70"/>
      <c r="B98" s="70"/>
      <c r="C98" s="70"/>
      <c r="D98" s="70"/>
      <c r="E98" s="70"/>
      <c r="F98" s="70"/>
    </row>
    <row r="99" spans="1:6">
      <c r="A99" s="70" t="str">
        <f>"Cycle File: "&amp;IF(COUNTIF(Pre_Record!B5:B16,"*")&gt;0,"C:\Program Files\CSI\CSI3900Cycles\50nmUniv.xls","")</f>
        <v>Cycle File: C:\Program Files\CSI\CSI3900Cycles\50nmUniv.xls</v>
      </c>
      <c r="B99" s="70" t="str">
        <f>"Cycle File: "&amp;IF(COUNTIF(Pre_Record!B53:B64,"*")&gt;0,"C:\Program Files\CSI\CSI3900Cycles\50nmUniv.xls","")</f>
        <v>Cycle File: C:\Program Files\CSI\CSI3900Cycles\50nmUniv.xls</v>
      </c>
      <c r="C99" s="70" t="str">
        <f>"Cycle File: "&amp;IF(COUNTIF(Pre_Record!B101:B112,"*")&gt;0,"C:\Program Files\CSI\CSI3900Cycles\50nmUniv.xls","")</f>
        <v xml:space="preserve">Cycle File: </v>
      </c>
      <c r="D99" s="70" t="str">
        <f>"Cycle File: "&amp;IF(COUNTIF(Pre_Record!B149:B160,"*")&gt;0,"C:\Program Files\CSI\CSI3900Cycles\50nmUniv.xls","")</f>
        <v xml:space="preserve">Cycle File: </v>
      </c>
      <c r="E99" s="70" t="str">
        <f>"Cycle File: "&amp;IF(COUNTIF(Pre_Record!B197:B208,"*")&gt;0,"C:\Program Files\CSI\CSI3900Cycles\50nmUniv.xls","")</f>
        <v xml:space="preserve">Cycle File: </v>
      </c>
      <c r="F99" s="70" t="str">
        <f>"Cycle File: "&amp;IF(COUNTIF(Pre_Record!B245:B256,"*")&gt;0,"C:\Program Files\CSI\CSI3900Cycles\50nmUniv.xls","")</f>
        <v xml:space="preserve">Cycle File: </v>
      </c>
    </row>
    <row r="100" spans="1:6">
      <c r="A100" s="70"/>
      <c r="B100" s="70"/>
      <c r="C100" s="70"/>
      <c r="D100" s="70"/>
      <c r="E100" s="70"/>
      <c r="F100" s="70"/>
    </row>
    <row r="101" spans="1:6">
      <c r="A101" s="70" t="s">
        <v>100</v>
      </c>
      <c r="B101" s="70" t="s">
        <v>100</v>
      </c>
      <c r="C101" s="70" t="s">
        <v>100</v>
      </c>
      <c r="D101" s="70" t="s">
        <v>100</v>
      </c>
      <c r="E101" s="70" t="s">
        <v>100</v>
      </c>
      <c r="F101" s="70" t="s">
        <v>100</v>
      </c>
    </row>
    <row r="102" spans="1:6">
      <c r="A102" s="70" t="s">
        <v>64</v>
      </c>
      <c r="B102" s="70" t="s">
        <v>64</v>
      </c>
      <c r="C102" s="70" t="s">
        <v>64</v>
      </c>
      <c r="D102" s="70" t="s">
        <v>64</v>
      </c>
      <c r="E102" s="70" t="s">
        <v>64</v>
      </c>
      <c r="F102" s="70" t="s">
        <v>64</v>
      </c>
    </row>
    <row r="103" spans="1:6">
      <c r="A103" s="70" t="str">
        <f>"TritylOn: " &amp; Pre_Record!N17</f>
        <v>TritylOn: Off</v>
      </c>
      <c r="B103" s="70" t="str">
        <f>"TritylOn: " &amp; Pre_Record!N65</f>
        <v>TritylOn: Off</v>
      </c>
      <c r="C103" s="70" t="str">
        <f>"TritylOn: " &amp; Pre_Record!N113</f>
        <v>TritylOn: Off</v>
      </c>
      <c r="D103" s="70" t="str">
        <f>"TritylOn: " &amp; Pre_Record!N161</f>
        <v>TritylOn: Off</v>
      </c>
      <c r="E103" s="70" t="str">
        <f>"TritylOn: " &amp; Pre_Record!N209</f>
        <v>TritylOn: Off</v>
      </c>
      <c r="F103" s="70" t="str">
        <f>"TritylOn: " &amp; Pre_Record!N257</f>
        <v>TritylOn: Off</v>
      </c>
    </row>
    <row r="104" spans="1:6">
      <c r="A104" s="70" t="str">
        <f>"Oligo ID: " &amp; Pre_Record!C17</f>
        <v>Oligo ID:  CATR</v>
      </c>
      <c r="B104" s="70" t="str">
        <f>"Oligo ID: " &amp; Pre_Record!C65</f>
        <v>Oligo ID:  Amn-PAMup-up-For1</v>
      </c>
      <c r="C104" s="70" t="str">
        <f>"Oligo ID: " &amp; Pre_Record!C113</f>
        <v xml:space="preserve">Oligo ID: </v>
      </c>
      <c r="D104" s="70" t="str">
        <f>"Oligo ID: " &amp; Pre_Record!C161</f>
        <v xml:space="preserve">Oligo ID: </v>
      </c>
      <c r="E104" s="70" t="str">
        <f>"Oligo ID: " &amp; Pre_Record!C209</f>
        <v xml:space="preserve">Oligo ID: </v>
      </c>
      <c r="F104" s="70" t="str">
        <f>"Oligo ID: " &amp; Pre_Record!C257</f>
        <v xml:space="preserve">Oligo ID: </v>
      </c>
    </row>
    <row r="105" spans="1:6">
      <c r="A105" s="70" t="str">
        <f>"Number of Bases: " &amp; Pre_Record!E17</f>
        <v>Number of Bases: 36</v>
      </c>
      <c r="B105" s="70" t="str">
        <f>"Number of Bases: " &amp; Pre_Record!E65</f>
        <v>Number of Bases: 40</v>
      </c>
      <c r="C105" s="70" t="str">
        <f>"Number of Bases: " &amp; Pre_Record!E113</f>
        <v>Number of Bases: 0</v>
      </c>
      <c r="D105" s="70" t="str">
        <f>"Number of Bases: " &amp; Pre_Record!E161</f>
        <v>Number of Bases: 0</v>
      </c>
      <c r="E105" s="70" t="str">
        <f>"Number of Bases: " &amp; Pre_Record!E209</f>
        <v>Number of Bases: 0</v>
      </c>
      <c r="F105" s="70" t="str">
        <f>"Number of Bases: " &amp; Pre_Record!E257</f>
        <v>Number of Bases: 0</v>
      </c>
    </row>
    <row r="106" spans="1:6">
      <c r="A106" s="70" t="str">
        <f>"Sequence: " &amp; Pre_Record!D17</f>
        <v>Sequence: ttacgccccgccctgccactcatcgcagtactgttg</v>
      </c>
      <c r="B106" s="70" t="str">
        <f>"Sequence: " &amp; Pre_Record!D65</f>
        <v>Sequence: AGGATCTCTTAGTGATCTCATTCAAGATTAGCCAACTATC</v>
      </c>
      <c r="C106" s="70" t="str">
        <f>"Sequence: " &amp; Pre_Record!D113</f>
        <v xml:space="preserve">Sequence: </v>
      </c>
      <c r="D106" s="70" t="str">
        <f>"Sequence: " &amp; Pre_Record!D161</f>
        <v xml:space="preserve">Sequence: </v>
      </c>
      <c r="E106" s="70" t="str">
        <f>"Sequence: " &amp; Pre_Record!D209</f>
        <v xml:space="preserve">Sequence: </v>
      </c>
      <c r="F106" s="70" t="str">
        <f>"Sequence: " &amp; Pre_Record!D257</f>
        <v xml:space="preserve">Sequence: </v>
      </c>
    </row>
    <row r="107" spans="1:6">
      <c r="A107" s="70" t="s">
        <v>63</v>
      </c>
      <c r="B107" s="70" t="s">
        <v>63</v>
      </c>
      <c r="C107" s="70" t="s">
        <v>63</v>
      </c>
      <c r="D107" s="70" t="s">
        <v>63</v>
      </c>
      <c r="E107" s="70" t="s">
        <v>63</v>
      </c>
      <c r="F107" s="70" t="s">
        <v>63</v>
      </c>
    </row>
    <row r="108" spans="1:6">
      <c r="A108" s="70"/>
      <c r="B108" s="70"/>
      <c r="C108" s="70"/>
      <c r="D108" s="70"/>
      <c r="E108" s="70"/>
      <c r="F108" s="70"/>
    </row>
    <row r="109" spans="1:6">
      <c r="A109" s="70" t="s">
        <v>99</v>
      </c>
      <c r="B109" s="70" t="s">
        <v>99</v>
      </c>
      <c r="C109" s="70" t="s">
        <v>99</v>
      </c>
      <c r="D109" s="70" t="s">
        <v>99</v>
      </c>
      <c r="E109" s="70" t="s">
        <v>99</v>
      </c>
      <c r="F109" s="70" t="s">
        <v>99</v>
      </c>
    </row>
    <row r="110" spans="1:6">
      <c r="A110" s="70" t="s">
        <v>64</v>
      </c>
      <c r="B110" s="70" t="s">
        <v>64</v>
      </c>
      <c r="C110" s="70" t="s">
        <v>64</v>
      </c>
      <c r="D110" s="70" t="s">
        <v>64</v>
      </c>
      <c r="E110" s="70" t="s">
        <v>64</v>
      </c>
      <c r="F110" s="70" t="s">
        <v>64</v>
      </c>
    </row>
    <row r="111" spans="1:6">
      <c r="A111" s="70" t="str">
        <f>"TritylOn: " &amp; Pre_Record!N18</f>
        <v>TritylOn: Off</v>
      </c>
      <c r="B111" s="70" t="str">
        <f>"TritylOn: " &amp; Pre_Record!N66</f>
        <v>TritylOn: Off</v>
      </c>
      <c r="C111" s="70" t="str">
        <f>"TritylOn: " &amp; Pre_Record!N114</f>
        <v>TritylOn: Off</v>
      </c>
      <c r="D111" s="70" t="str">
        <f>"TritylOn: " &amp; Pre_Record!N162</f>
        <v>TritylOn: Off</v>
      </c>
      <c r="E111" s="70" t="str">
        <f>"TritylOn: " &amp; Pre_Record!N210</f>
        <v>TritylOn: Off</v>
      </c>
      <c r="F111" s="70" t="str">
        <f>"TritylOn: " &amp; Pre_Record!N258</f>
        <v>TritylOn: Off</v>
      </c>
    </row>
    <row r="112" spans="1:6">
      <c r="A112" s="70" t="str">
        <f>"Oligo ID: " &amp; Pre_Record!C18</f>
        <v>Oligo ID:  CF</v>
      </c>
      <c r="B112" s="70" t="str">
        <f>"Oligo ID: " &amp; Pre_Record!C66</f>
        <v>Oligo ID:  Amn-PAMup-up-For2</v>
      </c>
      <c r="C112" s="70" t="str">
        <f>"Oligo ID: " &amp; Pre_Record!C114</f>
        <v xml:space="preserve">Oligo ID: </v>
      </c>
      <c r="D112" s="70" t="str">
        <f>"Oligo ID: " &amp; Pre_Record!C162</f>
        <v xml:space="preserve">Oligo ID: </v>
      </c>
      <c r="E112" s="70" t="str">
        <f>"Oligo ID: " &amp; Pre_Record!C210</f>
        <v xml:space="preserve">Oligo ID: </v>
      </c>
      <c r="F112" s="70" t="str">
        <f>"Oligo ID: " &amp; Pre_Record!C258</f>
        <v xml:space="preserve">Oligo ID: </v>
      </c>
    </row>
    <row r="113" spans="1:6">
      <c r="A113" s="70" t="str">
        <f>"Number of Bases: " &amp; Pre_Record!E18</f>
        <v>Number of Bases: 57</v>
      </c>
      <c r="B113" s="70" t="str">
        <f>"Number of Bases: " &amp; Pre_Record!E66</f>
        <v>Number of Bases: 67</v>
      </c>
      <c r="C113" s="70" t="str">
        <f>"Number of Bases: " &amp; Pre_Record!E114</f>
        <v>Number of Bases: 0</v>
      </c>
      <c r="D113" s="70" t="str">
        <f>"Number of Bases: " &amp; Pre_Record!E162</f>
        <v>Number of Bases: 0</v>
      </c>
      <c r="E113" s="70" t="str">
        <f>"Number of Bases: " &amp; Pre_Record!E210</f>
        <v>Number of Bases: 0</v>
      </c>
      <c r="F113" s="70" t="str">
        <f>"Number of Bases: " &amp; Pre_Record!E258</f>
        <v>Number of Bases: 0</v>
      </c>
    </row>
    <row r="114" spans="1:6">
      <c r="A114" s="70" t="str">
        <f>"Sequence: " &amp; Pre_Record!D18</f>
        <v>Sequence: agtggcagggcggggcgtaaggaggacaatcatgaaaaagcctgaactcaccgcgac</v>
      </c>
      <c r="B114" s="70" t="str">
        <f>"Sequence: " &amp; Pre_Record!D66</f>
        <v>Sequence: AAGCTTGCATGCCTGCAGGTCGACTCTAGAGAGGATCTCTTAGTGATCTCATTCAAGATTAGCCAAC</v>
      </c>
      <c r="C114" s="70" t="str">
        <f>"Sequence: " &amp; Pre_Record!D114</f>
        <v xml:space="preserve">Sequence: </v>
      </c>
      <c r="D114" s="70" t="str">
        <f>"Sequence: " &amp; Pre_Record!D162</f>
        <v xml:space="preserve">Sequence: </v>
      </c>
      <c r="E114" s="70" t="str">
        <f>"Sequence: " &amp; Pre_Record!D210</f>
        <v xml:space="preserve">Sequence: </v>
      </c>
      <c r="F114" s="70" t="str">
        <f>"Sequence: " &amp; Pre_Record!D258</f>
        <v xml:space="preserve">Sequence: </v>
      </c>
    </row>
    <row r="115" spans="1:6">
      <c r="A115" s="70" t="s">
        <v>63</v>
      </c>
      <c r="B115" s="70" t="s">
        <v>63</v>
      </c>
      <c r="C115" s="70" t="s">
        <v>63</v>
      </c>
      <c r="D115" s="70" t="s">
        <v>63</v>
      </c>
      <c r="E115" s="70" t="s">
        <v>63</v>
      </c>
      <c r="F115" s="70" t="s">
        <v>63</v>
      </c>
    </row>
    <row r="116" spans="1:6">
      <c r="A116" s="70"/>
      <c r="B116" s="70"/>
      <c r="C116" s="70"/>
      <c r="D116" s="70"/>
      <c r="E116" s="70"/>
      <c r="F116" s="70"/>
    </row>
    <row r="117" spans="1:6">
      <c r="A117" s="70" t="s">
        <v>98</v>
      </c>
      <c r="B117" s="70" t="s">
        <v>98</v>
      </c>
      <c r="C117" s="72" t="s">
        <v>98</v>
      </c>
      <c r="D117" s="70" t="s">
        <v>98</v>
      </c>
      <c r="E117" s="70" t="s">
        <v>98</v>
      </c>
      <c r="F117" s="70" t="s">
        <v>98</v>
      </c>
    </row>
    <row r="118" spans="1:6">
      <c r="A118" s="70" t="s">
        <v>64</v>
      </c>
      <c r="B118" s="70" t="s">
        <v>64</v>
      </c>
      <c r="C118" s="72" t="s">
        <v>64</v>
      </c>
      <c r="D118" s="70" t="s">
        <v>64</v>
      </c>
      <c r="E118" s="70" t="s">
        <v>64</v>
      </c>
      <c r="F118" s="70" t="s">
        <v>64</v>
      </c>
    </row>
    <row r="119" spans="1:6">
      <c r="A119" s="70" t="str">
        <f>"TritylOn: " &amp; Pre_Record!N19</f>
        <v>TritylOn: Off</v>
      </c>
      <c r="B119" s="70" t="str">
        <f>"TritylOn: " &amp; Pre_Record!N67</f>
        <v>TritylOn: Off</v>
      </c>
      <c r="C119" s="72" t="str">
        <f>"TritylOn: " &amp; Pre_Record!N115</f>
        <v>TritylOn: Off</v>
      </c>
      <c r="D119" s="70" t="str">
        <f>"TritylOn: " &amp; Pre_Record!N163</f>
        <v>TritylOn: Off</v>
      </c>
      <c r="E119" s="70" t="str">
        <f>"TritylOn: " &amp; Pre_Record!N211</f>
        <v>TritylOn: Off</v>
      </c>
      <c r="F119" s="70" t="str">
        <f>"TritylOn: " &amp; Pre_Record!N259</f>
        <v>TritylOn: Off</v>
      </c>
    </row>
    <row r="120" spans="1:6">
      <c r="A120" s="70" t="str">
        <f>"Oligo ID: " &amp; Pre_Record!C19</f>
        <v>Oligo ID:  RSFSpGF</v>
      </c>
      <c r="B120" s="70" t="str">
        <f>"Oligo ID: " &amp; Pre_Record!C67</f>
        <v>Oligo ID:  Amn-FRTup-up-Rev1</v>
      </c>
      <c r="C120" s="72" t="str">
        <f>"Oligo ID: " &amp; Pre_Record!C115</f>
        <v xml:space="preserve">Oligo ID: </v>
      </c>
      <c r="D120" s="70" t="str">
        <f>"Oligo ID: " &amp; Pre_Record!C163</f>
        <v xml:space="preserve">Oligo ID: </v>
      </c>
      <c r="E120" s="70" t="str">
        <f>"Oligo ID: " &amp; Pre_Record!C211</f>
        <v xml:space="preserve">Oligo ID: </v>
      </c>
      <c r="F120" s="70" t="str">
        <f>"Oligo ID: " &amp; Pre_Record!C259</f>
        <v xml:space="preserve">Oligo ID: </v>
      </c>
    </row>
    <row r="121" spans="1:6">
      <c r="A121" s="70" t="str">
        <f>"Number of Bases: " &amp; Pre_Record!E19</f>
        <v>Number of Bases: 60</v>
      </c>
      <c r="B121" s="70" t="str">
        <f>"Number of Bases: " &amp; Pre_Record!E67</f>
        <v>Number of Bases: 69</v>
      </c>
      <c r="C121" s="72" t="str">
        <f>"Number of Bases: " &amp; Pre_Record!E115</f>
        <v>Number of Bases: 0</v>
      </c>
      <c r="D121" s="70" t="str">
        <f>"Number of Bases: " &amp; Pre_Record!E163</f>
        <v>Number of Bases: 0</v>
      </c>
      <c r="E121" s="70" t="str">
        <f>"Number of Bases: " &amp; Pre_Record!E211</f>
        <v>Number of Bases: 0</v>
      </c>
      <c r="F121" s="70" t="str">
        <f>"Number of Bases: " &amp; Pre_Record!E259</f>
        <v>Number of Bases: 0</v>
      </c>
    </row>
    <row r="122" spans="1:6">
      <c r="A122" s="70" t="str">
        <f>"Sequence: " &amp; Pre_Record!D19</f>
        <v>Sequence: gcgatcaccgcttccctcatactcttcctttttcaatattattgaagcatttatcagggt</v>
      </c>
      <c r="B122" s="70" t="str">
        <f>"Sequence: " &amp; Pre_Record!D67</f>
        <v>Sequence: CTTTCTAGAGAATAGGAACTTCCCATGTAAAGCTGTGTTTATATTACTTGTTTTTTTTTTTACGGTGTC</v>
      </c>
      <c r="C122" s="72" t="str">
        <f>"Sequence: " &amp; Pre_Record!D115</f>
        <v xml:space="preserve">Sequence: </v>
      </c>
      <c r="D122" s="70" t="str">
        <f>"Sequence: " &amp; Pre_Record!D163</f>
        <v xml:space="preserve">Sequence: </v>
      </c>
      <c r="E122" s="70" t="str">
        <f>"Sequence: " &amp; Pre_Record!D211</f>
        <v xml:space="preserve">Sequence: </v>
      </c>
      <c r="F122" s="70" t="str">
        <f>"Sequence: " &amp; Pre_Record!D259</f>
        <v xml:space="preserve">Sequence: </v>
      </c>
    </row>
    <row r="123" spans="1:6">
      <c r="A123" s="70" t="s">
        <v>63</v>
      </c>
      <c r="B123" s="70" t="s">
        <v>63</v>
      </c>
      <c r="C123" s="72" t="s">
        <v>63</v>
      </c>
      <c r="D123" s="70" t="s">
        <v>63</v>
      </c>
      <c r="E123" s="70" t="s">
        <v>63</v>
      </c>
      <c r="F123" s="70" t="s">
        <v>63</v>
      </c>
    </row>
    <row r="124" spans="1:6">
      <c r="A124" s="70"/>
      <c r="B124" s="70"/>
      <c r="C124" s="70"/>
      <c r="D124" s="70"/>
      <c r="E124" s="70"/>
      <c r="F124" s="70"/>
    </row>
    <row r="125" spans="1:6">
      <c r="A125" s="70" t="s">
        <v>97</v>
      </c>
      <c r="B125" s="70" t="s">
        <v>97</v>
      </c>
      <c r="C125" s="70" t="s">
        <v>97</v>
      </c>
      <c r="D125" s="70" t="s">
        <v>97</v>
      </c>
      <c r="E125" s="70" t="s">
        <v>97</v>
      </c>
      <c r="F125" s="70" t="s">
        <v>97</v>
      </c>
    </row>
    <row r="126" spans="1:6">
      <c r="A126" s="70" t="s">
        <v>64</v>
      </c>
      <c r="B126" s="70" t="s">
        <v>64</v>
      </c>
      <c r="C126" s="70" t="s">
        <v>64</v>
      </c>
      <c r="D126" s="70" t="s">
        <v>64</v>
      </c>
      <c r="E126" s="70" t="s">
        <v>64</v>
      </c>
      <c r="F126" s="70" t="s">
        <v>64</v>
      </c>
    </row>
    <row r="127" spans="1:6">
      <c r="A127" s="70" t="str">
        <f>"TritylOn: " &amp; Pre_Record!N20</f>
        <v>TritylOn: Off</v>
      </c>
      <c r="B127" s="70" t="str">
        <f>"TritylOn: " &amp; Pre_Record!N68</f>
        <v>TritylOn: Off</v>
      </c>
      <c r="C127" s="70" t="str">
        <f>"TritylOn: " &amp; Pre_Record!N116</f>
        <v>TritylOn: Off</v>
      </c>
      <c r="D127" s="70" t="str">
        <f>"TritylOn: " &amp; Pre_Record!N164</f>
        <v>TritylOn: Off</v>
      </c>
      <c r="E127" s="70" t="str">
        <f>"TritylOn: " &amp; Pre_Record!N212</f>
        <v>TritylOn: Off</v>
      </c>
      <c r="F127" s="70" t="str">
        <f>"TritylOn: " &amp; Pre_Record!N260</f>
        <v>TritylOn: Off</v>
      </c>
    </row>
    <row r="128" spans="1:6">
      <c r="A128" s="70" t="str">
        <f>"Oligo ID: " &amp; Pre_Record!C20</f>
        <v>Oligo ID:  SpRF</v>
      </c>
      <c r="B128" s="70" t="str">
        <f>"Oligo ID: " &amp; Pre_Record!C68</f>
        <v>Oligo ID:  Amn-FRTup-up-Rev2</v>
      </c>
      <c r="C128" s="70" t="str">
        <f>"Oligo ID: " &amp; Pre_Record!C116</f>
        <v xml:space="preserve">Oligo ID: </v>
      </c>
      <c r="D128" s="70" t="str">
        <f>"Oligo ID: " &amp; Pre_Record!C164</f>
        <v xml:space="preserve">Oligo ID: </v>
      </c>
      <c r="E128" s="70" t="str">
        <f>"Oligo ID: " &amp; Pre_Record!C212</f>
        <v xml:space="preserve">Oligo ID: </v>
      </c>
      <c r="F128" s="70" t="str">
        <f>"Oligo ID: " &amp; Pre_Record!C260</f>
        <v xml:space="preserve">Oligo ID: </v>
      </c>
    </row>
    <row r="129" spans="1:6">
      <c r="A129" s="70" t="str">
        <f>"Number of Bases: " &amp; Pre_Record!E20</f>
        <v>Number of Bases: 41</v>
      </c>
      <c r="B129" s="70" t="str">
        <f>"Number of Bases: " &amp; Pre_Record!E68</f>
        <v>Number of Bases: 61</v>
      </c>
      <c r="C129" s="70" t="str">
        <f>"Number of Bases: " &amp; Pre_Record!E116</f>
        <v>Number of Bases: 0</v>
      </c>
      <c r="D129" s="70" t="str">
        <f>"Number of Bases: " &amp; Pre_Record!E164</f>
        <v>Number of Bases: 0</v>
      </c>
      <c r="E129" s="70" t="str">
        <f>"Number of Bases: " &amp; Pre_Record!E212</f>
        <v>Number of Bases: 0</v>
      </c>
      <c r="F129" s="70" t="str">
        <f>"Number of Bases: " &amp; Pre_Record!E260</f>
        <v>Number of Bases: 0</v>
      </c>
    </row>
    <row r="130" spans="1:6">
      <c r="A130" s="70" t="str">
        <f>"Sequence: " &amp; Pre_Record!D20</f>
        <v>Sequence: atgagggaagcggtgatcgccgaagtatcgactcaactatc</v>
      </c>
      <c r="B130" s="70" t="str">
        <f>"Sequence: " &amp; Pre_Record!D68</f>
        <v>Sequence: CAAAAACTGCGTGAAGTTCCTATACTTTCTAGAGAATAGGAACTTCCCATGTAAAGCTGTG</v>
      </c>
      <c r="C130" s="70" t="str">
        <f>"Sequence: " &amp; Pre_Record!D116</f>
        <v xml:space="preserve">Sequence: </v>
      </c>
      <c r="D130" s="70" t="str">
        <f>"Sequence: " &amp; Pre_Record!D164</f>
        <v xml:space="preserve">Sequence: </v>
      </c>
      <c r="E130" s="70" t="str">
        <f>"Sequence: " &amp; Pre_Record!D212</f>
        <v xml:space="preserve">Sequence: </v>
      </c>
      <c r="F130" s="70" t="str">
        <f>"Sequence: " &amp; Pre_Record!D260</f>
        <v xml:space="preserve">Sequence: </v>
      </c>
    </row>
    <row r="131" spans="1:6">
      <c r="A131" s="70" t="s">
        <v>63</v>
      </c>
      <c r="B131" s="70" t="s">
        <v>63</v>
      </c>
      <c r="C131" s="70" t="s">
        <v>63</v>
      </c>
      <c r="D131" s="70" t="s">
        <v>63</v>
      </c>
      <c r="E131" s="70" t="s">
        <v>63</v>
      </c>
      <c r="F131" s="70" t="s">
        <v>63</v>
      </c>
    </row>
    <row r="132" spans="1:6">
      <c r="A132" s="70"/>
      <c r="B132" s="70"/>
      <c r="C132" s="70"/>
      <c r="D132" s="70"/>
      <c r="E132" s="70"/>
      <c r="F132" s="70"/>
    </row>
    <row r="133" spans="1:6">
      <c r="A133" s="70" t="s">
        <v>96</v>
      </c>
      <c r="B133" s="70" t="s">
        <v>96</v>
      </c>
      <c r="C133" s="70" t="s">
        <v>96</v>
      </c>
      <c r="D133" s="70" t="s">
        <v>96</v>
      </c>
      <c r="E133" s="70" t="s">
        <v>96</v>
      </c>
      <c r="F133" s="70" t="s">
        <v>96</v>
      </c>
    </row>
    <row r="134" spans="1:6">
      <c r="A134" s="70" t="s">
        <v>64</v>
      </c>
      <c r="B134" s="70" t="s">
        <v>64</v>
      </c>
      <c r="C134" s="70" t="s">
        <v>64</v>
      </c>
      <c r="D134" s="70" t="s">
        <v>64</v>
      </c>
      <c r="E134" s="70" t="s">
        <v>64</v>
      </c>
      <c r="F134" s="70" t="s">
        <v>64</v>
      </c>
    </row>
    <row r="135" spans="1:6">
      <c r="A135" s="70" t="str">
        <f>"TritylOn: " &amp; Pre_Record!N21</f>
        <v>TritylOn: Off</v>
      </c>
      <c r="B135" s="70" t="str">
        <f>"TritylOn: " &amp; Pre_Record!N69</f>
        <v>TritylOn: Off</v>
      </c>
      <c r="C135" s="70" t="str">
        <f>"TritylOn: " &amp; Pre_Record!N117</f>
        <v>TritylOn: Off</v>
      </c>
      <c r="D135" s="70" t="str">
        <f>"TritylOn: " &amp; Pre_Record!N165</f>
        <v>TritylOn: Off</v>
      </c>
      <c r="E135" s="70" t="str">
        <f>"TritylOn: " &amp; Pre_Record!N213</f>
        <v>TritylOn: Off</v>
      </c>
      <c r="F135" s="70" t="str">
        <f>"TritylOn: " &amp; Pre_Record!N261</f>
        <v>TritylOn: Off</v>
      </c>
    </row>
    <row r="136" spans="1:6">
      <c r="A136" s="70" t="str">
        <f>"Oligo ID: " &amp; Pre_Record!C21</f>
        <v>Oligo ID:  SpRGF</v>
      </c>
      <c r="B136" s="70" t="str">
        <f>"Oligo ID: " &amp; Pre_Record!C69</f>
        <v>Oligo ID:  Amn-PAMup-Lo-For</v>
      </c>
      <c r="C136" s="70" t="str">
        <f>"Oligo ID: " &amp; Pre_Record!C117</f>
        <v xml:space="preserve">Oligo ID: </v>
      </c>
      <c r="D136" s="70" t="str">
        <f>"Oligo ID: " &amp; Pre_Record!C165</f>
        <v xml:space="preserve">Oligo ID: </v>
      </c>
      <c r="E136" s="70" t="str">
        <f>"Oligo ID: " &amp; Pre_Record!C213</f>
        <v xml:space="preserve">Oligo ID: </v>
      </c>
      <c r="F136" s="70" t="str">
        <f>"Oligo ID: " &amp; Pre_Record!C261</f>
        <v xml:space="preserve">Oligo ID: </v>
      </c>
    </row>
    <row r="137" spans="1:6">
      <c r="A137" s="70" t="str">
        <f>"Number of Bases: " &amp; Pre_Record!E21</f>
        <v>Number of Bases: 60</v>
      </c>
      <c r="B137" s="70" t="str">
        <f>"Number of Bases: " &amp; Pre_Record!E69</f>
        <v>Number of Bases: 70</v>
      </c>
      <c r="C137" s="70" t="str">
        <f>"Number of Bases: " &amp; Pre_Record!E117</f>
        <v>Number of Bases: 0</v>
      </c>
      <c r="D137" s="70" t="str">
        <f>"Number of Bases: " &amp; Pre_Record!E165</f>
        <v>Number of Bases: 0</v>
      </c>
      <c r="E137" s="70" t="str">
        <f>"Number of Bases: " &amp; Pre_Record!E213</f>
        <v>Number of Bases: 0</v>
      </c>
      <c r="F137" s="70" t="str">
        <f>"Number of Bases: " &amp; Pre_Record!E261</f>
        <v>Number of Bases: 0</v>
      </c>
    </row>
    <row r="138" spans="1:6">
      <c r="A138" s="70" t="str">
        <f>"Sequence: " &amp; Pre_Record!D21</f>
        <v>Sequence: atccgctcatgaattaattcttatttgccgactaccttggtgatctcgcctttcacgtag</v>
      </c>
      <c r="B138" s="70" t="str">
        <f>"Sequence: " &amp; Pre_Record!D69</f>
        <v>Sequence: CTATTCTCTAGAAAGTATAGGAACTTCACGCAGTTTTTGTTGTTGTTTTTATCCGGCTGCTGTGGCGTTG</v>
      </c>
      <c r="C138" s="70" t="str">
        <f>"Sequence: " &amp; Pre_Record!D117</f>
        <v xml:space="preserve">Sequence: </v>
      </c>
      <c r="D138" s="70" t="str">
        <f>"Sequence: " &amp; Pre_Record!D165</f>
        <v xml:space="preserve">Sequence: </v>
      </c>
      <c r="E138" s="70" t="str">
        <f>"Sequence: " &amp; Pre_Record!D213</f>
        <v xml:space="preserve">Sequence: </v>
      </c>
      <c r="F138" s="70" t="str">
        <f>"Sequence: " &amp; Pre_Record!D261</f>
        <v xml:space="preserve">Sequence: </v>
      </c>
    </row>
    <row r="139" spans="1:6">
      <c r="A139" s="70" t="s">
        <v>63</v>
      </c>
      <c r="B139" s="70" t="s">
        <v>63</v>
      </c>
      <c r="C139" s="70" t="s">
        <v>63</v>
      </c>
      <c r="D139" s="70" t="s">
        <v>63</v>
      </c>
      <c r="E139" s="70" t="s">
        <v>63</v>
      </c>
      <c r="F139" s="70" t="s">
        <v>63</v>
      </c>
    </row>
    <row r="140" spans="1:6">
      <c r="A140" s="70"/>
      <c r="B140" s="70"/>
      <c r="C140" s="70"/>
      <c r="D140" s="70"/>
      <c r="E140" s="70"/>
      <c r="F140" s="70"/>
    </row>
    <row r="141" spans="1:6">
      <c r="A141" s="70" t="s">
        <v>95</v>
      </c>
      <c r="B141" s="70" t="s">
        <v>95</v>
      </c>
      <c r="C141" s="70" t="s">
        <v>95</v>
      </c>
      <c r="D141" s="70" t="s">
        <v>95</v>
      </c>
      <c r="E141" s="70" t="s">
        <v>95</v>
      </c>
      <c r="F141" s="70" t="s">
        <v>95</v>
      </c>
    </row>
    <row r="142" spans="1:6">
      <c r="A142" s="70" t="s">
        <v>64</v>
      </c>
      <c r="B142" s="70" t="s">
        <v>64</v>
      </c>
      <c r="C142" s="70" t="s">
        <v>64</v>
      </c>
      <c r="D142" s="70" t="s">
        <v>64</v>
      </c>
      <c r="E142" s="70" t="s">
        <v>64</v>
      </c>
      <c r="F142" s="70" t="s">
        <v>64</v>
      </c>
    </row>
    <row r="143" spans="1:6">
      <c r="A143" s="70" t="str">
        <f>"TritylOn: " &amp; Pre_Record!N22</f>
        <v>TritylOn: Off</v>
      </c>
      <c r="B143" s="70" t="str">
        <f>"TritylOn: " &amp; Pre_Record!N70</f>
        <v>TritylOn: Off</v>
      </c>
      <c r="C143" s="70" t="str">
        <f>"TritylOn: " &amp; Pre_Record!N118</f>
        <v>TritylOn: Off</v>
      </c>
      <c r="D143" s="70" t="str">
        <f>"TritylOn: " &amp; Pre_Record!N166</f>
        <v>TritylOn: Off</v>
      </c>
      <c r="E143" s="70" t="str">
        <f>"TritylOn: " &amp; Pre_Record!N214</f>
        <v>TritylOn: Off</v>
      </c>
      <c r="F143" s="70" t="str">
        <f>"TritylOn: " &amp; Pre_Record!N262</f>
        <v>TritylOn: Off</v>
      </c>
    </row>
    <row r="144" spans="1:6">
      <c r="A144" s="70" t="str">
        <f>"Oligo ID: " &amp; Pre_Record!C22</f>
        <v>Oligo ID:  CR</v>
      </c>
      <c r="B144" s="70" t="str">
        <f>"Oligo ID: " &amp; Pre_Record!C70</f>
        <v>Oligo ID:  Amn-PAMup-Lo-Rev</v>
      </c>
      <c r="C144" s="70" t="str">
        <f>"Oligo ID: " &amp; Pre_Record!C118</f>
        <v xml:space="preserve">Oligo ID: </v>
      </c>
      <c r="D144" s="70" t="str">
        <f>"Oligo ID: " &amp; Pre_Record!C166</f>
        <v xml:space="preserve">Oligo ID: </v>
      </c>
      <c r="E144" s="70" t="str">
        <f>"Oligo ID: " &amp; Pre_Record!C214</f>
        <v xml:space="preserve">Oligo ID: </v>
      </c>
      <c r="F144" s="70" t="str">
        <f>"Oligo ID: " &amp; Pre_Record!C262</f>
        <v xml:space="preserve">Oligo ID: </v>
      </c>
    </row>
    <row r="145" spans="1:6">
      <c r="A145" s="70" t="str">
        <f>"Number of Bases: " &amp; Pre_Record!E22</f>
        <v>Number of Bases: 69</v>
      </c>
      <c r="B145" s="70" t="str">
        <f>"Number of Bases: " &amp; Pre_Record!E70</f>
        <v>Number of Bases: 62</v>
      </c>
      <c r="C145" s="70" t="str">
        <f>"Number of Bases: " &amp; Pre_Record!E118</f>
        <v>Number of Bases: 0</v>
      </c>
      <c r="D145" s="70" t="str">
        <f>"Number of Bases: " &amp; Pre_Record!E166</f>
        <v>Number of Bases: 0</v>
      </c>
      <c r="E145" s="70" t="str">
        <f>"Number of Bases: " &amp; Pre_Record!E214</f>
        <v>Number of Bases: 0</v>
      </c>
      <c r="F145" s="70" t="str">
        <f>"Number of Bases: " &amp; Pre_Record!E262</f>
        <v>Number of Bases: 0</v>
      </c>
    </row>
    <row r="146" spans="1:6">
      <c r="A146" s="70" t="str">
        <f>"Sequence: " &amp; Pre_Record!D22</f>
        <v>Sequence: CCAGTGATTTTTTTCTCCATGGTTTAGTTCCTCACCTTGTCGTATTATACTATGCCGATATACTATGCC</v>
      </c>
      <c r="B146" s="70" t="str">
        <f>"Sequence: " &amp; Pre_Record!D70</f>
        <v>Sequence: CCGCGACTGAGCGCCATTTCTATGATAATGGTAGCGGAGCTGCGTCGTTCGGCACTCTTCGG</v>
      </c>
      <c r="C146" s="70" t="str">
        <f>"Sequence: " &amp; Pre_Record!D118</f>
        <v xml:space="preserve">Sequence: </v>
      </c>
      <c r="D146" s="70" t="str">
        <f>"Sequence: " &amp; Pre_Record!D166</f>
        <v xml:space="preserve">Sequence: </v>
      </c>
      <c r="E146" s="70" t="str">
        <f>"Sequence: " &amp; Pre_Record!D214</f>
        <v xml:space="preserve">Sequence: </v>
      </c>
      <c r="F146" s="70" t="str">
        <f>"Sequence: " &amp; Pre_Record!D262</f>
        <v xml:space="preserve">Sequence: </v>
      </c>
    </row>
    <row r="147" spans="1:6">
      <c r="A147" s="70" t="s">
        <v>63</v>
      </c>
      <c r="B147" s="70" t="s">
        <v>63</v>
      </c>
      <c r="C147" s="70" t="s">
        <v>63</v>
      </c>
      <c r="D147" s="70" t="s">
        <v>63</v>
      </c>
      <c r="E147" s="70" t="s">
        <v>63</v>
      </c>
      <c r="F147" s="70" t="s">
        <v>63</v>
      </c>
    </row>
    <row r="148" spans="1:6">
      <c r="A148" s="70"/>
      <c r="B148" s="70"/>
      <c r="C148" s="70"/>
      <c r="D148" s="70"/>
      <c r="E148" s="70"/>
      <c r="F148" s="70"/>
    </row>
    <row r="149" spans="1:6">
      <c r="A149" s="70" t="s">
        <v>94</v>
      </c>
      <c r="B149" s="70" t="s">
        <v>94</v>
      </c>
      <c r="C149" s="70" t="s">
        <v>94</v>
      </c>
      <c r="D149" s="70" t="s">
        <v>94</v>
      </c>
      <c r="E149" s="70" t="s">
        <v>94</v>
      </c>
      <c r="F149" s="70" t="s">
        <v>94</v>
      </c>
    </row>
    <row r="150" spans="1:6">
      <c r="A150" s="70" t="s">
        <v>64</v>
      </c>
      <c r="B150" s="70" t="s">
        <v>64</v>
      </c>
      <c r="C150" s="70" t="s">
        <v>64</v>
      </c>
      <c r="D150" s="70" t="s">
        <v>64</v>
      </c>
      <c r="E150" s="70" t="s">
        <v>64</v>
      </c>
      <c r="F150" s="70" t="s">
        <v>64</v>
      </c>
    </row>
    <row r="151" spans="1:6">
      <c r="A151" s="70" t="str">
        <f>"TritylOn: " &amp; Pre_Record!N23</f>
        <v>TritylOn: Off</v>
      </c>
      <c r="B151" s="70" t="str">
        <f>"TritylOn: " &amp; Pre_Record!N71</f>
        <v>TritylOn: Off</v>
      </c>
      <c r="C151" s="70" t="str">
        <f>"TritylOn: " &amp; Pre_Record!N119</f>
        <v>TritylOn: Off</v>
      </c>
      <c r="D151" s="70" t="str">
        <f>"TritylOn: " &amp; Pre_Record!N167</f>
        <v>TritylOn: Off</v>
      </c>
      <c r="E151" s="70" t="str">
        <f>"TritylOn: " &amp; Pre_Record!N215</f>
        <v>TritylOn: Off</v>
      </c>
      <c r="F151" s="70" t="str">
        <f>"TritylOn: " &amp; Pre_Record!N263</f>
        <v>TritylOn: Off</v>
      </c>
    </row>
    <row r="152" spans="1:6">
      <c r="A152" s="70" t="str">
        <f>"Oligo ID: " &amp; Pre_Record!C23</f>
        <v>Oligo ID:  CF2</v>
      </c>
      <c r="B152" s="70" t="str">
        <f>"Oligo ID: " &amp; Pre_Record!C71</f>
        <v>Oligo ID:  Amn-PAMLo-up-For</v>
      </c>
      <c r="C152" s="70" t="str">
        <f>"Oligo ID: " &amp; Pre_Record!C119</f>
        <v xml:space="preserve">Oligo ID: </v>
      </c>
      <c r="D152" s="70" t="str">
        <f>"Oligo ID: " &amp; Pre_Record!C167</f>
        <v xml:space="preserve">Oligo ID: </v>
      </c>
      <c r="E152" s="70" t="str">
        <f>"Oligo ID: " &amp; Pre_Record!C215</f>
        <v xml:space="preserve">Oligo ID: </v>
      </c>
      <c r="F152" s="70" t="str">
        <f>"Oligo ID: " &amp; Pre_Record!C263</f>
        <v xml:space="preserve">Oligo ID: </v>
      </c>
    </row>
    <row r="153" spans="1:6">
      <c r="A153" s="70" t="str">
        <f>"Number of Bases: " &amp; Pre_Record!E23</f>
        <v>Number of Bases: 61</v>
      </c>
      <c r="B153" s="70" t="str">
        <f>"Number of Bases: " &amp; Pre_Record!E71</f>
        <v>Number of Bases: 54</v>
      </c>
      <c r="C153" s="70" t="str">
        <f>"Number of Bases: " &amp; Pre_Record!E119</f>
        <v>Number of Bases: 0</v>
      </c>
      <c r="D153" s="70" t="str">
        <f>"Number of Bases: " &amp; Pre_Record!E167</f>
        <v>Number of Bases: 0</v>
      </c>
      <c r="E153" s="70" t="str">
        <f>"Number of Bases: " &amp; Pre_Record!E215</f>
        <v>Number of Bases: 0</v>
      </c>
      <c r="F153" s="70" t="str">
        <f>"Number of Bases: " &amp; Pre_Record!E263</f>
        <v>Number of Bases: 0</v>
      </c>
    </row>
    <row r="154" spans="1:6">
      <c r="A154" s="70" t="str">
        <f>"Sequence: " &amp; Pre_Record!D23</f>
        <v>Sequence: AGTGGCAGGGCGGGGCGTAACAAACGCTAAATTGCCTGATGCGCTACGCTTATCATCCTTA</v>
      </c>
      <c r="B154" s="70" t="str">
        <f>"Sequence: " &amp; Pre_Record!D71</f>
        <v>Sequence: GCTCCGCTACCATTATCATAGAAATGGCGCTCAGTCGCGGTCGCTGTGCGCTGC</v>
      </c>
      <c r="C154" s="70" t="str">
        <f>"Sequence: " &amp; Pre_Record!D119</f>
        <v xml:space="preserve">Sequence: </v>
      </c>
      <c r="D154" s="70" t="str">
        <f>"Sequence: " &amp; Pre_Record!D167</f>
        <v xml:space="preserve">Sequence: </v>
      </c>
      <c r="E154" s="70" t="str">
        <f>"Sequence: " &amp; Pre_Record!D215</f>
        <v xml:space="preserve">Sequence: </v>
      </c>
      <c r="F154" s="70" t="str">
        <f>"Sequence: " &amp; Pre_Record!D263</f>
        <v xml:space="preserve">Sequence: </v>
      </c>
    </row>
    <row r="155" spans="1:6">
      <c r="A155" s="70" t="s">
        <v>63</v>
      </c>
      <c r="B155" s="70" t="s">
        <v>63</v>
      </c>
      <c r="C155" s="70" t="s">
        <v>63</v>
      </c>
      <c r="D155" s="70" t="s">
        <v>63</v>
      </c>
      <c r="E155" s="70" t="s">
        <v>63</v>
      </c>
      <c r="F155" s="70" t="s">
        <v>63</v>
      </c>
    </row>
    <row r="156" spans="1:6">
      <c r="A156" s="70"/>
      <c r="B156" s="70"/>
      <c r="C156" s="70"/>
      <c r="D156" s="70"/>
      <c r="E156" s="70"/>
      <c r="F156" s="70"/>
    </row>
    <row r="157" spans="1:6">
      <c r="A157" s="70" t="s">
        <v>93</v>
      </c>
      <c r="B157" s="70" t="s">
        <v>93</v>
      </c>
      <c r="C157" s="70" t="s">
        <v>93</v>
      </c>
      <c r="D157" s="70" t="s">
        <v>93</v>
      </c>
      <c r="E157" s="70" t="s">
        <v>93</v>
      </c>
      <c r="F157" s="70" t="s">
        <v>93</v>
      </c>
    </row>
    <row r="158" spans="1:6">
      <c r="A158" s="70" t="s">
        <v>64</v>
      </c>
      <c r="B158" s="70" t="s">
        <v>64</v>
      </c>
      <c r="C158" s="70" t="s">
        <v>64</v>
      </c>
      <c r="D158" s="70" t="s">
        <v>64</v>
      </c>
      <c r="E158" s="70" t="s">
        <v>64</v>
      </c>
      <c r="F158" s="70" t="s">
        <v>64</v>
      </c>
    </row>
    <row r="159" spans="1:6">
      <c r="A159" s="70" t="str">
        <f>"TritylOn: " &amp; Pre_Record!N24</f>
        <v>TritylOn: Off</v>
      </c>
      <c r="B159" s="70" t="str">
        <f>"TritylOn: " &amp; Pre_Record!N72</f>
        <v>TritylOn: Off</v>
      </c>
      <c r="C159" s="70" t="str">
        <f>"TritylOn: " &amp; Pre_Record!N120</f>
        <v>TritylOn: Off</v>
      </c>
      <c r="D159" s="70" t="str">
        <f>"TritylOn: " &amp; Pre_Record!N168</f>
        <v>TritylOn: Off</v>
      </c>
      <c r="E159" s="70" t="str">
        <f>"TritylOn: " &amp; Pre_Record!N216</f>
        <v>TritylOn: Off</v>
      </c>
      <c r="F159" s="70" t="str">
        <f>"TritylOn: " &amp; Pre_Record!N264</f>
        <v>TritylOn: Off</v>
      </c>
    </row>
    <row r="160" spans="1:6">
      <c r="A160" s="70" t="str">
        <f>"Oligo ID: " &amp; Pre_Record!C24</f>
        <v>Oligo ID:  RSFTR</v>
      </c>
      <c r="B160" s="70" t="str">
        <f>"Oligo ID: " &amp; Pre_Record!C72</f>
        <v>Oligo ID:  Amn-PAMLo-up-Rev</v>
      </c>
      <c r="C160" s="70" t="str">
        <f>"Oligo ID: " &amp; Pre_Record!C120</f>
        <v xml:space="preserve">Oligo ID: </v>
      </c>
      <c r="D160" s="70" t="str">
        <f>"Oligo ID: " &amp; Pre_Record!C168</f>
        <v xml:space="preserve">Oligo ID: </v>
      </c>
      <c r="E160" s="70" t="str">
        <f>"Oligo ID: " &amp; Pre_Record!C216</f>
        <v xml:space="preserve">Oligo ID: </v>
      </c>
      <c r="F160" s="70" t="str">
        <f>"Oligo ID: " &amp; Pre_Record!C264</f>
        <v xml:space="preserve">Oligo ID: </v>
      </c>
    </row>
    <row r="161" spans="1:6">
      <c r="A161" s="70" t="str">
        <f>"Number of Bases: " &amp; Pre_Record!E24</f>
        <v>Number of Bases: 70</v>
      </c>
      <c r="B161" s="70" t="str">
        <f>"Number of Bases: " &amp; Pre_Record!E72</f>
        <v>Number of Bases: 70</v>
      </c>
      <c r="C161" s="70" t="str">
        <f>"Number of Bases: " &amp; Pre_Record!E120</f>
        <v>Number of Bases: 0</v>
      </c>
      <c r="D161" s="70" t="str">
        <f>"Number of Bases: " &amp; Pre_Record!E168</f>
        <v>Number of Bases: 0</v>
      </c>
      <c r="E161" s="70" t="str">
        <f>"Number of Bases: " &amp; Pre_Record!E216</f>
        <v>Number of Bases: 0</v>
      </c>
      <c r="F161" s="70" t="str">
        <f>"Number of Bases: " &amp; Pre_Record!E264</f>
        <v>Number of Bases: 0</v>
      </c>
    </row>
    <row r="162" spans="1:6">
      <c r="A162" s="70" t="str">
        <f>"Sequence: " &amp; Pre_Record!D24</f>
        <v>Sequence: GAATTAATTCATGAGCGGATACATATTTGAATGTATTTAGAAAAATAAACAAATAGGGGTTCCGCGCACA</v>
      </c>
      <c r="B162" s="70" t="str">
        <f>"Sequence: " &amp; Pre_Record!D72</f>
        <v>Sequence: CAGCATAATCAGGAACATCATAAGGATAACCTCTCATCTCTCCCAAAAGAGAGGGAGAGAGTGCTCTTGG</v>
      </c>
      <c r="C162" s="70" t="str">
        <f>"Sequence: " &amp; Pre_Record!D120</f>
        <v xml:space="preserve">Sequence: </v>
      </c>
      <c r="D162" s="70" t="str">
        <f>"Sequence: " &amp; Pre_Record!D168</f>
        <v xml:space="preserve">Sequence: </v>
      </c>
      <c r="E162" s="70" t="str">
        <f>"Sequence: " &amp; Pre_Record!D216</f>
        <v xml:space="preserve">Sequence: </v>
      </c>
      <c r="F162" s="70" t="str">
        <f>"Sequence: " &amp; Pre_Record!D264</f>
        <v xml:space="preserve">Sequence: </v>
      </c>
    </row>
    <row r="163" spans="1:6">
      <c r="A163" s="70" t="s">
        <v>63</v>
      </c>
      <c r="B163" s="70" t="s">
        <v>63</v>
      </c>
      <c r="C163" s="70" t="s">
        <v>63</v>
      </c>
      <c r="D163" s="70" t="s">
        <v>63</v>
      </c>
      <c r="E163" s="70" t="s">
        <v>63</v>
      </c>
      <c r="F163" s="70" t="s">
        <v>63</v>
      </c>
    </row>
    <row r="164" spans="1:6">
      <c r="A164" s="70"/>
      <c r="B164" s="70"/>
      <c r="C164" s="70"/>
      <c r="D164" s="70"/>
      <c r="E164" s="70"/>
      <c r="F164" s="70"/>
    </row>
    <row r="165" spans="1:6">
      <c r="A165" s="70" t="s">
        <v>92</v>
      </c>
      <c r="B165" s="70" t="s">
        <v>92</v>
      </c>
      <c r="C165" s="70" t="s">
        <v>92</v>
      </c>
      <c r="D165" s="70" t="s">
        <v>92</v>
      </c>
      <c r="E165" s="70" t="s">
        <v>92</v>
      </c>
      <c r="F165" s="70" t="s">
        <v>92</v>
      </c>
    </row>
    <row r="166" spans="1:6">
      <c r="A166" s="70" t="s">
        <v>64</v>
      </c>
      <c r="B166" s="70" t="s">
        <v>64</v>
      </c>
      <c r="C166" s="70" t="s">
        <v>64</v>
      </c>
      <c r="D166" s="70" t="s">
        <v>64</v>
      </c>
      <c r="E166" s="70" t="s">
        <v>64</v>
      </c>
      <c r="F166" s="70" t="s">
        <v>64</v>
      </c>
    </row>
    <row r="167" spans="1:6">
      <c r="A167" s="70" t="str">
        <f>"TritylOn: " &amp; Pre_Record!N25</f>
        <v>TritylOn: Off</v>
      </c>
      <c r="B167" s="70" t="str">
        <f>"TritylOn: " &amp; Pre_Record!N73</f>
        <v>TritylOn: Off</v>
      </c>
      <c r="C167" s="70" t="str">
        <f>"TritylOn: " &amp; Pre_Record!N121</f>
        <v>TritylOn: Off</v>
      </c>
      <c r="D167" s="70" t="str">
        <f>"TritylOn: " &amp; Pre_Record!N169</f>
        <v>TritylOn: Off</v>
      </c>
      <c r="E167" s="70" t="str">
        <f>"TritylOn: " &amp; Pre_Record!N217</f>
        <v>TritylOn: Off</v>
      </c>
      <c r="F167" s="70" t="str">
        <f>"TritylOn: " &amp; Pre_Record!N265</f>
        <v>TritylOn: Off</v>
      </c>
    </row>
    <row r="168" spans="1:6">
      <c r="A168" s="70" t="str">
        <f>"Oligo ID: " &amp; Pre_Record!C25</f>
        <v>Oligo ID:  AMuGamF</v>
      </c>
      <c r="B168" s="70" t="str">
        <f>"Oligo ID: " &amp; Pre_Record!C73</f>
        <v>Oligo ID:  Amn-ri-frt-For1</v>
      </c>
      <c r="C168" s="70" t="str">
        <f>"Oligo ID: " &amp; Pre_Record!C121</f>
        <v xml:space="preserve">Oligo ID: </v>
      </c>
      <c r="D168" s="70" t="str">
        <f>"Oligo ID: " &amp; Pre_Record!C169</f>
        <v xml:space="preserve">Oligo ID: </v>
      </c>
      <c r="E168" s="70" t="str">
        <f>"Oligo ID: " &amp; Pre_Record!C217</f>
        <v xml:space="preserve">Oligo ID: </v>
      </c>
      <c r="F168" s="70" t="str">
        <f>"Oligo ID: " &amp; Pre_Record!C265</f>
        <v xml:space="preserve">Oligo ID: </v>
      </c>
    </row>
    <row r="169" spans="1:6">
      <c r="A169" s="70" t="str">
        <f>"Number of Bases: " &amp; Pre_Record!E25</f>
        <v>Number of Bases: 55</v>
      </c>
      <c r="B169" s="70" t="str">
        <f>"Number of Bases: " &amp; Pre_Record!E73</f>
        <v>Number of Bases: 70</v>
      </c>
      <c r="C169" s="70" t="str">
        <f>"Number of Bases: " &amp; Pre_Record!E121</f>
        <v>Number of Bases: 0</v>
      </c>
      <c r="D169" s="70" t="str">
        <f>"Number of Bases: " &amp; Pre_Record!E169</f>
        <v>Number of Bases: 0</v>
      </c>
      <c r="E169" s="70" t="str">
        <f>"Number of Bases: " &amp; Pre_Record!E217</f>
        <v>Number of Bases: 0</v>
      </c>
      <c r="F169" s="70" t="str">
        <f>"Number of Bases: " &amp; Pre_Record!E265</f>
        <v>Number of Bases: 0</v>
      </c>
    </row>
    <row r="170" spans="1:6">
      <c r="A170" s="70" t="str">
        <f>"Sequence: " &amp; Pre_Record!D25</f>
        <v>Sequence: aacaggaggaattaaccatggcgaaaccggcaaagcgcattaagagcgcggcagc</v>
      </c>
      <c r="B170" s="70" t="str">
        <f>"Sequence: " &amp; Pre_Record!D73</f>
        <v>Sequence: TATTCTCTAGAAAGTATAGGAACTTCATAGCAAAGAAAAGCCAAAACACTAGAACAATCCAGAAGCCAAG</v>
      </c>
      <c r="C170" s="70" t="str">
        <f>"Sequence: " &amp; Pre_Record!D121</f>
        <v xml:space="preserve">Sequence: </v>
      </c>
      <c r="D170" s="70" t="str">
        <f>"Sequence: " &amp; Pre_Record!D169</f>
        <v xml:space="preserve">Sequence: </v>
      </c>
      <c r="E170" s="70" t="str">
        <f>"Sequence: " &amp; Pre_Record!D217</f>
        <v xml:space="preserve">Sequence: </v>
      </c>
      <c r="F170" s="70" t="str">
        <f>"Sequence: " &amp; Pre_Record!D265</f>
        <v xml:space="preserve">Sequence: </v>
      </c>
    </row>
    <row r="171" spans="1:6">
      <c r="A171" s="70" t="s">
        <v>63</v>
      </c>
      <c r="B171" s="70" t="s">
        <v>63</v>
      </c>
      <c r="C171" s="70" t="s">
        <v>63</v>
      </c>
      <c r="D171" s="70" t="s">
        <v>63</v>
      </c>
      <c r="E171" s="70" t="s">
        <v>63</v>
      </c>
      <c r="F171" s="70" t="s">
        <v>63</v>
      </c>
    </row>
    <row r="172" spans="1:6">
      <c r="A172" s="70"/>
      <c r="B172" s="70"/>
      <c r="C172" s="70"/>
      <c r="D172" s="70"/>
      <c r="E172" s="70"/>
      <c r="F172" s="70"/>
    </row>
    <row r="173" spans="1:6">
      <c r="A173" s="70" t="s">
        <v>91</v>
      </c>
      <c r="B173" s="70" t="s">
        <v>91</v>
      </c>
      <c r="C173" s="70" t="s">
        <v>91</v>
      </c>
      <c r="D173" s="70" t="s">
        <v>91</v>
      </c>
      <c r="E173" s="70" t="s">
        <v>91</v>
      </c>
      <c r="F173" s="70" t="s">
        <v>91</v>
      </c>
    </row>
    <row r="174" spans="1:6">
      <c r="A174" s="70" t="s">
        <v>64</v>
      </c>
      <c r="B174" s="70" t="s">
        <v>64</v>
      </c>
      <c r="C174" s="70" t="s">
        <v>64</v>
      </c>
      <c r="D174" s="70" t="s">
        <v>64</v>
      </c>
      <c r="E174" s="70" t="s">
        <v>64</v>
      </c>
      <c r="F174" s="70" t="s">
        <v>64</v>
      </c>
    </row>
    <row r="175" spans="1:6">
      <c r="A175" s="70" t="str">
        <f>"TritylOn: " &amp; Pre_Record!N26</f>
        <v>TritylOn: Off</v>
      </c>
      <c r="B175" s="70" t="str">
        <f>"TritylOn: " &amp; Pre_Record!N74</f>
        <v>TritylOn: Off</v>
      </c>
      <c r="C175" s="70" t="str">
        <f>"TritylOn: " &amp; Pre_Record!N122</f>
        <v>TritylOn: Off</v>
      </c>
      <c r="D175" s="70" t="str">
        <f>"TritylOn: " &amp; Pre_Record!N170</f>
        <v>TritylOn: Off</v>
      </c>
      <c r="E175" s="70" t="str">
        <f>"TritylOn: " &amp; Pre_Record!N218</f>
        <v>TritylOn: Off</v>
      </c>
      <c r="F175" s="70" t="str">
        <f>"TritylOn: " &amp; Pre_Record!N266</f>
        <v>TritylOn: Off</v>
      </c>
    </row>
    <row r="176" spans="1:6">
      <c r="A176" s="70" t="str">
        <f>"Oligo ID: " &amp; Pre_Record!C26</f>
        <v>Oligo ID:  AMuGamR</v>
      </c>
      <c r="B176" s="70" t="str">
        <f>"Oligo ID: " &amp; Pre_Record!C74</f>
        <v>Oligo ID:  Amn-ri-frt-For2</v>
      </c>
      <c r="C176" s="70" t="str">
        <f>"Oligo ID: " &amp; Pre_Record!C122</f>
        <v xml:space="preserve">Oligo ID: </v>
      </c>
      <c r="D176" s="70" t="str">
        <f>"Oligo ID: " &amp; Pre_Record!C170</f>
        <v xml:space="preserve">Oligo ID: </v>
      </c>
      <c r="E176" s="70" t="str">
        <f>"Oligo ID: " &amp; Pre_Record!C218</f>
        <v xml:space="preserve">Oligo ID: </v>
      </c>
      <c r="F176" s="70" t="str">
        <f>"Oligo ID: " &amp; Pre_Record!C266</f>
        <v xml:space="preserve">Oligo ID: </v>
      </c>
    </row>
    <row r="177" spans="1:6">
      <c r="A177" s="70" t="str">
        <f>"Number of Bases: " &amp; Pre_Record!E26</f>
        <v>Number of Bases: 57</v>
      </c>
      <c r="B177" s="70" t="str">
        <f>"Number of Bases: " &amp; Pre_Record!E74</f>
        <v>Number of Bases: 70</v>
      </c>
      <c r="C177" s="70" t="str">
        <f>"Number of Bases: " &amp; Pre_Record!E122</f>
        <v>Number of Bases: 0</v>
      </c>
      <c r="D177" s="70" t="str">
        <f>"Number of Bases: " &amp; Pre_Record!E170</f>
        <v>Number of Bases: 0</v>
      </c>
      <c r="E177" s="70" t="str">
        <f>"Number of Bases: " &amp; Pre_Record!E218</f>
        <v>Number of Bases: 0</v>
      </c>
      <c r="F177" s="70" t="str">
        <f>"Number of Bases: " &amp; Pre_Record!E266</f>
        <v>Number of Bases: 0</v>
      </c>
    </row>
    <row r="178" spans="1:6">
      <c r="A178" s="70" t="str">
        <f>"Sequence: " &amp; Pre_Record!D26</f>
        <v>Sequence: caagcttcgctcgagctttagatcccggcctcctgctcgaaggggataatactaaaa</v>
      </c>
      <c r="B178" s="70" t="str">
        <f>"Sequence: " &amp; Pre_Record!D74</f>
        <v>Sequence: ACGTGCCGGACTACGCCCTCGGAAGTTCCTATTCTCTAGAAAGTATAGGAACTTCATAGCAAAGAAAAGC</v>
      </c>
      <c r="C178" s="70" t="str">
        <f>"Sequence: " &amp; Pre_Record!D122</f>
        <v xml:space="preserve">Sequence: </v>
      </c>
      <c r="D178" s="70" t="str">
        <f>"Sequence: " &amp; Pre_Record!D170</f>
        <v xml:space="preserve">Sequence: </v>
      </c>
      <c r="E178" s="70" t="str">
        <f>"Sequence: " &amp; Pre_Record!D218</f>
        <v xml:space="preserve">Sequence: </v>
      </c>
      <c r="F178" s="70" t="str">
        <f>"Sequence: " &amp; Pre_Record!D266</f>
        <v xml:space="preserve">Sequence: </v>
      </c>
    </row>
    <row r="179" spans="1:6">
      <c r="A179" s="70" t="s">
        <v>63</v>
      </c>
      <c r="B179" s="70" t="s">
        <v>63</v>
      </c>
      <c r="C179" s="70" t="s">
        <v>63</v>
      </c>
      <c r="D179" s="70" t="s">
        <v>63</v>
      </c>
      <c r="E179" s="70" t="s">
        <v>63</v>
      </c>
      <c r="F179" s="70" t="s">
        <v>63</v>
      </c>
    </row>
    <row r="180" spans="1:6">
      <c r="A180" s="70"/>
      <c r="B180" s="70"/>
      <c r="C180" s="70"/>
      <c r="D180" s="70"/>
      <c r="E180" s="70"/>
      <c r="F180" s="70"/>
    </row>
    <row r="181" spans="1:6">
      <c r="A181" s="70" t="s">
        <v>90</v>
      </c>
      <c r="B181" s="70" t="s">
        <v>90</v>
      </c>
      <c r="C181" s="70" t="s">
        <v>90</v>
      </c>
      <c r="D181" s="70" t="s">
        <v>90</v>
      </c>
      <c r="E181" s="70" t="s">
        <v>90</v>
      </c>
      <c r="F181" s="70" t="s">
        <v>90</v>
      </c>
    </row>
    <row r="182" spans="1:6">
      <c r="A182" s="70" t="s">
        <v>64</v>
      </c>
      <c r="B182" s="70" t="s">
        <v>64</v>
      </c>
      <c r="C182" s="70" t="s">
        <v>64</v>
      </c>
      <c r="D182" s="70" t="s">
        <v>64</v>
      </c>
      <c r="E182" s="70" t="s">
        <v>64</v>
      </c>
      <c r="F182" s="70" t="s">
        <v>64</v>
      </c>
    </row>
    <row r="183" spans="1:6">
      <c r="A183" s="70" t="str">
        <f>"TritylOn: " &amp; Pre_Record!N27</f>
        <v>TritylOn: Off</v>
      </c>
      <c r="B183" s="70" t="str">
        <f>"TritylOn: " &amp; Pre_Record!N75</f>
        <v>TritylOn: Off</v>
      </c>
      <c r="C183" s="70" t="str">
        <f>"TritylOn: " &amp; Pre_Record!N123</f>
        <v>TritylOn: Off</v>
      </c>
      <c r="D183" s="70" t="str">
        <f>"TritylOn: " &amp; Pre_Record!N171</f>
        <v>TritylOn: Off</v>
      </c>
      <c r="E183" s="70" t="str">
        <f>"TritylOn: " &amp; Pre_Record!N219</f>
        <v>TritylOn: Off</v>
      </c>
      <c r="F183" s="70" t="str">
        <f>"TritylOn: " &amp; Pre_Record!N267</f>
        <v>TritylOn: Off</v>
      </c>
    </row>
    <row r="184" spans="1:6">
      <c r="A184" s="70" t="str">
        <f>"Oligo ID: " &amp; Pre_Record!C27</f>
        <v>Oligo ID:  505GF</v>
      </c>
      <c r="B184" s="70" t="str">
        <f>"Oligo ID: " &amp; Pre_Record!C75</f>
        <v>Oligo ID:  Amn-ri-frt-For3</v>
      </c>
      <c r="C184" s="70" t="str">
        <f>"Oligo ID: " &amp; Pre_Record!C123</f>
        <v xml:space="preserve">Oligo ID: </v>
      </c>
      <c r="D184" s="70" t="str">
        <f>"Oligo ID: " &amp; Pre_Record!C171</f>
        <v xml:space="preserve">Oligo ID: </v>
      </c>
      <c r="E184" s="70" t="str">
        <f>"Oligo ID: " &amp; Pre_Record!C219</f>
        <v xml:space="preserve">Oligo ID: </v>
      </c>
      <c r="F184" s="70" t="str">
        <f>"Oligo ID: " &amp; Pre_Record!C267</f>
        <v xml:space="preserve">Oligo ID: </v>
      </c>
    </row>
    <row r="185" spans="1:6">
      <c r="A185" s="70" t="str">
        <f>"Number of Bases: " &amp; Pre_Record!E27</f>
        <v>Number of Bases: 59</v>
      </c>
      <c r="B185" s="70" t="str">
        <f>"Number of Bases: " &amp; Pre_Record!E75</f>
        <v>Number of Bases: 70</v>
      </c>
      <c r="C185" s="70" t="str">
        <f>"Number of Bases: " &amp; Pre_Record!E123</f>
        <v>Number of Bases: 0</v>
      </c>
      <c r="D185" s="70" t="str">
        <f>"Number of Bases: " &amp; Pre_Record!E171</f>
        <v>Number of Bases: 0</v>
      </c>
      <c r="E185" s="70" t="str">
        <f>"Number of Bases: " &amp; Pre_Record!E219</f>
        <v>Number of Bases: 0</v>
      </c>
      <c r="F185" s="70" t="str">
        <f>"Number of Bases: " &amp; Pre_Record!E267</f>
        <v>Number of Bases: 0</v>
      </c>
    </row>
    <row r="186" spans="1:6">
      <c r="A186" s="70" t="str">
        <f>"Sequence: " &amp; Pre_Record!D27</f>
        <v>Sequence: aatgcccatggcgtctgcagggatcccctcagactcagattggtgtaaagatcctcaag</v>
      </c>
      <c r="B186" s="70" t="str">
        <f>"Sequence: " &amp; Pre_Record!D75</f>
        <v>Sequence: GACTACGCCGGATACCCGTACGACGTGCCGGACTACGCCCTCGGAAGTTCCTATTCTCTAGAAAGTATAG</v>
      </c>
      <c r="C186" s="70" t="str">
        <f>"Sequence: " &amp; Pre_Record!D123</f>
        <v xml:space="preserve">Sequence: </v>
      </c>
      <c r="D186" s="70" t="str">
        <f>"Sequence: " &amp; Pre_Record!D171</f>
        <v xml:space="preserve">Sequence: </v>
      </c>
      <c r="E186" s="70" t="str">
        <f>"Sequence: " &amp; Pre_Record!D219</f>
        <v xml:space="preserve">Sequence: </v>
      </c>
      <c r="F186" s="70" t="str">
        <f>"Sequence: " &amp; Pre_Record!D267</f>
        <v xml:space="preserve">Sequence: </v>
      </c>
    </row>
    <row r="187" spans="1:6">
      <c r="A187" s="70" t="s">
        <v>63</v>
      </c>
      <c r="B187" s="70" t="s">
        <v>63</v>
      </c>
      <c r="C187" s="70" t="s">
        <v>63</v>
      </c>
      <c r="D187" s="70" t="s">
        <v>63</v>
      </c>
      <c r="E187" s="70" t="s">
        <v>63</v>
      </c>
      <c r="F187" s="70" t="s">
        <v>63</v>
      </c>
    </row>
    <row r="188" spans="1:6">
      <c r="A188" s="70"/>
      <c r="B188" s="70"/>
      <c r="C188" s="70"/>
      <c r="D188" s="70"/>
      <c r="E188" s="70"/>
      <c r="F188" s="70"/>
    </row>
    <row r="189" spans="1:6">
      <c r="A189" s="70" t="s">
        <v>89</v>
      </c>
      <c r="B189" s="70" t="s">
        <v>89</v>
      </c>
      <c r="C189" s="70" t="s">
        <v>89</v>
      </c>
      <c r="D189" s="70" t="s">
        <v>89</v>
      </c>
      <c r="E189" s="70" t="s">
        <v>89</v>
      </c>
      <c r="F189" s="70" t="s">
        <v>89</v>
      </c>
    </row>
    <row r="190" spans="1:6">
      <c r="A190" s="70" t="s">
        <v>64</v>
      </c>
      <c r="B190" s="70" t="s">
        <v>64</v>
      </c>
      <c r="C190" s="70" t="s">
        <v>64</v>
      </c>
      <c r="D190" s="70" t="s">
        <v>64</v>
      </c>
      <c r="E190" s="70" t="s">
        <v>64</v>
      </c>
      <c r="F190" s="70" t="s">
        <v>64</v>
      </c>
    </row>
    <row r="191" spans="1:6">
      <c r="A191" s="70" t="str">
        <f>"TritylOn: " &amp; Pre_Record!N28</f>
        <v>TritylOn: Off</v>
      </c>
      <c r="B191" s="70" t="str">
        <f>"TritylOn: " &amp; Pre_Record!N76</f>
        <v>TritylOn: Off</v>
      </c>
      <c r="C191" s="70" t="str">
        <f>"TritylOn: " &amp; Pre_Record!N124</f>
        <v>TritylOn: Off</v>
      </c>
      <c r="D191" s="70" t="str">
        <f>"TritylOn: " &amp; Pre_Record!N172</f>
        <v>TritylOn: Off</v>
      </c>
      <c r="E191" s="70" t="str">
        <f>"TritylOn: " &amp; Pre_Record!N220</f>
        <v>TritylOn: Off</v>
      </c>
      <c r="F191" s="70" t="str">
        <f>"TritylOn: " &amp; Pre_Record!N268</f>
        <v>TritylOn: Off</v>
      </c>
    </row>
    <row r="192" spans="1:6">
      <c r="A192" s="70" t="str">
        <f>"Oligo ID: " &amp; Pre_Record!C28</f>
        <v>Oligo ID:  354GR</v>
      </c>
      <c r="B192" s="70" t="str">
        <f>"Oligo ID: " &amp; Pre_Record!C76</f>
        <v>Oligo ID:  Amn-ri-frt-Rev1</v>
      </c>
      <c r="C192" s="70" t="str">
        <f>"Oligo ID: " &amp; Pre_Record!C124</f>
        <v xml:space="preserve">Oligo ID: </v>
      </c>
      <c r="D192" s="70" t="str">
        <f>"Oligo ID: " &amp; Pre_Record!C172</f>
        <v xml:space="preserve">Oligo ID: </v>
      </c>
      <c r="E192" s="70" t="str">
        <f>"Oligo ID: " &amp; Pre_Record!C220</f>
        <v xml:space="preserve">Oligo ID: </v>
      </c>
      <c r="F192" s="70" t="str">
        <f>"Oligo ID: " &amp; Pre_Record!C268</f>
        <v xml:space="preserve">Oligo ID: </v>
      </c>
    </row>
    <row r="193" spans="1:6">
      <c r="A193" s="70" t="str">
        <f>"Number of Bases: " &amp; Pre_Record!E28</f>
        <v>Number of Bases: 57</v>
      </c>
      <c r="B193" s="70" t="str">
        <f>"Number of Bases: " &amp; Pre_Record!E76</f>
        <v>Number of Bases: 52</v>
      </c>
      <c r="C193" s="70" t="str">
        <f>"Number of Bases: " &amp; Pre_Record!E124</f>
        <v>Number of Bases: 0</v>
      </c>
      <c r="D193" s="70" t="str">
        <f>"Number of Bases: " &amp; Pre_Record!E172</f>
        <v>Number of Bases: 0</v>
      </c>
      <c r="E193" s="70" t="str">
        <f>"Number of Bases: " &amp; Pre_Record!E220</f>
        <v>Number of Bases: 0</v>
      </c>
      <c r="F193" s="70" t="str">
        <f>"Number of Bases: " &amp; Pre_Record!E268</f>
        <v>Number of Bases: 0</v>
      </c>
    </row>
    <row r="194" spans="1:6">
      <c r="A194" s="70" t="str">
        <f>"Sequence: " &amp; Pre_Record!D28</f>
        <v>Sequence: acgtgctcaagcttcctaggaaagattctctttttttatgatatttgtacataaact</v>
      </c>
      <c r="B194" s="70" t="str">
        <f>"Sequence: " &amp; Pre_Record!D76</f>
        <v>Sequence: GAATTCGCGGCCGCAAGATTGTTGAGATATCCGAAATATTTGATATTATTGG</v>
      </c>
      <c r="C194" s="70" t="str">
        <f>"Sequence: " &amp; Pre_Record!D124</f>
        <v xml:space="preserve">Sequence: </v>
      </c>
      <c r="D194" s="70" t="str">
        <f>"Sequence: " &amp; Pre_Record!D172</f>
        <v xml:space="preserve">Sequence: </v>
      </c>
      <c r="E194" s="70" t="str">
        <f>"Sequence: " &amp; Pre_Record!D220</f>
        <v xml:space="preserve">Sequence: </v>
      </c>
      <c r="F194" s="70" t="str">
        <f>"Sequence: " &amp; Pre_Record!D268</f>
        <v xml:space="preserve">Sequence: </v>
      </c>
    </row>
    <row r="195" spans="1:6">
      <c r="A195" s="70" t="s">
        <v>63</v>
      </c>
      <c r="B195" s="70" t="s">
        <v>63</v>
      </c>
      <c r="C195" s="70" t="s">
        <v>63</v>
      </c>
      <c r="D195" s="70" t="s">
        <v>63</v>
      </c>
      <c r="E195" s="70" t="s">
        <v>63</v>
      </c>
      <c r="F195" s="70" t="s">
        <v>63</v>
      </c>
    </row>
    <row r="196" spans="1:6">
      <c r="A196" s="70"/>
      <c r="B196" s="70"/>
      <c r="C196" s="70"/>
      <c r="D196" s="70"/>
      <c r="E196" s="70"/>
      <c r="F196" s="70"/>
    </row>
    <row r="197" spans="1:6">
      <c r="A197" s="70" t="str">
        <f>"Cycle File: "&amp;IF(COUNTIF(Pre_Record!B17:B28,"*")&gt;0,"C:\Program Files\CSI\CSI3900Cycles\50nmUniv.xls","")</f>
        <v>Cycle File: C:\Program Files\CSI\CSI3900Cycles\50nmUniv.xls</v>
      </c>
      <c r="B197" s="70" t="str">
        <f>"Cycle File: "&amp;IF(COUNTIF(Pre_Record!B65:B76,"*")&gt;0,"C:\Program Files\CSI\CSI3900Cycles\50nmUniv.xls","")</f>
        <v>Cycle File: C:\Program Files\CSI\CSI3900Cycles\50nmUniv.xls</v>
      </c>
      <c r="C197" s="70" t="str">
        <f>"Cycle File: "&amp;IF(COUNTIF(Pre_Record!B113:B124,"*")&gt;0,"C:\Program Files\CSI\CSI3900Cycles\50nmUniv.xls","")</f>
        <v xml:space="preserve">Cycle File: </v>
      </c>
      <c r="D197" s="70" t="str">
        <f>"Cycle File: "&amp;IF(COUNTIF(Pre_Record!B161:B172,"*")&gt;0,"C:\Program Files\CSI\CSI3900Cycles\50nmUniv.xls","")</f>
        <v xml:space="preserve">Cycle File: </v>
      </c>
      <c r="E197" s="70" t="str">
        <f>"Cycle File: "&amp;IF(COUNTIF(Pre_Record!B209:B220,"*")&gt;0,"C:\Program Files\CSI\CSI3900Cycles\50nmUniv.xls","")</f>
        <v xml:space="preserve">Cycle File: </v>
      </c>
      <c r="F197" s="70" t="str">
        <f>"Cycle File: "&amp;IF(COUNTIF(Pre_Record!B257:B268,"*")&gt;0,"C:\Program Files\CSI\CSI3900Cycles\50nmUniv.xls","")</f>
        <v xml:space="preserve">Cycle File: </v>
      </c>
    </row>
    <row r="198" spans="1:6">
      <c r="A198" s="70"/>
      <c r="B198" s="70"/>
      <c r="C198" s="70"/>
      <c r="D198" s="70"/>
      <c r="E198" s="70"/>
      <c r="F198" s="70"/>
    </row>
    <row r="199" spans="1:6">
      <c r="A199" s="70" t="s">
        <v>88</v>
      </c>
      <c r="B199" s="70" t="s">
        <v>88</v>
      </c>
      <c r="C199" s="70" t="s">
        <v>88</v>
      </c>
      <c r="D199" s="70" t="s">
        <v>88</v>
      </c>
      <c r="E199" s="70" t="s">
        <v>88</v>
      </c>
      <c r="F199" s="70" t="s">
        <v>88</v>
      </c>
    </row>
    <row r="200" spans="1:6">
      <c r="A200" s="70" t="s">
        <v>64</v>
      </c>
      <c r="B200" s="70" t="s">
        <v>64</v>
      </c>
      <c r="C200" s="70" t="s">
        <v>64</v>
      </c>
      <c r="D200" s="70" t="s">
        <v>64</v>
      </c>
      <c r="E200" s="70" t="s">
        <v>64</v>
      </c>
      <c r="F200" s="70" t="s">
        <v>64</v>
      </c>
    </row>
    <row r="201" spans="1:6">
      <c r="A201" s="70" t="str">
        <f>"TritylOn: " &amp; Pre_Record!N29</f>
        <v>TritylOn: Off</v>
      </c>
      <c r="B201" s="70" t="str">
        <f>"TritylOn: " &amp; Pre_Record!N77</f>
        <v>TritylOn: Off</v>
      </c>
      <c r="C201" s="70" t="str">
        <f>"TritylOn: " &amp; Pre_Record!N125</f>
        <v>TritylOn: Off</v>
      </c>
      <c r="D201" s="70" t="str">
        <f>"TritylOn: " &amp; Pre_Record!N173</f>
        <v>TritylOn: Off</v>
      </c>
      <c r="E201" s="70" t="str">
        <f>"TritylOn: " &amp; Pre_Record!N221</f>
        <v>TritylOn: Off</v>
      </c>
      <c r="F201" s="70" t="str">
        <f>"TritylOn: " &amp; Pre_Record!N269</f>
        <v>TritylOn: Off</v>
      </c>
    </row>
    <row r="202" spans="1:6">
      <c r="A202" s="70" t="str">
        <f>"Oligo ID: " &amp; Pre_Record!C29</f>
        <v xml:space="preserve">Oligo ID: </v>
      </c>
      <c r="B202" s="70" t="str">
        <f>"Oligo ID: " &amp; Pre_Record!C77</f>
        <v>Oligo ID:  LRG-990539-BL-D9</v>
      </c>
      <c r="C202" s="70" t="str">
        <f>"Oligo ID: " &amp; Pre_Record!C125</f>
        <v>Oligo ID:  LRG-990580-LE-D9</v>
      </c>
      <c r="D202" s="70" t="str">
        <f>"Oligo ID: " &amp; Pre_Record!C173</f>
        <v>Oligo ID:  SSS1633</v>
      </c>
      <c r="E202" s="70" t="str">
        <f>"Oligo ID: " &amp; Pre_Record!C221</f>
        <v xml:space="preserve">Oligo ID: </v>
      </c>
      <c r="F202" s="70" t="str">
        <f>"Oligo ID: " &amp; Pre_Record!C269</f>
        <v xml:space="preserve">Oligo ID: </v>
      </c>
    </row>
    <row r="203" spans="1:6">
      <c r="A203" s="70" t="str">
        <f>"Number of Bases: " &amp; Pre_Record!E29</f>
        <v>Number of Bases: 0</v>
      </c>
      <c r="B203" s="70" t="str">
        <f>"Number of Bases: " &amp; Pre_Record!E77</f>
        <v>Number of Bases: 19</v>
      </c>
      <c r="C203" s="70" t="str">
        <f>"Number of Bases: " &amp; Pre_Record!E125</f>
        <v>Number of Bases: 36</v>
      </c>
      <c r="D203" s="70" t="str">
        <f>"Number of Bases: " &amp; Pre_Record!E173</f>
        <v>Number of Bases: 43</v>
      </c>
      <c r="E203" s="70" t="str">
        <f>"Number of Bases: " &amp; Pre_Record!E221</f>
        <v>Number of Bases: 0</v>
      </c>
      <c r="F203" s="70" t="str">
        <f>"Number of Bases: " &amp; Pre_Record!E269</f>
        <v>Number of Bases: 0</v>
      </c>
    </row>
    <row r="204" spans="1:6">
      <c r="A204" s="70" t="str">
        <f>"Sequence: " &amp; Pre_Record!D29</f>
        <v xml:space="preserve">Sequence: </v>
      </c>
      <c r="B204" s="70" t="str">
        <f>"Sequence: " &amp; Pre_Record!D77</f>
        <v>Sequence: ctgggaggtcctcacagcc</v>
      </c>
      <c r="C204" s="70" t="str">
        <f>"Sequence: " &amp; Pre_Record!D125</f>
        <v>Sequence: gcccggccagcttcattttttttactacgtcattgc</v>
      </c>
      <c r="D204" s="70" t="str">
        <f>"Sequence: " &amp; Pre_Record!D173</f>
        <v>Sequence: ggaggaactccttgatgatggccatgccgtcctccttctcctg</v>
      </c>
      <c r="E204" s="70" t="str">
        <f>"Sequence: " &amp; Pre_Record!D221</f>
        <v xml:space="preserve">Sequence: </v>
      </c>
      <c r="F204" s="70" t="str">
        <f>"Sequence: " &amp; Pre_Record!D269</f>
        <v xml:space="preserve">Sequence: </v>
      </c>
    </row>
    <row r="205" spans="1:6">
      <c r="A205" s="70" t="s">
        <v>63</v>
      </c>
      <c r="B205" s="70" t="s">
        <v>63</v>
      </c>
      <c r="C205" s="70" t="s">
        <v>63</v>
      </c>
      <c r="D205" s="70" t="s">
        <v>63</v>
      </c>
      <c r="E205" s="70" t="s">
        <v>63</v>
      </c>
      <c r="F205" s="70" t="s">
        <v>63</v>
      </c>
    </row>
    <row r="206" spans="1:6">
      <c r="A206" s="70"/>
      <c r="B206" s="70"/>
      <c r="C206" s="70"/>
      <c r="D206" s="70"/>
      <c r="E206" s="70"/>
      <c r="F206" s="70"/>
    </row>
    <row r="207" spans="1:6">
      <c r="A207" s="70" t="s">
        <v>87</v>
      </c>
      <c r="B207" s="70" t="s">
        <v>87</v>
      </c>
      <c r="C207" s="70" t="s">
        <v>87</v>
      </c>
      <c r="D207" s="70" t="s">
        <v>87</v>
      </c>
      <c r="E207" s="70" t="s">
        <v>87</v>
      </c>
      <c r="F207" s="70" t="s">
        <v>87</v>
      </c>
    </row>
    <row r="208" spans="1:6">
      <c r="A208" s="70" t="s">
        <v>64</v>
      </c>
      <c r="B208" s="70" t="s">
        <v>64</v>
      </c>
      <c r="C208" s="70" t="s">
        <v>64</v>
      </c>
      <c r="D208" s="70" t="s">
        <v>64</v>
      </c>
      <c r="E208" s="70" t="s">
        <v>64</v>
      </c>
      <c r="F208" s="70" t="s">
        <v>64</v>
      </c>
    </row>
    <row r="209" spans="1:6">
      <c r="A209" s="70" t="str">
        <f>"TritylOn: " &amp; Pre_Record!N30</f>
        <v>TritylOn: Off</v>
      </c>
      <c r="B209" s="70" t="str">
        <f>"TritylOn: " &amp; Pre_Record!N78</f>
        <v>TritylOn: Off</v>
      </c>
      <c r="C209" s="70" t="str">
        <f>"TritylOn: " &amp; Pre_Record!N126</f>
        <v>TritylOn: Off</v>
      </c>
      <c r="D209" s="70" t="str">
        <f>"TritylOn: " &amp; Pre_Record!N174</f>
        <v>TritylOn: Off</v>
      </c>
      <c r="E209" s="70" t="str">
        <f>"TritylOn: " &amp; Pre_Record!N222</f>
        <v>TritylOn: Off</v>
      </c>
      <c r="F209" s="70" t="str">
        <f>"TritylOn: " &amp; Pre_Record!N270</f>
        <v>TritylOn: Off</v>
      </c>
    </row>
    <row r="210" spans="1:6">
      <c r="A210" s="70" t="str">
        <f>"Oligo ID: " &amp; Pre_Record!C30</f>
        <v xml:space="preserve">Oligo ID: </v>
      </c>
      <c r="B210" s="70" t="str">
        <f>"Oligo ID: " &amp; Pre_Record!C78</f>
        <v>Oligo ID:  LRG-990554-LE-D9</v>
      </c>
      <c r="C210" s="70" t="str">
        <f>"Oligo ID: " &amp; Pre_Record!C126</f>
        <v>Oligo ID:  LRG-990581-BL-D9</v>
      </c>
      <c r="D210" s="70" t="str">
        <f>"Oligo ID: " &amp; Pre_Record!C174</f>
        <v>Oligo ID:  SSS1634</v>
      </c>
      <c r="E210" s="70" t="str">
        <f>"Oligo ID: " &amp; Pre_Record!C222</f>
        <v xml:space="preserve">Oligo ID: </v>
      </c>
      <c r="F210" s="70" t="str">
        <f>"Oligo ID: " &amp; Pre_Record!C270</f>
        <v xml:space="preserve">Oligo ID: </v>
      </c>
    </row>
    <row r="211" spans="1:6">
      <c r="A211" s="70" t="str">
        <f>"Number of Bases: " &amp; Pre_Record!E30</f>
        <v>Number of Bases: 0</v>
      </c>
      <c r="B211" s="70" t="str">
        <f>"Number of Bases: " &amp; Pre_Record!E78</f>
        <v>Number of Bases: 41</v>
      </c>
      <c r="C211" s="70" t="str">
        <f>"Number of Bases: " &amp; Pre_Record!E126</f>
        <v>Number of Bases: 24</v>
      </c>
      <c r="D211" s="70" t="str">
        <f>"Number of Bases: " &amp; Pre_Record!E174</f>
        <v>Number of Bases: 47</v>
      </c>
      <c r="E211" s="70" t="str">
        <f>"Number of Bases: " &amp; Pre_Record!E222</f>
        <v>Number of Bases: 0</v>
      </c>
      <c r="F211" s="70" t="str">
        <f>"Number of Bases: " &amp; Pre_Record!E270</f>
        <v>Number of Bases: 0</v>
      </c>
    </row>
    <row r="212" spans="1:6">
      <c r="A212" s="70" t="str">
        <f>"Sequence: " &amp; Pre_Record!D30</f>
        <v xml:space="preserve">Sequence: </v>
      </c>
      <c r="B212" s="70" t="str">
        <f>"Sequence: " &amp; Pre_Record!D78</f>
        <v>Sequence: aaaagggtttgtggcatttacctttttcaaattagacgcag</v>
      </c>
      <c r="C212" s="70" t="str">
        <f>"Sequence: " &amp; Pre_Record!D126</f>
        <v>Sequence: tgccatgatgagaatttatctgag</v>
      </c>
      <c r="D212" s="70" t="str">
        <f>"Sequence: " &amp; Pre_Record!D174</f>
        <v>Sequence: cggcctcgacgagctctacaagtagttctagaaaaataaccccttgg</v>
      </c>
      <c r="E212" s="70" t="str">
        <f>"Sequence: " &amp; Pre_Record!D222</f>
        <v xml:space="preserve">Sequence: </v>
      </c>
      <c r="F212" s="70" t="str">
        <f>"Sequence: " &amp; Pre_Record!D270</f>
        <v xml:space="preserve">Sequence: </v>
      </c>
    </row>
    <row r="213" spans="1:6">
      <c r="A213" s="70" t="s">
        <v>63</v>
      </c>
      <c r="B213" s="70" t="s">
        <v>63</v>
      </c>
      <c r="C213" s="70" t="s">
        <v>63</v>
      </c>
      <c r="D213" s="70" t="s">
        <v>63</v>
      </c>
      <c r="E213" s="70" t="s">
        <v>63</v>
      </c>
      <c r="F213" s="70" t="s">
        <v>63</v>
      </c>
    </row>
    <row r="214" spans="1:6">
      <c r="A214" s="70"/>
      <c r="B214" s="70"/>
      <c r="C214" s="70"/>
      <c r="D214" s="70"/>
      <c r="E214" s="70"/>
      <c r="F214" s="70"/>
    </row>
    <row r="215" spans="1:6">
      <c r="A215" s="70" t="s">
        <v>86</v>
      </c>
      <c r="B215" s="70" t="s">
        <v>86</v>
      </c>
      <c r="C215" s="70" t="s">
        <v>86</v>
      </c>
      <c r="D215" s="70" t="s">
        <v>86</v>
      </c>
      <c r="E215" s="70" t="s">
        <v>86</v>
      </c>
      <c r="F215" s="70" t="s">
        <v>86</v>
      </c>
    </row>
    <row r="216" spans="1:6">
      <c r="A216" s="70" t="s">
        <v>64</v>
      </c>
      <c r="B216" s="70" t="s">
        <v>64</v>
      </c>
      <c r="C216" s="70" t="s">
        <v>64</v>
      </c>
      <c r="D216" s="70" t="s">
        <v>64</v>
      </c>
      <c r="E216" s="70" t="s">
        <v>64</v>
      </c>
      <c r="F216" s="70" t="s">
        <v>64</v>
      </c>
    </row>
    <row r="217" spans="1:6">
      <c r="A217" s="70" t="str">
        <f>"TritylOn: " &amp; Pre_Record!N31</f>
        <v>TritylOn: Off</v>
      </c>
      <c r="B217" s="70" t="str">
        <f>"TritylOn: " &amp; Pre_Record!N79</f>
        <v>TritylOn: Off</v>
      </c>
      <c r="C217" s="70" t="str">
        <f>"TritylOn: " &amp; Pre_Record!N127</f>
        <v>TritylOn: Off</v>
      </c>
      <c r="D217" s="70" t="str">
        <f>"TritylOn: " &amp; Pre_Record!N175</f>
        <v>TritylOn: Off</v>
      </c>
      <c r="E217" s="70" t="str">
        <f>"TritylOn: " &amp; Pre_Record!N223</f>
        <v>TritylOn: Off</v>
      </c>
      <c r="F217" s="70" t="str">
        <f>"TritylOn: " &amp; Pre_Record!N271</f>
        <v>TritylOn: Off</v>
      </c>
    </row>
    <row r="218" spans="1:6">
      <c r="A218" s="70" t="str">
        <f>"Oligo ID: " &amp; Pre_Record!C31</f>
        <v xml:space="preserve">Oligo ID: </v>
      </c>
      <c r="B218" s="70" t="str">
        <f>"Oligo ID: " &amp; Pre_Record!C79</f>
        <v>Oligo ID:  LRG-990555-LE-D9</v>
      </c>
      <c r="C218" s="70" t="str">
        <f>"Oligo ID: " &amp; Pre_Record!C127</f>
        <v>Oligo ID:  LRG-990586-LE-D9</v>
      </c>
      <c r="D218" s="70" t="str">
        <f>"Oligo ID: " &amp; Pre_Record!C175</f>
        <v>Oligo ID:  SSS1635</v>
      </c>
      <c r="E218" s="70" t="str">
        <f>"Oligo ID: " &amp; Pre_Record!C223</f>
        <v xml:space="preserve">Oligo ID: </v>
      </c>
      <c r="F218" s="70" t="str">
        <f>"Oligo ID: " &amp; Pre_Record!C271</f>
        <v xml:space="preserve">Oligo ID: </v>
      </c>
    </row>
    <row r="219" spans="1:6">
      <c r="A219" s="70" t="str">
        <f>"Number of Bases: " &amp; Pre_Record!E31</f>
        <v>Number of Bases: 0</v>
      </c>
      <c r="B219" s="70" t="str">
        <f>"Number of Bases: " &amp; Pre_Record!E79</f>
        <v>Number of Bases: 41</v>
      </c>
      <c r="C219" s="70" t="str">
        <f>"Number of Bases: " &amp; Pre_Record!E127</f>
        <v>Number of Bases: 37</v>
      </c>
      <c r="D219" s="70" t="str">
        <f>"Number of Bases: " &amp; Pre_Record!E175</f>
        <v>Number of Bases: 20</v>
      </c>
      <c r="E219" s="70" t="str">
        <f>"Number of Bases: " &amp; Pre_Record!E223</f>
        <v>Number of Bases: 0</v>
      </c>
      <c r="F219" s="70" t="str">
        <f>"Number of Bases: " &amp; Pre_Record!E271</f>
        <v>Number of Bases: 0</v>
      </c>
    </row>
    <row r="220" spans="1:6">
      <c r="A220" s="70" t="str">
        <f>"Sequence: " &amp; Pre_Record!D31</f>
        <v xml:space="preserve">Sequence: </v>
      </c>
      <c r="B220" s="70" t="str">
        <f>"Sequence: " &amp; Pre_Record!D79</f>
        <v>Sequence: aaattagaccagagaggtggccttttttactacgtcattgc</v>
      </c>
      <c r="C220" s="70" t="str">
        <f>"Sequence: " &amp; Pre_Record!D127</f>
        <v>Sequence: ctgggtcatcgcctgtcgtttttcaaattagacgcag</v>
      </c>
      <c r="D220" s="70" t="str">
        <f>"Sequence: " &amp; Pre_Record!D175</f>
        <v>Sequence: ctacttgtacagctcgtcca</v>
      </c>
      <c r="E220" s="70" t="str">
        <f>"Sequence: " &amp; Pre_Record!D223</f>
        <v xml:space="preserve">Sequence: </v>
      </c>
      <c r="F220" s="70" t="str">
        <f>"Sequence: " &amp; Pre_Record!D271</f>
        <v xml:space="preserve">Sequence: </v>
      </c>
    </row>
    <row r="221" spans="1:6">
      <c r="A221" s="70" t="s">
        <v>63</v>
      </c>
      <c r="B221" s="70" t="s">
        <v>63</v>
      </c>
      <c r="C221" s="70" t="s">
        <v>63</v>
      </c>
      <c r="D221" s="70" t="s">
        <v>63</v>
      </c>
      <c r="E221" s="70" t="s">
        <v>63</v>
      </c>
      <c r="F221" s="70" t="s">
        <v>63</v>
      </c>
    </row>
    <row r="222" spans="1:6">
      <c r="A222" s="70"/>
      <c r="B222" s="70"/>
      <c r="C222" s="70"/>
      <c r="D222" s="70"/>
      <c r="E222" s="70"/>
      <c r="F222" s="70"/>
    </row>
    <row r="223" spans="1:6">
      <c r="A223" s="70" t="s">
        <v>85</v>
      </c>
      <c r="B223" s="70" t="s">
        <v>85</v>
      </c>
      <c r="C223" s="70" t="s">
        <v>85</v>
      </c>
      <c r="D223" s="70" t="s">
        <v>85</v>
      </c>
      <c r="E223" s="70" t="s">
        <v>85</v>
      </c>
      <c r="F223" s="70" t="s">
        <v>85</v>
      </c>
    </row>
    <row r="224" spans="1:6">
      <c r="A224" s="70" t="s">
        <v>64</v>
      </c>
      <c r="B224" s="70" t="s">
        <v>64</v>
      </c>
      <c r="C224" s="70" t="s">
        <v>64</v>
      </c>
      <c r="D224" s="70" t="s">
        <v>64</v>
      </c>
      <c r="E224" s="70" t="s">
        <v>64</v>
      </c>
      <c r="F224" s="70" t="s">
        <v>64</v>
      </c>
    </row>
    <row r="225" spans="1:6">
      <c r="A225" s="70" t="str">
        <f>"TritylOn: " &amp; Pre_Record!N32</f>
        <v>TritylOn: Off</v>
      </c>
      <c r="B225" s="70" t="str">
        <f>"TritylOn: " &amp; Pre_Record!N80</f>
        <v>TritylOn: Off</v>
      </c>
      <c r="C225" s="70" t="str">
        <f>"TritylOn: " &amp; Pre_Record!N128</f>
        <v>TritylOn: Off</v>
      </c>
      <c r="D225" s="70" t="str">
        <f>"TritylOn: " &amp; Pre_Record!N176</f>
        <v>TritylOn: Off</v>
      </c>
      <c r="E225" s="70" t="str">
        <f>"TritylOn: " &amp; Pre_Record!N224</f>
        <v>TritylOn: Off</v>
      </c>
      <c r="F225" s="70" t="str">
        <f>"TritylOn: " &amp; Pre_Record!N272</f>
        <v>TritylOn: Off</v>
      </c>
    </row>
    <row r="226" spans="1:6">
      <c r="A226" s="70" t="str">
        <f>"Oligo ID: " &amp; Pre_Record!C32</f>
        <v xml:space="preserve">Oligo ID: </v>
      </c>
      <c r="B226" s="70" t="str">
        <f>"Oligo ID: " &amp; Pre_Record!C80</f>
        <v>Oligo ID:  LRG-990556-BL-D9</v>
      </c>
      <c r="C226" s="70" t="str">
        <f>"Oligo ID: " &amp; Pre_Record!C128</f>
        <v>Oligo ID:  LRG-990587-LE-D9</v>
      </c>
      <c r="D226" s="70" t="str">
        <f>"Oligo ID: " &amp; Pre_Record!C176</f>
        <v>Oligo ID:  SSS1636</v>
      </c>
      <c r="E226" s="70" t="str">
        <f>"Oligo ID: " &amp; Pre_Record!C224</f>
        <v xml:space="preserve">Oligo ID: </v>
      </c>
      <c r="F226" s="70" t="str">
        <f>"Oligo ID: " &amp; Pre_Record!C272</f>
        <v xml:space="preserve">Oligo ID: </v>
      </c>
    </row>
    <row r="227" spans="1:6">
      <c r="A227" s="70" t="str">
        <f>"Number of Bases: " &amp; Pre_Record!E32</f>
        <v>Number of Bases: 0</v>
      </c>
      <c r="B227" s="70" t="str">
        <f>"Number of Bases: " &amp; Pre_Record!E80</f>
        <v>Number of Bases: 15</v>
      </c>
      <c r="C227" s="70" t="str">
        <f>"Number of Bases: " &amp; Pre_Record!E128</f>
        <v>Number of Bases: 39</v>
      </c>
      <c r="D227" s="70" t="str">
        <f>"Number of Bases: " &amp; Pre_Record!E176</f>
        <v>Number of Bases: 46</v>
      </c>
      <c r="E227" s="70" t="str">
        <f>"Number of Bases: " &amp; Pre_Record!E224</f>
        <v>Number of Bases: 0</v>
      </c>
      <c r="F227" s="70" t="str">
        <f>"Number of Bases: " &amp; Pre_Record!E272</f>
        <v>Number of Bases: 0</v>
      </c>
    </row>
    <row r="228" spans="1:6">
      <c r="A228" s="70" t="str">
        <f>"Sequence: " &amp; Pre_Record!D32</f>
        <v xml:space="preserve">Sequence: </v>
      </c>
      <c r="B228" s="70" t="str">
        <f>"Sequence: " &amp; Pre_Record!D80</f>
        <v>Sequence: gggtcagccgccggc</v>
      </c>
      <c r="C228" s="70" t="str">
        <f>"Sequence: " &amp; Pre_Record!D128</f>
        <v>Sequence: tgctatgcctttgtccagccttttttactacgtcattgc</v>
      </c>
      <c r="D228" s="70" t="str">
        <f>"Sequence: " &amp; Pre_Record!D176</f>
        <v>Sequence: agcggaggaactccttgatgatggcgatgccgtcctccttctcctg</v>
      </c>
      <c r="E228" s="70" t="str">
        <f>"Sequence: " &amp; Pre_Record!D224</f>
        <v xml:space="preserve">Sequence: </v>
      </c>
      <c r="F228" s="70" t="str">
        <f>"Sequence: " &amp; Pre_Record!D272</f>
        <v xml:space="preserve">Sequence: </v>
      </c>
    </row>
    <row r="229" spans="1:6">
      <c r="A229" s="70" t="s">
        <v>63</v>
      </c>
      <c r="B229" s="70" t="s">
        <v>63</v>
      </c>
      <c r="C229" s="70" t="s">
        <v>63</v>
      </c>
      <c r="D229" s="70" t="s">
        <v>63</v>
      </c>
      <c r="E229" s="70" t="s">
        <v>63</v>
      </c>
      <c r="F229" s="70" t="s">
        <v>63</v>
      </c>
    </row>
    <row r="230" spans="1:6">
      <c r="A230" s="70"/>
      <c r="B230" s="70"/>
      <c r="C230" s="70"/>
      <c r="D230" s="70"/>
      <c r="E230" s="70"/>
      <c r="F230" s="70"/>
    </row>
    <row r="231" spans="1:6">
      <c r="A231" s="70" t="s">
        <v>84</v>
      </c>
      <c r="B231" s="70" t="s">
        <v>84</v>
      </c>
      <c r="C231" s="70" t="s">
        <v>84</v>
      </c>
      <c r="D231" s="70" t="s">
        <v>84</v>
      </c>
      <c r="E231" s="70" t="s">
        <v>84</v>
      </c>
      <c r="F231" s="70" t="s">
        <v>84</v>
      </c>
    </row>
    <row r="232" spans="1:6">
      <c r="A232" s="70" t="s">
        <v>64</v>
      </c>
      <c r="B232" s="70" t="s">
        <v>64</v>
      </c>
      <c r="C232" s="70" t="s">
        <v>64</v>
      </c>
      <c r="D232" s="70" t="s">
        <v>64</v>
      </c>
      <c r="E232" s="70" t="s">
        <v>64</v>
      </c>
      <c r="F232" s="70" t="s">
        <v>64</v>
      </c>
    </row>
    <row r="233" spans="1:6">
      <c r="A233" s="70" t="str">
        <f>"TritylOn: " &amp; Pre_Record!N33</f>
        <v>TritylOn: Off</v>
      </c>
      <c r="B233" s="70" t="str">
        <f>"TritylOn: " &amp; Pre_Record!N81</f>
        <v>TritylOn: Off</v>
      </c>
      <c r="C233" s="70" t="str">
        <f>"TritylOn: " &amp; Pre_Record!N129</f>
        <v>TritylOn: Off</v>
      </c>
      <c r="D233" s="70" t="str">
        <f>"TritylOn: " &amp; Pre_Record!N177</f>
        <v>TritylOn: Off</v>
      </c>
      <c r="E233" s="70" t="str">
        <f>"TritylOn: " &amp; Pre_Record!N225</f>
        <v>TritylOn: Off</v>
      </c>
      <c r="F233" s="70" t="str">
        <f>"TritylOn: " &amp; Pre_Record!N273</f>
        <v>TritylOn: Off</v>
      </c>
    </row>
    <row r="234" spans="1:6">
      <c r="A234" s="70" t="str">
        <f>"Oligo ID: " &amp; Pre_Record!C33</f>
        <v xml:space="preserve">Oligo ID: </v>
      </c>
      <c r="B234" s="70" t="str">
        <f>"Oligo ID: " &amp; Pre_Record!C81</f>
        <v>Oligo ID:  LRG-990573-LE-D9</v>
      </c>
      <c r="C234" s="70" t="str">
        <f>"Oligo ID: " &amp; Pre_Record!C129</f>
        <v>Oligo ID:  LRG-990588-BL-D9</v>
      </c>
      <c r="D234" s="70" t="str">
        <f>"Oligo ID: " &amp; Pre_Record!C177</f>
        <v>Oligo ID:  SSS1637</v>
      </c>
      <c r="E234" s="70" t="str">
        <f>"Oligo ID: " &amp; Pre_Record!C225</f>
        <v xml:space="preserve">Oligo ID: </v>
      </c>
      <c r="F234" s="70" t="str">
        <f>"Oligo ID: " &amp; Pre_Record!C273</f>
        <v xml:space="preserve">Oligo ID: </v>
      </c>
    </row>
    <row r="235" spans="1:6">
      <c r="A235" s="70" t="str">
        <f>"Number of Bases: " &amp; Pre_Record!E33</f>
        <v>Number of Bases: 0</v>
      </c>
      <c r="B235" s="70" t="str">
        <f>"Number of Bases: " &amp; Pre_Record!E81</f>
        <v>Number of Bases: 36</v>
      </c>
      <c r="C235" s="70" t="str">
        <f>"Number of Bases: " &amp; Pre_Record!E129</f>
        <v>Number of Bases: 23</v>
      </c>
      <c r="D235" s="70" t="str">
        <f>"Number of Bases: " &amp; Pre_Record!E177</f>
        <v>Number of Bases: 47</v>
      </c>
      <c r="E235" s="70" t="str">
        <f>"Number of Bases: " &amp; Pre_Record!E225</f>
        <v>Number of Bases: 0</v>
      </c>
      <c r="F235" s="70" t="str">
        <f>"Number of Bases: " &amp; Pre_Record!E273</f>
        <v>Number of Bases: 0</v>
      </c>
    </row>
    <row r="236" spans="1:6">
      <c r="A236" s="70" t="str">
        <f>"Sequence: " &amp; Pre_Record!D33</f>
        <v xml:space="preserve">Sequence: </v>
      </c>
      <c r="B236" s="70" t="str">
        <f>"Sequence: " &amp; Pre_Record!D81</f>
        <v>Sequence: tctcggccatggcctcctttttcaaattagacgcag</v>
      </c>
      <c r="C236" s="70" t="str">
        <f>"Sequence: " &amp; Pre_Record!D129</f>
        <v>Sequence: ccttctggttgggagttaagtgg</v>
      </c>
      <c r="D236" s="70" t="str">
        <f>"Sequence: " &amp; Pre_Record!D177</f>
        <v>Sequence: cggcatggacgagctgtacaagtagttctagaaaaataaccccttgg</v>
      </c>
      <c r="E236" s="70" t="str">
        <f>"Sequence: " &amp; Pre_Record!D225</f>
        <v xml:space="preserve">Sequence: </v>
      </c>
      <c r="F236" s="70" t="str">
        <f>"Sequence: " &amp; Pre_Record!D273</f>
        <v xml:space="preserve">Sequence: </v>
      </c>
    </row>
    <row r="237" spans="1:6">
      <c r="A237" s="70" t="s">
        <v>63</v>
      </c>
      <c r="B237" s="70" t="s">
        <v>63</v>
      </c>
      <c r="C237" s="70" t="s">
        <v>63</v>
      </c>
      <c r="D237" s="70" t="s">
        <v>63</v>
      </c>
      <c r="E237" s="70" t="s">
        <v>63</v>
      </c>
      <c r="F237" s="70" t="s">
        <v>63</v>
      </c>
    </row>
    <row r="238" spans="1:6">
      <c r="A238" s="70"/>
      <c r="B238" s="70"/>
      <c r="C238" s="70"/>
      <c r="D238" s="70"/>
      <c r="E238" s="70"/>
      <c r="F238" s="70"/>
    </row>
    <row r="239" spans="1:6">
      <c r="A239" s="70" t="s">
        <v>83</v>
      </c>
      <c r="B239" s="70" t="s">
        <v>83</v>
      </c>
      <c r="C239" s="70" t="s">
        <v>83</v>
      </c>
      <c r="D239" s="70" t="s">
        <v>83</v>
      </c>
      <c r="E239" s="70" t="s">
        <v>83</v>
      </c>
      <c r="F239" s="70" t="s">
        <v>83</v>
      </c>
    </row>
    <row r="240" spans="1:6">
      <c r="A240" s="70" t="s">
        <v>64</v>
      </c>
      <c r="B240" s="70" t="s">
        <v>64</v>
      </c>
      <c r="C240" s="70" t="s">
        <v>64</v>
      </c>
      <c r="D240" s="70" t="s">
        <v>64</v>
      </c>
      <c r="E240" s="70" t="s">
        <v>64</v>
      </c>
      <c r="F240" s="70" t="s">
        <v>64</v>
      </c>
    </row>
    <row r="241" spans="1:6">
      <c r="A241" s="70" t="str">
        <f>"TritylOn: " &amp; Pre_Record!N34</f>
        <v>TritylOn: Off</v>
      </c>
      <c r="B241" s="70" t="str">
        <f>"TritylOn: " &amp; Pre_Record!N82</f>
        <v>TritylOn: Off</v>
      </c>
      <c r="C241" s="70" t="str">
        <f>"TritylOn: " &amp; Pre_Record!N130</f>
        <v>TritylOn: Off</v>
      </c>
      <c r="D241" s="70" t="str">
        <f>"TritylOn: " &amp; Pre_Record!N178</f>
        <v>TritylOn: Off</v>
      </c>
      <c r="E241" s="70" t="str">
        <f>"TritylOn: " &amp; Pre_Record!N226</f>
        <v>TritylOn: Off</v>
      </c>
      <c r="F241" s="70" t="str">
        <f>"TritylOn: " &amp; Pre_Record!N274</f>
        <v>TritylOn: Off</v>
      </c>
    </row>
    <row r="242" spans="1:6">
      <c r="A242" s="70" t="str">
        <f>"Oligo ID: " &amp; Pre_Record!C34</f>
        <v xml:space="preserve">Oligo ID: </v>
      </c>
      <c r="B242" s="70" t="str">
        <f>"Oligo ID: " &amp; Pre_Record!C82</f>
        <v>Oligo ID:  LRG-990574-LE-D9</v>
      </c>
      <c r="C242" s="70" t="str">
        <f>"Oligo ID: " &amp; Pre_Record!C130</f>
        <v>Oligo ID:  LRG-990594-LE-D9</v>
      </c>
      <c r="D242" s="70" t="str">
        <f>"Oligo ID: " &amp; Pre_Record!C178</f>
        <v>Oligo ID:  SSS1638</v>
      </c>
      <c r="E242" s="70" t="str">
        <f>"Oligo ID: " &amp; Pre_Record!C226</f>
        <v xml:space="preserve">Oligo ID: </v>
      </c>
      <c r="F242" s="70" t="str">
        <f>"Oligo ID: " &amp; Pre_Record!C274</f>
        <v xml:space="preserve">Oligo ID: </v>
      </c>
    </row>
    <row r="243" spans="1:6">
      <c r="A243" s="70" t="str">
        <f>"Number of Bases: " &amp; Pre_Record!E34</f>
        <v>Number of Bases: 0</v>
      </c>
      <c r="B243" s="70" t="str">
        <f>"Number of Bases: " &amp; Pre_Record!E82</f>
        <v>Number of Bases: 35</v>
      </c>
      <c r="C243" s="70" t="str">
        <f>"Number of Bases: " &amp; Pre_Record!E130</f>
        <v>Number of Bases: 37</v>
      </c>
      <c r="D243" s="70" t="str">
        <f>"Number of Bases: " &amp; Pre_Record!E178</f>
        <v>Number of Bases: 43</v>
      </c>
      <c r="E243" s="70" t="str">
        <f>"Number of Bases: " &amp; Pre_Record!E226</f>
        <v>Number of Bases: 0</v>
      </c>
      <c r="F243" s="70" t="str">
        <f>"Number of Bases: " &amp; Pre_Record!E274</f>
        <v>Number of Bases: 0</v>
      </c>
    </row>
    <row r="244" spans="1:6">
      <c r="A244" s="70" t="str">
        <f>"Sequence: " &amp; Pre_Record!D34</f>
        <v xml:space="preserve">Sequence: </v>
      </c>
      <c r="B244" s="70" t="str">
        <f>"Sequence: " &amp; Pre_Record!D82</f>
        <v>Sequence: cttgcaccctgccccgttttttactacgtcattgc</v>
      </c>
      <c r="C244" s="70" t="str">
        <f>"Sequence: " &amp; Pre_Record!D130</f>
        <v>Sequence: tagcgtggcttcctggcatttttcaaattagacgcag</v>
      </c>
      <c r="D244" s="70" t="str">
        <f>"Sequence: " &amp; Pre_Record!D178</f>
        <v>Sequence: gcatgaactccttgatgatggccatgccgtcctccttctcctg</v>
      </c>
      <c r="E244" s="70" t="str">
        <f>"Sequence: " &amp; Pre_Record!D226</f>
        <v xml:space="preserve">Sequence: </v>
      </c>
      <c r="F244" s="70" t="str">
        <f>"Sequence: " &amp; Pre_Record!D274</f>
        <v xml:space="preserve">Sequence: </v>
      </c>
    </row>
    <row r="245" spans="1:6">
      <c r="A245" s="70" t="s">
        <v>63</v>
      </c>
      <c r="B245" s="70" t="s">
        <v>63</v>
      </c>
      <c r="C245" s="70" t="s">
        <v>63</v>
      </c>
      <c r="D245" s="70" t="s">
        <v>63</v>
      </c>
      <c r="E245" s="70" t="s">
        <v>63</v>
      </c>
      <c r="F245" s="70" t="s">
        <v>63</v>
      </c>
    </row>
    <row r="246" spans="1:6">
      <c r="A246" s="70"/>
      <c r="B246" s="70"/>
      <c r="C246" s="70"/>
      <c r="D246" s="70"/>
      <c r="E246" s="70"/>
      <c r="F246" s="70"/>
    </row>
    <row r="247" spans="1:6">
      <c r="A247" s="70" t="s">
        <v>82</v>
      </c>
      <c r="B247" s="70" t="s">
        <v>82</v>
      </c>
      <c r="C247" s="70" t="s">
        <v>82</v>
      </c>
      <c r="D247" s="70" t="s">
        <v>82</v>
      </c>
      <c r="E247" s="70" t="s">
        <v>82</v>
      </c>
      <c r="F247" s="70" t="s">
        <v>82</v>
      </c>
    </row>
    <row r="248" spans="1:6">
      <c r="A248" s="70" t="s">
        <v>64</v>
      </c>
      <c r="B248" s="70" t="s">
        <v>64</v>
      </c>
      <c r="C248" s="70" t="s">
        <v>64</v>
      </c>
      <c r="D248" s="70" t="s">
        <v>64</v>
      </c>
      <c r="E248" s="70" t="s">
        <v>64</v>
      </c>
      <c r="F248" s="70" t="s">
        <v>64</v>
      </c>
    </row>
    <row r="249" spans="1:6">
      <c r="A249" s="70" t="str">
        <f>"TritylOn: " &amp; Pre_Record!N35</f>
        <v>TritylOn: Off</v>
      </c>
      <c r="B249" s="70" t="str">
        <f>"TritylOn: " &amp; Pre_Record!N83</f>
        <v>TritylOn: Off</v>
      </c>
      <c r="C249" s="70" t="str">
        <f>"TritylOn: " &amp; Pre_Record!N131</f>
        <v>TritylOn: Off</v>
      </c>
      <c r="D249" s="70" t="str">
        <f>"TritylOn: " &amp; Pre_Record!N179</f>
        <v>TritylOn: Off</v>
      </c>
      <c r="E249" s="70" t="str">
        <f>"TritylOn: " &amp; Pre_Record!N227</f>
        <v>TritylOn: Off</v>
      </c>
      <c r="F249" s="70" t="str">
        <f>"TritylOn: " &amp; Pre_Record!N275</f>
        <v>TritylOn: Off</v>
      </c>
    </row>
    <row r="250" spans="1:6">
      <c r="A250" s="70" t="str">
        <f>"Oligo ID: " &amp; Pre_Record!C35</f>
        <v xml:space="preserve">Oligo ID: </v>
      </c>
      <c r="B250" s="70" t="str">
        <f>"Oligo ID: " &amp; Pre_Record!C83</f>
        <v>Oligo ID:  LRG-990575-BL-D9</v>
      </c>
      <c r="C250" s="70" t="str">
        <f>"Oligo ID: " &amp; Pre_Record!C131</f>
        <v>Oligo ID:  LRG-990595-LE-D9</v>
      </c>
      <c r="D250" s="70" t="str">
        <f>"Oligo ID: " &amp; Pre_Record!C179</f>
        <v>Oligo ID:  JM232</v>
      </c>
      <c r="E250" s="70" t="str">
        <f>"Oligo ID: " &amp; Pre_Record!C227</f>
        <v xml:space="preserve">Oligo ID: </v>
      </c>
      <c r="F250" s="70" t="str">
        <f>"Oligo ID: " &amp; Pre_Record!C275</f>
        <v xml:space="preserve">Oligo ID: </v>
      </c>
    </row>
    <row r="251" spans="1:6">
      <c r="A251" s="70" t="str">
        <f>"Number of Bases: " &amp; Pre_Record!E35</f>
        <v>Number of Bases: 0</v>
      </c>
      <c r="B251" s="70" t="str">
        <f>"Number of Bases: " &amp; Pre_Record!E83</f>
        <v>Number of Bases: 20</v>
      </c>
      <c r="C251" s="70" t="str">
        <f>"Number of Bases: " &amp; Pre_Record!E131</f>
        <v>Number of Bases: 39</v>
      </c>
      <c r="D251" s="70" t="str">
        <f>"Number of Bases: " &amp; Pre_Record!E179</f>
        <v>Number of Bases: 21</v>
      </c>
      <c r="E251" s="70" t="str">
        <f>"Number of Bases: " &amp; Pre_Record!E227</f>
        <v>Number of Bases: 0</v>
      </c>
      <c r="F251" s="70" t="str">
        <f>"Number of Bases: " &amp; Pre_Record!E275</f>
        <v>Number of Bases: 0</v>
      </c>
    </row>
    <row r="252" spans="1:6">
      <c r="A252" s="70" t="str">
        <f>"Sequence: " &amp; Pre_Record!D35</f>
        <v xml:space="preserve">Sequence: </v>
      </c>
      <c r="B252" s="70" t="str">
        <f>"Sequence: " &amp; Pre_Record!D83</f>
        <v>Sequence: tgttatcctttgggggtggt</v>
      </c>
      <c r="C252" s="70" t="str">
        <f>"Sequence: " &amp; Pre_Record!D131</f>
        <v>Sequence: gttgggacacacacagccccttttttactacgtcattgc</v>
      </c>
      <c r="D252" s="70" t="str">
        <f>"Sequence: " &amp; Pre_Record!D179</f>
        <v>Sequence: atgtcttctgaaaccgguccg</v>
      </c>
      <c r="E252" s="70" t="str">
        <f>"Sequence: " &amp; Pre_Record!D227</f>
        <v xml:space="preserve">Sequence: </v>
      </c>
      <c r="F252" s="70" t="str">
        <f>"Sequence: " &amp; Pre_Record!D275</f>
        <v xml:space="preserve">Sequence: </v>
      </c>
    </row>
    <row r="253" spans="1:6">
      <c r="A253" s="70" t="s">
        <v>63</v>
      </c>
      <c r="B253" s="70" t="s">
        <v>63</v>
      </c>
      <c r="C253" s="70" t="s">
        <v>63</v>
      </c>
      <c r="D253" s="70" t="s">
        <v>63</v>
      </c>
      <c r="E253" s="70" t="s">
        <v>63</v>
      </c>
      <c r="F253" s="70" t="s">
        <v>63</v>
      </c>
    </row>
    <row r="254" spans="1:6">
      <c r="A254" s="70"/>
      <c r="B254" s="70"/>
      <c r="C254" s="70"/>
      <c r="D254" s="70"/>
      <c r="E254" s="70"/>
      <c r="F254" s="70"/>
    </row>
    <row r="255" spans="1:6">
      <c r="A255" s="70" t="s">
        <v>81</v>
      </c>
      <c r="B255" s="70" t="s">
        <v>81</v>
      </c>
      <c r="C255" s="70" t="s">
        <v>81</v>
      </c>
      <c r="D255" s="70" t="s">
        <v>81</v>
      </c>
      <c r="E255" s="70" t="s">
        <v>81</v>
      </c>
      <c r="F255" s="70" t="s">
        <v>81</v>
      </c>
    </row>
    <row r="256" spans="1:6">
      <c r="A256" s="70" t="s">
        <v>64</v>
      </c>
      <c r="B256" s="70" t="s">
        <v>64</v>
      </c>
      <c r="C256" s="70" t="s">
        <v>64</v>
      </c>
      <c r="D256" s="70" t="s">
        <v>64</v>
      </c>
      <c r="E256" s="70" t="s">
        <v>64</v>
      </c>
      <c r="F256" s="70" t="s">
        <v>64</v>
      </c>
    </row>
    <row r="257" spans="1:6">
      <c r="A257" s="70" t="str">
        <f>"TritylOn: " &amp; Pre_Record!N36</f>
        <v>TritylOn: Off</v>
      </c>
      <c r="B257" s="70" t="str">
        <f>"TritylOn: " &amp; Pre_Record!N84</f>
        <v>TritylOn: Off</v>
      </c>
      <c r="C257" s="70" t="str">
        <f>"TritylOn: " &amp; Pre_Record!N132</f>
        <v>TritylOn: Off</v>
      </c>
      <c r="D257" s="70" t="str">
        <f>"TritylOn: " &amp; Pre_Record!N180</f>
        <v>TritylOn: Off</v>
      </c>
      <c r="E257" s="70" t="str">
        <f>"TritylOn: " &amp; Pre_Record!N228</f>
        <v>TritylOn: Off</v>
      </c>
      <c r="F257" s="70" t="str">
        <f>"TritylOn: " &amp; Pre_Record!N276</f>
        <v>TritylOn: Off</v>
      </c>
    </row>
    <row r="258" spans="1:6">
      <c r="A258" s="70" t="str">
        <f>"Oligo ID: " &amp; Pre_Record!C36</f>
        <v xml:space="preserve">Oligo ID: </v>
      </c>
      <c r="B258" s="70" t="str">
        <f>"Oligo ID: " &amp; Pre_Record!C84</f>
        <v>Oligo ID:  LRG-990590-LE-D9</v>
      </c>
      <c r="C258" s="70" t="str">
        <f>"Oligo ID: " &amp; Pre_Record!C132</f>
        <v>Oligo ID:  LRG-990596-BL-D9</v>
      </c>
      <c r="D258" s="70" t="str">
        <f>"Oligo ID: " &amp; Pre_Record!C180</f>
        <v>Oligo ID:  JM233</v>
      </c>
      <c r="E258" s="70" t="str">
        <f>"Oligo ID: " &amp; Pre_Record!C228</f>
        <v xml:space="preserve">Oligo ID: </v>
      </c>
      <c r="F258" s="70" t="str">
        <f>"Oligo ID: " &amp; Pre_Record!C276</f>
        <v xml:space="preserve">Oligo ID: </v>
      </c>
    </row>
    <row r="259" spans="1:6">
      <c r="A259" s="70" t="str">
        <f>"Number of Bases: " &amp; Pre_Record!E36</f>
        <v>Number of Bases: 0</v>
      </c>
      <c r="B259" s="70" t="str">
        <f>"Number of Bases: " &amp; Pre_Record!E84</f>
        <v>Number of Bases: 42</v>
      </c>
      <c r="C259" s="70" t="str">
        <f>"Number of Bases: " &amp; Pre_Record!E132</f>
        <v>Number of Bases: 20</v>
      </c>
      <c r="D259" s="70" t="str">
        <f>"Number of Bases: " &amp; Pre_Record!E180</f>
        <v>Number of Bases: 43</v>
      </c>
      <c r="E259" s="70" t="str">
        <f>"Number of Bases: " &amp; Pre_Record!E228</f>
        <v>Number of Bases: 0</v>
      </c>
      <c r="F259" s="70" t="str">
        <f>"Number of Bases: " &amp; Pre_Record!E276</f>
        <v>Number of Bases: 0</v>
      </c>
    </row>
    <row r="260" spans="1:6">
      <c r="A260" s="70" t="str">
        <f>"Sequence: " &amp; Pre_Record!D36</f>
        <v xml:space="preserve">Sequence: </v>
      </c>
      <c r="B260" s="70" t="str">
        <f>"Sequence: " &amp; Pre_Record!D84</f>
        <v>Sequence: acgtctcacagctgacagacacatttttcaaattagacgcag</v>
      </c>
      <c r="C260" s="70" t="str">
        <f>"Sequence: " &amp; Pre_Record!D132</f>
        <v>Sequence: aacacatggagccggttctc</v>
      </c>
      <c r="D260" s="70" t="str">
        <f>"Sequence: " &amp; Pre_Record!D180</f>
        <v>Sequence: accggtttcagaagacauttttttttcctcctttgagttgtac</v>
      </c>
      <c r="E260" s="70" t="str">
        <f>"Sequence: " &amp; Pre_Record!D228</f>
        <v xml:space="preserve">Sequence: </v>
      </c>
      <c r="F260" s="70" t="str">
        <f>"Sequence: " &amp; Pre_Record!D276</f>
        <v xml:space="preserve">Sequence: </v>
      </c>
    </row>
    <row r="261" spans="1:6">
      <c r="A261" s="70" t="s">
        <v>63</v>
      </c>
      <c r="B261" s="70" t="s">
        <v>63</v>
      </c>
      <c r="C261" s="70" t="s">
        <v>63</v>
      </c>
      <c r="D261" s="70" t="s">
        <v>63</v>
      </c>
      <c r="E261" s="70" t="s">
        <v>63</v>
      </c>
      <c r="F261" s="70" t="s">
        <v>63</v>
      </c>
    </row>
    <row r="262" spans="1:6">
      <c r="A262" s="70"/>
      <c r="B262" s="70"/>
      <c r="C262" s="70"/>
      <c r="D262" s="70"/>
      <c r="E262" s="70"/>
      <c r="F262" s="70"/>
    </row>
    <row r="263" spans="1:6">
      <c r="A263" s="70" t="s">
        <v>80</v>
      </c>
      <c r="B263" s="70" t="s">
        <v>80</v>
      </c>
      <c r="C263" s="70" t="s">
        <v>80</v>
      </c>
      <c r="D263" s="70" t="s">
        <v>80</v>
      </c>
      <c r="E263" s="70" t="s">
        <v>80</v>
      </c>
      <c r="F263" s="70" t="s">
        <v>80</v>
      </c>
    </row>
    <row r="264" spans="1:6">
      <c r="A264" s="70" t="s">
        <v>64</v>
      </c>
      <c r="B264" s="70" t="s">
        <v>64</v>
      </c>
      <c r="C264" s="70" t="s">
        <v>64</v>
      </c>
      <c r="D264" s="70" t="s">
        <v>64</v>
      </c>
      <c r="E264" s="70" t="s">
        <v>64</v>
      </c>
      <c r="F264" s="70" t="s">
        <v>64</v>
      </c>
    </row>
    <row r="265" spans="1:6">
      <c r="A265" s="70" t="str">
        <f>"TritylOn: " &amp; Pre_Record!N37</f>
        <v>TritylOn: Off</v>
      </c>
      <c r="B265" s="70" t="str">
        <f>"TritylOn: " &amp; Pre_Record!N85</f>
        <v>TritylOn: Off</v>
      </c>
      <c r="C265" s="209" t="str">
        <f>"TritylOn: " &amp; Pre_Record!N133</f>
        <v>TritylOn: Off</v>
      </c>
      <c r="D265" s="70" t="str">
        <f>"TritylOn: " &amp; Pre_Record!N181</f>
        <v>TritylOn: Off</v>
      </c>
      <c r="E265" s="70" t="str">
        <f>"TritylOn: " &amp; Pre_Record!N229</f>
        <v>TritylOn: Off</v>
      </c>
      <c r="F265" s="70" t="str">
        <f>"TritylOn: " &amp; Pre_Record!N277</f>
        <v>TritylOn: Off</v>
      </c>
    </row>
    <row r="266" spans="1:6">
      <c r="A266" s="70" t="str">
        <f>"Oligo ID: " &amp; Pre_Record!C37</f>
        <v xml:space="preserve">Oligo ID: </v>
      </c>
      <c r="B266" s="70" t="str">
        <f>"Oligo ID: " &amp; Pre_Record!C85</f>
        <v>Oligo ID:  LRG-990591-LE-D9</v>
      </c>
      <c r="C266" s="70" t="str">
        <f>"Oligo ID: " &amp; Pre_Record!C133</f>
        <v>Oligo ID:  LRG-990602-LE-D9</v>
      </c>
      <c r="D266" s="70" t="str">
        <f>"Oligo ID: " &amp; Pre_Record!C181</f>
        <v>Oligo ID:  JM234</v>
      </c>
      <c r="E266" s="70" t="str">
        <f>"Oligo ID: " &amp; Pre_Record!C229</f>
        <v xml:space="preserve">Oligo ID: </v>
      </c>
      <c r="F266" s="70" t="str">
        <f>"Oligo ID: " &amp; Pre_Record!C277</f>
        <v xml:space="preserve">Oligo ID: </v>
      </c>
    </row>
    <row r="267" spans="1:6">
      <c r="A267" s="70" t="str">
        <f>"Number of Bases: " &amp; Pre_Record!E37</f>
        <v>Number of Bases: 0</v>
      </c>
      <c r="B267" s="70" t="str">
        <f>"Number of Bases: " &amp; Pre_Record!E85</f>
        <v>Number of Bases: 38</v>
      </c>
      <c r="C267" s="70" t="str">
        <f>"Number of Bases: " &amp; Pre_Record!E133</f>
        <v>Number of Bases: 39</v>
      </c>
      <c r="D267" s="70" t="str">
        <f>"Number of Bases: " &amp; Pre_Record!E181</f>
        <v>Number of Bases: 21</v>
      </c>
      <c r="E267" s="70" t="str">
        <f>"Number of Bases: " &amp; Pre_Record!E229</f>
        <v>Number of Bases: 0</v>
      </c>
      <c r="F267" s="70" t="str">
        <f>"Number of Bases: " &amp; Pre_Record!E277</f>
        <v>Number of Bases: 0</v>
      </c>
    </row>
    <row r="268" spans="1:6">
      <c r="A268" s="70" t="str">
        <f>"Sequence: " &amp; Pre_Record!D37</f>
        <v xml:space="preserve">Sequence: </v>
      </c>
      <c r="B268" s="70" t="str">
        <f>"Sequence: " &amp; Pre_Record!D85</f>
        <v>Sequence: cggggtgaagttacccgagttttttactacgtcattgc</v>
      </c>
      <c r="C268" s="70" t="str">
        <f>"Sequence: " &amp; Pre_Record!D133</f>
        <v>Sequence: cgttccagatttcacggctgtttttcaaattagacgcag</v>
      </c>
      <c r="D268" s="70" t="str">
        <f>"Sequence: " &amp; Pre_Record!D181</f>
        <v>Sequence: ataaacggagccaatguacgc</v>
      </c>
      <c r="E268" s="70" t="str">
        <f>"Sequence: " &amp; Pre_Record!D229</f>
        <v xml:space="preserve">Sequence: </v>
      </c>
      <c r="F268" s="70" t="str">
        <f>"Sequence: " &amp; Pre_Record!D277</f>
        <v xml:space="preserve">Sequence: </v>
      </c>
    </row>
    <row r="269" spans="1:6">
      <c r="A269" s="70" t="s">
        <v>63</v>
      </c>
      <c r="B269" s="70" t="s">
        <v>63</v>
      </c>
      <c r="C269" s="70" t="s">
        <v>63</v>
      </c>
      <c r="D269" s="70" t="s">
        <v>63</v>
      </c>
      <c r="E269" s="70" t="s">
        <v>63</v>
      </c>
      <c r="F269" s="70" t="s">
        <v>63</v>
      </c>
    </row>
    <row r="270" spans="1:6">
      <c r="A270" s="70"/>
      <c r="B270" s="70"/>
      <c r="C270" s="70"/>
      <c r="D270" s="70"/>
      <c r="E270" s="70"/>
      <c r="F270" s="70"/>
    </row>
    <row r="271" spans="1:6">
      <c r="A271" s="70" t="s">
        <v>79</v>
      </c>
      <c r="B271" s="70" t="s">
        <v>79</v>
      </c>
      <c r="C271" s="70" t="s">
        <v>79</v>
      </c>
      <c r="D271" s="70" t="s">
        <v>79</v>
      </c>
      <c r="E271" s="70" t="s">
        <v>79</v>
      </c>
      <c r="F271" s="70" t="s">
        <v>79</v>
      </c>
    </row>
    <row r="272" spans="1:6">
      <c r="A272" s="70" t="s">
        <v>64</v>
      </c>
      <c r="B272" s="70" t="s">
        <v>64</v>
      </c>
      <c r="C272" s="70" t="s">
        <v>64</v>
      </c>
      <c r="D272" s="70" t="s">
        <v>64</v>
      </c>
      <c r="E272" s="70" t="s">
        <v>64</v>
      </c>
      <c r="F272" s="70" t="s">
        <v>64</v>
      </c>
    </row>
    <row r="273" spans="1:6">
      <c r="A273" s="70" t="str">
        <f>"TritylOn: " &amp; Pre_Record!N38</f>
        <v>TritylOn: Off</v>
      </c>
      <c r="B273" s="70" t="str">
        <f>"TritylOn: " &amp; Pre_Record!N86</f>
        <v>TritylOn: Off</v>
      </c>
      <c r="C273" s="70" t="str">
        <f>"TritylOn: " &amp; Pre_Record!N134</f>
        <v>TritylOn: Off</v>
      </c>
      <c r="D273" s="70" t="str">
        <f>"TritylOn: " &amp; Pre_Record!N182</f>
        <v>TritylOn: Off</v>
      </c>
      <c r="E273" s="70" t="str">
        <f>"TritylOn: " &amp; Pre_Record!N230</f>
        <v>TritylOn: Off</v>
      </c>
      <c r="F273" s="70" t="str">
        <f>"TritylOn: " &amp; Pre_Record!N278</f>
        <v>TritylOn: Off</v>
      </c>
    </row>
    <row r="274" spans="1:6">
      <c r="A274" s="70" t="str">
        <f>"Oligo ID: " &amp; Pre_Record!C38</f>
        <v xml:space="preserve">Oligo ID: </v>
      </c>
      <c r="B274" s="70" t="str">
        <f>"Oligo ID: " &amp; Pre_Record!C86</f>
        <v>Oligo ID:  LRG-990592-BL-D9</v>
      </c>
      <c r="C274" s="70" t="str">
        <f>"Oligo ID: " &amp; Pre_Record!C134</f>
        <v>Oligo ID:  LRG-990603-LE-D9</v>
      </c>
      <c r="D274" s="70" t="str">
        <f>"Oligo ID: " &amp; Pre_Record!C182</f>
        <v>Oligo ID:  JM235</v>
      </c>
      <c r="E274" s="70" t="str">
        <f>"Oligo ID: " &amp; Pre_Record!C230</f>
        <v xml:space="preserve">Oligo ID: </v>
      </c>
      <c r="F274" s="70" t="str">
        <f>"Oligo ID: " &amp; Pre_Record!C278</f>
        <v xml:space="preserve">Oligo ID: </v>
      </c>
    </row>
    <row r="275" spans="1:6">
      <c r="A275" s="70" t="str">
        <f>"Number of Bases: " &amp; Pre_Record!E38</f>
        <v>Number of Bases: 0</v>
      </c>
      <c r="B275" s="70" t="str">
        <f>"Number of Bases: " &amp; Pre_Record!E86</f>
        <v>Number of Bases: 19</v>
      </c>
      <c r="C275" s="70" t="str">
        <f>"Number of Bases: " &amp; Pre_Record!E134</f>
        <v>Number of Bases: 41</v>
      </c>
      <c r="D275" s="70" t="str">
        <f>"Number of Bases: " &amp; Pre_Record!E182</f>
        <v>Number of Bases: 44</v>
      </c>
      <c r="E275" s="70" t="str">
        <f>"Number of Bases: " &amp; Pre_Record!E230</f>
        <v>Number of Bases: 0</v>
      </c>
      <c r="F275" s="70" t="str">
        <f>"Number of Bases: " &amp; Pre_Record!E278</f>
        <v>Number of Bases: 0</v>
      </c>
    </row>
    <row r="276" spans="1:6">
      <c r="A276" s="70" t="str">
        <f>"Sequence: " &amp; Pre_Record!D38</f>
        <v xml:space="preserve">Sequence: </v>
      </c>
      <c r="B276" s="70" t="str">
        <f>"Sequence: " &amp; Pre_Record!D86</f>
        <v>Sequence: gcggagtccactctgcctg</v>
      </c>
      <c r="C276" s="70" t="str">
        <f>"Sequence: " &amp; Pre_Record!D134</f>
        <v>Sequence: ctctttcccactgacagtgtggttttttactacgtcattgc</v>
      </c>
      <c r="D276" s="70" t="str">
        <f>"Sequence: " &amp; Pre_Record!D182</f>
        <v>Sequence: acattggctccgtttauaacattttaatcttattttcaccgttg</v>
      </c>
      <c r="E276" s="70" t="str">
        <f>"Sequence: " &amp; Pre_Record!D230</f>
        <v xml:space="preserve">Sequence: </v>
      </c>
      <c r="F276" s="70" t="str">
        <f>"Sequence: " &amp; Pre_Record!D278</f>
        <v xml:space="preserve">Sequence: </v>
      </c>
    </row>
    <row r="277" spans="1:6">
      <c r="A277" s="70" t="s">
        <v>63</v>
      </c>
      <c r="B277" s="70" t="s">
        <v>63</v>
      </c>
      <c r="C277" s="70" t="s">
        <v>63</v>
      </c>
      <c r="D277" s="70" t="s">
        <v>63</v>
      </c>
      <c r="E277" s="70" t="s">
        <v>63</v>
      </c>
      <c r="F277" s="70" t="s">
        <v>63</v>
      </c>
    </row>
    <row r="278" spans="1:6">
      <c r="A278" s="70"/>
      <c r="B278" s="70"/>
      <c r="C278" s="70"/>
      <c r="D278" s="70"/>
      <c r="E278" s="70"/>
      <c r="F278" s="70"/>
    </row>
    <row r="279" spans="1:6">
      <c r="A279" s="70" t="s">
        <v>78</v>
      </c>
      <c r="B279" s="70" t="s">
        <v>78</v>
      </c>
      <c r="C279" s="70" t="s">
        <v>78</v>
      </c>
      <c r="D279" s="70" t="s">
        <v>78</v>
      </c>
      <c r="E279" s="70" t="s">
        <v>78</v>
      </c>
      <c r="F279" s="70" t="s">
        <v>78</v>
      </c>
    </row>
    <row r="280" spans="1:6">
      <c r="A280" s="70" t="s">
        <v>64</v>
      </c>
      <c r="B280" s="70" t="s">
        <v>64</v>
      </c>
      <c r="C280" s="70" t="s">
        <v>64</v>
      </c>
      <c r="D280" s="70" t="s">
        <v>64</v>
      </c>
      <c r="E280" s="70" t="s">
        <v>64</v>
      </c>
      <c r="F280" s="70" t="s">
        <v>64</v>
      </c>
    </row>
    <row r="281" spans="1:6">
      <c r="A281" s="70" t="str">
        <f>"TritylOn: " &amp; Pre_Record!N39</f>
        <v>TritylOn: Off</v>
      </c>
      <c r="B281" s="70" t="str">
        <f>"TritylOn: " &amp; Pre_Record!N87</f>
        <v>TritylOn: Off</v>
      </c>
      <c r="C281" s="70" t="str">
        <f>"TritylOn: " &amp; Pre_Record!N135</f>
        <v>TritylOn: Off</v>
      </c>
      <c r="D281" s="70" t="str">
        <f>"TritylOn: " &amp; Pre_Record!N183</f>
        <v>TritylOn: Off</v>
      </c>
      <c r="E281" s="70" t="str">
        <f>"TritylOn: " &amp; Pre_Record!N231</f>
        <v>TritylOn: Off</v>
      </c>
      <c r="F281" s="70" t="str">
        <f>"TritylOn: " &amp; Pre_Record!N279</f>
        <v>TritylOn: Off</v>
      </c>
    </row>
    <row r="282" spans="1:6">
      <c r="A282" s="70" t="str">
        <f>"Oligo ID: " &amp; Pre_Record!C39</f>
        <v xml:space="preserve">Oligo ID: </v>
      </c>
      <c r="B282" s="70" t="str">
        <f>"Oligo ID: " &amp; Pre_Record!C87</f>
        <v>Oligo ID:  LRG-990607-LE-D9</v>
      </c>
      <c r="C282" s="70" t="str">
        <f>"Oligo ID: " &amp; Pre_Record!C135</f>
        <v>Oligo ID:  LRG-990604-BL-D9</v>
      </c>
      <c r="D282" s="70" t="str">
        <f>"Oligo ID: " &amp; Pre_Record!C183</f>
        <v>Oligo ID:  JM236</v>
      </c>
      <c r="E282" s="70" t="str">
        <f>"Oligo ID: " &amp; Pre_Record!C231</f>
        <v xml:space="preserve">Oligo ID: </v>
      </c>
      <c r="F282" s="70" t="str">
        <f>"Oligo ID: " &amp; Pre_Record!C279</f>
        <v xml:space="preserve">Oligo ID: </v>
      </c>
    </row>
    <row r="283" spans="1:6">
      <c r="A283" s="70" t="str">
        <f>"Number of Bases: " &amp; Pre_Record!E39</f>
        <v>Number of Bases: 0</v>
      </c>
      <c r="B283" s="70" t="str">
        <f>"Number of Bases: " &amp; Pre_Record!E87</f>
        <v>Number of Bases: 38</v>
      </c>
      <c r="C283" s="70" t="str">
        <f>"Number of Bases: " &amp; Pre_Record!E135</f>
        <v>Number of Bases: 18</v>
      </c>
      <c r="D283" s="70" t="str">
        <f>"Number of Bases: " &amp; Pre_Record!E183</f>
        <v>Number of Bases: 18</v>
      </c>
      <c r="E283" s="70" t="str">
        <f>"Number of Bases: " &amp; Pre_Record!E231</f>
        <v>Number of Bases: 0</v>
      </c>
      <c r="F283" s="70" t="str">
        <f>"Number of Bases: " &amp; Pre_Record!E279</f>
        <v>Number of Bases: 0</v>
      </c>
    </row>
    <row r="284" spans="1:6">
      <c r="A284" s="70" t="str">
        <f>"Sequence: " &amp; Pre_Record!D39</f>
        <v xml:space="preserve">Sequence: </v>
      </c>
      <c r="B284" s="70" t="str">
        <f>"Sequence: " &amp; Pre_Record!D87</f>
        <v>Sequence: cctggagtgggtcatgggctttttcaaattagacgcag</v>
      </c>
      <c r="C284" s="70" t="str">
        <f>"Sequence: " &amp; Pre_Record!D135</f>
        <v>Sequence: tgtggacgctgccaaggg</v>
      </c>
      <c r="D284" s="70" t="str">
        <f>"Sequence: " &amp; Pre_Record!D183</f>
        <v>Sequence: caaagcgggaccaaagcc</v>
      </c>
      <c r="E284" s="70" t="str">
        <f>"Sequence: " &amp; Pre_Record!D231</f>
        <v xml:space="preserve">Sequence: </v>
      </c>
      <c r="F284" s="70" t="str">
        <f>"Sequence: " &amp; Pre_Record!D279</f>
        <v xml:space="preserve">Sequence: </v>
      </c>
    </row>
    <row r="285" spans="1:6">
      <c r="A285" s="70" t="s">
        <v>63</v>
      </c>
      <c r="B285" s="70" t="s">
        <v>63</v>
      </c>
      <c r="C285" s="70" t="s">
        <v>63</v>
      </c>
      <c r="D285" s="70" t="s">
        <v>63</v>
      </c>
      <c r="E285" s="70" t="s">
        <v>63</v>
      </c>
      <c r="F285" s="70" t="s">
        <v>63</v>
      </c>
    </row>
    <row r="286" spans="1:6">
      <c r="A286" s="70"/>
      <c r="B286" s="70"/>
      <c r="C286" s="70"/>
      <c r="D286" s="70"/>
      <c r="E286" s="70"/>
      <c r="F286" s="70"/>
    </row>
    <row r="287" spans="1:6">
      <c r="A287" s="70" t="s">
        <v>77</v>
      </c>
      <c r="B287" s="70" t="s">
        <v>77</v>
      </c>
      <c r="C287" s="70" t="s">
        <v>77</v>
      </c>
      <c r="D287" s="70" t="s">
        <v>77</v>
      </c>
      <c r="E287" s="70" t="s">
        <v>77</v>
      </c>
      <c r="F287" s="70" t="s">
        <v>77</v>
      </c>
    </row>
    <row r="288" spans="1:6">
      <c r="A288" s="70" t="s">
        <v>64</v>
      </c>
      <c r="B288" s="70" t="s">
        <v>64</v>
      </c>
      <c r="C288" s="70" t="s">
        <v>64</v>
      </c>
      <c r="D288" s="70" t="s">
        <v>64</v>
      </c>
      <c r="E288" s="70" t="s">
        <v>64</v>
      </c>
      <c r="F288" s="70" t="s">
        <v>64</v>
      </c>
    </row>
    <row r="289" spans="1:6">
      <c r="A289" s="70" t="str">
        <f>"TritylOn: " &amp; Pre_Record!N40</f>
        <v>TritylOn: Off</v>
      </c>
      <c r="B289" s="70" t="str">
        <f>"TritylOn: " &amp; Pre_Record!N88</f>
        <v>TritylOn: Off</v>
      </c>
      <c r="C289" s="70" t="str">
        <f>"TritylOn: " &amp; Pre_Record!N136</f>
        <v>TritylOn: Off</v>
      </c>
      <c r="D289" s="70" t="str">
        <f>"TritylOn: " &amp; Pre_Record!N184</f>
        <v>TritylOn: Off</v>
      </c>
      <c r="E289" s="70" t="str">
        <f>"TritylOn: " &amp; Pre_Record!N232</f>
        <v>TritylOn: Off</v>
      </c>
      <c r="F289" s="70" t="str">
        <f>"TritylOn: " &amp; Pre_Record!N280</f>
        <v>TritylOn: Off</v>
      </c>
    </row>
    <row r="290" spans="1:6">
      <c r="A290" s="70" t="str">
        <f>"Oligo ID: " &amp; Pre_Record!C40</f>
        <v xml:space="preserve">Oligo ID: </v>
      </c>
      <c r="B290" s="70" t="str">
        <f>"Oligo ID: " &amp; Pre_Record!C88</f>
        <v>Oligo ID:  LRG-990608-LE-D9</v>
      </c>
      <c r="C290" s="70" t="str">
        <f>"Oligo ID: " &amp; Pre_Record!C136</f>
        <v>Oligo ID:  LRG-990614-LE-D9</v>
      </c>
      <c r="D290" s="70" t="str">
        <f>"Oligo ID: " &amp; Pre_Record!C184</f>
        <v>Oligo ID:  JM237</v>
      </c>
      <c r="E290" s="70" t="str">
        <f>"Oligo ID: " &amp; Pre_Record!C232</f>
        <v xml:space="preserve">Oligo ID: </v>
      </c>
      <c r="F290" s="70" t="str">
        <f>"Oligo ID: " &amp; Pre_Record!C280</f>
        <v xml:space="preserve">Oligo ID: </v>
      </c>
    </row>
    <row r="291" spans="1:6">
      <c r="A291" s="70" t="str">
        <f>"Number of Bases: " &amp; Pre_Record!E40</f>
        <v>Number of Bases: 0</v>
      </c>
      <c r="B291" s="70" t="str">
        <f>"Number of Bases: " &amp; Pre_Record!E88</f>
        <v>Number of Bases: 34</v>
      </c>
      <c r="C291" s="70" t="str">
        <f>"Number of Bases: " &amp; Pre_Record!E136</f>
        <v>Number of Bases: 39</v>
      </c>
      <c r="D291" s="70" t="str">
        <f>"Number of Bases: " &amp; Pre_Record!E184</f>
        <v>Number of Bases: 23</v>
      </c>
      <c r="E291" s="70" t="str">
        <f>"Number of Bases: " &amp; Pre_Record!E232</f>
        <v>Number of Bases: 0</v>
      </c>
      <c r="F291" s="70" t="str">
        <f>"Number of Bases: " &amp; Pre_Record!E280</f>
        <v>Number of Bases: 0</v>
      </c>
    </row>
    <row r="292" spans="1:6">
      <c r="A292" s="70" t="str">
        <f>"Sequence: " &amp; Pre_Record!D40</f>
        <v xml:space="preserve">Sequence: </v>
      </c>
      <c r="B292" s="70" t="str">
        <f>"Sequence: " &amp; Pre_Record!D88</f>
        <v>Sequence: gagggacgggccgcattttttactacgtcattgc</v>
      </c>
      <c r="C292" s="70" t="str">
        <f>"Sequence: " &amp; Pre_Record!D136</f>
        <v>Sequence: ggatcaatggtccaggtccctttttcaaattagacgcag</v>
      </c>
      <c r="D292" s="70" t="str">
        <f>"Sequence: " &amp; Pre_Record!D184</f>
        <v>Sequence: caccgagtcggtgctttttttag</v>
      </c>
      <c r="E292" s="70" t="str">
        <f>"Sequence: " &amp; Pre_Record!D232</f>
        <v xml:space="preserve">Sequence: </v>
      </c>
      <c r="F292" s="70" t="str">
        <f>"Sequence: " &amp; Pre_Record!D280</f>
        <v xml:space="preserve">Sequence: </v>
      </c>
    </row>
    <row r="293" spans="1:6">
      <c r="A293" s="70" t="s">
        <v>63</v>
      </c>
      <c r="B293" s="70" t="s">
        <v>63</v>
      </c>
      <c r="C293" s="70" t="s">
        <v>63</v>
      </c>
      <c r="D293" s="70" t="s">
        <v>63</v>
      </c>
      <c r="E293" s="70" t="s">
        <v>63</v>
      </c>
      <c r="F293" s="70" t="s">
        <v>63</v>
      </c>
    </row>
    <row r="294" spans="1:6">
      <c r="A294" s="70"/>
      <c r="B294" s="70"/>
      <c r="C294" s="70"/>
      <c r="D294" s="70"/>
      <c r="E294" s="70"/>
      <c r="F294" s="70"/>
    </row>
    <row r="295" spans="1:6">
      <c r="A295" s="70" t="str">
        <f>"Cycle File: "&amp;IF(COUNTIF(Pre_Record!B29:B40,"*")&gt;0,"C:\Program Files\CSI\CSI3900Cycles\50nmUniv.xls","")</f>
        <v xml:space="preserve">Cycle File: </v>
      </c>
      <c r="B295" s="70" t="str">
        <f>"Cycle File: "&amp;IF(COUNTIF(Pre_Record!B77:B88,"*")&gt;0,"C:\Program Files\CSI\CSI3900Cycles\50nmUniv.xls","")</f>
        <v>Cycle File: C:\Program Files\CSI\CSI3900Cycles\50nmUniv.xls</v>
      </c>
      <c r="C295" s="70" t="str">
        <f>"Cycle File: "&amp;IF(COUNTIF(Pre_Record!B125:B136,"*")&gt;0,"C:\Program Files\CSI\CSI3900Cycles\50nmUniv.xls","")</f>
        <v>Cycle File: C:\Program Files\CSI\CSI3900Cycles\50nmUniv.xls</v>
      </c>
      <c r="D295" s="70" t="str">
        <f>"Cycle File: "&amp;IF(COUNTIF(Pre_Record!B173:B184,"*")&gt;0,"C:\Program Files\CSI\CSI3900Cycles\50nmUniv.xls","")</f>
        <v>Cycle File: C:\Program Files\CSI\CSI3900Cycles\50nmUniv.xls</v>
      </c>
      <c r="E295" s="70" t="str">
        <f>"Cycle File: "&amp;IF(COUNTIF(Pre_Record!B221:B232,"*")&gt;0,"C:\Program Files\CSI\CSI3900Cycles\50nmUniv.xls","")</f>
        <v xml:space="preserve">Cycle File: </v>
      </c>
      <c r="F295" s="70" t="str">
        <f>"Cycle File: "&amp;IF(COUNTIF(Pre_Record!B269:B280,"*")&gt;0,"C:\Program Files\CSI\CSI3900Cycles\50nmUniv.xls","")</f>
        <v xml:space="preserve">Cycle File: </v>
      </c>
    </row>
    <row r="296" spans="1:6">
      <c r="A296" s="70"/>
      <c r="B296" s="70"/>
      <c r="C296" s="70"/>
      <c r="D296" s="70"/>
      <c r="E296" s="70"/>
      <c r="F296" s="70"/>
    </row>
    <row r="297" spans="1:6">
      <c r="A297" s="70" t="s">
        <v>76</v>
      </c>
      <c r="B297" s="70" t="s">
        <v>76</v>
      </c>
      <c r="C297" s="70" t="s">
        <v>76</v>
      </c>
      <c r="D297" s="70" t="s">
        <v>76</v>
      </c>
      <c r="E297" s="70" t="s">
        <v>76</v>
      </c>
      <c r="F297" s="70" t="s">
        <v>76</v>
      </c>
    </row>
    <row r="298" spans="1:6">
      <c r="A298" s="70" t="s">
        <v>64</v>
      </c>
      <c r="B298" s="70" t="s">
        <v>64</v>
      </c>
      <c r="C298" s="70" t="s">
        <v>64</v>
      </c>
      <c r="D298" s="70" t="s">
        <v>64</v>
      </c>
      <c r="E298" s="70" t="s">
        <v>64</v>
      </c>
      <c r="F298" s="70" t="s">
        <v>64</v>
      </c>
    </row>
    <row r="299" spans="1:6">
      <c r="A299" s="70" t="str">
        <f>"TritylOn: " &amp; Pre_Record!N41</f>
        <v>TritylOn: Off</v>
      </c>
      <c r="B299" s="70" t="str">
        <f>"TritylOn: " &amp; Pre_Record!N89</f>
        <v>TritylOn: Off</v>
      </c>
      <c r="C299" s="70" t="str">
        <f>"TritylOn: " &amp; Pre_Record!N137</f>
        <v>TritylOn: Off</v>
      </c>
      <c r="D299" s="70" t="str">
        <f>"TritylOn: " &amp; Pre_Record!N185</f>
        <v>TritylOn: Off</v>
      </c>
      <c r="E299" s="70" t="str">
        <f>"TritylOn: " &amp; Pre_Record!N233</f>
        <v>TritylOn: Off</v>
      </c>
      <c r="F299" s="70" t="str">
        <f>"TritylOn: " &amp; Pre_Record!N281</f>
        <v>TritylOn: Off</v>
      </c>
    </row>
    <row r="300" spans="1:6">
      <c r="A300" s="70" t="str">
        <f>"Oligo ID: " &amp; Pre_Record!C41</f>
        <v xml:space="preserve">Oligo ID: </v>
      </c>
      <c r="B300" s="70" t="str">
        <f>"Oligo ID: " &amp; Pre_Record!C89</f>
        <v>Oligo ID:  LRG-990609-BL-D9</v>
      </c>
      <c r="C300" s="70" t="str">
        <f>"Oligo ID: " &amp; Pre_Record!C137</f>
        <v>Oligo ID:  LRG-990615-LE-D9</v>
      </c>
      <c r="D300" s="70" t="str">
        <f>"Oligo ID: " &amp; Pre_Record!C185</f>
        <v>Oligo ID:  o995</v>
      </c>
      <c r="E300" s="70" t="str">
        <f>"Oligo ID: " &amp; Pre_Record!C233</f>
        <v xml:space="preserve">Oligo ID: </v>
      </c>
      <c r="F300" s="70" t="str">
        <f>"Oligo ID: " &amp; Pre_Record!C281</f>
        <v xml:space="preserve">Oligo ID: </v>
      </c>
    </row>
    <row r="301" spans="1:6">
      <c r="A301" s="70" t="str">
        <f>"Number of Bases: " &amp; Pre_Record!E41</f>
        <v>Number of Bases: 0</v>
      </c>
      <c r="B301" s="70" t="str">
        <f>"Number of Bases: " &amp; Pre_Record!E89</f>
        <v>Number of Bases: 21</v>
      </c>
      <c r="C301" s="70" t="str">
        <f>"Number of Bases: " &amp; Pre_Record!E137</f>
        <v>Number of Bases: 37</v>
      </c>
      <c r="D301" s="70" t="str">
        <f>"Number of Bases: " &amp; Pre_Record!E185</f>
        <v>Number of Bases: 28</v>
      </c>
      <c r="E301" s="70" t="str">
        <f>"Number of Bases: " &amp; Pre_Record!E233</f>
        <v>Number of Bases: 0</v>
      </c>
      <c r="F301" s="70" t="str">
        <f>"Number of Bases: " &amp; Pre_Record!E281</f>
        <v>Number of Bases: 0</v>
      </c>
    </row>
    <row r="302" spans="1:6">
      <c r="A302" s="70" t="str">
        <f>"Sequence: " &amp; Pre_Record!D41</f>
        <v xml:space="preserve">Sequence: </v>
      </c>
      <c r="B302" s="70" t="str">
        <f>"Sequence: " &amp; Pre_Record!D89</f>
        <v>Sequence: ggtgaagaatccctggatgga</v>
      </c>
      <c r="C302" s="70" t="str">
        <f>"Sequence: " &amp; Pre_Record!D137</f>
        <v>Sequence: cctggccacccagcattcttttttactacgtcattgc</v>
      </c>
      <c r="D302" s="70" t="str">
        <f>"Sequence: " &amp; Pre_Record!D185</f>
        <v>Sequence: atagaagacatgcttggcctccgcgccg</v>
      </c>
      <c r="E302" s="70" t="str">
        <f>"Sequence: " &amp; Pre_Record!D233</f>
        <v xml:space="preserve">Sequence: </v>
      </c>
      <c r="F302" s="70" t="str">
        <f>"Sequence: " &amp; Pre_Record!D281</f>
        <v xml:space="preserve">Sequence: </v>
      </c>
    </row>
    <row r="303" spans="1:6">
      <c r="A303" s="70" t="s">
        <v>63</v>
      </c>
      <c r="B303" s="70" t="s">
        <v>63</v>
      </c>
      <c r="C303" s="70" t="s">
        <v>63</v>
      </c>
      <c r="D303" s="70" t="s">
        <v>63</v>
      </c>
      <c r="E303" s="70" t="s">
        <v>63</v>
      </c>
      <c r="F303" s="70" t="s">
        <v>63</v>
      </c>
    </row>
    <row r="304" spans="1:6">
      <c r="A304" s="70"/>
      <c r="B304" s="70"/>
      <c r="C304" s="70"/>
      <c r="D304" s="70"/>
      <c r="E304" s="70"/>
      <c r="F304" s="70"/>
    </row>
    <row r="305" spans="1:6">
      <c r="A305" s="70" t="s">
        <v>75</v>
      </c>
      <c r="B305" s="70" t="s">
        <v>75</v>
      </c>
      <c r="C305" s="70" t="s">
        <v>75</v>
      </c>
      <c r="D305" s="70" t="s">
        <v>75</v>
      </c>
      <c r="E305" s="70" t="s">
        <v>75</v>
      </c>
      <c r="F305" s="70" t="s">
        <v>75</v>
      </c>
    </row>
    <row r="306" spans="1:6">
      <c r="A306" s="70" t="s">
        <v>64</v>
      </c>
      <c r="B306" s="70" t="s">
        <v>64</v>
      </c>
      <c r="C306" s="70" t="s">
        <v>64</v>
      </c>
      <c r="D306" s="70" t="s">
        <v>64</v>
      </c>
      <c r="E306" s="70" t="s">
        <v>64</v>
      </c>
      <c r="F306" s="70" t="s">
        <v>64</v>
      </c>
    </row>
    <row r="307" spans="1:6">
      <c r="A307" s="70" t="str">
        <f>"TritylOn: " &amp; Pre_Record!N42</f>
        <v>TritylOn: Off</v>
      </c>
      <c r="B307" s="70" t="str">
        <f>"TritylOn: " &amp; Pre_Record!N90</f>
        <v>TritylOn: Off</v>
      </c>
      <c r="C307" s="70" t="str">
        <f>"TritylOn: " &amp; Pre_Record!N138</f>
        <v>TritylOn: Off</v>
      </c>
      <c r="D307" s="70" t="str">
        <f>"TritylOn: " &amp; Pre_Record!N186</f>
        <v>TritylOn: Off</v>
      </c>
      <c r="E307" s="70" t="str">
        <f>"TritylOn: " &amp; Pre_Record!N234</f>
        <v>TritylOn: Off</v>
      </c>
      <c r="F307" s="70" t="str">
        <f>"TritylOn: " &amp; Pre_Record!N282</f>
        <v>TritylOn: Off</v>
      </c>
    </row>
    <row r="308" spans="1:6">
      <c r="A308" s="70" t="str">
        <f>"Oligo ID: " &amp; Pre_Record!C42</f>
        <v xml:space="preserve">Oligo ID: </v>
      </c>
      <c r="B308" s="70" t="str">
        <f>"Oligo ID: " &amp; Pre_Record!C90</f>
        <v>Oligo ID:  LRG-990627-LE-D9</v>
      </c>
      <c r="C308" s="70" t="str">
        <f>"Oligo ID: " &amp; Pre_Record!C138</f>
        <v>Oligo ID:  LRG-990616-BL-D9</v>
      </c>
      <c r="D308" s="70" t="str">
        <f>"Oligo ID: " &amp; Pre_Record!C186</f>
        <v>Oligo ID:  LRG-990232-LE-D9</v>
      </c>
      <c r="E308" s="70" t="str">
        <f>"Oligo ID: " &amp; Pre_Record!C234</f>
        <v xml:space="preserve">Oligo ID: </v>
      </c>
      <c r="F308" s="70" t="str">
        <f>"Oligo ID: " &amp; Pre_Record!C282</f>
        <v xml:space="preserve">Oligo ID: </v>
      </c>
    </row>
    <row r="309" spans="1:6">
      <c r="A309" s="70" t="str">
        <f>"Number of Bases: " &amp; Pre_Record!E42</f>
        <v>Number of Bases: 0</v>
      </c>
      <c r="B309" s="70" t="str">
        <f>"Number of Bases: " &amp; Pre_Record!E90</f>
        <v>Number of Bases: 40</v>
      </c>
      <c r="C309" s="70" t="str">
        <f>"Number of Bases: " &amp; Pre_Record!E138</f>
        <v>Number of Bases: 20</v>
      </c>
      <c r="D309" s="70" t="str">
        <f>"Number of Bases: " &amp; Pre_Record!E186</f>
        <v>Number of Bases: 36</v>
      </c>
      <c r="E309" s="70" t="str">
        <f>"Number of Bases: " &amp; Pre_Record!E234</f>
        <v>Number of Bases: 0</v>
      </c>
      <c r="F309" s="70" t="str">
        <f>"Number of Bases: " &amp; Pre_Record!E282</f>
        <v>Number of Bases: 0</v>
      </c>
    </row>
    <row r="310" spans="1:6">
      <c r="A310" s="70" t="str">
        <f>"Sequence: " &amp; Pre_Record!D42</f>
        <v xml:space="preserve">Sequence: </v>
      </c>
      <c r="B310" s="70" t="str">
        <f>"Sequence: " &amp; Pre_Record!D90</f>
        <v>Sequence: tagagacttggcttgaagccctttttcaaattagacgcag</v>
      </c>
      <c r="C310" s="70" t="str">
        <f>"Sequence: " &amp; Pre_Record!D138</f>
        <v>Sequence: atcctcagtcatgcacggcc</v>
      </c>
      <c r="D310" s="70" t="str">
        <f>"Sequence: " &amp; Pre_Record!D186</f>
        <v>Sequence: cggagagcacggcgagctttttcaaattagacgcag</v>
      </c>
      <c r="E310" s="70" t="str">
        <f>"Sequence: " &amp; Pre_Record!D234</f>
        <v xml:space="preserve">Sequence: </v>
      </c>
      <c r="F310" s="70" t="str">
        <f>"Sequence: " &amp; Pre_Record!D282</f>
        <v xml:space="preserve">Sequence: </v>
      </c>
    </row>
    <row r="311" spans="1:6">
      <c r="A311" s="70" t="s">
        <v>63</v>
      </c>
      <c r="B311" s="70" t="s">
        <v>63</v>
      </c>
      <c r="C311" s="70" t="s">
        <v>63</v>
      </c>
      <c r="D311" s="70" t="s">
        <v>63</v>
      </c>
      <c r="E311" s="70" t="s">
        <v>63</v>
      </c>
      <c r="F311" s="70" t="s">
        <v>63</v>
      </c>
    </row>
    <row r="312" spans="1:6">
      <c r="A312" s="70"/>
      <c r="B312" s="70"/>
      <c r="C312" s="70"/>
      <c r="D312" s="70"/>
      <c r="E312" s="70"/>
      <c r="F312" s="70"/>
    </row>
    <row r="313" spans="1:6">
      <c r="A313" s="70" t="s">
        <v>74</v>
      </c>
      <c r="B313" s="70" t="s">
        <v>74</v>
      </c>
      <c r="C313" s="70" t="s">
        <v>74</v>
      </c>
      <c r="D313" s="70" t="s">
        <v>74</v>
      </c>
      <c r="E313" s="70" t="s">
        <v>74</v>
      </c>
      <c r="F313" s="70" t="s">
        <v>74</v>
      </c>
    </row>
    <row r="314" spans="1:6">
      <c r="A314" s="70" t="s">
        <v>64</v>
      </c>
      <c r="B314" s="70" t="s">
        <v>64</v>
      </c>
      <c r="C314" s="70" t="s">
        <v>64</v>
      </c>
      <c r="D314" s="70" t="s">
        <v>64</v>
      </c>
      <c r="E314" s="70" t="s">
        <v>64</v>
      </c>
      <c r="F314" s="70" t="s">
        <v>64</v>
      </c>
    </row>
    <row r="315" spans="1:6">
      <c r="A315" s="70" t="str">
        <f>"TritylOn: " &amp; Pre_Record!N43</f>
        <v>TritylOn: Off</v>
      </c>
      <c r="B315" s="70" t="str">
        <f>"TritylOn: " &amp; Pre_Record!N91</f>
        <v>TritylOn: Off</v>
      </c>
      <c r="C315" s="70" t="str">
        <f>"TritylOn: " &amp; Pre_Record!N139</f>
        <v>TritylOn: Off</v>
      </c>
      <c r="D315" s="70" t="str">
        <f>"TritylOn: " &amp; Pre_Record!N187</f>
        <v>TritylOn: Off</v>
      </c>
      <c r="E315" s="70" t="str">
        <f>"TritylOn: " &amp; Pre_Record!N235</f>
        <v>TritylOn: Off</v>
      </c>
      <c r="F315" s="70" t="str">
        <f>"TritylOn: " &amp; Pre_Record!N283</f>
        <v>TritylOn: Off</v>
      </c>
    </row>
    <row r="316" spans="1:6">
      <c r="A316" s="70" t="str">
        <f>"Oligo ID: " &amp; Pre_Record!C43</f>
        <v xml:space="preserve">Oligo ID: </v>
      </c>
      <c r="B316" s="70" t="str">
        <f>"Oligo ID: " &amp; Pre_Record!C91</f>
        <v>Oligo ID:  LRG-990628-LE-D9</v>
      </c>
      <c r="C316" s="70" t="str">
        <f>"Oligo ID: " &amp; Pre_Record!C139</f>
        <v>Oligo ID:  LRG-990621-LE-D9</v>
      </c>
      <c r="D316" s="70" t="str">
        <f>"Oligo ID: " &amp; Pre_Record!C187</f>
        <v>Oligo ID:  LRG-990233-LE-D9</v>
      </c>
      <c r="E316" s="70" t="str">
        <f>"Oligo ID: " &amp; Pre_Record!C235</f>
        <v xml:space="preserve">Oligo ID: </v>
      </c>
      <c r="F316" s="70" t="str">
        <f>"Oligo ID: " &amp; Pre_Record!C283</f>
        <v xml:space="preserve">Oligo ID: </v>
      </c>
    </row>
    <row r="317" spans="1:6">
      <c r="A317" s="70" t="str">
        <f>"Number of Bases: " &amp; Pre_Record!E43</f>
        <v>Number of Bases: 0</v>
      </c>
      <c r="B317" s="70" t="str">
        <f>"Number of Bases: " &amp; Pre_Record!E91</f>
        <v>Number of Bases: 37</v>
      </c>
      <c r="C317" s="70" t="str">
        <f>"Number of Bases: " &amp; Pre_Record!E139</f>
        <v>Number of Bases: 39</v>
      </c>
      <c r="D317" s="70" t="str">
        <f>"Number of Bases: " &amp; Pre_Record!E187</f>
        <v>Number of Bases: 35</v>
      </c>
      <c r="E317" s="70" t="str">
        <f>"Number of Bases: " &amp; Pre_Record!E235</f>
        <v>Number of Bases: 0</v>
      </c>
      <c r="F317" s="70" t="str">
        <f>"Number of Bases: " &amp; Pre_Record!E283</f>
        <v>Number of Bases: 0</v>
      </c>
    </row>
    <row r="318" spans="1:6">
      <c r="A318" s="70" t="str">
        <f>"Sequence: " &amp; Pre_Record!D43</f>
        <v xml:space="preserve">Sequence: </v>
      </c>
      <c r="B318" s="70" t="str">
        <f>"Sequence: " &amp; Pre_Record!D91</f>
        <v>Sequence: tagcgtggcttcctggcattttttactacgtcattgc</v>
      </c>
      <c r="C318" s="70" t="str">
        <f>"Sequence: " &amp; Pre_Record!D139</f>
        <v>Sequence: aaaaggcagggttcaaagggtttttcaaattagacgcag</v>
      </c>
      <c r="D318" s="70" t="str">
        <f>"Sequence: " &amp; Pre_Record!D187</f>
        <v>Sequence: tgcaaggtcgcgtggcttttttactacgtcattgc</v>
      </c>
      <c r="E318" s="70" t="str">
        <f>"Sequence: " &amp; Pre_Record!D235</f>
        <v xml:space="preserve">Sequence: </v>
      </c>
      <c r="F318" s="70" t="str">
        <f>"Sequence: " &amp; Pre_Record!D283</f>
        <v xml:space="preserve">Sequence: </v>
      </c>
    </row>
    <row r="319" spans="1:6">
      <c r="A319" s="70" t="s">
        <v>63</v>
      </c>
      <c r="B319" s="70" t="s">
        <v>63</v>
      </c>
      <c r="C319" s="70" t="s">
        <v>63</v>
      </c>
      <c r="D319" s="70" t="s">
        <v>63</v>
      </c>
      <c r="E319" s="70" t="s">
        <v>63</v>
      </c>
      <c r="F319" s="70" t="s">
        <v>63</v>
      </c>
    </row>
    <row r="320" spans="1:6">
      <c r="A320" s="70"/>
      <c r="B320" s="70"/>
      <c r="C320" s="70"/>
      <c r="D320" s="70"/>
      <c r="E320" s="70"/>
      <c r="F320" s="70"/>
    </row>
    <row r="321" spans="1:6">
      <c r="A321" s="70" t="s">
        <v>73</v>
      </c>
      <c r="B321" s="70" t="s">
        <v>73</v>
      </c>
      <c r="C321" s="70" t="s">
        <v>73</v>
      </c>
      <c r="D321" s="70" t="s">
        <v>73</v>
      </c>
      <c r="E321" s="70" t="s">
        <v>73</v>
      </c>
      <c r="F321" s="70" t="s">
        <v>73</v>
      </c>
    </row>
    <row r="322" spans="1:6">
      <c r="A322" s="70" t="s">
        <v>64</v>
      </c>
      <c r="B322" s="70" t="s">
        <v>64</v>
      </c>
      <c r="C322" s="70" t="s">
        <v>64</v>
      </c>
      <c r="D322" s="70" t="s">
        <v>64</v>
      </c>
      <c r="E322" s="70" t="s">
        <v>64</v>
      </c>
      <c r="F322" s="70" t="s">
        <v>64</v>
      </c>
    </row>
    <row r="323" spans="1:6">
      <c r="A323" s="70" t="str">
        <f>"TritylOn: " &amp; Pre_Record!N44</f>
        <v>TritylOn: Off</v>
      </c>
      <c r="B323" s="70" t="str">
        <f>"TritylOn: " &amp; Pre_Record!N92</f>
        <v>TritylOn: Off</v>
      </c>
      <c r="C323" s="70" t="str">
        <f>"TritylOn: " &amp; Pre_Record!N140</f>
        <v>TritylOn: Off</v>
      </c>
      <c r="D323" s="70" t="str">
        <f>"TritylOn: " &amp; Pre_Record!N188</f>
        <v>TritylOn: Off</v>
      </c>
      <c r="E323" s="70" t="str">
        <f>"TritylOn: " &amp; Pre_Record!N236</f>
        <v>TritylOn: Off</v>
      </c>
      <c r="F323" s="70" t="str">
        <f>"TritylOn: " &amp; Pre_Record!N284</f>
        <v>TritylOn: Off</v>
      </c>
    </row>
    <row r="324" spans="1:6">
      <c r="A324" s="70" t="str">
        <f>"Oligo ID: " &amp; Pre_Record!C44</f>
        <v xml:space="preserve">Oligo ID: </v>
      </c>
      <c r="B324" s="70" t="str">
        <f>"Oligo ID: " &amp; Pre_Record!C92</f>
        <v>Oligo ID:  LRG-990629-BL-D9</v>
      </c>
      <c r="C324" s="70" t="str">
        <f>"Oligo ID: " &amp; Pre_Record!C140</f>
        <v>Oligo ID:  LRG-990622-LE-D9</v>
      </c>
      <c r="D324" s="70" t="str">
        <f>"Oligo ID: " &amp; Pre_Record!C188</f>
        <v>Oligo ID:  LRG-990234-BL-D9</v>
      </c>
      <c r="E324" s="70" t="str">
        <f>"Oligo ID: " &amp; Pre_Record!C236</f>
        <v xml:space="preserve">Oligo ID: </v>
      </c>
      <c r="F324" s="70" t="str">
        <f>"Oligo ID: " &amp; Pre_Record!C284</f>
        <v xml:space="preserve">Oligo ID: </v>
      </c>
    </row>
    <row r="325" spans="1:6">
      <c r="A325" s="70" t="str">
        <f>"Number of Bases: " &amp; Pre_Record!E44</f>
        <v>Number of Bases: 0</v>
      </c>
      <c r="B325" s="70" t="str">
        <f>"Number of Bases: " &amp; Pre_Record!E92</f>
        <v>Number of Bases: 20</v>
      </c>
      <c r="C325" s="70" t="str">
        <f>"Number of Bases: " &amp; Pre_Record!E140</f>
        <v>Number of Bases: 40</v>
      </c>
      <c r="D325" s="70" t="str">
        <f>"Number of Bases: " &amp; Pre_Record!E188</f>
        <v>Number of Bases: 16</v>
      </c>
      <c r="E325" s="70" t="str">
        <f>"Number of Bases: " &amp; Pre_Record!E236</f>
        <v>Number of Bases: 0</v>
      </c>
      <c r="F325" s="70" t="str">
        <f>"Number of Bases: " &amp; Pre_Record!E284</f>
        <v>Number of Bases: 0</v>
      </c>
    </row>
    <row r="326" spans="1:6">
      <c r="A326" s="70" t="str">
        <f>"Sequence: " &amp; Pre_Record!D44</f>
        <v xml:space="preserve">Sequence: </v>
      </c>
      <c r="B326" s="70" t="str">
        <f>"Sequence: " &amp; Pre_Record!D92</f>
        <v>Sequence: gttgggacacacacagcccc</v>
      </c>
      <c r="C326" s="70" t="str">
        <f>"Sequence: " &amp; Pre_Record!D140</f>
        <v>Sequence: cctcctgtccagatcagatggttttttactacgtcattgc</v>
      </c>
      <c r="D326" s="70" t="str">
        <f>"Sequence: " &amp; Pre_Record!D188</f>
        <v>Sequence: ccccaagacgccaggg</v>
      </c>
      <c r="E326" s="70" t="str">
        <f>"Sequence: " &amp; Pre_Record!D236</f>
        <v xml:space="preserve">Sequence: </v>
      </c>
      <c r="F326" s="70" t="str">
        <f>"Sequence: " &amp; Pre_Record!D284</f>
        <v xml:space="preserve">Sequence: </v>
      </c>
    </row>
    <row r="327" spans="1:6">
      <c r="A327" s="70" t="s">
        <v>63</v>
      </c>
      <c r="B327" s="70" t="s">
        <v>63</v>
      </c>
      <c r="C327" s="70" t="s">
        <v>63</v>
      </c>
      <c r="D327" s="70" t="s">
        <v>63</v>
      </c>
      <c r="E327" s="70" t="s">
        <v>63</v>
      </c>
      <c r="F327" s="70" t="s">
        <v>63</v>
      </c>
    </row>
    <row r="328" spans="1:6">
      <c r="A328" s="70"/>
      <c r="B328" s="70"/>
      <c r="C328" s="70"/>
      <c r="D328" s="70"/>
      <c r="E328" s="70"/>
      <c r="F328" s="70"/>
    </row>
    <row r="329" spans="1:6">
      <c r="A329" s="70" t="s">
        <v>72</v>
      </c>
      <c r="B329" s="70" t="s">
        <v>72</v>
      </c>
      <c r="C329" s="70" t="s">
        <v>72</v>
      </c>
      <c r="D329" s="70" t="s">
        <v>72</v>
      </c>
      <c r="E329" s="70" t="s">
        <v>72</v>
      </c>
      <c r="F329" s="70" t="s">
        <v>72</v>
      </c>
    </row>
    <row r="330" spans="1:6">
      <c r="A330" s="70" t="s">
        <v>64</v>
      </c>
      <c r="B330" s="70" t="s">
        <v>64</v>
      </c>
      <c r="C330" s="70" t="s">
        <v>64</v>
      </c>
      <c r="D330" s="70" t="s">
        <v>64</v>
      </c>
      <c r="E330" s="70" t="s">
        <v>64</v>
      </c>
      <c r="F330" s="70" t="s">
        <v>64</v>
      </c>
    </row>
    <row r="331" spans="1:6">
      <c r="A331" s="70" t="str">
        <f>"TritylOn: " &amp; Pre_Record!N45</f>
        <v>TritylOn: Off</v>
      </c>
      <c r="B331" s="70" t="str">
        <f>"TritylOn: " &amp; Pre_Record!N93</f>
        <v>TritylOn: Off</v>
      </c>
      <c r="C331" s="70" t="str">
        <f>"TritylOn: " &amp; Pre_Record!N141</f>
        <v>TritylOn: Off</v>
      </c>
      <c r="D331" s="70" t="str">
        <f>"TritylOn: " &amp; Pre_Record!N189</f>
        <v>TritylOn: Off</v>
      </c>
      <c r="E331" s="70" t="str">
        <f>"TritylOn: " &amp; Pre_Record!N237</f>
        <v>TritylOn: Off</v>
      </c>
      <c r="F331" s="70" t="str">
        <f>"TritylOn: " &amp; Pre_Record!N285</f>
        <v>TritylOn: Off</v>
      </c>
    </row>
    <row r="332" spans="1:6">
      <c r="A332" s="70" t="str">
        <f>"Oligo ID: " &amp; Pre_Record!C45</f>
        <v xml:space="preserve">Oligo ID: </v>
      </c>
      <c r="B332" s="70" t="str">
        <f>"Oligo ID: " &amp; Pre_Record!C93</f>
        <v>Oligo ID:  LRG-990648-LE-D9</v>
      </c>
      <c r="C332" s="70" t="str">
        <f>"Oligo ID: " &amp; Pre_Record!C141</f>
        <v>Oligo ID:  LRG-990623-BL-D9</v>
      </c>
      <c r="D332" s="70" t="str">
        <f>"Oligo ID: " &amp; Pre_Record!C189</f>
        <v>Oligo ID:  LRG-990240-LE-D9</v>
      </c>
      <c r="E332" s="70" t="str">
        <f>"Oligo ID: " &amp; Pre_Record!C237</f>
        <v xml:space="preserve">Oligo ID: </v>
      </c>
      <c r="F332" s="70" t="str">
        <f>"Oligo ID: " &amp; Pre_Record!C285</f>
        <v xml:space="preserve">Oligo ID: </v>
      </c>
    </row>
    <row r="333" spans="1:6">
      <c r="A333" s="70" t="str">
        <f>"Number of Bases: " &amp; Pre_Record!E45</f>
        <v>Number of Bases: 0</v>
      </c>
      <c r="B333" s="70" t="str">
        <f>"Number of Bases: " &amp; Pre_Record!E93</f>
        <v>Number of Bases: 39</v>
      </c>
      <c r="C333" s="70" t="str">
        <f>"Number of Bases: " &amp; Pre_Record!E141</f>
        <v>Number of Bases: 20</v>
      </c>
      <c r="D333" s="70" t="str">
        <f>"Number of Bases: " &amp; Pre_Record!E189</f>
        <v>Number of Bases: 35</v>
      </c>
      <c r="E333" s="70" t="str">
        <f>"Number of Bases: " &amp; Pre_Record!E237</f>
        <v>Number of Bases: 0</v>
      </c>
      <c r="F333" s="70" t="str">
        <f>"Number of Bases: " &amp; Pre_Record!E285</f>
        <v>Number of Bases: 0</v>
      </c>
    </row>
    <row r="334" spans="1:6">
      <c r="A334" s="70" t="str">
        <f>"Sequence: " &amp; Pre_Record!D45</f>
        <v xml:space="preserve">Sequence: </v>
      </c>
      <c r="B334" s="70" t="str">
        <f>"Sequence: " &amp; Pre_Record!D93</f>
        <v>Sequence: ggatcaatggtccaggtccctttttcaaattagacgcag</v>
      </c>
      <c r="C334" s="70" t="str">
        <f>"Sequence: " &amp; Pre_Record!D141</f>
        <v>Sequence: cactgaattccccagggagc</v>
      </c>
      <c r="D334" s="70" t="str">
        <f>"Sequence: " &amp; Pre_Record!D189</f>
        <v>Sequence: ggcgtggtgcccttgctttttcaaattagacgcag</v>
      </c>
      <c r="E334" s="70" t="str">
        <f>"Sequence: " &amp; Pre_Record!D237</f>
        <v xml:space="preserve">Sequence: </v>
      </c>
      <c r="F334" s="70" t="str">
        <f>"Sequence: " &amp; Pre_Record!D285</f>
        <v xml:space="preserve">Sequence: </v>
      </c>
    </row>
    <row r="335" spans="1:6">
      <c r="A335" s="70" t="s">
        <v>63</v>
      </c>
      <c r="B335" s="70" t="s">
        <v>63</v>
      </c>
      <c r="C335" s="70" t="s">
        <v>63</v>
      </c>
      <c r="D335" s="70" t="s">
        <v>63</v>
      </c>
      <c r="E335" s="70" t="s">
        <v>63</v>
      </c>
      <c r="F335" s="70" t="s">
        <v>63</v>
      </c>
    </row>
    <row r="336" spans="1:6">
      <c r="A336" s="70"/>
      <c r="B336" s="70"/>
      <c r="C336" s="70"/>
      <c r="D336" s="70"/>
      <c r="E336" s="70"/>
      <c r="F336" s="70"/>
    </row>
    <row r="337" spans="1:6">
      <c r="A337" s="70" t="s">
        <v>71</v>
      </c>
      <c r="B337" s="70" t="s">
        <v>71</v>
      </c>
      <c r="C337" s="70" t="s">
        <v>71</v>
      </c>
      <c r="D337" s="70" t="s">
        <v>71</v>
      </c>
      <c r="E337" s="70" t="s">
        <v>71</v>
      </c>
      <c r="F337" s="70" t="s">
        <v>71</v>
      </c>
    </row>
    <row r="338" spans="1:6">
      <c r="A338" s="70" t="s">
        <v>64</v>
      </c>
      <c r="B338" s="70" t="s">
        <v>64</v>
      </c>
      <c r="C338" s="70" t="s">
        <v>64</v>
      </c>
      <c r="D338" s="70" t="s">
        <v>64</v>
      </c>
      <c r="E338" s="70" t="s">
        <v>64</v>
      </c>
      <c r="F338" s="70" t="s">
        <v>64</v>
      </c>
    </row>
    <row r="339" spans="1:6">
      <c r="A339" s="70" t="str">
        <f>"TritylOn: " &amp; Pre_Record!N46</f>
        <v>TritylOn: Off</v>
      </c>
      <c r="B339" s="70" t="str">
        <f>"TritylOn: " &amp; Pre_Record!N94</f>
        <v>TritylOn: Off</v>
      </c>
      <c r="C339" s="70" t="str">
        <f>"TritylOn: " &amp; Pre_Record!N142</f>
        <v>TritylOn: Off</v>
      </c>
      <c r="D339" s="70" t="str">
        <f>"TritylOn: " &amp; Pre_Record!N190</f>
        <v>TritylOn: Off</v>
      </c>
      <c r="E339" s="70" t="str">
        <f>"TritylOn: " &amp; Pre_Record!N238</f>
        <v>TritylOn: Off</v>
      </c>
      <c r="F339" s="70" t="str">
        <f>"TritylOn: " &amp; Pre_Record!N286</f>
        <v>TritylOn: Off</v>
      </c>
    </row>
    <row r="340" spans="1:6">
      <c r="A340" s="70" t="str">
        <f>"Oligo ID: " &amp; Pre_Record!C46</f>
        <v xml:space="preserve">Oligo ID: </v>
      </c>
      <c r="B340" s="70" t="str">
        <f>"Oligo ID: " &amp; Pre_Record!C94</f>
        <v>Oligo ID:  LRG-990649-LE-D9</v>
      </c>
      <c r="C340" s="70" t="str">
        <f>"Oligo ID: " &amp; Pre_Record!C142</f>
        <v>Oligo ID:  LRG-990629-LE-D9</v>
      </c>
      <c r="D340" s="70" t="str">
        <f>"Oligo ID: " &amp; Pre_Record!C190</f>
        <v>Oligo ID:  LRG-990241-LE-D9</v>
      </c>
      <c r="E340" s="70" t="str">
        <f>"Oligo ID: " &amp; Pre_Record!C238</f>
        <v xml:space="preserve">Oligo ID: </v>
      </c>
      <c r="F340" s="70" t="str">
        <f>"Oligo ID: " &amp; Pre_Record!C286</f>
        <v xml:space="preserve">Oligo ID: </v>
      </c>
    </row>
    <row r="341" spans="1:6">
      <c r="A341" s="70" t="str">
        <f>"Number of Bases: " &amp; Pre_Record!E46</f>
        <v>Number of Bases: 0</v>
      </c>
      <c r="B341" s="70" t="str">
        <f>"Number of Bases: " &amp; Pre_Record!E94</f>
        <v>Number of Bases: 37</v>
      </c>
      <c r="C341" s="70" t="str">
        <f>"Number of Bases: " &amp; Pre_Record!E142</f>
        <v>Number of Bases: 41</v>
      </c>
      <c r="D341" s="70" t="str">
        <f>"Number of Bases: " &amp; Pre_Record!E190</f>
        <v>Number of Bases: 36</v>
      </c>
      <c r="E341" s="70" t="str">
        <f>"Number of Bases: " &amp; Pre_Record!E238</f>
        <v>Number of Bases: 0</v>
      </c>
      <c r="F341" s="70" t="str">
        <f>"Number of Bases: " &amp; Pre_Record!E286</f>
        <v>Number of Bases: 0</v>
      </c>
    </row>
    <row r="342" spans="1:6">
      <c r="A342" s="70" t="str">
        <f>"Sequence: " &amp; Pre_Record!D46</f>
        <v xml:space="preserve">Sequence: </v>
      </c>
      <c r="B342" s="70" t="str">
        <f>"Sequence: " &amp; Pre_Record!D94</f>
        <v>Sequence: cctggccacccagcattcttttttactacgtcattgc</v>
      </c>
      <c r="C342" s="70" t="str">
        <f>"Sequence: " &amp; Pre_Record!D142</f>
        <v>Sequence: ggtcctgagtgtcctgacaggttttttcaaattagacgcag</v>
      </c>
      <c r="D342" s="70" t="str">
        <f>"Sequence: " &amp; Pre_Record!D190</f>
        <v>Sequence: gagagggaaacgccgccttttttactacgtcattgc</v>
      </c>
      <c r="E342" s="70" t="str">
        <f>"Sequence: " &amp; Pre_Record!D238</f>
        <v xml:space="preserve">Sequence: </v>
      </c>
      <c r="F342" s="70" t="str">
        <f>"Sequence: " &amp; Pre_Record!D286</f>
        <v xml:space="preserve">Sequence: </v>
      </c>
    </row>
    <row r="343" spans="1:6">
      <c r="A343" s="70" t="s">
        <v>63</v>
      </c>
      <c r="B343" s="70" t="s">
        <v>63</v>
      </c>
      <c r="C343" s="70" t="s">
        <v>63</v>
      </c>
      <c r="D343" s="70" t="s">
        <v>63</v>
      </c>
      <c r="E343" s="70" t="s">
        <v>63</v>
      </c>
      <c r="F343" s="70" t="s">
        <v>63</v>
      </c>
    </row>
    <row r="344" spans="1:6">
      <c r="A344" s="70"/>
      <c r="B344" s="70"/>
      <c r="C344" s="70"/>
      <c r="D344" s="70"/>
      <c r="E344" s="70"/>
      <c r="F344" s="70"/>
    </row>
    <row r="345" spans="1:6">
      <c r="A345" s="70" t="s">
        <v>70</v>
      </c>
      <c r="B345" s="70" t="s">
        <v>70</v>
      </c>
      <c r="C345" s="70" t="s">
        <v>70</v>
      </c>
      <c r="D345" s="70" t="s">
        <v>70</v>
      </c>
      <c r="E345" s="70" t="s">
        <v>70</v>
      </c>
      <c r="F345" s="70" t="s">
        <v>70</v>
      </c>
    </row>
    <row r="346" spans="1:6">
      <c r="A346" s="70" t="s">
        <v>64</v>
      </c>
      <c r="B346" s="70" t="s">
        <v>64</v>
      </c>
      <c r="C346" s="70" t="s">
        <v>64</v>
      </c>
      <c r="D346" s="70" t="s">
        <v>64</v>
      </c>
      <c r="E346" s="70" t="s">
        <v>64</v>
      </c>
      <c r="F346" s="70" t="s">
        <v>64</v>
      </c>
    </row>
    <row r="347" spans="1:6">
      <c r="A347" s="70" t="str">
        <f>"TritylOn: " &amp; Pre_Record!N47</f>
        <v>TritylOn: Off</v>
      </c>
      <c r="B347" s="70" t="str">
        <f>"TritylOn: " &amp; Pre_Record!N95</f>
        <v>TritylOn: Off</v>
      </c>
      <c r="C347" s="70" t="str">
        <f>"TritylOn: " &amp; Pre_Record!N143</f>
        <v>TritylOn: Off</v>
      </c>
      <c r="D347" s="70" t="str">
        <f>"TritylOn: " &amp; Pre_Record!N191</f>
        <v>TritylOn: Off</v>
      </c>
      <c r="E347" s="70" t="str">
        <f>"TritylOn: " &amp; Pre_Record!N239</f>
        <v>TritylOn: Off</v>
      </c>
      <c r="F347" s="70" t="str">
        <f>"TritylOn: " &amp; Pre_Record!N287</f>
        <v>TritylOn: Off</v>
      </c>
    </row>
    <row r="348" spans="1:6">
      <c r="A348" s="70" t="str">
        <f>"Oligo ID: " &amp; Pre_Record!C47</f>
        <v xml:space="preserve">Oligo ID: </v>
      </c>
      <c r="B348" s="70" t="str">
        <f>"Oligo ID: " &amp; Pre_Record!C95</f>
        <v>Oligo ID:  LRG-990650-BL-D9</v>
      </c>
      <c r="C348" s="70" t="str">
        <f>"Oligo ID: " &amp; Pre_Record!C143</f>
        <v>Oligo ID:  LRG-990630-LE-D9</v>
      </c>
      <c r="D348" s="70" t="str">
        <f>"Oligo ID: " &amp; Pre_Record!C191</f>
        <v>Oligo ID:  LRG-990242-BL-D9</v>
      </c>
      <c r="E348" s="70" t="str">
        <f>"Oligo ID: " &amp; Pre_Record!C239</f>
        <v xml:space="preserve">Oligo ID: </v>
      </c>
      <c r="F348" s="70" t="str">
        <f>"Oligo ID: " &amp; Pre_Record!C287</f>
        <v xml:space="preserve">Oligo ID: </v>
      </c>
    </row>
    <row r="349" spans="1:6">
      <c r="A349" s="70" t="str">
        <f>"Number of Bases: " &amp; Pre_Record!E47</f>
        <v>Number of Bases: 0</v>
      </c>
      <c r="B349" s="70" t="str">
        <f>"Number of Bases: " &amp; Pre_Record!E95</f>
        <v>Number of Bases: 20</v>
      </c>
      <c r="C349" s="70" t="str">
        <f>"Number of Bases: " &amp; Pre_Record!E143</f>
        <v>Number of Bases: 39</v>
      </c>
      <c r="D349" s="70" t="str">
        <f>"Number of Bases: " &amp; Pre_Record!E191</f>
        <v>Number of Bases: 20</v>
      </c>
      <c r="E349" s="70" t="str">
        <f>"Number of Bases: " &amp; Pre_Record!E239</f>
        <v>Number of Bases: 0</v>
      </c>
      <c r="F349" s="70" t="str">
        <f>"Number of Bases: " &amp; Pre_Record!E287</f>
        <v>Number of Bases: 0</v>
      </c>
    </row>
    <row r="350" spans="1:6">
      <c r="A350" s="70" t="str">
        <f>"Sequence: " &amp; Pre_Record!D47</f>
        <v xml:space="preserve">Sequence: </v>
      </c>
      <c r="B350" s="70" t="str">
        <f>"Sequence: " &amp; Pre_Record!D95</f>
        <v>Sequence: atcctcagtcatgcacggcc</v>
      </c>
      <c r="C350" s="70" t="str">
        <f>"Sequence: " &amp; Pre_Record!D143</f>
        <v>Sequence: gatggcagctcccacatctcttttttactacgtcattgc</v>
      </c>
      <c r="D350" s="70" t="str">
        <f>"Sequence: " &amp; Pre_Record!D191</f>
        <v>Sequence: cccggagtttgaattcctgg</v>
      </c>
      <c r="E350" s="70" t="str">
        <f>"Sequence: " &amp; Pre_Record!D239</f>
        <v xml:space="preserve">Sequence: </v>
      </c>
      <c r="F350" s="70" t="str">
        <f>"Sequence: " &amp; Pre_Record!D287</f>
        <v xml:space="preserve">Sequence: </v>
      </c>
    </row>
    <row r="351" spans="1:6">
      <c r="A351" s="70" t="s">
        <v>63</v>
      </c>
      <c r="B351" s="70" t="s">
        <v>63</v>
      </c>
      <c r="C351" s="70" t="s">
        <v>63</v>
      </c>
      <c r="D351" s="70" t="s">
        <v>63</v>
      </c>
      <c r="E351" s="70" t="s">
        <v>63</v>
      </c>
      <c r="F351" s="70" t="s">
        <v>63</v>
      </c>
    </row>
    <row r="352" spans="1:6">
      <c r="A352" s="70"/>
      <c r="B352" s="70"/>
      <c r="C352" s="70"/>
      <c r="D352" s="70"/>
      <c r="E352" s="70"/>
      <c r="F352" s="70"/>
    </row>
    <row r="353" spans="1:6">
      <c r="A353" s="70" t="s">
        <v>69</v>
      </c>
      <c r="B353" s="70" t="s">
        <v>69</v>
      </c>
      <c r="C353" s="70" t="s">
        <v>69</v>
      </c>
      <c r="D353" s="70" t="s">
        <v>69</v>
      </c>
      <c r="E353" s="70" t="s">
        <v>69</v>
      </c>
      <c r="F353" s="70" t="s">
        <v>69</v>
      </c>
    </row>
    <row r="354" spans="1:6">
      <c r="A354" s="70" t="s">
        <v>64</v>
      </c>
      <c r="B354" s="70" t="s">
        <v>64</v>
      </c>
      <c r="C354" s="70" t="s">
        <v>64</v>
      </c>
      <c r="D354" s="70" t="s">
        <v>64</v>
      </c>
      <c r="E354" s="70" t="s">
        <v>64</v>
      </c>
      <c r="F354" s="70" t="s">
        <v>64</v>
      </c>
    </row>
    <row r="355" spans="1:6">
      <c r="A355" s="70" t="str">
        <f>"TritylOn: " &amp; Pre_Record!N48</f>
        <v>TritylOn: Off</v>
      </c>
      <c r="B355" s="70" t="str">
        <f>"TritylOn: " &amp; Pre_Record!N96</f>
        <v>TritylOn: Off</v>
      </c>
      <c r="C355" s="70" t="str">
        <f>"TritylOn: " &amp; Pre_Record!N144</f>
        <v>TritylOn: Off</v>
      </c>
      <c r="D355" s="70" t="str">
        <f>"TritylOn: " &amp; Pre_Record!N192</f>
        <v>TritylOn: Off</v>
      </c>
      <c r="E355" s="70" t="str">
        <f>"TritylOn: " &amp; Pre_Record!N240</f>
        <v>TritylOn: Off</v>
      </c>
      <c r="F355" s="70" t="str">
        <f>"TritylOn: " &amp; Pre_Record!N288</f>
        <v>TritylOn: Off</v>
      </c>
    </row>
    <row r="356" spans="1:6">
      <c r="A356" s="70" t="str">
        <f>"Oligo ID: " &amp; Pre_Record!C48</f>
        <v xml:space="preserve">Oligo ID: </v>
      </c>
      <c r="B356" s="70" t="str">
        <f>"Oligo ID: " &amp; Pre_Record!C96</f>
        <v>Oligo ID:  LRG-990667-LE-D9</v>
      </c>
      <c r="C356" s="70" t="str">
        <f>"Oligo ID: " &amp; Pre_Record!C144</f>
        <v>Oligo ID:  LRG-990631-BL-D9</v>
      </c>
      <c r="D356" s="70" t="str">
        <f>"Oligo ID: " &amp; Pre_Record!C192</f>
        <v>Oligo ID:  LRG-990289-LE-D9</v>
      </c>
      <c r="E356" s="70" t="str">
        <f>"Oligo ID: " &amp; Pre_Record!C240</f>
        <v xml:space="preserve">Oligo ID: </v>
      </c>
      <c r="F356" s="70" t="str">
        <f>"Oligo ID: " &amp; Pre_Record!C288</f>
        <v xml:space="preserve">Oligo ID: </v>
      </c>
    </row>
    <row r="357" spans="1:6">
      <c r="A357" s="70" t="str">
        <f>"Number of Bases: " &amp; Pre_Record!E48</f>
        <v>Number of Bases: 0</v>
      </c>
      <c r="B357" s="70" t="str">
        <f>"Number of Bases: " &amp; Pre_Record!E96</f>
        <v>Number of Bases: 43</v>
      </c>
      <c r="C357" s="70" t="str">
        <f>"Number of Bases: " &amp; Pre_Record!E144</f>
        <v>Number of Bases: 20</v>
      </c>
      <c r="D357" s="70" t="str">
        <f>"Number of Bases: " &amp; Pre_Record!E192</f>
        <v>Number of Bases: 41</v>
      </c>
      <c r="E357" s="70" t="str">
        <f>"Number of Bases: " &amp; Pre_Record!E240</f>
        <v>Number of Bases: 0</v>
      </c>
      <c r="F357" s="70" t="str">
        <f>"Number of Bases: " &amp; Pre_Record!E288</f>
        <v>Number of Bases: 0</v>
      </c>
    </row>
    <row r="358" spans="1:6">
      <c r="A358" s="70" t="str">
        <f>"Sequence: " &amp; Pre_Record!D48</f>
        <v xml:space="preserve">Sequence: </v>
      </c>
      <c r="B358" s="70" t="str">
        <f>"Sequence: " &amp; Pre_Record!D96</f>
        <v>Sequence: gtttttggcttagtcttgctcttatttttcaaattagacgcag</v>
      </c>
      <c r="C358" s="70" t="str">
        <f>"Sequence: " &amp; Pre_Record!D144</f>
        <v>Sequence: gctcaggttcagaggaggca</v>
      </c>
      <c r="D358" s="70" t="str">
        <f>"Sequence: " &amp; Pre_Record!D192</f>
        <v>Sequence: ggtctttttgtttccacttgcatttttcaaattagacgcag</v>
      </c>
      <c r="E358" s="70" t="str">
        <f>"Sequence: " &amp; Pre_Record!D240</f>
        <v xml:space="preserve">Sequence: </v>
      </c>
      <c r="F358" s="70" t="str">
        <f>"Sequence: " &amp; Pre_Record!D288</f>
        <v xml:space="preserve">Sequence: </v>
      </c>
    </row>
    <row r="359" spans="1:6">
      <c r="A359" s="70" t="s">
        <v>63</v>
      </c>
      <c r="B359" s="70" t="s">
        <v>63</v>
      </c>
      <c r="C359" s="70" t="s">
        <v>63</v>
      </c>
      <c r="D359" s="70" t="s">
        <v>63</v>
      </c>
      <c r="E359" s="70" t="s">
        <v>63</v>
      </c>
      <c r="F359" s="70" t="s">
        <v>63</v>
      </c>
    </row>
    <row r="360" spans="1:6">
      <c r="A360" s="70"/>
      <c r="B360" s="70"/>
      <c r="C360" s="70"/>
      <c r="D360" s="70"/>
      <c r="E360" s="70"/>
      <c r="F360" s="70"/>
    </row>
    <row r="361" spans="1:6">
      <c r="A361" s="70" t="s">
        <v>68</v>
      </c>
      <c r="B361" s="70" t="s">
        <v>68</v>
      </c>
      <c r="C361" s="70" t="s">
        <v>68</v>
      </c>
      <c r="D361" s="70" t="s">
        <v>68</v>
      </c>
      <c r="E361" s="70" t="s">
        <v>68</v>
      </c>
      <c r="F361" s="70" t="s">
        <v>68</v>
      </c>
    </row>
    <row r="362" spans="1:6">
      <c r="A362" s="70" t="s">
        <v>64</v>
      </c>
      <c r="B362" s="70" t="s">
        <v>64</v>
      </c>
      <c r="C362" s="70" t="s">
        <v>64</v>
      </c>
      <c r="D362" s="70" t="s">
        <v>64</v>
      </c>
      <c r="E362" s="70" t="s">
        <v>64</v>
      </c>
      <c r="F362" s="70" t="s">
        <v>64</v>
      </c>
    </row>
    <row r="363" spans="1:6">
      <c r="A363" s="70" t="str">
        <f>"TritylOn: " &amp; Pre_Record!N49</f>
        <v>TritylOn: Off</v>
      </c>
      <c r="B363" s="70" t="str">
        <f>"TritylOn: " &amp; Pre_Record!N97</f>
        <v>TritylOn: Off</v>
      </c>
      <c r="C363" s="70" t="str">
        <f>"TritylOn: " &amp; Pre_Record!N145</f>
        <v>TritylOn: Off</v>
      </c>
      <c r="D363" s="70" t="str">
        <f>"TritylOn: " &amp; Pre_Record!N193</f>
        <v>TritylOn: Off</v>
      </c>
      <c r="E363" s="70" t="str">
        <f>"TritylOn: " &amp; Pre_Record!N241</f>
        <v>TritylOn: Off</v>
      </c>
      <c r="F363" s="70" t="str">
        <f>"TritylOn: " &amp; Pre_Record!N289</f>
        <v>TritylOn: Off</v>
      </c>
    </row>
    <row r="364" spans="1:6">
      <c r="A364" s="70" t="str">
        <f>"Oligo ID: " &amp; Pre_Record!C49</f>
        <v xml:space="preserve">Oligo ID: </v>
      </c>
      <c r="B364" s="70" t="str">
        <f>"Oligo ID: " &amp; Pre_Record!C97</f>
        <v>Oligo ID:  LRG-990668-LE-D9</v>
      </c>
      <c r="C364" s="70" t="str">
        <f>"Oligo ID: " &amp; Pre_Record!C145</f>
        <v>Oligo ID:  LRG-990520-LE-D9</v>
      </c>
      <c r="D364" s="70" t="str">
        <f>"Oligo ID: " &amp; Pre_Record!C193</f>
        <v>Oligo ID:  LRG-990290-LE-D9</v>
      </c>
      <c r="E364" s="70" t="str">
        <f>"Oligo ID: " &amp; Pre_Record!C241</f>
        <v xml:space="preserve">Oligo ID: </v>
      </c>
      <c r="F364" s="70" t="str">
        <f>"Oligo ID: " &amp; Pre_Record!C289</f>
        <v xml:space="preserve">Oligo ID: </v>
      </c>
    </row>
    <row r="365" spans="1:6">
      <c r="A365" s="70" t="str">
        <f>"Number of Bases: " &amp; Pre_Record!E49</f>
        <v>Number of Bases: 0</v>
      </c>
      <c r="B365" s="70" t="str">
        <f>"Number of Bases: " &amp; Pre_Record!E97</f>
        <v>Number of Bases: 39</v>
      </c>
      <c r="C365" s="70" t="str">
        <f>"Number of Bases: " &amp; Pre_Record!E145</f>
        <v>Number of Bases: 38</v>
      </c>
      <c r="D365" s="70" t="str">
        <f>"Number of Bases: " &amp; Pre_Record!E193</f>
        <v>Number of Bases: 37</v>
      </c>
      <c r="E365" s="70" t="str">
        <f>"Number of Bases: " &amp; Pre_Record!E241</f>
        <v>Number of Bases: 0</v>
      </c>
      <c r="F365" s="70" t="str">
        <f>"Number of Bases: " &amp; Pre_Record!E289</f>
        <v>Number of Bases: 0</v>
      </c>
    </row>
    <row r="366" spans="1:6">
      <c r="A366" s="70" t="str">
        <f>"Sequence: " &amp; Pre_Record!D49</f>
        <v xml:space="preserve">Sequence: </v>
      </c>
      <c r="B366" s="70" t="str">
        <f>"Sequence: " &amp; Pre_Record!D97</f>
        <v>Sequence: taaaggcttccgggtcatggttttttactacgtcattgc</v>
      </c>
      <c r="C366" s="70" t="str">
        <f>"Sequence: " &amp; Pre_Record!D145</f>
        <v>Sequence: agtgcttcccttcaggccgttttttactacgtcattgc</v>
      </c>
      <c r="D366" s="70" t="str">
        <f>"Sequence: " &amp; Pre_Record!D193</f>
        <v>Sequence: gagtcttttcacgcggcgttttttactacgtcattgc</v>
      </c>
      <c r="E366" s="70" t="str">
        <f>"Sequence: " &amp; Pre_Record!D241</f>
        <v xml:space="preserve">Sequence: </v>
      </c>
      <c r="F366" s="70" t="str">
        <f>"Sequence: " &amp; Pre_Record!D289</f>
        <v xml:space="preserve">Sequence: </v>
      </c>
    </row>
    <row r="367" spans="1:6">
      <c r="A367" s="70" t="s">
        <v>63</v>
      </c>
      <c r="B367" s="70" t="s">
        <v>63</v>
      </c>
      <c r="C367" s="70" t="s">
        <v>63</v>
      </c>
      <c r="D367" s="70" t="s">
        <v>63</v>
      </c>
      <c r="E367" s="70" t="s">
        <v>63</v>
      </c>
      <c r="F367" s="70" t="s">
        <v>63</v>
      </c>
    </row>
    <row r="368" spans="1:6">
      <c r="A368" s="70"/>
      <c r="B368" s="70"/>
      <c r="C368" s="70"/>
      <c r="D368" s="70"/>
      <c r="E368" s="70"/>
      <c r="F368" s="70"/>
    </row>
    <row r="369" spans="1:6">
      <c r="A369" s="70" t="s">
        <v>67</v>
      </c>
      <c r="B369" s="70" t="s">
        <v>67</v>
      </c>
      <c r="C369" s="70" t="s">
        <v>67</v>
      </c>
      <c r="D369" s="70" t="s">
        <v>67</v>
      </c>
      <c r="E369" s="70" t="s">
        <v>67</v>
      </c>
      <c r="F369" s="70" t="s">
        <v>67</v>
      </c>
    </row>
    <row r="370" spans="1:6">
      <c r="A370" s="70" t="s">
        <v>64</v>
      </c>
      <c r="B370" s="70" t="s">
        <v>64</v>
      </c>
      <c r="C370" s="70" t="s">
        <v>64</v>
      </c>
      <c r="D370" s="70" t="s">
        <v>64</v>
      </c>
      <c r="E370" s="70" t="s">
        <v>64</v>
      </c>
      <c r="F370" s="70" t="s">
        <v>64</v>
      </c>
    </row>
    <row r="371" spans="1:6">
      <c r="A371" s="70" t="str">
        <f>"TritylOn: " &amp; Pre_Record!N50</f>
        <v>TritylOn: Off</v>
      </c>
      <c r="B371" s="70" t="str">
        <f>"TritylOn: " &amp; Pre_Record!N98</f>
        <v>TritylOn: Off</v>
      </c>
      <c r="C371" s="70" t="str">
        <f>"TritylOn: " &amp; Pre_Record!N146</f>
        <v>TritylOn: Off</v>
      </c>
      <c r="D371" s="70" t="str">
        <f>"TritylOn: " &amp; Pre_Record!N194</f>
        <v>TritylOn: Off</v>
      </c>
      <c r="E371" s="70" t="str">
        <f>"TritylOn: " &amp; Pre_Record!N242</f>
        <v>TritylOn: Off</v>
      </c>
      <c r="F371" s="70" t="str">
        <f>"TritylOn: " &amp; Pre_Record!N290</f>
        <v>TritylOn: Off</v>
      </c>
    </row>
    <row r="372" spans="1:6">
      <c r="A372" s="70" t="str">
        <f>"Oligo ID: " &amp; Pre_Record!C50</f>
        <v xml:space="preserve">Oligo ID: </v>
      </c>
      <c r="B372" s="70" t="str">
        <f>"Oligo ID: " &amp; Pre_Record!C98</f>
        <v>Oligo ID:  LRG-990669-BL-D9</v>
      </c>
      <c r="C372" s="70" t="str">
        <f>"Oligo ID: " &amp; Pre_Record!C146</f>
        <v>Oligo ID:  LRG-990521-BL-D9</v>
      </c>
      <c r="D372" s="70" t="str">
        <f>"Oligo ID: " &amp; Pre_Record!C194</f>
        <v>Oligo ID:  LRG-990291-BL-D9</v>
      </c>
      <c r="E372" s="70" t="str">
        <f>"Oligo ID: " &amp; Pre_Record!C242</f>
        <v xml:space="preserve">Oligo ID: </v>
      </c>
      <c r="F372" s="70" t="str">
        <f>"Oligo ID: " &amp; Pre_Record!C290</f>
        <v xml:space="preserve">Oligo ID: </v>
      </c>
    </row>
    <row r="373" spans="1:6">
      <c r="A373" s="70" t="str">
        <f>"Number of Bases: " &amp; Pre_Record!E50</f>
        <v>Number of Bases: 0</v>
      </c>
      <c r="B373" s="70" t="str">
        <f>"Number of Bases: " &amp; Pre_Record!E98</f>
        <v>Number of Bases: 17</v>
      </c>
      <c r="C373" s="70" t="str">
        <f>"Number of Bases: " &amp; Pre_Record!E146</f>
        <v>Number of Bases: 17</v>
      </c>
      <c r="D373" s="70" t="str">
        <f>"Number of Bases: " &amp; Pre_Record!E194</f>
        <v>Number of Bases: 20</v>
      </c>
      <c r="E373" s="70" t="str">
        <f>"Number of Bases: " &amp; Pre_Record!E242</f>
        <v>Number of Bases: 0</v>
      </c>
      <c r="F373" s="70" t="str">
        <f>"Number of Bases: " &amp; Pre_Record!E290</f>
        <v>Number of Bases: 0</v>
      </c>
    </row>
    <row r="374" spans="1:6">
      <c r="A374" s="70" t="str">
        <f>"Sequence: " &amp; Pre_Record!D50</f>
        <v xml:space="preserve">Sequence: </v>
      </c>
      <c r="B374" s="70" t="str">
        <f>"Sequence: " &amp; Pre_Record!D98</f>
        <v>Sequence: cacctgggaaggggccc</v>
      </c>
      <c r="C374" s="70" t="str">
        <f>"Sequence: " &amp; Pre_Record!D146</f>
        <v>Sequence: ggccgcttgctcagagc</v>
      </c>
      <c r="D374" s="70" t="str">
        <f>"Sequence: " &amp; Pre_Record!D194</f>
        <v>Sequence: ggcgccttttctgttttgat</v>
      </c>
      <c r="E374" s="70" t="str">
        <f>"Sequence: " &amp; Pre_Record!D242</f>
        <v xml:space="preserve">Sequence: </v>
      </c>
      <c r="F374" s="70" t="str">
        <f>"Sequence: " &amp; Pre_Record!D290</f>
        <v xml:space="preserve">Sequence: </v>
      </c>
    </row>
    <row r="375" spans="1:6">
      <c r="A375" s="70" t="s">
        <v>63</v>
      </c>
      <c r="B375" s="70" t="s">
        <v>63</v>
      </c>
      <c r="C375" s="70" t="s">
        <v>63</v>
      </c>
      <c r="D375" s="70" t="s">
        <v>63</v>
      </c>
      <c r="E375" s="70" t="s">
        <v>63</v>
      </c>
      <c r="F375" s="70" t="s">
        <v>63</v>
      </c>
    </row>
    <row r="376" spans="1:6">
      <c r="A376" s="70"/>
      <c r="B376" s="70"/>
      <c r="C376" s="70"/>
      <c r="D376" s="70"/>
      <c r="E376" s="70"/>
      <c r="F376" s="70"/>
    </row>
    <row r="377" spans="1:6">
      <c r="A377" s="70" t="s">
        <v>66</v>
      </c>
      <c r="B377" s="70" t="s">
        <v>66</v>
      </c>
      <c r="C377" s="70" t="s">
        <v>66</v>
      </c>
      <c r="D377" s="70" t="s">
        <v>66</v>
      </c>
      <c r="E377" s="70" t="s">
        <v>66</v>
      </c>
      <c r="F377" s="70" t="s">
        <v>66</v>
      </c>
    </row>
    <row r="378" spans="1:6">
      <c r="A378" s="70" t="s">
        <v>64</v>
      </c>
      <c r="B378" s="70" t="s">
        <v>64</v>
      </c>
      <c r="C378" s="70" t="s">
        <v>64</v>
      </c>
      <c r="D378" s="70" t="s">
        <v>64</v>
      </c>
      <c r="E378" s="70" t="s">
        <v>64</v>
      </c>
      <c r="F378" s="70" t="s">
        <v>64</v>
      </c>
    </row>
    <row r="379" spans="1:6">
      <c r="A379" s="70" t="str">
        <f>"TritylOn: " &amp; Pre_Record!N51</f>
        <v>TritylOn: Off</v>
      </c>
      <c r="B379" s="70" t="str">
        <f>"TritylOn: " &amp; Pre_Record!N99</f>
        <v>TritylOn: Off</v>
      </c>
      <c r="C379" s="70" t="str">
        <f>"TritylOn: " &amp; Pre_Record!N147</f>
        <v>TritylOn: Off</v>
      </c>
      <c r="D379" s="70" t="str">
        <f>"TritylOn: " &amp; Pre_Record!N195</f>
        <v>TritylOn: Off</v>
      </c>
      <c r="E379" s="70" t="str">
        <f>"TritylOn: " &amp; Pre_Record!N243</f>
        <v>TritylOn: Off</v>
      </c>
      <c r="F379" s="70" t="str">
        <f>"TritylOn: " &amp; Pre_Record!N291</f>
        <v>TritylOn: Off</v>
      </c>
    </row>
    <row r="380" spans="1:6">
      <c r="A380" s="70" t="str">
        <f>"Oligo ID: " &amp; Pre_Record!C51</f>
        <v xml:space="preserve">Oligo ID: </v>
      </c>
      <c r="B380" s="70" t="str">
        <f>"Oligo ID: " &amp; Pre_Record!C99</f>
        <v xml:space="preserve">Oligo ID: </v>
      </c>
      <c r="C380" s="70" t="str">
        <f>"Oligo ID: " &amp; Pre_Record!C147</f>
        <v>Oligo ID:  LRG-990537-LE-D9</v>
      </c>
      <c r="D380" s="70" t="str">
        <f>"Oligo ID: " &amp; Pre_Record!C195</f>
        <v>Oligo ID:  LRG-990310-LE-D9</v>
      </c>
      <c r="E380" s="70" t="str">
        <f>"Oligo ID: " &amp; Pre_Record!C243</f>
        <v xml:space="preserve">Oligo ID: </v>
      </c>
      <c r="F380" s="70" t="str">
        <f>"Oligo ID: " &amp; Pre_Record!C291</f>
        <v xml:space="preserve">Oligo ID: </v>
      </c>
    </row>
    <row r="381" spans="1:6">
      <c r="A381" s="70" t="str">
        <f>"Number of Bases: " &amp; Pre_Record!E51</f>
        <v>Number of Bases: 0</v>
      </c>
      <c r="B381" s="70" t="str">
        <f>"Number of Bases: " &amp; Pre_Record!E99</f>
        <v>Number of Bases: 0</v>
      </c>
      <c r="C381" s="70" t="str">
        <f>"Number of Bases: " &amp; Pre_Record!E147</f>
        <v>Number of Bases: 37</v>
      </c>
      <c r="D381" s="70" t="str">
        <f>"Number of Bases: " &amp; Pre_Record!E195</f>
        <v>Number of Bases: 39</v>
      </c>
      <c r="E381" s="70" t="str">
        <f>"Number of Bases: " &amp; Pre_Record!E243</f>
        <v>Number of Bases: 0</v>
      </c>
      <c r="F381" s="70" t="str">
        <f>"Number of Bases: " &amp; Pre_Record!E291</f>
        <v>Number of Bases: 0</v>
      </c>
    </row>
    <row r="382" spans="1:6">
      <c r="A382" s="70" t="str">
        <f>"Sequence: " &amp; Pre_Record!D51</f>
        <v xml:space="preserve">Sequence: </v>
      </c>
      <c r="B382" s="70" t="str">
        <f>"Sequence: " &amp; Pre_Record!D99</f>
        <v xml:space="preserve">Sequence: </v>
      </c>
      <c r="C382" s="70" t="str">
        <f>"Sequence: " &amp; Pre_Record!D147</f>
        <v>Sequence: agggcaccggcttcttcctttttcaaattagacgcag</v>
      </c>
      <c r="D382" s="70" t="str">
        <f>"Sequence: " &amp; Pre_Record!D195</f>
        <v>Sequence: gctccttaggtgaccctggctttttcaaattagacgcag</v>
      </c>
      <c r="E382" s="70" t="str">
        <f>"Sequence: " &amp; Pre_Record!D243</f>
        <v xml:space="preserve">Sequence: </v>
      </c>
      <c r="F382" s="70" t="str">
        <f>"Sequence: " &amp; Pre_Record!D291</f>
        <v xml:space="preserve">Sequence: </v>
      </c>
    </row>
    <row r="383" spans="1:6">
      <c r="A383" s="70" t="s">
        <v>63</v>
      </c>
      <c r="B383" s="70" t="s">
        <v>63</v>
      </c>
      <c r="C383" s="70" t="s">
        <v>63</v>
      </c>
      <c r="D383" s="70" t="s">
        <v>63</v>
      </c>
      <c r="E383" s="70" t="s">
        <v>63</v>
      </c>
      <c r="F383" s="70" t="s">
        <v>63</v>
      </c>
    </row>
    <row r="384" spans="1:6">
      <c r="A384" s="70"/>
      <c r="B384" s="70"/>
      <c r="C384" s="70"/>
      <c r="D384" s="70"/>
      <c r="E384" s="70"/>
      <c r="F384" s="70"/>
    </row>
    <row r="385" spans="1:6">
      <c r="A385" s="70" t="s">
        <v>65</v>
      </c>
      <c r="B385" s="70" t="s">
        <v>65</v>
      </c>
      <c r="C385" s="70" t="s">
        <v>65</v>
      </c>
      <c r="D385" s="70" t="s">
        <v>65</v>
      </c>
      <c r="E385" s="70" t="s">
        <v>65</v>
      </c>
      <c r="F385" s="70" t="s">
        <v>65</v>
      </c>
    </row>
    <row r="386" spans="1:6">
      <c r="A386" s="70" t="s">
        <v>64</v>
      </c>
      <c r="B386" s="70" t="s">
        <v>64</v>
      </c>
      <c r="C386" s="70" t="s">
        <v>64</v>
      </c>
      <c r="D386" s="70" t="s">
        <v>64</v>
      </c>
      <c r="E386" s="70" t="s">
        <v>64</v>
      </c>
      <c r="F386" s="70" t="s">
        <v>64</v>
      </c>
    </row>
    <row r="387" spans="1:6">
      <c r="A387" s="70" t="str">
        <f>"TritylOn: " &amp; Pre_Record!N52</f>
        <v>TritylOn: Off</v>
      </c>
      <c r="B387" s="70" t="str">
        <f>"TritylOn: " &amp; Pre_Record!N100</f>
        <v>TritylOn: Off</v>
      </c>
      <c r="C387" s="70" t="str">
        <f>"TritylOn: " &amp; Pre_Record!N148</f>
        <v>TritylOn: Off</v>
      </c>
      <c r="D387" s="70" t="str">
        <f>"TritylOn: " &amp; Pre_Record!N196</f>
        <v>TritylOn: Off</v>
      </c>
      <c r="E387" s="70" t="str">
        <f>"TritylOn: " &amp; Pre_Record!N244</f>
        <v>TritylOn: Off</v>
      </c>
      <c r="F387" s="70" t="str">
        <f>"TritylOn: " &amp; Pre_Record!N292</f>
        <v>TritylOn: Off</v>
      </c>
    </row>
    <row r="388" spans="1:6">
      <c r="A388" s="70" t="str">
        <f>"Oligo ID: " &amp; Pre_Record!C52</f>
        <v xml:space="preserve">Oligo ID: </v>
      </c>
      <c r="B388" s="70" t="str">
        <f>"Oligo ID: " &amp; Pre_Record!C100</f>
        <v xml:space="preserve">Oligo ID: </v>
      </c>
      <c r="C388" s="70" t="str">
        <f>"Oligo ID: " &amp; Pre_Record!C148</f>
        <v>Oligo ID:  LRG-990538-LE-D9</v>
      </c>
      <c r="D388" s="70" t="str">
        <f>"Oligo ID: " &amp; Pre_Record!C196</f>
        <v>Oligo ID:  LRG-990579-LE-D9</v>
      </c>
      <c r="E388" s="70" t="str">
        <f>"Oligo ID: " &amp; Pre_Record!C244</f>
        <v xml:space="preserve">Oligo ID: </v>
      </c>
      <c r="F388" s="70" t="str">
        <f>"Oligo ID: " &amp; Pre_Record!C292</f>
        <v xml:space="preserve">Oligo ID: </v>
      </c>
    </row>
    <row r="389" spans="1:6">
      <c r="A389" s="70" t="str">
        <f>"Number of Bases: " &amp; Pre_Record!E52</f>
        <v>Number of Bases: 0</v>
      </c>
      <c r="B389" s="70" t="str">
        <f>"Number of Bases: " &amp; Pre_Record!E100</f>
        <v>Number of Bases: 0</v>
      </c>
      <c r="C389" s="70" t="str">
        <f>"Number of Bases: " &amp; Pre_Record!E148</f>
        <v>Number of Bases: 44</v>
      </c>
      <c r="D389" s="70" t="str">
        <f>"Number of Bases: " &amp; Pre_Record!E196</f>
        <v>Number of Bases: 38</v>
      </c>
      <c r="E389" s="70" t="str">
        <f>"Number of Bases: " &amp; Pre_Record!E244</f>
        <v>Number of Bases: 0</v>
      </c>
      <c r="F389" s="70" t="str">
        <f>"Number of Bases: " &amp; Pre_Record!E292</f>
        <v>Number of Bases: 0</v>
      </c>
    </row>
    <row r="390" spans="1:6">
      <c r="A390" s="70" t="str">
        <f>"Sequence: " &amp; Pre_Record!D52</f>
        <v xml:space="preserve">Sequence: </v>
      </c>
      <c r="B390" s="70" t="str">
        <f>"Sequence: " &amp; Pre_Record!D100</f>
        <v xml:space="preserve">Sequence: </v>
      </c>
      <c r="C390" s="70" t="str">
        <f>"Sequence: " &amp; Pre_Record!D148</f>
        <v>Sequence: actgctcctagaacttactgactggttttttactacgtcattgc</v>
      </c>
      <c r="D390" s="70" t="str">
        <f>"Sequence: " &amp; Pre_Record!D196</f>
        <v>Sequence: gggactgtttgtgcagccatttttcaaattagacgcag</v>
      </c>
      <c r="E390" s="70" t="str">
        <f>"Sequence: " &amp; Pre_Record!D244</f>
        <v xml:space="preserve">Sequence: </v>
      </c>
      <c r="F390" s="70" t="str">
        <f>"Sequence: " &amp; Pre_Record!D292</f>
        <v xml:space="preserve">Sequence: </v>
      </c>
    </row>
    <row r="391" spans="1:6">
      <c r="A391" s="70" t="s">
        <v>63</v>
      </c>
      <c r="B391" s="70" t="s">
        <v>63</v>
      </c>
      <c r="C391" s="70" t="s">
        <v>63</v>
      </c>
      <c r="D391" s="70" t="s">
        <v>63</v>
      </c>
      <c r="E391" s="70" t="s">
        <v>63</v>
      </c>
      <c r="F391" s="70" t="s">
        <v>63</v>
      </c>
    </row>
    <row r="392" spans="1:6">
      <c r="A392" s="70"/>
      <c r="B392" s="70"/>
      <c r="C392" s="70"/>
      <c r="D392" s="70"/>
      <c r="E392" s="70"/>
      <c r="F392" s="70"/>
    </row>
    <row r="393" spans="1:6">
      <c r="A393" s="70" t="str">
        <f>"Cycle File: "&amp;IF(COUNTIF(Pre_Record!B41:B52,"*")&gt;0,"C:\Program Files\CSI\CSI3900Cycles\50nmUniv.xls","")</f>
        <v xml:space="preserve">Cycle File: </v>
      </c>
      <c r="B393" s="70" t="str">
        <f>"Cycle File: "&amp;IF(COUNTIF(Pre_Record!B89:B100,"*")&gt;0,"C:\Program Files\CSI\CSI3900Cycles\50nmUniv.xls","")</f>
        <v>Cycle File: C:\Program Files\CSI\CSI3900Cycles\50nmUniv.xls</v>
      </c>
      <c r="C393" s="70" t="str">
        <f>"Cycle File: "&amp;IF(COUNTIF(Pre_Record!B137:B148,"*")&gt;0,"C:\Program Files\CSI\CSI3900Cycles\50nmUniv.xls","")</f>
        <v>Cycle File: C:\Program Files\CSI\CSI3900Cycles\50nmUniv.xls</v>
      </c>
      <c r="D393" s="70" t="str">
        <f>"Cycle File: "&amp;IF(COUNTIF(Pre_Record!B185:B196,"*")&gt;0,"C:\Program Files\CSI\CSI3900Cycles\50nmUniv.xls","")</f>
        <v>Cycle File: C:\Program Files\CSI\CSI3900Cycles\50nmUniv.xls</v>
      </c>
      <c r="E393" s="70" t="str">
        <f>"Cycle File: "&amp;IF(COUNTIF(Pre_Record!B233:B244,"*")&gt;0,"C:\Program Files\CSI\CSI3900Cycles\50nmUniv.xls","")</f>
        <v xml:space="preserve">Cycle File: </v>
      </c>
      <c r="F393" s="70" t="str">
        <f>"Cycle File: "&amp;IF(COUNTIF(Pre_Record!B281:B292,"*")&gt;0,"C:\Program Files\CSI\CSI3900Cycles\50nmUniv.xls","")</f>
        <v xml:space="preserve">Cycle File: </v>
      </c>
    </row>
    <row r="394" spans="1:6">
      <c r="A394" s="70"/>
      <c r="B394" s="70"/>
      <c r="C394" s="70"/>
      <c r="D394" s="70"/>
      <c r="E394" s="70"/>
      <c r="F394" s="70"/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4"/>
  <dimension ref="A1:XFC67"/>
  <sheetViews>
    <sheetView showGridLines="0" showZeros="0" zoomScale="102" zoomScaleNormal="102" zoomScaleSheetLayoutView="100" zoomScalePageLayoutView="9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 customWidth="1"/>
    <col min="51" max="51" width="4.140625" style="8" hidden="1" customWidth="1"/>
    <col min="52" max="16383" width="12.5703125" style="8" hidden="1"/>
    <col min="16384" max="16384" width="0.85546875" style="8" customWidth="1"/>
  </cols>
  <sheetData>
    <row r="1" spans="1:49" ht="2.25" customHeight="1" thickBot="1"/>
    <row r="2" spans="1:49" ht="1.5" hidden="1" customHeight="1"/>
    <row r="3" spans="1:49" ht="21.75" customHeight="1">
      <c r="A3" s="737">
        <f>'syn rec_edit'!J2</f>
        <v>0</v>
      </c>
      <c r="B3" s="738"/>
      <c r="C3" s="738"/>
      <c r="D3" s="738"/>
      <c r="E3" s="738"/>
      <c r="F3" s="738"/>
      <c r="G3" s="736" t="s">
        <v>20</v>
      </c>
      <c r="H3" s="732">
        <f>'syn rec_edit'!H2</f>
        <v>0</v>
      </c>
      <c r="I3" s="733"/>
      <c r="J3" s="473"/>
      <c r="K3" s="742" t="s">
        <v>43</v>
      </c>
      <c r="L3" s="742"/>
      <c r="M3" s="742"/>
      <c r="N3" s="742"/>
      <c r="O3" s="742"/>
      <c r="P3" s="742"/>
      <c r="Q3" s="742"/>
      <c r="R3" s="742"/>
      <c r="S3" s="742"/>
      <c r="T3" s="742"/>
      <c r="U3" s="742"/>
      <c r="V3" s="742"/>
      <c r="W3" s="742"/>
      <c r="X3" s="742"/>
      <c r="Y3" s="742"/>
      <c r="Z3" s="742"/>
      <c r="AA3" s="742"/>
      <c r="AB3" s="742"/>
      <c r="AC3" s="742"/>
      <c r="AD3" s="742"/>
      <c r="AE3" s="742"/>
      <c r="AF3" s="742"/>
      <c r="AG3" s="742"/>
      <c r="AH3" s="742"/>
      <c r="AI3" s="742"/>
      <c r="AJ3" s="742"/>
      <c r="AK3" s="742"/>
      <c r="AL3" s="742"/>
      <c r="AM3" s="742"/>
      <c r="AN3" s="742"/>
      <c r="AO3" s="743" t="s">
        <v>880</v>
      </c>
      <c r="AP3" s="744"/>
      <c r="AQ3" s="744"/>
      <c r="AR3" s="744"/>
      <c r="AS3" s="744"/>
      <c r="AT3" s="744"/>
      <c r="AU3" s="744"/>
      <c r="AV3" s="744"/>
      <c r="AW3" s="745"/>
    </row>
    <row r="4" spans="1:49" ht="21.75" customHeight="1" thickBot="1">
      <c r="A4" s="739"/>
      <c r="B4" s="740"/>
      <c r="C4" s="740"/>
      <c r="D4" s="740"/>
      <c r="E4" s="740"/>
      <c r="F4" s="740"/>
      <c r="G4" s="734"/>
      <c r="H4" s="734"/>
      <c r="I4" s="735"/>
      <c r="J4" s="473"/>
      <c r="K4" s="742"/>
      <c r="L4" s="742"/>
      <c r="M4" s="742"/>
      <c r="N4" s="742"/>
      <c r="O4" s="742"/>
      <c r="P4" s="742"/>
      <c r="Q4" s="742"/>
      <c r="R4" s="742"/>
      <c r="S4" s="742"/>
      <c r="T4" s="742"/>
      <c r="U4" s="742"/>
      <c r="V4" s="742"/>
      <c r="W4" s="742"/>
      <c r="X4" s="742"/>
      <c r="Y4" s="742"/>
      <c r="Z4" s="742"/>
      <c r="AA4" s="742"/>
      <c r="AB4" s="742"/>
      <c r="AC4" s="742"/>
      <c r="AD4" s="742"/>
      <c r="AE4" s="742"/>
      <c r="AF4" s="742"/>
      <c r="AG4" s="742"/>
      <c r="AH4" s="742"/>
      <c r="AI4" s="742"/>
      <c r="AJ4" s="742"/>
      <c r="AK4" s="742"/>
      <c r="AL4" s="742"/>
      <c r="AM4" s="742"/>
      <c r="AN4" s="742"/>
      <c r="AO4" s="746"/>
      <c r="AP4" s="747"/>
      <c r="AQ4" s="747"/>
      <c r="AR4" s="747"/>
      <c r="AS4" s="747"/>
      <c r="AT4" s="747"/>
      <c r="AU4" s="747"/>
      <c r="AV4" s="747"/>
      <c r="AW4" s="748"/>
    </row>
    <row r="5" spans="1:49" ht="38.25" customHeight="1">
      <c r="A5" s="478" t="str">
        <f>"*"&amp;TEXT(A3,"yyyymmdd")&amp;"-"&amp;H3&amp;AO3&amp;"*"</f>
        <v>*19000100-0P4*</v>
      </c>
      <c r="B5" s="476"/>
      <c r="C5" s="476"/>
      <c r="D5" s="476"/>
      <c r="E5" s="476"/>
      <c r="F5" s="476"/>
      <c r="G5" s="476"/>
      <c r="H5" s="476"/>
      <c r="I5" s="476"/>
      <c r="J5" s="474"/>
      <c r="K5" s="474"/>
      <c r="L5" s="474"/>
      <c r="N5" s="30"/>
      <c r="O5" s="30" t="s">
        <v>879</v>
      </c>
      <c r="P5" s="30"/>
      <c r="Q5" s="30"/>
      <c r="R5" s="30"/>
      <c r="S5" s="741">
        <f>D40+J40+P40+V40+AB40+AH40+H43+N43</f>
        <v>0</v>
      </c>
      <c r="T5" s="741"/>
      <c r="U5" s="237"/>
      <c r="V5" s="9"/>
      <c r="W5" s="9"/>
      <c r="X5" s="475" t="s">
        <v>23</v>
      </c>
      <c r="Y5" s="475"/>
      <c r="Z5" s="475"/>
      <c r="AA5" s="475"/>
      <c r="AB5" s="741">
        <f>'syn rec_edit_2'!E3</f>
        <v>0</v>
      </c>
      <c r="AC5" s="741"/>
      <c r="AD5" s="51" t="s">
        <v>34</v>
      </c>
      <c r="AE5" s="33"/>
      <c r="AF5" s="237"/>
      <c r="AG5" s="237"/>
      <c r="AH5" s="754" t="s">
        <v>35</v>
      </c>
      <c r="AI5" s="754"/>
      <c r="AJ5" s="754"/>
      <c r="AK5" s="754"/>
      <c r="AL5" s="754"/>
      <c r="AM5" s="754"/>
      <c r="AN5" s="754"/>
      <c r="AO5" s="754"/>
      <c r="AP5" s="754"/>
      <c r="AQ5" s="741">
        <f>'syn rec_edit'!I2</f>
        <v>0</v>
      </c>
      <c r="AR5" s="741"/>
      <c r="AS5" s="741"/>
      <c r="AT5" s="751">
        <f>'syn rec_edit'!I3</f>
        <v>0</v>
      </c>
      <c r="AU5" s="751"/>
      <c r="AV5" s="751"/>
      <c r="AW5" s="751"/>
    </row>
    <row r="6" spans="1:49" ht="21" customHeight="1" thickBot="1">
      <c r="A6" s="8" t="s">
        <v>3</v>
      </c>
      <c r="B6" s="703">
        <v>1</v>
      </c>
      <c r="C6" s="703"/>
      <c r="D6" s="703"/>
      <c r="E6" s="703"/>
      <c r="F6" s="703">
        <v>2</v>
      </c>
      <c r="G6" s="703"/>
      <c r="H6" s="703"/>
      <c r="I6" s="703"/>
      <c r="J6" s="703">
        <v>3</v>
      </c>
      <c r="K6" s="703"/>
      <c r="L6" s="703"/>
      <c r="M6" s="703"/>
      <c r="N6" s="703">
        <v>4</v>
      </c>
      <c r="O6" s="703"/>
      <c r="P6" s="703"/>
      <c r="Q6" s="703"/>
      <c r="R6" s="703">
        <v>5</v>
      </c>
      <c r="S6" s="703"/>
      <c r="T6" s="703"/>
      <c r="U6" s="703"/>
      <c r="V6" s="703">
        <v>6</v>
      </c>
      <c r="W6" s="703"/>
      <c r="X6" s="703"/>
      <c r="Y6" s="703"/>
      <c r="Z6" s="720">
        <v>7</v>
      </c>
      <c r="AA6" s="720"/>
      <c r="AB6" s="720"/>
      <c r="AC6" s="720"/>
      <c r="AD6" s="720">
        <v>8</v>
      </c>
      <c r="AE6" s="720"/>
      <c r="AF6" s="720"/>
      <c r="AG6" s="720"/>
      <c r="AH6" s="703">
        <v>9</v>
      </c>
      <c r="AI6" s="703"/>
      <c r="AJ6" s="703"/>
      <c r="AK6" s="703"/>
      <c r="AL6" s="703">
        <v>10</v>
      </c>
      <c r="AM6" s="703"/>
      <c r="AN6" s="703"/>
      <c r="AO6" s="703"/>
      <c r="AP6" s="703">
        <v>11</v>
      </c>
      <c r="AQ6" s="703"/>
      <c r="AR6" s="703"/>
      <c r="AS6" s="703"/>
      <c r="AT6" s="703">
        <v>12</v>
      </c>
      <c r="AU6" s="703"/>
      <c r="AV6" s="703"/>
      <c r="AW6" s="703"/>
    </row>
    <row r="7" spans="1:49" ht="12.95" customHeight="1">
      <c r="A7" s="701" t="s">
        <v>4</v>
      </c>
      <c r="B7" s="709" t="str">
        <f>IF('syn rec_edit_2'!B5&lt;&gt;"",RIGHT('syn rec_edit_2'!B5,LEN('syn rec_edit_2'!B5)-5),"")</f>
        <v/>
      </c>
      <c r="C7" s="710"/>
      <c r="D7" s="711"/>
      <c r="E7" s="52" t="str">
        <f>IF('syn rec_edit_2'!E5&gt;0, 'syn rec_edit_2'!E5 &amp; "nt","")</f>
        <v/>
      </c>
      <c r="F7" s="709" t="str">
        <f>IF('syn rec_edit_2'!B13&lt;&gt;"",RIGHT('syn rec_edit_2'!B13,LEN('syn rec_edit_2'!B13)-5),"")</f>
        <v/>
      </c>
      <c r="G7" s="710"/>
      <c r="H7" s="711"/>
      <c r="I7" s="52" t="str">
        <f>IF('syn rec_edit_2'!E13&gt;0, 'syn rec_edit_2'!E13 &amp; "nt","")</f>
        <v/>
      </c>
      <c r="J7" s="709" t="str">
        <f>IF('syn rec_edit_2'!B21&lt;&gt;"",RIGHT('syn rec_edit_2'!B21,LEN('syn rec_edit_2'!B21)-5),"")</f>
        <v/>
      </c>
      <c r="K7" s="710"/>
      <c r="L7" s="711"/>
      <c r="M7" s="52" t="str">
        <f>IF('syn rec_edit_2'!E21&gt;0, 'syn rec_edit_2'!E21 &amp; "nt","")</f>
        <v/>
      </c>
      <c r="N7" s="709" t="str">
        <f>IF('syn rec_edit_2'!B29&lt;&gt;"",RIGHT('syn rec_edit_2'!B29,LEN('syn rec_edit_2'!B29)-5),"")</f>
        <v/>
      </c>
      <c r="O7" s="710"/>
      <c r="P7" s="711"/>
      <c r="Q7" s="52" t="str">
        <f>IF('syn rec_edit_2'!E29&gt;0, 'syn rec_edit_2'!E29&amp; "nt","")</f>
        <v/>
      </c>
      <c r="R7" s="709" t="str">
        <f>IF('syn rec_edit_2'!B37&lt;&gt;"",RIGHT('syn rec_edit_2'!B37,LEN('syn rec_edit_2'!B37)-5),"")</f>
        <v/>
      </c>
      <c r="S7" s="710"/>
      <c r="T7" s="711"/>
      <c r="U7" s="52" t="str">
        <f>IF('syn rec_edit_2'!E37&gt;0, 'syn rec_edit_2'!E37 &amp; "nt","")</f>
        <v/>
      </c>
      <c r="V7" s="709" t="str">
        <f>IF('syn rec_edit_2'!B45&lt;&gt;"",RIGHT('syn rec_edit_2'!B45,LEN('syn rec_edit_2'!B45)-5),"")</f>
        <v/>
      </c>
      <c r="W7" s="710"/>
      <c r="X7" s="711"/>
      <c r="Y7" s="52" t="str">
        <f>IF('syn rec_edit_2'!E45&gt;0, 'syn rec_edit_2'!E45 &amp; "nt","")</f>
        <v/>
      </c>
      <c r="Z7" s="709" t="str">
        <f>IF('syn rec_edit_2'!B53&lt;&gt;"",RIGHT('syn rec_edit_2'!B53,LEN('syn rec_edit_2'!B53)-5),"")</f>
        <v/>
      </c>
      <c r="AA7" s="710"/>
      <c r="AB7" s="711"/>
      <c r="AC7" s="52" t="str">
        <f>IF('syn rec_edit_2'!E53&gt;0, 'syn rec_edit_2'!E53 &amp; "nt","")</f>
        <v/>
      </c>
      <c r="AD7" s="709" t="str">
        <f>IF('syn rec_edit_2'!B61&lt;&gt;"",RIGHT('syn rec_edit_2'!B61,LEN('syn rec_edit_2'!B61)-5),"")</f>
        <v/>
      </c>
      <c r="AE7" s="710"/>
      <c r="AF7" s="711"/>
      <c r="AG7" s="52" t="str">
        <f>IF('syn rec_edit_2'!E61&gt;0, 'syn rec_edit_2'!E61 &amp; "nt","")</f>
        <v/>
      </c>
      <c r="AH7" s="709" t="str">
        <f>IF('syn rec_edit_2'!B69&lt;&gt;"",RIGHT('syn rec_edit_2'!B69,LEN('syn rec_edit_2'!B69)-5),"")</f>
        <v/>
      </c>
      <c r="AI7" s="710"/>
      <c r="AJ7" s="711"/>
      <c r="AK7" s="52" t="str">
        <f>IF('syn rec_edit_2'!E69&gt;0, 'syn rec_edit_2'!E69 &amp; "nt","")</f>
        <v/>
      </c>
      <c r="AL7" s="709" t="str">
        <f>IF('syn rec_edit_2'!B77&lt;&gt;"",RIGHT('syn rec_edit_2'!B77,LEN('syn rec_edit_2'!B77)-5),"")</f>
        <v/>
      </c>
      <c r="AM7" s="710"/>
      <c r="AN7" s="711"/>
      <c r="AO7" s="52" t="str">
        <f>IF('syn rec_edit_2'!E77&gt;0, 'syn rec_edit_2'!E77 &amp; "nt","")</f>
        <v/>
      </c>
      <c r="AP7" s="709" t="str">
        <f>IF('syn rec_edit_2'!B85&lt;&gt;"",RIGHT('syn rec_edit_2'!B85,LEN('syn rec_edit_2'!B85)-5),"")</f>
        <v/>
      </c>
      <c r="AQ7" s="710"/>
      <c r="AR7" s="711"/>
      <c r="AS7" s="52" t="str">
        <f>IF('syn rec_edit_2'!E85&gt;0, 'syn rec_edit_2'!E85 &amp; "nt","")</f>
        <v/>
      </c>
      <c r="AT7" s="709" t="str">
        <f>IF('syn rec_edit_2'!B93&lt;&gt;"",RIGHT('syn rec_edit_2'!B93,LEN('syn rec_edit_2'!B93)-5),"")</f>
        <v/>
      </c>
      <c r="AU7" s="710"/>
      <c r="AV7" s="711"/>
      <c r="AW7" s="52" t="str">
        <f>IF('syn rec_edit_2'!E93&gt;0, 'syn rec_edit_2'!E93 &amp; "nt","")</f>
        <v/>
      </c>
    </row>
    <row r="8" spans="1:49" ht="12.95" customHeight="1">
      <c r="A8" s="702"/>
      <c r="B8" s="712"/>
      <c r="C8" s="713"/>
      <c r="D8" s="714"/>
      <c r="E8" s="39" t="str">
        <f>'syn rec_edit_2'!I5</f>
        <v/>
      </c>
      <c r="F8" s="712"/>
      <c r="G8" s="713"/>
      <c r="H8" s="714"/>
      <c r="I8" s="39" t="str">
        <f>'syn rec_edit_2'!I13</f>
        <v/>
      </c>
      <c r="J8" s="712"/>
      <c r="K8" s="713"/>
      <c r="L8" s="714"/>
      <c r="M8" s="39" t="str">
        <f>'syn rec_edit_2'!I21</f>
        <v/>
      </c>
      <c r="N8" s="712"/>
      <c r="O8" s="713"/>
      <c r="P8" s="714"/>
      <c r="Q8" s="39" t="str">
        <f>'syn rec_edit_2'!I29</f>
        <v/>
      </c>
      <c r="R8" s="712"/>
      <c r="S8" s="713"/>
      <c r="T8" s="714"/>
      <c r="U8" s="39" t="str">
        <f>'syn rec_edit_2'!I37</f>
        <v/>
      </c>
      <c r="V8" s="712"/>
      <c r="W8" s="713"/>
      <c r="X8" s="714"/>
      <c r="Y8" s="39" t="str">
        <f>'syn rec_edit_2'!I45</f>
        <v/>
      </c>
      <c r="Z8" s="712"/>
      <c r="AA8" s="713"/>
      <c r="AB8" s="714"/>
      <c r="AC8" s="39" t="str">
        <f>'syn rec_edit_2'!I53</f>
        <v/>
      </c>
      <c r="AD8" s="712"/>
      <c r="AE8" s="713"/>
      <c r="AF8" s="714"/>
      <c r="AG8" s="39" t="str">
        <f>'syn rec_edit_2'!I61</f>
        <v/>
      </c>
      <c r="AH8" s="712"/>
      <c r="AI8" s="713"/>
      <c r="AJ8" s="714"/>
      <c r="AK8" s="39" t="str">
        <f>'syn rec_edit_2'!I69</f>
        <v/>
      </c>
      <c r="AL8" s="712"/>
      <c r="AM8" s="713"/>
      <c r="AN8" s="714"/>
      <c r="AO8" s="39" t="str">
        <f>'syn rec_edit_2'!I77</f>
        <v/>
      </c>
      <c r="AP8" s="712"/>
      <c r="AQ8" s="713"/>
      <c r="AR8" s="714"/>
      <c r="AS8" s="39" t="str">
        <f>'syn rec_edit_2'!I85</f>
        <v/>
      </c>
      <c r="AT8" s="712"/>
      <c r="AU8" s="713"/>
      <c r="AV8" s="714"/>
      <c r="AW8" s="39" t="str">
        <f>'syn rec_edit_2'!I93</f>
        <v/>
      </c>
    </row>
    <row r="9" spans="1:49" ht="12.95" customHeight="1">
      <c r="A9" s="702"/>
      <c r="B9" s="20"/>
      <c r="C9" s="38" t="str">
        <f>'syn rec_edit_2'!H5</f>
        <v/>
      </c>
      <c r="D9" s="21"/>
      <c r="E9" s="39" t="str">
        <f>'syn rec_edit_2'!J5</f>
        <v/>
      </c>
      <c r="F9" s="20"/>
      <c r="G9" s="38" t="str">
        <f>'syn rec_edit_2'!H13</f>
        <v/>
      </c>
      <c r="H9" s="21"/>
      <c r="I9" s="39" t="str">
        <f>'syn rec_edit_2'!J13</f>
        <v/>
      </c>
      <c r="J9" s="20"/>
      <c r="K9" s="38" t="str">
        <f>'syn rec_edit_2'!H21</f>
        <v/>
      </c>
      <c r="L9" s="21"/>
      <c r="M9" s="39" t="str">
        <f>'syn rec_edit_2'!J21</f>
        <v/>
      </c>
      <c r="N9" s="20"/>
      <c r="O9" s="38" t="str">
        <f>'syn rec_edit_2'!H29</f>
        <v/>
      </c>
      <c r="P9" s="21"/>
      <c r="Q9" s="39" t="str">
        <f>'syn rec_edit_2'!J29</f>
        <v/>
      </c>
      <c r="R9" s="20"/>
      <c r="S9" s="38" t="str">
        <f>'syn rec_edit_2'!H37</f>
        <v/>
      </c>
      <c r="T9" s="21"/>
      <c r="U9" s="39" t="str">
        <f>'syn rec_edit_2'!J37</f>
        <v/>
      </c>
      <c r="V9" s="20"/>
      <c r="W9" s="38" t="str">
        <f>'syn rec_edit_2'!H45</f>
        <v/>
      </c>
      <c r="X9" s="21"/>
      <c r="Y9" s="39" t="str">
        <f>'syn rec_edit_2'!J45</f>
        <v/>
      </c>
      <c r="Z9" s="20"/>
      <c r="AA9" s="38" t="str">
        <f>'syn rec_edit_2'!H53</f>
        <v/>
      </c>
      <c r="AB9" s="21"/>
      <c r="AC9" s="39" t="str">
        <f>'syn rec_edit_2'!J53</f>
        <v/>
      </c>
      <c r="AD9" s="20"/>
      <c r="AE9" s="38" t="str">
        <f>'syn rec_edit_2'!H61</f>
        <v/>
      </c>
      <c r="AF9" s="21"/>
      <c r="AG9" s="39" t="str">
        <f>'syn rec_edit_2'!J61</f>
        <v/>
      </c>
      <c r="AH9" s="20"/>
      <c r="AI9" s="38" t="str">
        <f>'syn rec_edit_2'!H69</f>
        <v/>
      </c>
      <c r="AJ9" s="21"/>
      <c r="AK9" s="39" t="str">
        <f>'syn rec_edit_2'!J69</f>
        <v/>
      </c>
      <c r="AL9" s="20"/>
      <c r="AM9" s="38" t="str">
        <f>'syn rec_edit_2'!H77</f>
        <v/>
      </c>
      <c r="AN9" s="21"/>
      <c r="AO9" s="39" t="str">
        <f>'syn rec_edit_2'!J77</f>
        <v/>
      </c>
      <c r="AP9" s="20"/>
      <c r="AQ9" s="38" t="str">
        <f>'syn rec_edit_2'!H85</f>
        <v/>
      </c>
      <c r="AR9" s="21"/>
      <c r="AS9" s="39" t="str">
        <f>'syn rec_edit_2'!J85</f>
        <v/>
      </c>
      <c r="AT9" s="20"/>
      <c r="AU9" s="38" t="str">
        <f>'syn rec_edit_2'!H93</f>
        <v/>
      </c>
      <c r="AV9" s="21"/>
      <c r="AW9" s="39" t="str">
        <f>'syn rec_edit_2'!J93</f>
        <v/>
      </c>
    </row>
    <row r="10" spans="1:49" ht="12.95" customHeight="1" thickBot="1">
      <c r="A10" s="28"/>
      <c r="B10" s="221" t="str">
        <f>'syn rec_edit_2'!F5</f>
        <v/>
      </c>
      <c r="C10" s="22"/>
      <c r="D10" s="22"/>
      <c r="E10" s="23" t="str">
        <f>'syn rec_edit_2'!G5</f>
        <v/>
      </c>
      <c r="F10" s="221" t="str">
        <f>'syn rec_edit_2'!F13</f>
        <v/>
      </c>
      <c r="G10" s="22"/>
      <c r="H10" s="22"/>
      <c r="I10" s="23" t="str">
        <f>'syn rec_edit_2'!G13</f>
        <v/>
      </c>
      <c r="J10" s="221" t="str">
        <f>'syn rec_edit_2'!F21</f>
        <v/>
      </c>
      <c r="K10" s="22"/>
      <c r="L10" s="22"/>
      <c r="M10" s="23" t="str">
        <f>'syn rec_edit_2'!G21</f>
        <v/>
      </c>
      <c r="N10" s="221" t="str">
        <f>'syn rec_edit_2'!F29</f>
        <v/>
      </c>
      <c r="O10" s="22"/>
      <c r="P10" s="22"/>
      <c r="Q10" s="23" t="str">
        <f>'syn rec_edit_2'!G29</f>
        <v/>
      </c>
      <c r="R10" s="221" t="str">
        <f>'syn rec_edit_2'!F37</f>
        <v/>
      </c>
      <c r="S10" s="22"/>
      <c r="T10" s="22"/>
      <c r="U10" s="23" t="str">
        <f>'syn rec_edit_2'!G37</f>
        <v/>
      </c>
      <c r="V10" s="221" t="str">
        <f>'syn rec_edit_2'!F45</f>
        <v/>
      </c>
      <c r="W10" s="22"/>
      <c r="X10" s="22"/>
      <c r="Y10" s="23" t="str">
        <f>'syn rec_edit_2'!G45</f>
        <v/>
      </c>
      <c r="Z10" s="221" t="str">
        <f>'syn rec_edit_2'!F53</f>
        <v/>
      </c>
      <c r="AA10" s="22"/>
      <c r="AB10" s="22"/>
      <c r="AC10" s="23" t="str">
        <f>'syn rec_edit_2'!G53</f>
        <v/>
      </c>
      <c r="AD10" s="221" t="str">
        <f>'syn rec_edit_2'!F61</f>
        <v/>
      </c>
      <c r="AE10" s="22"/>
      <c r="AF10" s="22"/>
      <c r="AG10" s="23" t="str">
        <f>'syn rec_edit_2'!G61</f>
        <v/>
      </c>
      <c r="AH10" s="221" t="str">
        <f>'syn rec_edit_2'!F69</f>
        <v/>
      </c>
      <c r="AI10" s="22"/>
      <c r="AJ10" s="22"/>
      <c r="AK10" s="23" t="str">
        <f>'syn rec_edit_2'!G69</f>
        <v/>
      </c>
      <c r="AL10" s="221" t="str">
        <f>'syn rec_edit_2'!F77</f>
        <v/>
      </c>
      <c r="AM10" s="22"/>
      <c r="AN10" s="22"/>
      <c r="AO10" s="23" t="str">
        <f>'syn rec_edit_2'!G77</f>
        <v/>
      </c>
      <c r="AP10" s="221" t="str">
        <f>'syn rec_edit_2'!F85</f>
        <v/>
      </c>
      <c r="AQ10" s="22"/>
      <c r="AR10" s="22"/>
      <c r="AS10" s="23" t="str">
        <f>'syn rec_edit_2'!G85</f>
        <v/>
      </c>
      <c r="AT10" s="221" t="str">
        <f>'syn rec_edit_2'!F93</f>
        <v/>
      </c>
      <c r="AU10" s="22"/>
      <c r="AV10" s="22"/>
      <c r="AW10" s="23" t="str">
        <f>'syn rec_edit_2'!G93</f>
        <v/>
      </c>
    </row>
    <row r="11" spans="1:49" ht="12.95" customHeight="1">
      <c r="A11" s="701" t="s">
        <v>5</v>
      </c>
      <c r="B11" s="709" t="str">
        <f>IF('syn rec_edit_2'!B6&lt;&gt;"",RIGHT('syn rec_edit_2'!B6,LEN('syn rec_edit_2'!B6)-5),"")</f>
        <v/>
      </c>
      <c r="C11" s="710"/>
      <c r="D11" s="711"/>
      <c r="E11" s="52" t="str">
        <f>IF('syn rec_edit_2'!E6&gt;0, 'syn rec_edit_2'!E6 &amp; "nt","")</f>
        <v/>
      </c>
      <c r="F11" s="709" t="str">
        <f>IF('syn rec_edit_2'!B14&lt;&gt;"",RIGHT('syn rec_edit_2'!B14,LEN('syn rec_edit_2'!B14)-5),"")</f>
        <v/>
      </c>
      <c r="G11" s="710"/>
      <c r="H11" s="711"/>
      <c r="I11" s="52" t="str">
        <f>IF('syn rec_edit_2'!E14&gt;0, 'syn rec_edit_2'!E14 &amp; "nt","")</f>
        <v/>
      </c>
      <c r="J11" s="709" t="str">
        <f>IF('syn rec_edit_2'!B22&lt;&gt;"",RIGHT('syn rec_edit_2'!B22,LEN('syn rec_edit_2'!B22)-5),"")</f>
        <v/>
      </c>
      <c r="K11" s="710"/>
      <c r="L11" s="711"/>
      <c r="M11" s="52" t="str">
        <f>IF('syn rec_edit_2'!E22&gt;0, 'syn rec_edit_2'!E22 &amp; "nt","")</f>
        <v/>
      </c>
      <c r="N11" s="709" t="str">
        <f>IF('syn rec_edit_2'!B30&lt;&gt;"",RIGHT('syn rec_edit_2'!B30,LEN('syn rec_edit_2'!B30)-5),"")</f>
        <v/>
      </c>
      <c r="O11" s="710"/>
      <c r="P11" s="711"/>
      <c r="Q11" s="52" t="str">
        <f>IF('syn rec_edit_2'!E30&gt;0, 'syn rec_edit_2'!E30 &amp; "nt","")</f>
        <v/>
      </c>
      <c r="R11" s="709" t="str">
        <f>IF('syn rec_edit_2'!B38&lt;&gt;"",RIGHT('syn rec_edit_2'!B38,LEN('syn rec_edit_2'!B38)-5),"")</f>
        <v/>
      </c>
      <c r="S11" s="710"/>
      <c r="T11" s="711"/>
      <c r="U11" s="52" t="str">
        <f>IF('syn rec_edit_2'!E38&gt;0, 'syn rec_edit_2'!E38&amp; "nt","")</f>
        <v/>
      </c>
      <c r="V11" s="709" t="str">
        <f>IF('syn rec_edit_2'!B46&lt;&gt;"",RIGHT('syn rec_edit_2'!B46,LEN('syn rec_edit_2'!B46)-5),"")</f>
        <v/>
      </c>
      <c r="W11" s="710"/>
      <c r="X11" s="711"/>
      <c r="Y11" s="52" t="str">
        <f>IF('syn rec_edit_2'!E46&gt;0, 'syn rec_edit_2'!E46 &amp; "nt","")</f>
        <v/>
      </c>
      <c r="Z11" s="709" t="str">
        <f>IF('syn rec_edit_2'!B54&lt;&gt;"",RIGHT('syn rec_edit_2'!B54,LEN('syn rec_edit_2'!B54)-5),"")</f>
        <v/>
      </c>
      <c r="AA11" s="710"/>
      <c r="AB11" s="711"/>
      <c r="AC11" s="52" t="str">
        <f>IF('syn rec_edit_2'!E54&gt;0, 'syn rec_edit_2'!E54 &amp; "nt","")</f>
        <v/>
      </c>
      <c r="AD11" s="709" t="str">
        <f>IF('syn rec_edit_2'!B62&lt;&gt;"",RIGHT('syn rec_edit_2'!B62,LEN('syn rec_edit_2'!B62)-5),"")</f>
        <v/>
      </c>
      <c r="AE11" s="710"/>
      <c r="AF11" s="711"/>
      <c r="AG11" s="52" t="str">
        <f>IF('syn rec_edit_2'!E62&gt;0, 'syn rec_edit_2'!E62 &amp; "nt","")</f>
        <v/>
      </c>
      <c r="AH11" s="709" t="str">
        <f>IF('syn rec_edit_2'!B70&lt;&gt;"",RIGHT('syn rec_edit_2'!B70,LEN('syn rec_edit_2'!B70)-5),"")</f>
        <v/>
      </c>
      <c r="AI11" s="710"/>
      <c r="AJ11" s="711"/>
      <c r="AK11" s="52" t="str">
        <f>IF('syn rec_edit_2'!E70&gt;0, 'syn rec_edit_2'!E70 &amp; "nt","")</f>
        <v/>
      </c>
      <c r="AL11" s="709" t="str">
        <f>IF('syn rec_edit_2'!B78&lt;&gt;"",RIGHT('syn rec_edit_2'!B78,LEN('syn rec_edit_2'!B78)-5),"")</f>
        <v/>
      </c>
      <c r="AM11" s="710"/>
      <c r="AN11" s="711"/>
      <c r="AO11" s="52" t="str">
        <f>IF('syn rec_edit_2'!E78&gt;0, 'syn rec_edit_2'!E78 &amp; "nt","")</f>
        <v/>
      </c>
      <c r="AP11" s="709" t="str">
        <f>IF('syn rec_edit_2'!B86&lt;&gt;"",RIGHT('syn rec_edit_2'!B86,LEN('syn rec_edit_2'!B86)-5),"")</f>
        <v/>
      </c>
      <c r="AQ11" s="710"/>
      <c r="AR11" s="711"/>
      <c r="AS11" s="52" t="str">
        <f>IF('syn rec_edit_2'!E86&gt;0, 'syn rec_edit_2'!E86 &amp; "nt","")</f>
        <v/>
      </c>
      <c r="AT11" s="709" t="str">
        <f>IF('syn rec_edit_2'!B94&lt;&gt;"",RIGHT('syn rec_edit_2'!B94,LEN('syn rec_edit_2'!B94)-5),"")</f>
        <v/>
      </c>
      <c r="AU11" s="710"/>
      <c r="AV11" s="711"/>
      <c r="AW11" s="52" t="str">
        <f>IF('syn rec_edit_2'!E94&gt;0, 'syn rec_edit_2'!E94 &amp; "nt","")</f>
        <v/>
      </c>
    </row>
    <row r="12" spans="1:49" ht="12.95" customHeight="1">
      <c r="A12" s="702"/>
      <c r="B12" s="712"/>
      <c r="C12" s="713"/>
      <c r="D12" s="714"/>
      <c r="E12" s="39" t="str">
        <f>'syn rec_edit_2'!I17</f>
        <v/>
      </c>
      <c r="F12" s="712"/>
      <c r="G12" s="713"/>
      <c r="H12" s="714"/>
      <c r="I12" s="39" t="str">
        <f>'syn rec_edit_2'!I14</f>
        <v/>
      </c>
      <c r="J12" s="712"/>
      <c r="K12" s="713"/>
      <c r="L12" s="714"/>
      <c r="M12" s="39" t="str">
        <f>'syn rec_edit_2'!I22</f>
        <v/>
      </c>
      <c r="N12" s="712"/>
      <c r="O12" s="713"/>
      <c r="P12" s="714"/>
      <c r="Q12" s="39" t="str">
        <f>'syn rec_edit_2'!I30</f>
        <v/>
      </c>
      <c r="R12" s="712"/>
      <c r="S12" s="713"/>
      <c r="T12" s="714"/>
      <c r="U12" s="39" t="str">
        <f>'syn rec_edit_2'!I38</f>
        <v/>
      </c>
      <c r="V12" s="712"/>
      <c r="W12" s="713"/>
      <c r="X12" s="714"/>
      <c r="Y12" s="39" t="str">
        <f>'syn rec_edit_2'!I46</f>
        <v/>
      </c>
      <c r="Z12" s="712"/>
      <c r="AA12" s="713"/>
      <c r="AB12" s="714"/>
      <c r="AC12" s="39" t="str">
        <f>'syn rec_edit_2'!I54</f>
        <v/>
      </c>
      <c r="AD12" s="712"/>
      <c r="AE12" s="713"/>
      <c r="AF12" s="714"/>
      <c r="AG12" s="39" t="str">
        <f>'syn rec_edit_2'!I62</f>
        <v/>
      </c>
      <c r="AH12" s="712"/>
      <c r="AI12" s="713"/>
      <c r="AJ12" s="714"/>
      <c r="AK12" s="39" t="str">
        <f>'syn rec_edit_2'!I70</f>
        <v/>
      </c>
      <c r="AL12" s="712"/>
      <c r="AM12" s="713"/>
      <c r="AN12" s="714"/>
      <c r="AO12" s="39" t="str">
        <f>'syn rec_edit_2'!I78</f>
        <v/>
      </c>
      <c r="AP12" s="712"/>
      <c r="AQ12" s="713"/>
      <c r="AR12" s="714"/>
      <c r="AS12" s="39" t="str">
        <f>'syn rec_edit_2'!I86</f>
        <v/>
      </c>
      <c r="AT12" s="712"/>
      <c r="AU12" s="713"/>
      <c r="AV12" s="714"/>
      <c r="AW12" s="39" t="str">
        <f>'syn rec_edit_2'!I94</f>
        <v/>
      </c>
    </row>
    <row r="13" spans="1:49" ht="12.95" customHeight="1">
      <c r="A13" s="702"/>
      <c r="B13" s="20"/>
      <c r="C13" s="38" t="str">
        <f>'syn rec_edit_2'!H6</f>
        <v/>
      </c>
      <c r="D13" s="21"/>
      <c r="E13" s="39" t="str">
        <f>'syn rec_edit_2'!J6</f>
        <v/>
      </c>
      <c r="F13" s="20"/>
      <c r="G13" s="38" t="str">
        <f>'syn rec_edit_2'!H14</f>
        <v/>
      </c>
      <c r="H13" s="21"/>
      <c r="I13" s="39" t="str">
        <f>'syn rec_edit_2'!J14</f>
        <v/>
      </c>
      <c r="J13" s="20"/>
      <c r="K13" s="38" t="str">
        <f>'syn rec_edit_2'!H22</f>
        <v/>
      </c>
      <c r="L13" s="21"/>
      <c r="M13" s="39" t="str">
        <f>'syn rec_edit_2'!J22</f>
        <v/>
      </c>
      <c r="N13" s="20"/>
      <c r="O13" s="38" t="str">
        <f>'syn rec_edit_2'!H30</f>
        <v/>
      </c>
      <c r="P13" s="21"/>
      <c r="Q13" s="39" t="str">
        <f>'syn rec_edit_2'!J30</f>
        <v/>
      </c>
      <c r="R13" s="20"/>
      <c r="S13" s="38" t="str">
        <f>'syn rec_edit_2'!H38</f>
        <v/>
      </c>
      <c r="T13" s="21"/>
      <c r="U13" s="39" t="str">
        <f>'syn rec_edit_2'!J38</f>
        <v/>
      </c>
      <c r="V13" s="20"/>
      <c r="W13" s="38" t="str">
        <f>'syn rec_edit_2'!H46</f>
        <v/>
      </c>
      <c r="X13" s="21"/>
      <c r="Y13" s="39" t="str">
        <f>'syn rec_edit_2'!J46</f>
        <v/>
      </c>
      <c r="Z13" s="20"/>
      <c r="AA13" s="38" t="str">
        <f>'syn rec_edit_2'!H54</f>
        <v/>
      </c>
      <c r="AB13" s="21"/>
      <c r="AC13" s="39" t="str">
        <f>'syn rec_edit_2'!J54</f>
        <v/>
      </c>
      <c r="AD13" s="20"/>
      <c r="AE13" s="38" t="str">
        <f>'syn rec_edit_2'!H62</f>
        <v/>
      </c>
      <c r="AF13" s="21"/>
      <c r="AG13" s="39" t="str">
        <f>'syn rec_edit_2'!J62</f>
        <v/>
      </c>
      <c r="AH13" s="20"/>
      <c r="AI13" s="38" t="str">
        <f>'syn rec_edit_2'!H70</f>
        <v/>
      </c>
      <c r="AJ13" s="21"/>
      <c r="AK13" s="39" t="str">
        <f>'syn rec_edit_2'!J70</f>
        <v/>
      </c>
      <c r="AL13" s="20"/>
      <c r="AM13" s="38" t="str">
        <f>'syn rec_edit_2'!H78</f>
        <v/>
      </c>
      <c r="AN13" s="21"/>
      <c r="AO13" s="39" t="str">
        <f>'syn rec_edit_2'!J78</f>
        <v/>
      </c>
      <c r="AP13" s="20"/>
      <c r="AQ13" s="38" t="str">
        <f>'syn rec_edit_2'!H86</f>
        <v/>
      </c>
      <c r="AR13" s="21"/>
      <c r="AS13" s="39" t="str">
        <f>'syn rec_edit_2'!J86</f>
        <v/>
      </c>
      <c r="AT13" s="20"/>
      <c r="AU13" s="38" t="str">
        <f>'syn rec_edit_2'!H94</f>
        <v/>
      </c>
      <c r="AV13" s="21"/>
      <c r="AW13" s="39" t="str">
        <f>'syn rec_edit_2'!J94</f>
        <v/>
      </c>
    </row>
    <row r="14" spans="1:49" ht="12.95" customHeight="1" thickBot="1">
      <c r="A14" s="28"/>
      <c r="B14" s="221" t="str">
        <f>'syn rec_edit_2'!F6</f>
        <v/>
      </c>
      <c r="C14" s="22"/>
      <c r="D14" s="22"/>
      <c r="E14" s="23" t="str">
        <f>'syn rec_edit_2'!G6</f>
        <v/>
      </c>
      <c r="F14" s="221" t="str">
        <f>'syn rec_edit_2'!F14</f>
        <v/>
      </c>
      <c r="G14" s="22"/>
      <c r="H14" s="22"/>
      <c r="I14" s="23" t="str">
        <f>'syn rec_edit_2'!G14</f>
        <v/>
      </c>
      <c r="J14" s="221" t="str">
        <f>'syn rec_edit_2'!F22</f>
        <v/>
      </c>
      <c r="K14" s="22"/>
      <c r="L14" s="22"/>
      <c r="M14" s="23" t="str">
        <f>'syn rec_edit_2'!G22</f>
        <v/>
      </c>
      <c r="N14" s="221" t="str">
        <f>'syn rec_edit_2'!F30</f>
        <v/>
      </c>
      <c r="O14" s="22"/>
      <c r="P14" s="22"/>
      <c r="Q14" s="23" t="str">
        <f>'syn rec_edit_2'!G30</f>
        <v/>
      </c>
      <c r="R14" s="221" t="str">
        <f>'syn rec_edit_2'!F38</f>
        <v/>
      </c>
      <c r="S14" s="22"/>
      <c r="T14" s="22"/>
      <c r="U14" s="23" t="str">
        <f>'syn rec_edit_2'!G38</f>
        <v/>
      </c>
      <c r="V14" s="221" t="str">
        <f>'syn rec_edit_2'!F46</f>
        <v/>
      </c>
      <c r="W14" s="22"/>
      <c r="X14" s="22"/>
      <c r="Y14" s="23" t="str">
        <f>'syn rec_edit_2'!G46</f>
        <v/>
      </c>
      <c r="Z14" s="221" t="str">
        <f>'syn rec_edit_2'!F54</f>
        <v/>
      </c>
      <c r="AA14" s="22"/>
      <c r="AB14" s="22"/>
      <c r="AC14" s="23" t="str">
        <f>'syn rec_edit_2'!G54</f>
        <v/>
      </c>
      <c r="AD14" s="221" t="str">
        <f>'syn rec_edit_2'!F62</f>
        <v/>
      </c>
      <c r="AE14" s="22"/>
      <c r="AF14" s="22"/>
      <c r="AG14" s="23" t="str">
        <f>'syn rec_edit_2'!G62</f>
        <v/>
      </c>
      <c r="AH14" s="221" t="str">
        <f>'syn rec_edit_2'!F70</f>
        <v/>
      </c>
      <c r="AI14" s="22"/>
      <c r="AJ14" s="22"/>
      <c r="AK14" s="23" t="str">
        <f>'syn rec_edit_2'!G70</f>
        <v/>
      </c>
      <c r="AL14" s="221" t="str">
        <f>'syn rec_edit_2'!F78</f>
        <v/>
      </c>
      <c r="AM14" s="22"/>
      <c r="AN14" s="22"/>
      <c r="AO14" s="23" t="str">
        <f>'syn rec_edit_2'!G78</f>
        <v/>
      </c>
      <c r="AP14" s="221" t="str">
        <f>'syn rec_edit_2'!F86</f>
        <v/>
      </c>
      <c r="AQ14" s="22"/>
      <c r="AR14" s="22"/>
      <c r="AS14" s="23" t="str">
        <f>'syn rec_edit_2'!G86</f>
        <v/>
      </c>
      <c r="AT14" s="221" t="str">
        <f>'syn rec_edit_2'!F94</f>
        <v/>
      </c>
      <c r="AU14" s="22"/>
      <c r="AV14" s="22"/>
      <c r="AW14" s="23" t="str">
        <f>'syn rec_edit_2'!G94</f>
        <v/>
      </c>
    </row>
    <row r="15" spans="1:49" ht="12.95" customHeight="1">
      <c r="A15" s="701" t="s">
        <v>6</v>
      </c>
      <c r="B15" s="709" t="str">
        <f>IF('syn rec_edit_2'!B7&lt;&gt;"",RIGHT('syn rec_edit_2'!B7,LEN('syn rec_edit_2'!B7)-5),"")</f>
        <v/>
      </c>
      <c r="C15" s="710"/>
      <c r="D15" s="711"/>
      <c r="E15" s="52" t="str">
        <f>IF('syn rec_edit_2'!E7&gt;0, 'syn rec_edit_2'!E7 &amp; "nt","")</f>
        <v/>
      </c>
      <c r="F15" s="709" t="str">
        <f>IF('syn rec_edit_2'!B15&lt;&gt;"",RIGHT('syn rec_edit_2'!B15,LEN('syn rec_edit_2'!B15)-5),"")</f>
        <v/>
      </c>
      <c r="G15" s="710"/>
      <c r="H15" s="711"/>
      <c r="I15" s="52" t="str">
        <f>IF('syn rec_edit_2'!E15&gt;0, 'syn rec_edit_2'!E15 &amp; "nt","")</f>
        <v/>
      </c>
      <c r="J15" s="709" t="str">
        <f>IF('syn rec_edit_2'!B23&lt;&gt;"",RIGHT('syn rec_edit_2'!B23,LEN('syn rec_edit_2'!B23)-5),"")</f>
        <v/>
      </c>
      <c r="K15" s="710"/>
      <c r="L15" s="711"/>
      <c r="M15" s="52" t="str">
        <f>IF('syn rec_edit_2'!E23&gt;0, 'syn rec_edit_2'!E23 &amp; "nt","")</f>
        <v/>
      </c>
      <c r="N15" s="709" t="str">
        <f>IF('syn rec_edit_2'!B31&lt;&gt;"",RIGHT('syn rec_edit_2'!B31,LEN('syn rec_edit_2'!B31)-5),"")</f>
        <v/>
      </c>
      <c r="O15" s="710"/>
      <c r="P15" s="711"/>
      <c r="Q15" s="52" t="str">
        <f>IF('syn rec_edit_2'!E31&gt;0, 'syn rec_edit_2'!E31 &amp; "nt","")</f>
        <v/>
      </c>
      <c r="R15" s="709" t="str">
        <f>IF('syn rec_edit_2'!B39&lt;&gt;"",RIGHT('syn rec_edit_2'!B39,LEN('syn rec_edit_2'!B39)-5),"")</f>
        <v/>
      </c>
      <c r="S15" s="710"/>
      <c r="T15" s="711"/>
      <c r="U15" s="52" t="str">
        <f>IF('syn rec_edit_2'!E39&gt;0, 'syn rec_edit_2'!E39 &amp; "nt","")</f>
        <v/>
      </c>
      <c r="V15" s="709" t="str">
        <f>IF('syn rec_edit_2'!B47&lt;&gt;"",RIGHT('syn rec_edit_2'!B47,LEN('syn rec_edit_2'!B47)-5),"")</f>
        <v/>
      </c>
      <c r="W15" s="710"/>
      <c r="X15" s="711"/>
      <c r="Y15" s="52" t="str">
        <f>IF('syn rec_edit_2'!E47&gt;0, 'syn rec_edit_2'!E47&amp; "nt","")</f>
        <v/>
      </c>
      <c r="Z15" s="709" t="str">
        <f>IF('syn rec_edit_2'!B55&lt;&gt;"",RIGHT('syn rec_edit_2'!B55,LEN('syn rec_edit_2'!B55)-5),"")</f>
        <v/>
      </c>
      <c r="AA15" s="710"/>
      <c r="AB15" s="711"/>
      <c r="AC15" s="52" t="str">
        <f>IF('syn rec_edit_2'!E55&gt;0, 'syn rec_edit_2'!E55 &amp; "nt","")</f>
        <v/>
      </c>
      <c r="AD15" s="709" t="str">
        <f>IF('syn rec_edit_2'!B63&lt;&gt;"",RIGHT('syn rec_edit_2'!B63,LEN('syn rec_edit_2'!B63)-5),"")</f>
        <v/>
      </c>
      <c r="AE15" s="710"/>
      <c r="AF15" s="711"/>
      <c r="AG15" s="52" t="str">
        <f>IF('syn rec_edit_2'!E63&gt;0, 'syn rec_edit_2'!E63 &amp; "nt","")</f>
        <v/>
      </c>
      <c r="AH15" s="709" t="str">
        <f>IF('syn rec_edit_2'!B71&lt;&gt;"",RIGHT('syn rec_edit_2'!B71,LEN('syn rec_edit_2'!B71)-5),"")</f>
        <v/>
      </c>
      <c r="AI15" s="710"/>
      <c r="AJ15" s="711"/>
      <c r="AK15" s="52" t="str">
        <f>IF('syn rec_edit_2'!E71&gt;0, 'syn rec_edit_2'!E71 &amp; "nt","")</f>
        <v/>
      </c>
      <c r="AL15" s="709" t="str">
        <f>IF('syn rec_edit_2'!B79&lt;&gt;"",RIGHT('syn rec_edit_2'!B79,LEN('syn rec_edit_2'!B79)-5),"")</f>
        <v/>
      </c>
      <c r="AM15" s="710"/>
      <c r="AN15" s="711"/>
      <c r="AO15" s="52" t="str">
        <f>IF('syn rec_edit_2'!E79&gt;0, 'syn rec_edit_2'!E79 &amp; "nt","")</f>
        <v/>
      </c>
      <c r="AP15" s="709" t="str">
        <f>IF('syn rec_edit_2'!B87&lt;&gt;"",RIGHT('syn rec_edit_2'!B87,LEN('syn rec_edit_2'!B87)-5),"")</f>
        <v/>
      </c>
      <c r="AQ15" s="710"/>
      <c r="AR15" s="711"/>
      <c r="AS15" s="52" t="str">
        <f>IF('syn rec_edit_2'!E87&gt;0, 'syn rec_edit_2'!E87 &amp; "nt","")</f>
        <v/>
      </c>
      <c r="AT15" s="709" t="str">
        <f>IF('syn rec_edit_2'!B95&lt;&gt;"",RIGHT('syn rec_edit_2'!B95,LEN('syn rec_edit_2'!B95)-5),"")</f>
        <v/>
      </c>
      <c r="AU15" s="710"/>
      <c r="AV15" s="711"/>
      <c r="AW15" s="52" t="str">
        <f>IF('syn rec_edit_2'!E95&gt;0, 'syn rec_edit_2'!E95 &amp; "nt","")</f>
        <v/>
      </c>
    </row>
    <row r="16" spans="1:49" ht="12.95" customHeight="1">
      <c r="A16" s="702"/>
      <c r="B16" s="712"/>
      <c r="C16" s="713"/>
      <c r="D16" s="714"/>
      <c r="E16" s="39" t="str">
        <f>'syn rec_edit_2'!I7</f>
        <v/>
      </c>
      <c r="F16" s="712"/>
      <c r="G16" s="713"/>
      <c r="H16" s="714"/>
      <c r="I16" s="39" t="str">
        <f>'syn rec_edit_2'!I15</f>
        <v/>
      </c>
      <c r="J16" s="712"/>
      <c r="K16" s="713"/>
      <c r="L16" s="714"/>
      <c r="M16" s="39" t="str">
        <f>'syn rec_edit_2'!I23</f>
        <v/>
      </c>
      <c r="N16" s="712"/>
      <c r="O16" s="713"/>
      <c r="P16" s="714"/>
      <c r="Q16" s="39" t="str">
        <f>'syn rec_edit_2'!I31</f>
        <v/>
      </c>
      <c r="R16" s="712"/>
      <c r="S16" s="713"/>
      <c r="T16" s="714"/>
      <c r="U16" s="39" t="str">
        <f>'syn rec_edit_2'!I39</f>
        <v/>
      </c>
      <c r="V16" s="712"/>
      <c r="W16" s="713"/>
      <c r="X16" s="714"/>
      <c r="Y16" s="39" t="str">
        <f>'syn rec_edit_2'!I47</f>
        <v/>
      </c>
      <c r="Z16" s="712"/>
      <c r="AA16" s="713"/>
      <c r="AB16" s="714"/>
      <c r="AC16" s="39" t="str">
        <f>'syn rec_edit_2'!I55</f>
        <v/>
      </c>
      <c r="AD16" s="712"/>
      <c r="AE16" s="713"/>
      <c r="AF16" s="714"/>
      <c r="AG16" s="39" t="str">
        <f>'syn rec_edit_2'!I63</f>
        <v/>
      </c>
      <c r="AH16" s="712"/>
      <c r="AI16" s="713"/>
      <c r="AJ16" s="714"/>
      <c r="AK16" s="39" t="str">
        <f>'syn rec_edit_2'!I71</f>
        <v/>
      </c>
      <c r="AL16" s="712"/>
      <c r="AM16" s="713"/>
      <c r="AN16" s="714"/>
      <c r="AO16" s="39" t="str">
        <f>'syn rec_edit_2'!I79</f>
        <v/>
      </c>
      <c r="AP16" s="712"/>
      <c r="AQ16" s="713"/>
      <c r="AR16" s="714"/>
      <c r="AS16" s="39" t="str">
        <f>'syn rec_edit_2'!I87</f>
        <v/>
      </c>
      <c r="AT16" s="712"/>
      <c r="AU16" s="713"/>
      <c r="AV16" s="714"/>
      <c r="AW16" s="39" t="str">
        <f>'syn rec_edit_2'!I95</f>
        <v/>
      </c>
    </row>
    <row r="17" spans="1:51" ht="12.95" customHeight="1">
      <c r="A17" s="702"/>
      <c r="B17" s="20"/>
      <c r="C17" s="38" t="str">
        <f>'syn rec_edit_2'!H7</f>
        <v/>
      </c>
      <c r="D17" s="21"/>
      <c r="E17" s="39" t="str">
        <f>'syn rec_edit_2'!J7</f>
        <v/>
      </c>
      <c r="F17" s="20"/>
      <c r="G17" s="38" t="str">
        <f>'syn rec_edit_2'!H15</f>
        <v/>
      </c>
      <c r="H17" s="21"/>
      <c r="I17" s="39" t="str">
        <f>'syn rec_edit_2'!J15</f>
        <v/>
      </c>
      <c r="J17" s="20"/>
      <c r="K17" s="38" t="str">
        <f>'syn rec_edit_2'!H23</f>
        <v/>
      </c>
      <c r="L17" s="21"/>
      <c r="M17" s="39" t="str">
        <f>'syn rec_edit_2'!J23</f>
        <v/>
      </c>
      <c r="N17" s="20"/>
      <c r="O17" s="38" t="str">
        <f>'syn rec_edit_2'!H31</f>
        <v/>
      </c>
      <c r="P17" s="21"/>
      <c r="Q17" s="39" t="str">
        <f>'syn rec_edit_2'!J31</f>
        <v/>
      </c>
      <c r="R17" s="20"/>
      <c r="S17" s="38" t="str">
        <f>'syn rec_edit_2'!H39</f>
        <v/>
      </c>
      <c r="T17" s="21"/>
      <c r="U17" s="39" t="str">
        <f>'syn rec_edit_2'!J39</f>
        <v/>
      </c>
      <c r="V17" s="20"/>
      <c r="W17" s="38" t="str">
        <f>'syn rec_edit_2'!H47</f>
        <v/>
      </c>
      <c r="X17" s="21"/>
      <c r="Y17" s="39" t="str">
        <f>'syn rec_edit_2'!J47</f>
        <v/>
      </c>
      <c r="Z17" s="20"/>
      <c r="AA17" s="38" t="str">
        <f>'syn rec_edit_2'!H55</f>
        <v/>
      </c>
      <c r="AB17" s="21"/>
      <c r="AC17" s="39" t="str">
        <f>'syn rec_edit_2'!J55</f>
        <v/>
      </c>
      <c r="AD17" s="20"/>
      <c r="AE17" s="38" t="str">
        <f>'syn rec_edit_2'!H63</f>
        <v/>
      </c>
      <c r="AF17" s="21"/>
      <c r="AG17" s="39" t="str">
        <f>'syn rec_edit_2'!J63</f>
        <v/>
      </c>
      <c r="AH17" s="20"/>
      <c r="AI17" s="38" t="str">
        <f>'syn rec_edit_2'!H71</f>
        <v/>
      </c>
      <c r="AJ17" s="21"/>
      <c r="AK17" s="39" t="str">
        <f>'syn rec_edit_2'!J71</f>
        <v/>
      </c>
      <c r="AL17" s="20"/>
      <c r="AM17" s="38" t="str">
        <f>'syn rec_edit_2'!H79</f>
        <v/>
      </c>
      <c r="AN17" s="21"/>
      <c r="AO17" s="39" t="str">
        <f>'syn rec_edit_2'!J79</f>
        <v/>
      </c>
      <c r="AP17" s="20"/>
      <c r="AQ17" s="38" t="str">
        <f>'syn rec_edit_2'!H87</f>
        <v/>
      </c>
      <c r="AR17" s="21"/>
      <c r="AS17" s="39" t="str">
        <f>'syn rec_edit_2'!J87</f>
        <v/>
      </c>
      <c r="AT17" s="20"/>
      <c r="AU17" s="38" t="str">
        <f>'syn rec_edit_2'!H95</f>
        <v/>
      </c>
      <c r="AV17" s="21"/>
      <c r="AW17" s="39" t="str">
        <f>'syn rec_edit_2'!J95</f>
        <v/>
      </c>
    </row>
    <row r="18" spans="1:51" ht="12.95" customHeight="1" thickBot="1">
      <c r="A18" s="28"/>
      <c r="B18" s="221" t="str">
        <f>'syn rec_edit_2'!F7</f>
        <v/>
      </c>
      <c r="C18" s="22"/>
      <c r="D18" s="22"/>
      <c r="E18" s="23" t="str">
        <f>'syn rec_edit_2'!G7</f>
        <v/>
      </c>
      <c r="F18" s="221" t="str">
        <f>'syn rec_edit_2'!F15</f>
        <v/>
      </c>
      <c r="G18" s="22"/>
      <c r="H18" s="22"/>
      <c r="I18" s="23" t="str">
        <f>'syn rec_edit_2'!G15</f>
        <v/>
      </c>
      <c r="J18" s="221" t="str">
        <f>'syn rec_edit_2'!F23</f>
        <v/>
      </c>
      <c r="K18" s="22"/>
      <c r="L18" s="22"/>
      <c r="M18" s="23" t="str">
        <f>'syn rec_edit_2'!G23</f>
        <v/>
      </c>
      <c r="N18" s="221" t="str">
        <f>'syn rec_edit_2'!F31</f>
        <v/>
      </c>
      <c r="O18" s="22"/>
      <c r="P18" s="22"/>
      <c r="Q18" s="23" t="str">
        <f>'syn rec_edit_2'!G31</f>
        <v/>
      </c>
      <c r="R18" s="221" t="str">
        <f>'syn rec_edit_2'!F39</f>
        <v/>
      </c>
      <c r="S18" s="22"/>
      <c r="T18" s="22"/>
      <c r="U18" s="23" t="str">
        <f>'syn rec_edit_2'!G39</f>
        <v/>
      </c>
      <c r="V18" s="221" t="str">
        <f>'syn rec_edit_2'!F47</f>
        <v/>
      </c>
      <c r="W18" s="22"/>
      <c r="X18" s="22"/>
      <c r="Y18" s="23" t="str">
        <f>'syn rec_edit_2'!G47</f>
        <v/>
      </c>
      <c r="Z18" s="221" t="str">
        <f>'syn rec_edit_2'!F55</f>
        <v/>
      </c>
      <c r="AA18" s="22"/>
      <c r="AB18" s="22"/>
      <c r="AC18" s="23" t="str">
        <f>'syn rec_edit_2'!G55</f>
        <v/>
      </c>
      <c r="AD18" s="221" t="str">
        <f>'syn rec_edit_2'!F63</f>
        <v/>
      </c>
      <c r="AE18" s="22"/>
      <c r="AF18" s="22"/>
      <c r="AG18" s="23" t="str">
        <f>'syn rec_edit_2'!G63</f>
        <v/>
      </c>
      <c r="AH18" s="221" t="str">
        <f>'syn rec_edit_2'!F71</f>
        <v/>
      </c>
      <c r="AI18" s="22"/>
      <c r="AJ18" s="22"/>
      <c r="AK18" s="23" t="str">
        <f>'syn rec_edit_2'!G71</f>
        <v/>
      </c>
      <c r="AL18" s="221" t="str">
        <f>'syn rec_edit_2'!F79</f>
        <v/>
      </c>
      <c r="AM18" s="22"/>
      <c r="AN18" s="22"/>
      <c r="AO18" s="23" t="str">
        <f>'syn rec_edit_2'!G79</f>
        <v/>
      </c>
      <c r="AP18" s="221" t="str">
        <f>'syn rec_edit_2'!F87</f>
        <v/>
      </c>
      <c r="AQ18" s="22"/>
      <c r="AR18" s="22"/>
      <c r="AS18" s="23" t="str">
        <f>'syn rec_edit_2'!G87</f>
        <v/>
      </c>
      <c r="AT18" s="221" t="str">
        <f>'syn rec_edit_2'!F95</f>
        <v/>
      </c>
      <c r="AU18" s="22"/>
      <c r="AV18" s="22"/>
      <c r="AW18" s="23" t="str">
        <f>'syn rec_edit_2'!G95</f>
        <v/>
      </c>
    </row>
    <row r="19" spans="1:51" ht="12.95" customHeight="1">
      <c r="A19" s="701" t="s">
        <v>7</v>
      </c>
      <c r="B19" s="709" t="str">
        <f>IF('syn rec_edit_2'!B8&lt;&gt;"",RIGHT('syn rec_edit_2'!B8,LEN('syn rec_edit_2'!B8)-5),"")</f>
        <v/>
      </c>
      <c r="C19" s="710"/>
      <c r="D19" s="711"/>
      <c r="E19" s="52" t="str">
        <f>IF('syn rec_edit_2'!E8&gt;0, 'syn rec_edit_2'!E8 &amp; "nt","")</f>
        <v/>
      </c>
      <c r="F19" s="709" t="str">
        <f>IF('syn rec_edit_2'!B16&lt;&gt;"",RIGHT('syn rec_edit_2'!B16,LEN('syn rec_edit_2'!B16)-5),"")</f>
        <v/>
      </c>
      <c r="G19" s="710"/>
      <c r="H19" s="711"/>
      <c r="I19" s="52" t="str">
        <f>IF('syn rec_edit_2'!E16&gt;0, 'syn rec_edit_2'!E16 &amp; "nt","")</f>
        <v/>
      </c>
      <c r="J19" s="709" t="str">
        <f>IF('syn rec_edit_2'!B24&lt;&gt;"",RIGHT('syn rec_edit_2'!B24,LEN('syn rec_edit_2'!B24)-5),"")</f>
        <v/>
      </c>
      <c r="K19" s="710"/>
      <c r="L19" s="711"/>
      <c r="M19" s="52" t="str">
        <f>IF('syn rec_edit_2'!E24&gt;0, 'syn rec_edit_2'!E24 &amp; "nt","")</f>
        <v/>
      </c>
      <c r="N19" s="709" t="str">
        <f>IF('syn rec_edit_2'!B32&lt;&gt;"",RIGHT('syn rec_edit_2'!B32,LEN('syn rec_edit_2'!B32)-5),"")</f>
        <v/>
      </c>
      <c r="O19" s="710"/>
      <c r="P19" s="711"/>
      <c r="Q19" s="52" t="str">
        <f>IF('syn rec_edit_2'!E32&gt;0, 'syn rec_edit_2'!E32 &amp; "nt","")</f>
        <v/>
      </c>
      <c r="R19" s="709" t="str">
        <f>IF('syn rec_edit_2'!B40&lt;&gt;"",RIGHT('syn rec_edit_2'!B40,LEN('syn rec_edit_2'!B40)-5),"")</f>
        <v/>
      </c>
      <c r="S19" s="710"/>
      <c r="T19" s="711"/>
      <c r="U19" s="52" t="str">
        <f>IF('syn rec_edit_2'!E40&gt;0, 'syn rec_edit_2'!E40 &amp; "nt","")</f>
        <v/>
      </c>
      <c r="V19" s="709" t="str">
        <f>IF('syn rec_edit_2'!B48&lt;&gt;"",RIGHT('syn rec_edit_2'!B48,LEN('syn rec_edit_2'!B48)-5),"")</f>
        <v/>
      </c>
      <c r="W19" s="710"/>
      <c r="X19" s="711"/>
      <c r="Y19" s="52" t="str">
        <f>IF('syn rec_edit_2'!E48&gt;0, 'syn rec_edit_2'!E48 &amp; "nt","")</f>
        <v/>
      </c>
      <c r="Z19" s="709" t="str">
        <f>IF('syn rec_edit_2'!B56&lt;&gt;"",RIGHT('syn rec_edit_2'!B56,LEN('syn rec_edit_2'!B56)-5),"")</f>
        <v/>
      </c>
      <c r="AA19" s="710"/>
      <c r="AB19" s="711"/>
      <c r="AC19" s="52" t="str">
        <f>IF('syn rec_edit_2'!E56&gt;0, 'syn rec_edit_2'!E56 &amp; "nt","")</f>
        <v/>
      </c>
      <c r="AD19" s="709" t="str">
        <f>IF('syn rec_edit_2'!B64&lt;&gt;"",RIGHT('syn rec_edit_2'!B64,LEN('syn rec_edit_2'!B64)-5),"")</f>
        <v/>
      </c>
      <c r="AE19" s="710"/>
      <c r="AF19" s="711"/>
      <c r="AG19" s="52" t="str">
        <f>IF('syn rec_edit_2'!E64&gt;0, 'syn rec_edit_2'!E64 &amp; "nt","")</f>
        <v/>
      </c>
      <c r="AH19" s="709" t="str">
        <f>IF('syn rec_edit_2'!B72&lt;&gt;"",RIGHT('syn rec_edit_2'!B72,LEN('syn rec_edit_2'!B72)-5),"")</f>
        <v/>
      </c>
      <c r="AI19" s="710"/>
      <c r="AJ19" s="711"/>
      <c r="AK19" s="52" t="str">
        <f>IF('syn rec_edit_2'!E72&gt;0, 'syn rec_edit_2'!E72 &amp; "nt","")</f>
        <v/>
      </c>
      <c r="AL19" s="709" t="str">
        <f>IF('syn rec_edit_2'!B80&lt;&gt;"",RIGHT('syn rec_edit_2'!B80,LEN('syn rec_edit_2'!B80)-5),"")</f>
        <v/>
      </c>
      <c r="AM19" s="710"/>
      <c r="AN19" s="711"/>
      <c r="AO19" s="52" t="str">
        <f>IF('syn rec_edit_2'!E80&gt;0, 'syn rec_edit_2'!E80 &amp; "nt","")</f>
        <v/>
      </c>
      <c r="AP19" s="709" t="str">
        <f>IF('syn rec_edit_2'!B88&lt;&gt;"",RIGHT('syn rec_edit_2'!B88,LEN('syn rec_edit_2'!B88)-5),"")</f>
        <v/>
      </c>
      <c r="AQ19" s="710"/>
      <c r="AR19" s="711"/>
      <c r="AS19" s="52" t="str">
        <f>IF('syn rec_edit_2'!E88&gt;0, 'syn rec_edit_2'!E88 &amp; "nt","")</f>
        <v/>
      </c>
      <c r="AT19" s="709" t="str">
        <f>IF('syn rec_edit_2'!B96&lt;&gt;"",RIGHT('syn rec_edit_2'!B96,LEN('syn rec_edit_2'!B96)-5),"")</f>
        <v/>
      </c>
      <c r="AU19" s="710"/>
      <c r="AV19" s="711"/>
      <c r="AW19" s="52" t="str">
        <f>IF('syn rec_edit_2'!E96&gt;0, 'syn rec_edit_2'!E96 &amp; "nt","")</f>
        <v/>
      </c>
    </row>
    <row r="20" spans="1:51" ht="12.95" customHeight="1">
      <c r="A20" s="702"/>
      <c r="B20" s="712"/>
      <c r="C20" s="713"/>
      <c r="D20" s="714"/>
      <c r="E20" s="39" t="str">
        <f>'syn rec_edit_2'!I8</f>
        <v/>
      </c>
      <c r="F20" s="712"/>
      <c r="G20" s="713"/>
      <c r="H20" s="714"/>
      <c r="I20" s="39" t="str">
        <f>'syn rec_edit_2'!I16</f>
        <v/>
      </c>
      <c r="J20" s="712"/>
      <c r="K20" s="713"/>
      <c r="L20" s="714"/>
      <c r="M20" s="39" t="str">
        <f>'syn rec_edit_2'!I24</f>
        <v/>
      </c>
      <c r="N20" s="712"/>
      <c r="O20" s="713"/>
      <c r="P20" s="714"/>
      <c r="Q20" s="39" t="str">
        <f>'syn rec_edit_2'!I32</f>
        <v/>
      </c>
      <c r="R20" s="712"/>
      <c r="S20" s="713"/>
      <c r="T20" s="714"/>
      <c r="U20" s="39" t="str">
        <f>'syn rec_edit_2'!I40</f>
        <v/>
      </c>
      <c r="V20" s="712"/>
      <c r="W20" s="713"/>
      <c r="X20" s="714"/>
      <c r="Y20" s="39" t="str">
        <f>'syn rec_edit_2'!I48</f>
        <v/>
      </c>
      <c r="Z20" s="712"/>
      <c r="AA20" s="713"/>
      <c r="AB20" s="714"/>
      <c r="AC20" s="39" t="str">
        <f>'syn rec_edit_2'!I56</f>
        <v/>
      </c>
      <c r="AD20" s="712"/>
      <c r="AE20" s="713"/>
      <c r="AF20" s="714"/>
      <c r="AG20" s="39" t="str">
        <f>'syn rec_edit_2'!I64</f>
        <v/>
      </c>
      <c r="AH20" s="712"/>
      <c r="AI20" s="713"/>
      <c r="AJ20" s="714"/>
      <c r="AK20" s="39" t="str">
        <f>'syn rec_edit_2'!I72</f>
        <v/>
      </c>
      <c r="AL20" s="712"/>
      <c r="AM20" s="713"/>
      <c r="AN20" s="714"/>
      <c r="AO20" s="39" t="str">
        <f>'syn rec_edit_2'!I80</f>
        <v/>
      </c>
      <c r="AP20" s="712"/>
      <c r="AQ20" s="713"/>
      <c r="AR20" s="714"/>
      <c r="AS20" s="39" t="str">
        <f>'syn rec_edit_2'!I88</f>
        <v/>
      </c>
      <c r="AT20" s="712"/>
      <c r="AU20" s="713"/>
      <c r="AV20" s="714"/>
      <c r="AW20" s="39" t="str">
        <f>'syn rec_edit_2'!I96</f>
        <v/>
      </c>
      <c r="AX20" s="11"/>
      <c r="AY20" s="11"/>
    </row>
    <row r="21" spans="1:51" ht="12.95" customHeight="1">
      <c r="A21" s="702"/>
      <c r="B21" s="20"/>
      <c r="C21" s="38" t="str">
        <f>'syn rec_edit_2'!H8</f>
        <v/>
      </c>
      <c r="D21" s="21"/>
      <c r="E21" s="39" t="str">
        <f>'syn rec_edit_2'!J8</f>
        <v/>
      </c>
      <c r="F21" s="20"/>
      <c r="G21" s="38" t="str">
        <f>'syn rec_edit_2'!H16</f>
        <v/>
      </c>
      <c r="H21" s="21"/>
      <c r="I21" s="39" t="str">
        <f>'syn rec_edit_2'!J16</f>
        <v/>
      </c>
      <c r="J21" s="20"/>
      <c r="K21" s="38" t="str">
        <f>'syn rec_edit_2'!H24</f>
        <v/>
      </c>
      <c r="L21" s="21"/>
      <c r="M21" s="39" t="str">
        <f>'syn rec_edit_2'!J24</f>
        <v/>
      </c>
      <c r="N21" s="20"/>
      <c r="O21" s="38" t="str">
        <f>'syn rec_edit_2'!H32</f>
        <v/>
      </c>
      <c r="P21" s="21"/>
      <c r="Q21" s="39" t="str">
        <f>'syn rec_edit_2'!J32</f>
        <v/>
      </c>
      <c r="R21" s="20"/>
      <c r="S21" s="38" t="str">
        <f>'syn rec_edit_2'!H40</f>
        <v/>
      </c>
      <c r="T21" s="21"/>
      <c r="U21" s="39" t="str">
        <f>'syn rec_edit_2'!J40</f>
        <v/>
      </c>
      <c r="V21" s="20"/>
      <c r="W21" s="38" t="str">
        <f>'syn rec_edit_2'!H48</f>
        <v/>
      </c>
      <c r="X21" s="21"/>
      <c r="Y21" s="39" t="str">
        <f>'syn rec_edit_2'!J48</f>
        <v/>
      </c>
      <c r="Z21" s="20"/>
      <c r="AA21" s="38" t="str">
        <f>'syn rec_edit_2'!H56</f>
        <v/>
      </c>
      <c r="AB21" s="21"/>
      <c r="AC21" s="39" t="str">
        <f>'syn rec_edit_2'!J56</f>
        <v/>
      </c>
      <c r="AD21" s="20"/>
      <c r="AE21" s="38" t="str">
        <f>'syn rec_edit_2'!H64</f>
        <v/>
      </c>
      <c r="AF21" s="21"/>
      <c r="AG21" s="39" t="str">
        <f>'syn rec_edit_2'!J64</f>
        <v/>
      </c>
      <c r="AH21" s="20"/>
      <c r="AI21" s="38" t="str">
        <f>'syn rec_edit_2'!H72</f>
        <v/>
      </c>
      <c r="AJ21" s="21"/>
      <c r="AK21" s="39" t="str">
        <f>'syn rec_edit_2'!J72</f>
        <v/>
      </c>
      <c r="AL21" s="20"/>
      <c r="AM21" s="38" t="str">
        <f>'syn rec_edit_2'!H80</f>
        <v/>
      </c>
      <c r="AN21" s="21"/>
      <c r="AO21" s="39" t="str">
        <f>'syn rec_edit_2'!J80</f>
        <v/>
      </c>
      <c r="AP21" s="20"/>
      <c r="AQ21" s="38" t="str">
        <f>'syn rec_edit_2'!H88</f>
        <v/>
      </c>
      <c r="AR21" s="21"/>
      <c r="AS21" s="39" t="str">
        <f>'syn rec_edit_2'!J88</f>
        <v/>
      </c>
      <c r="AT21" s="20"/>
      <c r="AU21" s="38" t="str">
        <f>'syn rec_edit_2'!H96</f>
        <v/>
      </c>
      <c r="AV21" s="21"/>
      <c r="AW21" s="39" t="str">
        <f>'syn rec_edit_2'!J96</f>
        <v/>
      </c>
    </row>
    <row r="22" spans="1:51" ht="12.95" customHeight="1" thickBot="1">
      <c r="A22" s="28"/>
      <c r="B22" s="221" t="str">
        <f>'syn rec_edit_2'!F8</f>
        <v/>
      </c>
      <c r="C22" s="22"/>
      <c r="D22" s="22"/>
      <c r="E22" s="23" t="str">
        <f>'syn rec_edit_2'!G8</f>
        <v/>
      </c>
      <c r="F22" s="221" t="str">
        <f>'syn rec_edit_2'!F16</f>
        <v/>
      </c>
      <c r="G22" s="22"/>
      <c r="H22" s="22"/>
      <c r="I22" s="23" t="str">
        <f>'syn rec_edit_2'!G16</f>
        <v/>
      </c>
      <c r="J22" s="221" t="str">
        <f>'syn rec_edit_2'!F24</f>
        <v/>
      </c>
      <c r="K22" s="22"/>
      <c r="L22" s="22"/>
      <c r="M22" s="23" t="str">
        <f>'syn rec_edit_2'!G24</f>
        <v/>
      </c>
      <c r="N22" s="221" t="str">
        <f>'syn rec_edit_2'!F32</f>
        <v/>
      </c>
      <c r="O22" s="22"/>
      <c r="P22" s="22"/>
      <c r="Q22" s="23" t="str">
        <f>'syn rec_edit_2'!G32</f>
        <v/>
      </c>
      <c r="R22" s="221" t="str">
        <f>'syn rec_edit_2'!F40</f>
        <v/>
      </c>
      <c r="S22" s="22"/>
      <c r="T22" s="22"/>
      <c r="U22" s="23" t="str">
        <f>'syn rec_edit_2'!G40</f>
        <v/>
      </c>
      <c r="V22" s="221" t="str">
        <f>'syn rec_edit_2'!F48</f>
        <v/>
      </c>
      <c r="W22" s="22"/>
      <c r="X22" s="22"/>
      <c r="Y22" s="23" t="str">
        <f>'syn rec_edit_2'!G48</f>
        <v/>
      </c>
      <c r="Z22" s="221" t="str">
        <f>'syn rec_edit_2'!F56</f>
        <v/>
      </c>
      <c r="AA22" s="22"/>
      <c r="AB22" s="22"/>
      <c r="AC22" s="23" t="str">
        <f>'syn rec_edit_2'!G56</f>
        <v/>
      </c>
      <c r="AD22" s="221" t="str">
        <f>'syn rec_edit_2'!F64</f>
        <v/>
      </c>
      <c r="AE22" s="22"/>
      <c r="AF22" s="22"/>
      <c r="AG22" s="23" t="str">
        <f>'syn rec_edit_2'!G64</f>
        <v/>
      </c>
      <c r="AH22" s="221" t="str">
        <f>'syn rec_edit_2'!F72</f>
        <v/>
      </c>
      <c r="AI22" s="22"/>
      <c r="AJ22" s="22"/>
      <c r="AK22" s="23" t="str">
        <f>'syn rec_edit_2'!G72</f>
        <v/>
      </c>
      <c r="AL22" s="221" t="str">
        <f>'syn rec_edit_2'!F80</f>
        <v/>
      </c>
      <c r="AM22" s="22"/>
      <c r="AN22" s="22"/>
      <c r="AO22" s="23" t="str">
        <f>'syn rec_edit_2'!G80</f>
        <v/>
      </c>
      <c r="AP22" s="221" t="str">
        <f>'syn rec_edit_2'!F88</f>
        <v/>
      </c>
      <c r="AQ22" s="22"/>
      <c r="AR22" s="22"/>
      <c r="AS22" s="23" t="str">
        <f>'syn rec_edit_2'!G88</f>
        <v/>
      </c>
      <c r="AT22" s="221" t="str">
        <f>'syn rec_edit_2'!F96</f>
        <v/>
      </c>
      <c r="AU22" s="22"/>
      <c r="AV22" s="22"/>
      <c r="AW22" s="23" t="str">
        <f>'syn rec_edit_2'!G96</f>
        <v/>
      </c>
    </row>
    <row r="23" spans="1:51" ht="12.95" customHeight="1">
      <c r="A23" s="701" t="s">
        <v>8</v>
      </c>
      <c r="B23" s="709" t="str">
        <f>IF('syn rec_edit_2'!B9&lt;&gt;"",RIGHT('syn rec_edit_2'!B9,LEN('syn rec_edit_2'!B9)-5),"")</f>
        <v/>
      </c>
      <c r="C23" s="710"/>
      <c r="D23" s="711"/>
      <c r="E23" s="52" t="str">
        <f>IF('syn rec_edit_2'!E9&gt;0, 'syn rec_edit_2'!E9 &amp; "nt","")</f>
        <v/>
      </c>
      <c r="F23" s="709" t="str">
        <f>IF('syn rec_edit_2'!B17&lt;&gt;"",RIGHT('syn rec_edit_2'!B17,LEN('syn rec_edit_2'!B17)-5),"")</f>
        <v/>
      </c>
      <c r="G23" s="710"/>
      <c r="H23" s="711"/>
      <c r="I23" s="52" t="str">
        <f>IF('syn rec_edit_2'!E17&gt;0, 'syn rec_edit_2'!E17 &amp; "nt","")</f>
        <v/>
      </c>
      <c r="J23" s="709" t="str">
        <f>IF('syn rec_edit_2'!B25&lt;&gt;"",RIGHT('syn rec_edit_2'!B25,LEN('syn rec_edit_2'!B25)-5),"")</f>
        <v/>
      </c>
      <c r="K23" s="710"/>
      <c r="L23" s="711"/>
      <c r="M23" s="52" t="str">
        <f>IF('syn rec_edit_2'!E25&gt;0, 'syn rec_edit_2'!E25 &amp; "nt","")</f>
        <v/>
      </c>
      <c r="N23" s="709" t="str">
        <f>IF('syn rec_edit_2'!B33&lt;&gt;"",RIGHT('syn rec_edit_2'!B33,LEN('syn rec_edit_2'!B33)-5),"")</f>
        <v/>
      </c>
      <c r="O23" s="710"/>
      <c r="P23" s="711"/>
      <c r="Q23" s="52" t="str">
        <f>IF('syn rec_edit_2'!E33&gt;0, 'syn rec_edit_2'!E33 &amp; "nt","")</f>
        <v/>
      </c>
      <c r="R23" s="709" t="str">
        <f>IF('syn rec_edit_2'!B41&lt;&gt;"",RIGHT('syn rec_edit_2'!B41,LEN('syn rec_edit_2'!B41)-5),"")</f>
        <v/>
      </c>
      <c r="S23" s="710"/>
      <c r="T23" s="711"/>
      <c r="U23" s="52" t="str">
        <f>IF('syn rec_edit_2'!E41&gt;0, 'syn rec_edit_2'!E41 &amp; "nt","")</f>
        <v/>
      </c>
      <c r="V23" s="709" t="str">
        <f>IF('syn rec_edit_2'!B49&lt;&gt;"",RIGHT('syn rec_edit_2'!B49,LEN('syn rec_edit_2'!B49)-5),"")</f>
        <v/>
      </c>
      <c r="W23" s="710"/>
      <c r="X23" s="711"/>
      <c r="Y23" s="52" t="str">
        <f>IF('syn rec_edit_2'!E49&gt;0, 'syn rec_edit_2'!E49 &amp; "nt","")</f>
        <v/>
      </c>
      <c r="Z23" s="709" t="str">
        <f>IF('syn rec_edit_2'!B57&lt;&gt;"",RIGHT('syn rec_edit_2'!B57,LEN('syn rec_edit_2'!B57)-5),"")</f>
        <v/>
      </c>
      <c r="AA23" s="710"/>
      <c r="AB23" s="711"/>
      <c r="AC23" s="52" t="str">
        <f>IF('syn rec_edit_2'!E57&gt;0, 'syn rec_edit_2'!E57 &amp; "nt","")</f>
        <v/>
      </c>
      <c r="AD23" s="709" t="str">
        <f>IF('syn rec_edit_2'!B65&lt;&gt;"",RIGHT('syn rec_edit_2'!B65,LEN('syn rec_edit_2'!B65)-5),"")</f>
        <v/>
      </c>
      <c r="AE23" s="710"/>
      <c r="AF23" s="711"/>
      <c r="AG23" s="52" t="str">
        <f>IF('syn rec_edit_2'!E65&gt;0, 'syn rec_edit_2'!E65 &amp; "nt","")</f>
        <v/>
      </c>
      <c r="AH23" s="709" t="str">
        <f>IF('syn rec_edit_2'!B73&lt;&gt;"",RIGHT('syn rec_edit_2'!B73,LEN('syn rec_edit_2'!B73)-5),"")</f>
        <v/>
      </c>
      <c r="AI23" s="710"/>
      <c r="AJ23" s="711"/>
      <c r="AK23" s="52" t="str">
        <f>IF('syn rec_edit_2'!E73&gt;0, 'syn rec_edit_2'!E73 &amp; "nt","")</f>
        <v/>
      </c>
      <c r="AL23" s="709" t="str">
        <f>IF('syn rec_edit_2'!B81&lt;&gt;"",RIGHT('syn rec_edit_2'!B81,LEN('syn rec_edit_2'!B81)-5),"")</f>
        <v/>
      </c>
      <c r="AM23" s="710"/>
      <c r="AN23" s="711"/>
      <c r="AO23" s="52" t="str">
        <f>IF('syn rec_edit_2'!E81&gt;0, 'syn rec_edit_2'!E81 &amp; "nt","")</f>
        <v/>
      </c>
      <c r="AP23" s="709" t="str">
        <f>IF('syn rec_edit_2'!B89&lt;&gt;"",RIGHT('syn rec_edit_2'!B89,LEN('syn rec_edit_2'!B89)-5),"")</f>
        <v/>
      </c>
      <c r="AQ23" s="710"/>
      <c r="AR23" s="711"/>
      <c r="AS23" s="52" t="str">
        <f>IF('syn rec_edit_2'!E89&gt;0, 'syn rec_edit_2'!E89 &amp; "nt","")</f>
        <v/>
      </c>
      <c r="AT23" s="709" t="str">
        <f>IF('syn rec_edit_2'!B97&lt;&gt;"",RIGHT('syn rec_edit_2'!B97,LEN('syn rec_edit_2'!B97)-5),"")</f>
        <v/>
      </c>
      <c r="AU23" s="710"/>
      <c r="AV23" s="711"/>
      <c r="AW23" s="52" t="str">
        <f>IF('syn rec_edit_2'!E97&gt;0, 'syn rec_edit_2'!E97 &amp; "nt","")</f>
        <v/>
      </c>
    </row>
    <row r="24" spans="1:51" ht="12.95" customHeight="1">
      <c r="A24" s="702"/>
      <c r="B24" s="712"/>
      <c r="C24" s="713"/>
      <c r="D24" s="714"/>
      <c r="E24" s="39" t="str">
        <f>'syn rec_edit_2'!I9</f>
        <v/>
      </c>
      <c r="F24" s="712"/>
      <c r="G24" s="713"/>
      <c r="H24" s="714"/>
      <c r="I24" s="39" t="str">
        <f>'syn rec_edit_2'!I17</f>
        <v/>
      </c>
      <c r="J24" s="712"/>
      <c r="K24" s="713"/>
      <c r="L24" s="714"/>
      <c r="M24" s="39" t="str">
        <f>'syn rec_edit_2'!I25</f>
        <v/>
      </c>
      <c r="N24" s="712"/>
      <c r="O24" s="713"/>
      <c r="P24" s="714"/>
      <c r="Q24" s="39" t="str">
        <f>'syn rec_edit_2'!I33</f>
        <v/>
      </c>
      <c r="R24" s="712"/>
      <c r="S24" s="713"/>
      <c r="T24" s="714"/>
      <c r="U24" s="39" t="str">
        <f>'syn rec_edit_2'!I41</f>
        <v/>
      </c>
      <c r="V24" s="712"/>
      <c r="W24" s="713"/>
      <c r="X24" s="714"/>
      <c r="Y24" s="39" t="str">
        <f>'syn rec_edit_2'!I49</f>
        <v/>
      </c>
      <c r="Z24" s="712"/>
      <c r="AA24" s="713"/>
      <c r="AB24" s="714"/>
      <c r="AC24" s="39" t="str">
        <f>'syn rec_edit_2'!I57</f>
        <v/>
      </c>
      <c r="AD24" s="712"/>
      <c r="AE24" s="713"/>
      <c r="AF24" s="714"/>
      <c r="AG24" s="39" t="str">
        <f>'syn rec_edit_2'!I65</f>
        <v/>
      </c>
      <c r="AH24" s="712"/>
      <c r="AI24" s="713"/>
      <c r="AJ24" s="714"/>
      <c r="AK24" s="39" t="str">
        <f>'syn rec_edit_2'!I73</f>
        <v/>
      </c>
      <c r="AL24" s="712"/>
      <c r="AM24" s="713"/>
      <c r="AN24" s="714"/>
      <c r="AO24" s="39" t="str">
        <f>'syn rec_edit_2'!I81</f>
        <v/>
      </c>
      <c r="AP24" s="712"/>
      <c r="AQ24" s="713"/>
      <c r="AR24" s="714"/>
      <c r="AS24" s="39" t="str">
        <f>'syn rec_edit_2'!I89</f>
        <v/>
      </c>
      <c r="AT24" s="712"/>
      <c r="AU24" s="713"/>
      <c r="AV24" s="714"/>
      <c r="AW24" s="39" t="str">
        <f>'syn rec_edit_2'!I97</f>
        <v/>
      </c>
    </row>
    <row r="25" spans="1:51" ht="12.95" customHeight="1">
      <c r="A25" s="702"/>
      <c r="B25" s="20"/>
      <c r="C25" s="38" t="str">
        <f>'syn rec_edit_2'!H9</f>
        <v/>
      </c>
      <c r="D25" s="21"/>
      <c r="E25" s="39" t="str">
        <f>'syn rec_edit_2'!J9</f>
        <v/>
      </c>
      <c r="F25" s="20"/>
      <c r="G25" s="38" t="str">
        <f>'syn rec_edit_2'!H54</f>
        <v/>
      </c>
      <c r="H25" s="21"/>
      <c r="I25" s="39" t="str">
        <f>'syn rec_edit_2'!J17</f>
        <v/>
      </c>
      <c r="J25" s="20"/>
      <c r="K25" s="38" t="str">
        <f>'syn rec_edit_2'!H25</f>
        <v/>
      </c>
      <c r="L25" s="21"/>
      <c r="M25" s="39" t="str">
        <f>'syn rec_edit_2'!J25</f>
        <v/>
      </c>
      <c r="N25" s="20"/>
      <c r="O25" s="38" t="str">
        <f>'syn rec_edit_2'!H33</f>
        <v/>
      </c>
      <c r="P25" s="21"/>
      <c r="Q25" s="39" t="str">
        <f>'syn rec_edit_2'!J33</f>
        <v/>
      </c>
      <c r="R25" s="20"/>
      <c r="S25" s="38" t="str">
        <f>'syn rec_edit_2'!H41</f>
        <v/>
      </c>
      <c r="T25" s="21"/>
      <c r="U25" s="39" t="str">
        <f>'syn rec_edit_2'!J41</f>
        <v/>
      </c>
      <c r="V25" s="20"/>
      <c r="W25" s="38" t="str">
        <f>'syn rec_edit_2'!H49</f>
        <v/>
      </c>
      <c r="X25" s="21"/>
      <c r="Y25" s="39" t="str">
        <f>'syn rec_edit_2'!J49</f>
        <v/>
      </c>
      <c r="Z25" s="20"/>
      <c r="AA25" s="38" t="str">
        <f>'syn rec_edit_2'!H57</f>
        <v/>
      </c>
      <c r="AB25" s="21"/>
      <c r="AC25" s="39" t="str">
        <f>'syn rec_edit_2'!J57</f>
        <v/>
      </c>
      <c r="AD25" s="20"/>
      <c r="AE25" s="38" t="str">
        <f>'syn rec_edit_2'!H65</f>
        <v/>
      </c>
      <c r="AF25" s="21"/>
      <c r="AG25" s="39" t="str">
        <f>'syn rec_edit_2'!J65</f>
        <v/>
      </c>
      <c r="AH25" s="20"/>
      <c r="AI25" s="38" t="str">
        <f>'syn rec_edit_2'!H73</f>
        <v/>
      </c>
      <c r="AJ25" s="21"/>
      <c r="AK25" s="39" t="str">
        <f>'syn rec_edit_2'!J73</f>
        <v/>
      </c>
      <c r="AL25" s="20"/>
      <c r="AM25" s="38" t="str">
        <f>'syn rec_edit_2'!H81</f>
        <v/>
      </c>
      <c r="AN25" s="21"/>
      <c r="AO25" s="39" t="str">
        <f>'syn rec_edit_2'!J81</f>
        <v/>
      </c>
      <c r="AP25" s="20"/>
      <c r="AQ25" s="38" t="str">
        <f>'syn rec_edit_2'!H89</f>
        <v/>
      </c>
      <c r="AR25" s="21"/>
      <c r="AS25" s="39" t="str">
        <f>'syn rec_edit_2'!J89</f>
        <v/>
      </c>
      <c r="AT25" s="20"/>
      <c r="AU25" s="38" t="str">
        <f>'syn rec_edit_2'!H97</f>
        <v/>
      </c>
      <c r="AV25" s="21"/>
      <c r="AW25" s="39" t="str">
        <f>'syn rec_edit_2'!J97</f>
        <v/>
      </c>
    </row>
    <row r="26" spans="1:51" ht="12.95" customHeight="1" thickBot="1">
      <c r="A26" s="28"/>
      <c r="B26" s="221" t="str">
        <f>'syn rec_edit_2'!F9</f>
        <v/>
      </c>
      <c r="C26" s="22"/>
      <c r="D26" s="22"/>
      <c r="E26" s="23" t="str">
        <f>'syn rec_edit_2'!G9</f>
        <v/>
      </c>
      <c r="F26" s="221" t="str">
        <f>'syn rec_edit_2'!F17</f>
        <v/>
      </c>
      <c r="G26" s="22"/>
      <c r="H26" s="22"/>
      <c r="I26" s="23" t="str">
        <f>'syn rec_edit_2'!G17</f>
        <v/>
      </c>
      <c r="J26" s="221" t="str">
        <f>'syn rec_edit_2'!F25</f>
        <v/>
      </c>
      <c r="K26" s="22"/>
      <c r="L26" s="22"/>
      <c r="M26" s="23" t="str">
        <f>'syn rec_edit_2'!G25</f>
        <v/>
      </c>
      <c r="N26" s="221" t="str">
        <f>'syn rec_edit_2'!F33</f>
        <v/>
      </c>
      <c r="O26" s="22"/>
      <c r="P26" s="22"/>
      <c r="Q26" s="23" t="str">
        <f>'syn rec_edit_2'!G33</f>
        <v/>
      </c>
      <c r="R26" s="221" t="str">
        <f>'syn rec_edit_2'!F41</f>
        <v/>
      </c>
      <c r="S26" s="22"/>
      <c r="T26" s="22"/>
      <c r="U26" s="23" t="str">
        <f>'syn rec_edit_2'!G41</f>
        <v/>
      </c>
      <c r="V26" s="221" t="str">
        <f>'syn rec_edit_2'!F49</f>
        <v/>
      </c>
      <c r="W26" s="22"/>
      <c r="X26" s="22"/>
      <c r="Y26" s="23" t="str">
        <f>'syn rec_edit_2'!G49</f>
        <v/>
      </c>
      <c r="Z26" s="221" t="str">
        <f>'syn rec_edit_2'!F57</f>
        <v/>
      </c>
      <c r="AA26" s="22"/>
      <c r="AB26" s="22"/>
      <c r="AC26" s="23" t="str">
        <f>'syn rec_edit_2'!G57</f>
        <v/>
      </c>
      <c r="AD26" s="221" t="str">
        <f>'syn rec_edit_2'!F65</f>
        <v/>
      </c>
      <c r="AE26" s="22"/>
      <c r="AF26" s="22"/>
      <c r="AG26" s="23" t="str">
        <f>'syn rec_edit_2'!G65</f>
        <v/>
      </c>
      <c r="AH26" s="221" t="str">
        <f>'syn rec_edit_2'!F73</f>
        <v/>
      </c>
      <c r="AI26" s="22"/>
      <c r="AJ26" s="22"/>
      <c r="AK26" s="23" t="str">
        <f>'syn rec_edit_2'!G73</f>
        <v/>
      </c>
      <c r="AL26" s="221" t="str">
        <f>'syn rec_edit_2'!F81</f>
        <v/>
      </c>
      <c r="AM26" s="22"/>
      <c r="AN26" s="22"/>
      <c r="AO26" s="23" t="str">
        <f>'syn rec_edit_2'!G81</f>
        <v/>
      </c>
      <c r="AP26" s="221" t="str">
        <f>'syn rec_edit_2'!F89</f>
        <v/>
      </c>
      <c r="AQ26" s="22"/>
      <c r="AR26" s="22"/>
      <c r="AS26" s="23" t="str">
        <f>'syn rec_edit_2'!G89</f>
        <v/>
      </c>
      <c r="AT26" s="221" t="str">
        <f>'syn rec_edit_2'!F97</f>
        <v/>
      </c>
      <c r="AU26" s="22"/>
      <c r="AV26" s="22"/>
      <c r="AW26" s="23" t="str">
        <f>'syn rec_edit_2'!G97</f>
        <v/>
      </c>
    </row>
    <row r="27" spans="1:51" ht="12.95" customHeight="1">
      <c r="A27" s="701" t="s">
        <v>9</v>
      </c>
      <c r="B27" s="709" t="str">
        <f>IF('syn rec_edit_2'!B10&lt;&gt;"",RIGHT('syn rec_edit_2'!B10,LEN('syn rec_edit_2'!B10)-5),"")</f>
        <v/>
      </c>
      <c r="C27" s="710"/>
      <c r="D27" s="711"/>
      <c r="E27" s="52" t="str">
        <f>IF('syn rec_edit_2'!E10&gt;0, 'syn rec_edit_2'!E10 &amp; "nt","")</f>
        <v/>
      </c>
      <c r="F27" s="709" t="str">
        <f>IF('syn rec_edit_2'!B18&lt;&gt;"",RIGHT('syn rec_edit_2'!B18,LEN('syn rec_edit_2'!B18)-5),"")</f>
        <v/>
      </c>
      <c r="G27" s="710"/>
      <c r="H27" s="711"/>
      <c r="I27" s="52" t="str">
        <f>IF('syn rec_edit_2'!E18&gt;0, 'syn rec_edit_2'!E18 &amp; "nt","")</f>
        <v/>
      </c>
      <c r="J27" s="709" t="str">
        <f>IF('syn rec_edit_2'!B26&lt;&gt;"",RIGHT('syn rec_edit_2'!B26,LEN('syn rec_edit_2'!B26)-5),"")</f>
        <v/>
      </c>
      <c r="K27" s="710"/>
      <c r="L27" s="711"/>
      <c r="M27" s="52" t="str">
        <f>IF('syn rec_edit_2'!E26&gt;0, 'syn rec_edit_2'!E26&amp; "nt","")</f>
        <v/>
      </c>
      <c r="N27" s="709" t="str">
        <f>IF('syn rec_edit_2'!B34&lt;&gt;"",RIGHT('syn rec_edit_2'!B34,LEN('syn rec_edit_2'!B34)-5),"")</f>
        <v/>
      </c>
      <c r="O27" s="710"/>
      <c r="P27" s="711"/>
      <c r="Q27" s="52" t="str">
        <f>IF('syn rec_edit_2'!E34&gt;0, 'syn rec_edit_2'!E34 &amp; "nt","")</f>
        <v/>
      </c>
      <c r="R27" s="709" t="str">
        <f>IF('syn rec_edit_2'!B42&lt;&gt;"",RIGHT('syn rec_edit_2'!B42,LEN('syn rec_edit_2'!B42)-5),"")</f>
        <v/>
      </c>
      <c r="S27" s="710"/>
      <c r="T27" s="711"/>
      <c r="U27" s="52" t="str">
        <f>IF('syn rec_edit_2'!E42&gt;0, 'syn rec_edit_2'!E42 &amp; "nt","")</f>
        <v/>
      </c>
      <c r="V27" s="709" t="str">
        <f>IF('syn rec_edit_2'!B50&lt;&gt;"",RIGHT('syn rec_edit_2'!B50,LEN('syn rec_edit_2'!B50)-5),"")</f>
        <v/>
      </c>
      <c r="W27" s="710"/>
      <c r="X27" s="711"/>
      <c r="Y27" s="52" t="str">
        <f>IF('syn rec_edit_2'!E50&gt;0, 'syn rec_edit_2'!E50 &amp; "nt","")</f>
        <v/>
      </c>
      <c r="Z27" s="709" t="str">
        <f>IF('syn rec_edit_2'!B58&lt;&gt;"",RIGHT('syn rec_edit_2'!B58,LEN('syn rec_edit_2'!B58)-5),"")</f>
        <v/>
      </c>
      <c r="AA27" s="710"/>
      <c r="AB27" s="711"/>
      <c r="AC27" s="52" t="str">
        <f>IF('syn rec_edit_2'!E58&gt;0, 'syn rec_edit_2'!E58 &amp; "nt","")</f>
        <v/>
      </c>
      <c r="AD27" s="709" t="str">
        <f>IF('syn rec_edit_2'!B66&lt;&gt;"",RIGHT('syn rec_edit_2'!B66,LEN('syn rec_edit_2'!B66)-5),"")</f>
        <v/>
      </c>
      <c r="AE27" s="710"/>
      <c r="AF27" s="711"/>
      <c r="AG27" s="52" t="str">
        <f>IF('syn rec_edit_2'!E66&gt;0, 'syn rec_edit_2'!E66 &amp; "nt","")</f>
        <v/>
      </c>
      <c r="AH27" s="709" t="str">
        <f>IF('syn rec_edit_2'!B74&lt;&gt;"",RIGHT('syn rec_edit_2'!B74,LEN('syn rec_edit_2'!B74)-5),"")</f>
        <v/>
      </c>
      <c r="AI27" s="710"/>
      <c r="AJ27" s="711"/>
      <c r="AK27" s="52" t="str">
        <f>IF('syn rec_edit_2'!E74&gt;0, 'syn rec_edit_2'!E74 &amp; "nt","")</f>
        <v/>
      </c>
      <c r="AL27" s="709" t="str">
        <f>IF('syn rec_edit_2'!B82&lt;&gt;"",RIGHT('syn rec_edit_2'!B82,LEN('syn rec_edit_2'!B82)-5),"")</f>
        <v/>
      </c>
      <c r="AM27" s="710"/>
      <c r="AN27" s="711"/>
      <c r="AO27" s="52" t="str">
        <f>IF('syn rec_edit_2'!E82&gt;0, 'syn rec_edit_2'!E82 &amp; "nt","")</f>
        <v/>
      </c>
      <c r="AP27" s="709" t="str">
        <f>IF('syn rec_edit_2'!B90&lt;&gt;"",RIGHT('syn rec_edit_2'!B90,LEN('syn rec_edit_2'!B90)-5),"")</f>
        <v/>
      </c>
      <c r="AQ27" s="710"/>
      <c r="AR27" s="711"/>
      <c r="AS27" s="52" t="str">
        <f>IF('syn rec_edit_2'!E90&gt;0, 'syn rec_edit_2'!E90 &amp; "nt","")</f>
        <v/>
      </c>
      <c r="AT27" s="709" t="str">
        <f>IF('syn rec_edit_2'!B98&lt;&gt;"",RIGHT('syn rec_edit_2'!B98,LEN('syn rec_edit_2'!B98)-5),"")</f>
        <v/>
      </c>
      <c r="AU27" s="710"/>
      <c r="AV27" s="711"/>
      <c r="AW27" s="52" t="str">
        <f>IF('syn rec_edit_2'!E98&gt;0, 'syn rec_edit_2'!E98 &amp; "nt","")</f>
        <v/>
      </c>
    </row>
    <row r="28" spans="1:51" ht="12.95" customHeight="1">
      <c r="A28" s="702"/>
      <c r="B28" s="712"/>
      <c r="C28" s="713"/>
      <c r="D28" s="714"/>
      <c r="E28" s="39" t="str">
        <f>'syn rec_edit_2'!I10</f>
        <v/>
      </c>
      <c r="F28" s="712"/>
      <c r="G28" s="713"/>
      <c r="H28" s="714"/>
      <c r="I28" s="39" t="str">
        <f>'syn rec_edit_2'!I18</f>
        <v/>
      </c>
      <c r="J28" s="712"/>
      <c r="K28" s="713"/>
      <c r="L28" s="714"/>
      <c r="M28" s="39" t="str">
        <f>'syn rec_edit_2'!I26</f>
        <v/>
      </c>
      <c r="N28" s="712"/>
      <c r="O28" s="713"/>
      <c r="P28" s="714"/>
      <c r="Q28" s="39" t="str">
        <f>'syn rec_edit_2'!I34</f>
        <v/>
      </c>
      <c r="R28" s="712"/>
      <c r="S28" s="713"/>
      <c r="T28" s="714"/>
      <c r="U28" s="39" t="str">
        <f>'syn rec_edit_2'!I42</f>
        <v/>
      </c>
      <c r="V28" s="712"/>
      <c r="W28" s="713"/>
      <c r="X28" s="714"/>
      <c r="Y28" s="39" t="str">
        <f>'syn rec_edit_2'!I50</f>
        <v/>
      </c>
      <c r="Z28" s="712"/>
      <c r="AA28" s="713"/>
      <c r="AB28" s="714"/>
      <c r="AC28" s="39" t="str">
        <f>'syn rec_edit_2'!I58</f>
        <v/>
      </c>
      <c r="AD28" s="712"/>
      <c r="AE28" s="713"/>
      <c r="AF28" s="714"/>
      <c r="AG28" s="39" t="str">
        <f>'syn rec_edit_2'!I66</f>
        <v/>
      </c>
      <c r="AH28" s="712"/>
      <c r="AI28" s="713"/>
      <c r="AJ28" s="714"/>
      <c r="AK28" s="39" t="str">
        <f>'syn rec_edit_2'!I74</f>
        <v/>
      </c>
      <c r="AL28" s="712"/>
      <c r="AM28" s="713"/>
      <c r="AN28" s="714"/>
      <c r="AO28" s="39" t="str">
        <f>'syn rec_edit_2'!I82</f>
        <v/>
      </c>
      <c r="AP28" s="712"/>
      <c r="AQ28" s="713"/>
      <c r="AR28" s="714"/>
      <c r="AS28" s="39" t="str">
        <f>'syn rec_edit_2'!I90</f>
        <v/>
      </c>
      <c r="AT28" s="712"/>
      <c r="AU28" s="713"/>
      <c r="AV28" s="714"/>
      <c r="AW28" s="39" t="str">
        <f>'syn rec_edit_2'!I98</f>
        <v/>
      </c>
    </row>
    <row r="29" spans="1:51" ht="12.95" customHeight="1">
      <c r="A29" s="702"/>
      <c r="B29" s="20"/>
      <c r="C29" s="38" t="str">
        <f>'syn rec_edit_2'!H10</f>
        <v/>
      </c>
      <c r="D29" s="21"/>
      <c r="E29" s="39" t="str">
        <f>'syn rec_edit_2'!J10</f>
        <v/>
      </c>
      <c r="F29" s="20"/>
      <c r="G29" s="38" t="str">
        <f>'syn rec_edit_2'!H18</f>
        <v/>
      </c>
      <c r="H29" s="21"/>
      <c r="I29" s="39" t="str">
        <f>'syn rec_edit_2'!J18</f>
        <v/>
      </c>
      <c r="J29" s="20"/>
      <c r="K29" s="38" t="str">
        <f>'syn rec_edit_2'!H26</f>
        <v/>
      </c>
      <c r="L29" s="21"/>
      <c r="M29" s="39" t="str">
        <f>'syn rec_edit_2'!J26</f>
        <v/>
      </c>
      <c r="N29" s="20"/>
      <c r="O29" s="38" t="str">
        <f>'syn rec_edit_2'!H34</f>
        <v/>
      </c>
      <c r="P29" s="21"/>
      <c r="Q29" s="39" t="str">
        <f>'syn rec_edit_2'!J34</f>
        <v/>
      </c>
      <c r="R29" s="20"/>
      <c r="S29" s="38" t="str">
        <f>'syn rec_edit_2'!H42</f>
        <v/>
      </c>
      <c r="T29" s="21"/>
      <c r="U29" s="39" t="str">
        <f>'syn rec_edit_2'!J42</f>
        <v/>
      </c>
      <c r="V29" s="20"/>
      <c r="W29" s="38" t="str">
        <f>'syn rec_edit_2'!H50</f>
        <v/>
      </c>
      <c r="X29" s="21"/>
      <c r="Y29" s="39" t="str">
        <f>'syn rec_edit_2'!J50</f>
        <v/>
      </c>
      <c r="Z29" s="20"/>
      <c r="AA29" s="38" t="str">
        <f>'syn rec_edit_2'!H58</f>
        <v/>
      </c>
      <c r="AB29" s="21"/>
      <c r="AC29" s="39" t="str">
        <f>'syn rec_edit_2'!J58</f>
        <v/>
      </c>
      <c r="AD29" s="20"/>
      <c r="AE29" s="38" t="str">
        <f>'syn rec_edit_2'!H66</f>
        <v/>
      </c>
      <c r="AF29" s="21"/>
      <c r="AG29" s="39" t="str">
        <f>'syn rec_edit_2'!J66</f>
        <v/>
      </c>
      <c r="AH29" s="20"/>
      <c r="AI29" s="38" t="str">
        <f>'syn rec_edit_2'!H74</f>
        <v/>
      </c>
      <c r="AJ29" s="21"/>
      <c r="AK29" s="39" t="str">
        <f>'syn rec_edit_2'!J74</f>
        <v/>
      </c>
      <c r="AL29" s="20"/>
      <c r="AM29" s="38" t="str">
        <f>'syn rec_edit_2'!H82</f>
        <v/>
      </c>
      <c r="AN29" s="21"/>
      <c r="AO29" s="39" t="str">
        <f>'syn rec_edit_2'!J82</f>
        <v/>
      </c>
      <c r="AP29" s="20"/>
      <c r="AQ29" s="38" t="str">
        <f>'syn rec_edit_2'!H90</f>
        <v/>
      </c>
      <c r="AR29" s="21"/>
      <c r="AS29" s="39" t="str">
        <f>'syn rec_edit_2'!J90</f>
        <v/>
      </c>
      <c r="AT29" s="20"/>
      <c r="AU29" s="38" t="str">
        <f>'syn rec_edit_2'!H98</f>
        <v/>
      </c>
      <c r="AV29" s="21"/>
      <c r="AW29" s="39" t="str">
        <f>'syn rec_edit_2'!J98</f>
        <v/>
      </c>
    </row>
    <row r="30" spans="1:51" ht="12.95" customHeight="1" thickBot="1">
      <c r="A30" s="28"/>
      <c r="B30" s="221" t="str">
        <f>'syn rec_edit_2'!F10</f>
        <v/>
      </c>
      <c r="C30" s="22"/>
      <c r="D30" s="22"/>
      <c r="E30" s="23" t="str">
        <f>'syn rec_edit_2'!G10</f>
        <v/>
      </c>
      <c r="F30" s="221" t="str">
        <f>'syn rec_edit_2'!F18</f>
        <v/>
      </c>
      <c r="G30" s="22"/>
      <c r="H30" s="22"/>
      <c r="I30" s="23" t="str">
        <f>'syn rec_edit_2'!G18</f>
        <v/>
      </c>
      <c r="J30" s="221" t="str">
        <f>'syn rec_edit_2'!F26</f>
        <v/>
      </c>
      <c r="K30" s="22"/>
      <c r="L30" s="22"/>
      <c r="M30" s="23" t="str">
        <f>'syn rec_edit_2'!G26</f>
        <v/>
      </c>
      <c r="N30" s="221" t="str">
        <f>'syn rec_edit_2'!F34</f>
        <v/>
      </c>
      <c r="O30" s="22"/>
      <c r="P30" s="22"/>
      <c r="Q30" s="23" t="str">
        <f>'syn rec_edit_2'!G34</f>
        <v/>
      </c>
      <c r="R30" s="221" t="str">
        <f>'syn rec_edit_2'!F42</f>
        <v/>
      </c>
      <c r="S30" s="22"/>
      <c r="T30" s="22"/>
      <c r="U30" s="23" t="str">
        <f>'syn rec_edit_2'!G42</f>
        <v/>
      </c>
      <c r="V30" s="221" t="str">
        <f>'syn rec_edit_2'!F50</f>
        <v/>
      </c>
      <c r="W30" s="22"/>
      <c r="X30" s="22"/>
      <c r="Y30" s="23" t="str">
        <f>'syn rec_edit_2'!G50</f>
        <v/>
      </c>
      <c r="Z30" s="221" t="str">
        <f>'syn rec_edit_2'!F58</f>
        <v/>
      </c>
      <c r="AA30" s="22"/>
      <c r="AB30" s="22"/>
      <c r="AC30" s="23" t="str">
        <f>'syn rec_edit_2'!G58</f>
        <v/>
      </c>
      <c r="AD30" s="221" t="str">
        <f>'syn rec_edit_2'!F66</f>
        <v/>
      </c>
      <c r="AE30" s="22"/>
      <c r="AF30" s="22"/>
      <c r="AG30" s="23" t="str">
        <f>'syn rec_edit_2'!G66</f>
        <v/>
      </c>
      <c r="AH30" s="221" t="str">
        <f>'syn rec_edit_2'!F74</f>
        <v/>
      </c>
      <c r="AI30" s="22"/>
      <c r="AJ30" s="22"/>
      <c r="AK30" s="23" t="str">
        <f>'syn rec_edit_2'!G74</f>
        <v/>
      </c>
      <c r="AL30" s="221" t="str">
        <f>'syn rec_edit_2'!F82</f>
        <v/>
      </c>
      <c r="AM30" s="22"/>
      <c r="AN30" s="22"/>
      <c r="AO30" s="23" t="str">
        <f>'syn rec_edit_2'!G82</f>
        <v/>
      </c>
      <c r="AP30" s="221" t="str">
        <f>'syn rec_edit_2'!F90</f>
        <v/>
      </c>
      <c r="AQ30" s="22"/>
      <c r="AR30" s="22"/>
      <c r="AS30" s="23" t="str">
        <f>'syn rec_edit_2'!G90</f>
        <v/>
      </c>
      <c r="AT30" s="221" t="str">
        <f>'syn rec_edit_2'!F98</f>
        <v/>
      </c>
      <c r="AU30" s="22"/>
      <c r="AV30" s="22"/>
      <c r="AW30" s="23" t="str">
        <f>'syn rec_edit_2'!G98</f>
        <v/>
      </c>
    </row>
    <row r="31" spans="1:51" ht="12.95" customHeight="1">
      <c r="A31" s="701" t="s">
        <v>10</v>
      </c>
      <c r="B31" s="709" t="str">
        <f>IF('syn rec_edit_2'!B11&lt;&gt;"",RIGHT('syn rec_edit_2'!B11,LEN('syn rec_edit_2'!B11)-5),"")</f>
        <v/>
      </c>
      <c r="C31" s="710"/>
      <c r="D31" s="711"/>
      <c r="E31" s="52" t="str">
        <f>IF('syn rec_edit_2'!E11&gt;0, 'syn rec_edit_2'!E11 &amp; "nt","")</f>
        <v/>
      </c>
      <c r="F31" s="709" t="str">
        <f>IF('syn rec_edit_2'!B19&lt;&gt;"",RIGHT('syn rec_edit_2'!B19,LEN('syn rec_edit_2'!B19)-5),"")</f>
        <v/>
      </c>
      <c r="G31" s="710"/>
      <c r="H31" s="711"/>
      <c r="I31" s="52" t="str">
        <f>IF('syn rec_edit_2'!E19&gt;0, 'syn rec_edit_2'!E19 &amp; "nt","")</f>
        <v/>
      </c>
      <c r="J31" s="709" t="str">
        <f>IF('syn rec_edit_2'!B27&lt;&gt;"",RIGHT('syn rec_edit_2'!B27,LEN('syn rec_edit_2'!B27)-5),"")</f>
        <v/>
      </c>
      <c r="K31" s="710"/>
      <c r="L31" s="711"/>
      <c r="M31" s="52" t="str">
        <f>IF('syn rec_edit_2'!E27&gt;0, 'syn rec_edit_2'!E27 &amp; "nt","")</f>
        <v/>
      </c>
      <c r="N31" s="709" t="str">
        <f>IF('syn rec_edit_2'!B35&lt;&gt;"",RIGHT('syn rec_edit_2'!B35,LEN('syn rec_edit_2'!B35)-5),"")</f>
        <v/>
      </c>
      <c r="O31" s="710"/>
      <c r="P31" s="711"/>
      <c r="Q31" s="52" t="str">
        <f>IF('syn rec_edit_2'!E35&gt;0, 'syn rec_edit_2'!E35&amp; "nt","")</f>
        <v/>
      </c>
      <c r="R31" s="709" t="str">
        <f>IF('syn rec_edit_2'!B43&lt;&gt;"",RIGHT('syn rec_edit_2'!B43,LEN('syn rec_edit_2'!B43)-5),"")</f>
        <v/>
      </c>
      <c r="S31" s="710"/>
      <c r="T31" s="711"/>
      <c r="U31" s="52" t="str">
        <f>IF('syn rec_edit_2'!E43&gt;0, 'syn rec_edit_2'!E43 &amp; "nt","")</f>
        <v/>
      </c>
      <c r="V31" s="709" t="str">
        <f>IF('syn rec_edit_2'!B51&lt;&gt;"",RIGHT('syn rec_edit_2'!B51,LEN('syn rec_edit_2'!B51)-5),"")</f>
        <v/>
      </c>
      <c r="W31" s="710"/>
      <c r="X31" s="711"/>
      <c r="Y31" s="52" t="str">
        <f>IF('syn rec_edit_2'!E51&gt;0, 'syn rec_edit_2'!E51 &amp; "nt","")</f>
        <v/>
      </c>
      <c r="Z31" s="709" t="str">
        <f>IF('syn rec_edit_2'!B59&lt;&gt;"",RIGHT('syn rec_edit_2'!B59,LEN('syn rec_edit_2'!B59)-5),"")</f>
        <v/>
      </c>
      <c r="AA31" s="710"/>
      <c r="AB31" s="711"/>
      <c r="AC31" s="52" t="str">
        <f>IF('syn rec_edit_2'!E59&gt;0, 'syn rec_edit_2'!E59 &amp; "nt","")</f>
        <v/>
      </c>
      <c r="AD31" s="709" t="str">
        <f>IF('syn rec_edit_2'!B67&lt;&gt;"",RIGHT('syn rec_edit_2'!B67,LEN('syn rec_edit_2'!B67)-5),"")</f>
        <v/>
      </c>
      <c r="AE31" s="710"/>
      <c r="AF31" s="711"/>
      <c r="AG31" s="52" t="str">
        <f>IF('syn rec_edit_2'!E67&gt;0, 'syn rec_edit_2'!E67 &amp; "nt","")</f>
        <v/>
      </c>
      <c r="AH31" s="709" t="str">
        <f>IF('syn rec_edit_2'!B75&lt;&gt;"",RIGHT('syn rec_edit_2'!B75,LEN('syn rec_edit_2'!B75)-5),"")</f>
        <v/>
      </c>
      <c r="AI31" s="710"/>
      <c r="AJ31" s="711"/>
      <c r="AK31" s="52" t="str">
        <f>IF('syn rec_edit_2'!E75&gt;0, 'syn rec_edit_2'!E75 &amp; "nt","")</f>
        <v/>
      </c>
      <c r="AL31" s="709" t="str">
        <f>IF('syn rec_edit_2'!B83&lt;&gt;"",RIGHT('syn rec_edit_2'!B83,LEN('syn rec_edit_2'!B83)-5),"")</f>
        <v/>
      </c>
      <c r="AM31" s="710"/>
      <c r="AN31" s="711"/>
      <c r="AO31" s="52" t="str">
        <f>IF('syn rec_edit_2'!E83&gt;0, 'syn rec_edit_2'!E83 &amp; "nt","")</f>
        <v/>
      </c>
      <c r="AP31" s="709" t="str">
        <f>IF('syn rec_edit_2'!B91&lt;&gt;"",RIGHT('syn rec_edit_2'!B91,LEN('syn rec_edit_2'!B91)-5),"")</f>
        <v/>
      </c>
      <c r="AQ31" s="710"/>
      <c r="AR31" s="711"/>
      <c r="AS31" s="52" t="str">
        <f>IF('syn rec_edit_2'!E91&gt;0, 'syn rec_edit_2'!E91 &amp; "nt","")</f>
        <v/>
      </c>
      <c r="AT31" s="709" t="str">
        <f>IF('syn rec_edit_2'!B99&lt;&gt;"",RIGHT('syn rec_edit_2'!B99,LEN('syn rec_edit_2'!B99)-5),"")</f>
        <v/>
      </c>
      <c r="AU31" s="710"/>
      <c r="AV31" s="711"/>
      <c r="AW31" s="52" t="str">
        <f>IF('syn rec_edit_2'!E99&gt;0, 'syn rec_edit_2'!E99 &amp; "nt","")</f>
        <v/>
      </c>
    </row>
    <row r="32" spans="1:51" ht="12.95" customHeight="1">
      <c r="A32" s="702"/>
      <c r="B32" s="712"/>
      <c r="C32" s="713"/>
      <c r="D32" s="714"/>
      <c r="E32" s="39" t="str">
        <f>'syn rec_edit_2'!I11</f>
        <v/>
      </c>
      <c r="F32" s="712"/>
      <c r="G32" s="713"/>
      <c r="H32" s="714"/>
      <c r="I32" s="39" t="str">
        <f>'syn rec_edit_2'!I19</f>
        <v/>
      </c>
      <c r="J32" s="712"/>
      <c r="K32" s="713"/>
      <c r="L32" s="714"/>
      <c r="M32" s="39" t="str">
        <f>'syn rec_edit_2'!I27</f>
        <v/>
      </c>
      <c r="N32" s="712"/>
      <c r="O32" s="713"/>
      <c r="P32" s="714"/>
      <c r="Q32" s="39" t="str">
        <f>'syn rec_edit_2'!I35</f>
        <v/>
      </c>
      <c r="R32" s="712"/>
      <c r="S32" s="713"/>
      <c r="T32" s="714"/>
      <c r="U32" s="39" t="str">
        <f>'syn rec_edit_2'!I43</f>
        <v/>
      </c>
      <c r="V32" s="712"/>
      <c r="W32" s="713"/>
      <c r="X32" s="714"/>
      <c r="Y32" s="39" t="str">
        <f>'syn rec_edit_2'!I51</f>
        <v/>
      </c>
      <c r="Z32" s="712"/>
      <c r="AA32" s="713"/>
      <c r="AB32" s="714"/>
      <c r="AC32" s="39" t="str">
        <f>'syn rec_edit_2'!I59</f>
        <v/>
      </c>
      <c r="AD32" s="712"/>
      <c r="AE32" s="713"/>
      <c r="AF32" s="714"/>
      <c r="AG32" s="39" t="str">
        <f>'syn rec_edit_2'!I67</f>
        <v/>
      </c>
      <c r="AH32" s="712"/>
      <c r="AI32" s="713"/>
      <c r="AJ32" s="714"/>
      <c r="AK32" s="39" t="str">
        <f>'syn rec_edit_2'!I75</f>
        <v/>
      </c>
      <c r="AL32" s="712"/>
      <c r="AM32" s="713"/>
      <c r="AN32" s="714"/>
      <c r="AO32" s="39" t="str">
        <f>'syn rec_edit_2'!I83</f>
        <v/>
      </c>
      <c r="AP32" s="712"/>
      <c r="AQ32" s="713"/>
      <c r="AR32" s="714"/>
      <c r="AS32" s="39" t="str">
        <f>'syn rec_edit_2'!I91</f>
        <v/>
      </c>
      <c r="AT32" s="712"/>
      <c r="AU32" s="713"/>
      <c r="AV32" s="714"/>
      <c r="AW32" s="39" t="str">
        <f>'syn rec_edit_2'!I100</f>
        <v/>
      </c>
    </row>
    <row r="33" spans="1:49" ht="12.95" customHeight="1">
      <c r="A33" s="702"/>
      <c r="B33" s="20"/>
      <c r="C33" s="38" t="str">
        <f>'syn rec_edit_2'!H11</f>
        <v/>
      </c>
      <c r="D33" s="21"/>
      <c r="E33" s="39" t="str">
        <f>'syn rec_edit_2'!J11</f>
        <v/>
      </c>
      <c r="F33" s="20"/>
      <c r="G33" s="38" t="str">
        <f>'syn rec_edit_2'!H19</f>
        <v/>
      </c>
      <c r="H33" s="21"/>
      <c r="I33" s="39" t="str">
        <f>'syn rec_edit_2'!J19</f>
        <v/>
      </c>
      <c r="J33" s="20"/>
      <c r="K33" s="38" t="str">
        <f>'syn rec_edit_2'!H27</f>
        <v/>
      </c>
      <c r="L33" s="21"/>
      <c r="M33" s="39" t="str">
        <f>'syn rec_edit_2'!J27</f>
        <v/>
      </c>
      <c r="N33" s="20"/>
      <c r="O33" s="38" t="str">
        <f>'syn rec_edit_2'!H35</f>
        <v/>
      </c>
      <c r="P33" s="21"/>
      <c r="Q33" s="39" t="str">
        <f>'syn rec_edit_2'!J35</f>
        <v/>
      </c>
      <c r="R33" s="20"/>
      <c r="S33" s="38" t="str">
        <f>'syn rec_edit_2'!H43</f>
        <v/>
      </c>
      <c r="T33" s="21"/>
      <c r="U33" s="39" t="str">
        <f>'syn rec_edit_2'!J43</f>
        <v/>
      </c>
      <c r="V33" s="20"/>
      <c r="W33" s="38" t="str">
        <f>'syn rec_edit_2'!H51</f>
        <v/>
      </c>
      <c r="X33" s="21"/>
      <c r="Y33" s="39" t="str">
        <f>'syn rec_edit_2'!J51</f>
        <v/>
      </c>
      <c r="Z33" s="20"/>
      <c r="AA33" s="38" t="str">
        <f>'syn rec_edit_2'!H59</f>
        <v/>
      </c>
      <c r="AB33" s="21"/>
      <c r="AC33" s="39" t="str">
        <f>'syn rec_edit_2'!J59</f>
        <v/>
      </c>
      <c r="AD33" s="20"/>
      <c r="AE33" s="38" t="str">
        <f>'syn rec_edit_2'!H67</f>
        <v/>
      </c>
      <c r="AF33" s="21"/>
      <c r="AG33" s="39" t="str">
        <f>'syn rec_edit_2'!J67</f>
        <v/>
      </c>
      <c r="AH33" s="20"/>
      <c r="AI33" s="38" t="str">
        <f>'syn rec_edit_2'!H75</f>
        <v/>
      </c>
      <c r="AJ33" s="21"/>
      <c r="AK33" s="39" t="str">
        <f>'syn rec_edit_2'!J75</f>
        <v/>
      </c>
      <c r="AL33" s="20"/>
      <c r="AM33" s="38" t="str">
        <f>'syn rec_edit_2'!H83</f>
        <v/>
      </c>
      <c r="AN33" s="21"/>
      <c r="AO33" s="39" t="str">
        <f>'syn rec_edit_2'!J83</f>
        <v/>
      </c>
      <c r="AP33" s="20"/>
      <c r="AQ33" s="38" t="str">
        <f>'syn rec_edit_2'!H91</f>
        <v/>
      </c>
      <c r="AR33" s="21"/>
      <c r="AS33" s="39" t="str">
        <f>'syn rec_edit_2'!J91</f>
        <v/>
      </c>
      <c r="AT33" s="20"/>
      <c r="AU33" s="38" t="str">
        <f>'syn rec_edit_2'!H99</f>
        <v/>
      </c>
      <c r="AV33" s="21"/>
      <c r="AW33" s="39" t="str">
        <f>'syn rec_edit_2'!J99</f>
        <v/>
      </c>
    </row>
    <row r="34" spans="1:49" ht="12.95" customHeight="1" thickBot="1">
      <c r="A34" s="28"/>
      <c r="B34" s="221" t="str">
        <f>'syn rec_edit_2'!F11</f>
        <v/>
      </c>
      <c r="C34" s="22"/>
      <c r="D34" s="22"/>
      <c r="E34" s="23" t="str">
        <f>'syn rec_edit_2'!G11</f>
        <v/>
      </c>
      <c r="F34" s="221" t="str">
        <f>'syn rec_edit_2'!F19</f>
        <v/>
      </c>
      <c r="G34" s="22"/>
      <c r="H34" s="22"/>
      <c r="I34" s="23" t="str">
        <f>'syn rec_edit_2'!G19</f>
        <v/>
      </c>
      <c r="J34" s="221" t="str">
        <f>'syn rec_edit_2'!F27</f>
        <v/>
      </c>
      <c r="K34" s="22"/>
      <c r="L34" s="22"/>
      <c r="M34" s="23" t="str">
        <f>'syn rec_edit_2'!G27</f>
        <v/>
      </c>
      <c r="N34" s="221" t="str">
        <f>'syn rec_edit_2'!F35</f>
        <v/>
      </c>
      <c r="O34" s="22"/>
      <c r="P34" s="22"/>
      <c r="Q34" s="23" t="str">
        <f>'syn rec_edit_2'!G35</f>
        <v/>
      </c>
      <c r="R34" s="221" t="str">
        <f>'syn rec_edit_2'!F43</f>
        <v/>
      </c>
      <c r="S34" s="22"/>
      <c r="T34" s="22"/>
      <c r="U34" s="23" t="str">
        <f>'syn rec_edit_2'!G43</f>
        <v/>
      </c>
      <c r="V34" s="221" t="str">
        <f>'syn rec_edit_2'!F51</f>
        <v/>
      </c>
      <c r="W34" s="22"/>
      <c r="X34" s="22"/>
      <c r="Y34" s="23" t="str">
        <f>'syn rec_edit_2'!G51</f>
        <v/>
      </c>
      <c r="Z34" s="221" t="str">
        <f>'syn rec_edit_2'!F59</f>
        <v/>
      </c>
      <c r="AA34" s="22"/>
      <c r="AB34" s="22"/>
      <c r="AC34" s="23" t="str">
        <f>'syn rec_edit_2'!G59</f>
        <v/>
      </c>
      <c r="AD34" s="221" t="str">
        <f>'syn rec_edit_2'!F67</f>
        <v/>
      </c>
      <c r="AE34" s="22"/>
      <c r="AF34" s="22"/>
      <c r="AG34" s="23" t="str">
        <f>'syn rec_edit_2'!G67</f>
        <v/>
      </c>
      <c r="AH34" s="221" t="str">
        <f>'syn rec_edit_2'!F75</f>
        <v/>
      </c>
      <c r="AI34" s="22"/>
      <c r="AJ34" s="22"/>
      <c r="AK34" s="23" t="str">
        <f>'syn rec_edit_2'!G75</f>
        <v/>
      </c>
      <c r="AL34" s="221" t="str">
        <f>'syn rec_edit_2'!F83</f>
        <v/>
      </c>
      <c r="AM34" s="22"/>
      <c r="AN34" s="22"/>
      <c r="AO34" s="23" t="str">
        <f>'syn rec_edit_2'!G83</f>
        <v/>
      </c>
      <c r="AP34" s="221" t="str">
        <f>'syn rec_edit_2'!F91</f>
        <v/>
      </c>
      <c r="AQ34" s="22"/>
      <c r="AR34" s="22"/>
      <c r="AS34" s="23" t="str">
        <f>'syn rec_edit_2'!G91</f>
        <v/>
      </c>
      <c r="AT34" s="221" t="str">
        <f>'syn rec_edit_2'!F99</f>
        <v/>
      </c>
      <c r="AU34" s="22"/>
      <c r="AV34" s="22"/>
      <c r="AW34" s="23" t="str">
        <f>'syn rec_edit_2'!G99</f>
        <v/>
      </c>
    </row>
    <row r="35" spans="1:49" ht="12.95" customHeight="1">
      <c r="A35" s="701" t="s">
        <v>11</v>
      </c>
      <c r="B35" s="709" t="str">
        <f>IF('syn rec_edit_2'!B12&lt;&gt;"",RIGHT('syn rec_edit_2'!B12,LEN('syn rec_edit_2'!B12)-5),"")</f>
        <v/>
      </c>
      <c r="C35" s="710"/>
      <c r="D35" s="711"/>
      <c r="E35" s="52" t="str">
        <f>IF('syn rec_edit_2'!E12&gt;0, 'syn rec_edit_2'!E12 &amp; "nt","")</f>
        <v/>
      </c>
      <c r="F35" s="709" t="str">
        <f>IF('syn rec_edit_2'!B20&lt;&gt;"",RIGHT('syn rec_edit_2'!B20,LEN('syn rec_edit_2'!B20)-5),"")</f>
        <v/>
      </c>
      <c r="G35" s="710"/>
      <c r="H35" s="711"/>
      <c r="I35" s="52" t="str">
        <f>IF('syn rec_edit_2'!E20&gt;0, 'syn rec_edit_2'!E20 &amp; "nt","")</f>
        <v/>
      </c>
      <c r="J35" s="709" t="str">
        <f>IF('syn rec_edit_2'!B28&lt;&gt;"",RIGHT('syn rec_edit_2'!B28,LEN('syn rec_edit_2'!B28)-5),"")</f>
        <v/>
      </c>
      <c r="K35" s="710"/>
      <c r="L35" s="711"/>
      <c r="M35" s="52" t="str">
        <f>IF('syn rec_edit_2'!E28&gt;0, 'syn rec_edit_2'!E28 &amp; "nt","")</f>
        <v/>
      </c>
      <c r="N35" s="709" t="str">
        <f>IF('syn rec_edit_2'!B36&lt;&gt;"",RIGHT('syn rec_edit_2'!B36,LEN('syn rec_edit_2'!B36)-5),"")</f>
        <v/>
      </c>
      <c r="O35" s="710"/>
      <c r="P35" s="711"/>
      <c r="Q35" s="52" t="str">
        <f>IF('syn rec_edit_2'!E36&gt;0, 'syn rec_edit_2'!E36 &amp; "nt","")</f>
        <v/>
      </c>
      <c r="R35" s="709" t="str">
        <f>IF('syn rec_edit_2'!B44&lt;&gt;"",RIGHT('syn rec_edit_2'!B44,LEN('syn rec_edit_2'!B44)-5),"")</f>
        <v/>
      </c>
      <c r="S35" s="710"/>
      <c r="T35" s="711"/>
      <c r="U35" s="52" t="str">
        <f>IF('syn rec_edit_2'!E44&gt;0, 'syn rec_edit_2'!E44 &amp; "nt","")</f>
        <v/>
      </c>
      <c r="V35" s="709" t="str">
        <f>IF('syn rec_edit_2'!B52&lt;&gt;"",RIGHT('syn rec_edit_2'!B52,LEN('syn rec_edit_2'!B52)-5),"")</f>
        <v/>
      </c>
      <c r="W35" s="710"/>
      <c r="X35" s="711"/>
      <c r="Y35" s="52" t="str">
        <f>IF('syn rec_edit_2'!E52&gt;0, 'syn rec_edit_2'!E52 &amp; "nt","")</f>
        <v/>
      </c>
      <c r="Z35" s="709" t="str">
        <f>IF('syn rec_edit_2'!B60&lt;&gt;"",RIGHT('syn rec_edit_2'!B60,LEN('syn rec_edit_2'!B60)-5),"")</f>
        <v/>
      </c>
      <c r="AA35" s="710"/>
      <c r="AB35" s="711"/>
      <c r="AC35" s="52" t="str">
        <f>IF('syn rec_edit_2'!E60&gt;0, 'syn rec_edit_2'!E60 &amp; "nt","")</f>
        <v/>
      </c>
      <c r="AD35" s="709" t="str">
        <f>IF('syn rec_edit_2'!B68&lt;&gt;"",RIGHT('syn rec_edit_2'!B68,LEN('syn rec_edit_2'!B68)-5),"")</f>
        <v/>
      </c>
      <c r="AE35" s="710"/>
      <c r="AF35" s="711"/>
      <c r="AG35" s="52" t="str">
        <f>IF('syn rec_edit_2'!E68&gt;0, 'syn rec_edit_2'!E68 &amp; "nt","")</f>
        <v/>
      </c>
      <c r="AH35" s="709" t="str">
        <f>IF('syn rec_edit_2'!B76&lt;&gt;"",RIGHT('syn rec_edit_2'!B76,LEN('syn rec_edit_2'!B76)-5),"")</f>
        <v/>
      </c>
      <c r="AI35" s="710"/>
      <c r="AJ35" s="711"/>
      <c r="AK35" s="52" t="str">
        <f>IF('syn rec_edit_2'!E76&gt;0, 'syn rec_edit_2'!E76 &amp; "nt","")</f>
        <v/>
      </c>
      <c r="AL35" s="709" t="str">
        <f>IF('syn rec_edit_2'!B84&lt;&gt;"",RIGHT('syn rec_edit_2'!B84,LEN('syn rec_edit_2'!B84)-5),"")</f>
        <v/>
      </c>
      <c r="AM35" s="710"/>
      <c r="AN35" s="711"/>
      <c r="AO35" s="52" t="str">
        <f>IF('syn rec_edit_2'!E84&gt;0, 'syn rec_edit_2'!E84 &amp; "nt","")</f>
        <v/>
      </c>
      <c r="AP35" s="709" t="str">
        <f>IF('syn rec_edit_2'!B92&lt;&gt;"",RIGHT('syn rec_edit_2'!B92,LEN('syn rec_edit_2'!B92)-5),"")</f>
        <v/>
      </c>
      <c r="AQ35" s="710"/>
      <c r="AR35" s="711"/>
      <c r="AS35" s="52" t="str">
        <f>IF('syn rec_edit_2'!E92&gt;0, 'syn rec_edit_2'!E92 &amp; "nt","")</f>
        <v/>
      </c>
      <c r="AT35" s="709" t="str">
        <f>IF('syn rec_edit_2'!B100&lt;&gt;"",RIGHT('syn rec_edit_2'!B100,LEN('syn rec_edit_2'!B100)-5),"")</f>
        <v/>
      </c>
      <c r="AU35" s="710"/>
      <c r="AV35" s="711"/>
      <c r="AW35" s="52" t="str">
        <f>IF('syn rec_edit_2'!E100&gt;0, 'syn rec_edit_2'!E100 &amp; "nt","")</f>
        <v/>
      </c>
    </row>
    <row r="36" spans="1:49" ht="12.95" customHeight="1">
      <c r="A36" s="702"/>
      <c r="B36" s="712"/>
      <c r="C36" s="713"/>
      <c r="D36" s="714"/>
      <c r="E36" s="39" t="str">
        <f>'syn rec_edit_2'!I12</f>
        <v/>
      </c>
      <c r="F36" s="712"/>
      <c r="G36" s="713"/>
      <c r="H36" s="714"/>
      <c r="I36" s="39" t="str">
        <f>'syn rec_edit_2'!I20</f>
        <v/>
      </c>
      <c r="J36" s="712"/>
      <c r="K36" s="713"/>
      <c r="L36" s="714"/>
      <c r="M36" s="39" t="str">
        <f>'syn rec_edit_2'!I28</f>
        <v/>
      </c>
      <c r="N36" s="712"/>
      <c r="O36" s="713"/>
      <c r="P36" s="714"/>
      <c r="Q36" s="39" t="str">
        <f>'syn rec_edit_2'!I36</f>
        <v/>
      </c>
      <c r="R36" s="712"/>
      <c r="S36" s="713"/>
      <c r="T36" s="714"/>
      <c r="U36" s="39" t="str">
        <f>'syn rec_edit_2'!I44</f>
        <v/>
      </c>
      <c r="V36" s="712"/>
      <c r="W36" s="713"/>
      <c r="X36" s="714"/>
      <c r="Y36" s="39" t="str">
        <f>'syn rec_edit_2'!I52</f>
        <v/>
      </c>
      <c r="Z36" s="712"/>
      <c r="AA36" s="713"/>
      <c r="AB36" s="714"/>
      <c r="AC36" s="39" t="str">
        <f>'syn rec_edit_2'!I60</f>
        <v/>
      </c>
      <c r="AD36" s="712"/>
      <c r="AE36" s="713"/>
      <c r="AF36" s="714"/>
      <c r="AG36" s="39" t="str">
        <f>'syn rec_edit_2'!I68</f>
        <v/>
      </c>
      <c r="AH36" s="712"/>
      <c r="AI36" s="713"/>
      <c r="AJ36" s="714"/>
      <c r="AK36" s="39" t="str">
        <f>'syn rec_edit_2'!I76</f>
        <v/>
      </c>
      <c r="AL36" s="712"/>
      <c r="AM36" s="713"/>
      <c r="AN36" s="714"/>
      <c r="AO36" s="39" t="str">
        <f>'syn rec_edit_2'!I84</f>
        <v/>
      </c>
      <c r="AP36" s="712"/>
      <c r="AQ36" s="713"/>
      <c r="AR36" s="714"/>
      <c r="AS36" s="39" t="str">
        <f>'syn rec_edit_2'!I92</f>
        <v/>
      </c>
      <c r="AT36" s="712"/>
      <c r="AU36" s="713"/>
      <c r="AV36" s="714"/>
      <c r="AW36" s="39" t="str">
        <f>'syn rec_edit_2'!I100</f>
        <v/>
      </c>
    </row>
    <row r="37" spans="1:49" ht="12.95" customHeight="1">
      <c r="A37" s="702"/>
      <c r="B37" s="20"/>
      <c r="C37" s="38" t="str">
        <f>'syn rec_edit_2'!H12</f>
        <v/>
      </c>
      <c r="D37" s="21"/>
      <c r="E37" s="39" t="str">
        <f>'syn rec_edit_2'!J12</f>
        <v/>
      </c>
      <c r="F37" s="20"/>
      <c r="G37" s="38" t="str">
        <f>'syn rec_edit_2'!H20</f>
        <v/>
      </c>
      <c r="H37" s="21"/>
      <c r="I37" s="39" t="str">
        <f>'syn rec_edit_2'!J20</f>
        <v/>
      </c>
      <c r="J37" s="20"/>
      <c r="K37" s="38" t="str">
        <f>'syn rec_edit_2'!H28</f>
        <v/>
      </c>
      <c r="L37" s="21"/>
      <c r="M37" s="39" t="str">
        <f>'syn rec_edit_2'!J28</f>
        <v/>
      </c>
      <c r="N37" s="20"/>
      <c r="O37" s="38" t="str">
        <f>'syn rec_edit_2'!H36</f>
        <v/>
      </c>
      <c r="P37" s="21"/>
      <c r="Q37" s="39" t="str">
        <f>'syn rec_edit_2'!J36</f>
        <v/>
      </c>
      <c r="R37" s="20"/>
      <c r="S37" s="38" t="str">
        <f>'syn rec_edit_2'!H44</f>
        <v/>
      </c>
      <c r="T37" s="21"/>
      <c r="U37" s="39" t="str">
        <f>'syn rec_edit_2'!J44</f>
        <v/>
      </c>
      <c r="V37" s="20"/>
      <c r="W37" s="38" t="str">
        <f>'syn rec_edit_2'!H52</f>
        <v/>
      </c>
      <c r="X37" s="21"/>
      <c r="Y37" s="39" t="str">
        <f>'syn rec_edit_2'!J52</f>
        <v/>
      </c>
      <c r="Z37" s="20"/>
      <c r="AA37" s="38" t="str">
        <f>'syn rec_edit_2'!H60</f>
        <v/>
      </c>
      <c r="AB37" s="21"/>
      <c r="AC37" s="39" t="str">
        <f>'syn rec_edit_2'!J60</f>
        <v/>
      </c>
      <c r="AD37" s="20"/>
      <c r="AE37" s="38" t="str">
        <f>'syn rec_edit_2'!H68</f>
        <v/>
      </c>
      <c r="AF37" s="21"/>
      <c r="AG37" s="39" t="str">
        <f>'syn rec_edit_2'!J68</f>
        <v/>
      </c>
      <c r="AH37" s="20"/>
      <c r="AI37" s="38" t="str">
        <f>'syn rec_edit_2'!H76</f>
        <v/>
      </c>
      <c r="AJ37" s="21"/>
      <c r="AK37" s="39" t="str">
        <f>'syn rec_edit_2'!J76</f>
        <v/>
      </c>
      <c r="AL37" s="20"/>
      <c r="AM37" s="38" t="str">
        <f>'syn rec_edit_2'!H84</f>
        <v/>
      </c>
      <c r="AN37" s="21"/>
      <c r="AO37" s="39" t="str">
        <f>'syn rec_edit_2'!J84</f>
        <v/>
      </c>
      <c r="AP37" s="20"/>
      <c r="AQ37" s="38" t="str">
        <f>'syn rec_edit_2'!H92</f>
        <v/>
      </c>
      <c r="AR37" s="21"/>
      <c r="AS37" s="39" t="str">
        <f>'syn rec_edit_2'!J92</f>
        <v/>
      </c>
      <c r="AT37" s="20"/>
      <c r="AU37" s="38" t="str">
        <f>'syn rec_edit_2'!H100</f>
        <v/>
      </c>
      <c r="AV37" s="21"/>
      <c r="AW37" s="39" t="str">
        <f>'syn rec_edit_2'!J100</f>
        <v/>
      </c>
    </row>
    <row r="38" spans="1:49" ht="12.95" customHeight="1" thickBot="1">
      <c r="A38" s="29"/>
      <c r="B38" s="221" t="str">
        <f>'syn rec_edit_2'!F12</f>
        <v/>
      </c>
      <c r="C38" s="22"/>
      <c r="D38" s="22"/>
      <c r="E38" s="23" t="str">
        <f>'syn rec_edit_2'!G12</f>
        <v/>
      </c>
      <c r="F38" s="221" t="str">
        <f>'syn rec_edit_2'!F20</f>
        <v/>
      </c>
      <c r="G38" s="22"/>
      <c r="H38" s="22"/>
      <c r="I38" s="23" t="str">
        <f>'syn rec_edit_2'!G20</f>
        <v/>
      </c>
      <c r="J38" s="221" t="str">
        <f>'syn rec_edit_2'!F28</f>
        <v/>
      </c>
      <c r="K38" s="22"/>
      <c r="L38" s="22"/>
      <c r="M38" s="23" t="str">
        <f>'syn rec_edit_2'!G28</f>
        <v/>
      </c>
      <c r="N38" s="221" t="str">
        <f>'syn rec_edit_2'!F36</f>
        <v/>
      </c>
      <c r="O38" s="22"/>
      <c r="P38" s="22"/>
      <c r="Q38" s="23" t="str">
        <f>'syn rec_edit_2'!G36</f>
        <v/>
      </c>
      <c r="R38" s="221" t="str">
        <f>'syn rec_edit_2'!F44</f>
        <v/>
      </c>
      <c r="S38" s="22"/>
      <c r="T38" s="22"/>
      <c r="U38" s="23" t="str">
        <f>'syn rec_edit_2'!G44</f>
        <v/>
      </c>
      <c r="V38" s="221" t="str">
        <f>'syn rec_edit_2'!F52</f>
        <v/>
      </c>
      <c r="W38" s="22"/>
      <c r="X38" s="22"/>
      <c r="Y38" s="23" t="str">
        <f>'syn rec_edit_2'!G52</f>
        <v/>
      </c>
      <c r="Z38" s="221" t="str">
        <f>'syn rec_edit_2'!F60</f>
        <v/>
      </c>
      <c r="AA38" s="22"/>
      <c r="AB38" s="22"/>
      <c r="AC38" s="23" t="str">
        <f>'syn rec_edit_2'!G60</f>
        <v/>
      </c>
      <c r="AD38" s="221" t="str">
        <f>'syn rec_edit_2'!F68</f>
        <v/>
      </c>
      <c r="AE38" s="22"/>
      <c r="AF38" s="22"/>
      <c r="AG38" s="23" t="str">
        <f>'syn rec_edit_2'!G68</f>
        <v/>
      </c>
      <c r="AH38" s="221" t="str">
        <f>'syn rec_edit_2'!F76</f>
        <v/>
      </c>
      <c r="AI38" s="22"/>
      <c r="AJ38" s="22"/>
      <c r="AK38" s="23" t="str">
        <f>'syn rec_edit_2'!G77</f>
        <v/>
      </c>
      <c r="AL38" s="221" t="str">
        <f>'syn rec_edit_2'!F84</f>
        <v/>
      </c>
      <c r="AM38" s="22"/>
      <c r="AN38" s="22"/>
      <c r="AO38" s="23" t="str">
        <f>'syn rec_edit_2'!G84</f>
        <v/>
      </c>
      <c r="AP38" s="221" t="str">
        <f>'syn rec_edit_2'!F92</f>
        <v/>
      </c>
      <c r="AQ38" s="22"/>
      <c r="AR38" s="22"/>
      <c r="AS38" s="23" t="str">
        <f>'syn rec_edit_2'!G92</f>
        <v/>
      </c>
      <c r="AT38" s="221" t="str">
        <f>'syn rec_edit_2'!F100</f>
        <v/>
      </c>
      <c r="AU38" s="22"/>
      <c r="AV38" s="22"/>
      <c r="AW38" s="23" t="str">
        <f>'syn rec_edit_2'!G100</f>
        <v/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18">
        <f>COUNTIF('syn rec_edit_2'!F5:F100,"*1-*")</f>
        <v>0</v>
      </c>
      <c r="E40" s="719"/>
      <c r="F40" s="34"/>
      <c r="G40" s="35" t="s">
        <v>13</v>
      </c>
      <c r="H40" s="35"/>
      <c r="I40" s="36"/>
      <c r="J40" s="721">
        <f>COUNTIF('syn rec_edit_2'!F5:F100,"*2-*")</f>
        <v>0</v>
      </c>
      <c r="K40" s="722"/>
      <c r="L40" s="34"/>
      <c r="M40" s="35" t="s">
        <v>14</v>
      </c>
      <c r="N40" s="35"/>
      <c r="O40" s="36"/>
      <c r="P40" s="716">
        <f>COUNTIF('syn rec_edit_2'!F5:F100,"*3-*")</f>
        <v>0</v>
      </c>
      <c r="Q40" s="717"/>
      <c r="R40" s="34"/>
      <c r="S40" s="31" t="s">
        <v>18</v>
      </c>
      <c r="T40" s="31"/>
      <c r="U40" s="31"/>
      <c r="V40" s="730">
        <f>COUNTIF('syn rec_edit_2'!F5:F100,"*4-*")</f>
        <v>0</v>
      </c>
      <c r="W40" s="731"/>
      <c r="X40" s="32"/>
      <c r="Y40" s="31" t="s">
        <v>19</v>
      </c>
      <c r="Z40" s="31"/>
      <c r="AA40" s="31"/>
      <c r="AB40" s="728">
        <f>COUNTIF('syn rec_edit_2'!F5:F100,"*5-*")</f>
        <v>0</v>
      </c>
      <c r="AC40" s="729"/>
      <c r="AD40" s="9"/>
      <c r="AE40" s="31" t="s">
        <v>516</v>
      </c>
      <c r="AF40" s="239"/>
      <c r="AG40" s="239"/>
      <c r="AH40" s="726">
        <f>COUNTIF('syn rec_edit_2'!F5:F100,"*6-*")</f>
        <v>0</v>
      </c>
      <c r="AI40" s="727"/>
      <c r="AJ40" s="724" t="s">
        <v>33</v>
      </c>
      <c r="AK40" s="725"/>
      <c r="AL40" s="725"/>
      <c r="AM40" s="725"/>
      <c r="AN40" s="725"/>
      <c r="AO40" s="723">
        <f ca="1">'syn rec_edit_2'!K2</f>
        <v>43467.539867361113</v>
      </c>
      <c r="AP40" s="723"/>
      <c r="AQ40" s="723"/>
      <c r="AR40" s="723"/>
      <c r="AS40" s="723"/>
      <c r="AT40" s="723"/>
      <c r="AU40" s="723"/>
      <c r="AV40" s="723"/>
      <c r="AW40" s="157"/>
    </row>
    <row r="41" spans="1:49" ht="19.5" customHeight="1">
      <c r="A41" s="31" t="s">
        <v>31</v>
      </c>
      <c r="B41" s="31"/>
      <c r="C41" s="32"/>
      <c r="D41" s="715">
        <f>IF(AND(D40&lt;13,D40&gt;0),1,IF(AND(D40&lt;25,D40&gt;12),2,IF(AND(D40&lt;37,D40&gt;24),3,IF(AND(D40&lt;49,D40&gt;36),4,0))))</f>
        <v>0</v>
      </c>
      <c r="E41" s="715"/>
      <c r="F41" s="33"/>
      <c r="G41" s="33"/>
      <c r="H41" s="33"/>
      <c r="I41" s="33"/>
      <c r="J41" s="715">
        <f>IF(AND(J40&lt;13,J40&gt;0),1,IF(AND(J40&lt;25,J40&gt;12),2,IF(AND(J40&lt;37,J40&gt;24),3,IF(AND(J40&lt;49,J40&gt;36),4,0))))</f>
        <v>0</v>
      </c>
      <c r="K41" s="715"/>
      <c r="L41" s="33"/>
      <c r="M41" s="33"/>
      <c r="N41" s="33"/>
      <c r="O41" s="33"/>
      <c r="P41" s="715">
        <f>IF(AND(P40&lt;13,P40&gt;0),1,IF(AND(P40&lt;25,P40&gt;12),2,IF(AND(P40&lt;37,P40&gt;24),3,IF(AND(P40&lt;49,P40&gt;36),4,0))))</f>
        <v>0</v>
      </c>
      <c r="Q41" s="715"/>
      <c r="R41" s="33"/>
      <c r="S41" s="33"/>
      <c r="T41" s="33"/>
      <c r="U41" s="33"/>
      <c r="V41" s="715">
        <f>IF(AND(V40&lt;13,V40&gt;0),1,IF(AND(V40&lt;25,V40&gt;12),2,IF(AND(V40&lt;37,V40&gt;24),3,IF(AND(V40&lt;49,V40&gt;36),4,0))))</f>
        <v>0</v>
      </c>
      <c r="W41" s="715"/>
      <c r="X41" s="33"/>
      <c r="Y41" s="33"/>
      <c r="Z41" s="33"/>
      <c r="AA41" s="33"/>
      <c r="AB41" s="715">
        <f>IF(AND(AB40&lt;13,AB40&gt;0),1,IF(AND(AB40&lt;25,AB40&gt;12),2,IF(AND(AB40&lt;37,AB40&gt;24),3,IF(AND(AB40&lt;49,AB40&gt;36),4,0))))</f>
        <v>0</v>
      </c>
      <c r="AC41" s="715"/>
      <c r="AD41" s="240"/>
      <c r="AE41" s="240"/>
      <c r="AF41" s="240"/>
      <c r="AG41" s="240"/>
      <c r="AH41" s="715">
        <f>IF(AND(AH40&lt;13,AH40&gt;0),1,IF(AND(AH40&lt;25,AH40&gt;12),2,IF(AND(AH40&lt;37,AH40&gt;24),3,IF(AND(AH40&lt;49,AH40&gt;36),4,0))))</f>
        <v>0</v>
      </c>
      <c r="AI41" s="715"/>
      <c r="AJ41" s="237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57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57"/>
      <c r="AQ42" s="13"/>
      <c r="AR42" s="13"/>
      <c r="AS42" s="13"/>
      <c r="AT42" s="13"/>
      <c r="AU42" s="157"/>
      <c r="AV42" s="157"/>
      <c r="AW42" s="157"/>
    </row>
    <row r="43" spans="1:49" ht="16.5" customHeight="1" thickBot="1">
      <c r="A43" s="704" t="s">
        <v>727</v>
      </c>
      <c r="B43" s="704"/>
      <c r="C43" s="704"/>
      <c r="D43" s="704"/>
      <c r="E43" s="705" t="s">
        <v>728</v>
      </c>
      <c r="F43" s="705"/>
      <c r="G43" s="706"/>
      <c r="H43" s="707">
        <f>COUNTIF('syn rec_edit_2'!F5:F100,"*A-*")</f>
        <v>0</v>
      </c>
      <c r="I43" s="708"/>
      <c r="J43" s="273"/>
      <c r="K43" s="705" t="s">
        <v>729</v>
      </c>
      <c r="L43" s="705"/>
      <c r="M43" s="706"/>
      <c r="N43" s="749">
        <f>COUNTIF('syn rec_edit_2'!F5:F100,"*B-*")</f>
        <v>0</v>
      </c>
      <c r="O43" s="750"/>
      <c r="AA43" s="753"/>
      <c r="AB43" s="753"/>
      <c r="AC43" s="753"/>
      <c r="AD43" s="753"/>
      <c r="AE43" s="155"/>
      <c r="AF43" s="155"/>
      <c r="AG43" s="753"/>
      <c r="AH43" s="753"/>
      <c r="AI43" s="753"/>
      <c r="AJ43" s="753"/>
      <c r="AK43" s="156"/>
      <c r="AL43" s="156"/>
      <c r="AO43" s="9" t="s">
        <v>116</v>
      </c>
      <c r="AT43" s="752">
        <f>'syn rec_edit_2'!AE4</f>
        <v>0</v>
      </c>
      <c r="AU43" s="752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A43:D43"/>
    <mergeCell ref="E43:G43"/>
    <mergeCell ref="H43:I43"/>
    <mergeCell ref="K43:M43"/>
    <mergeCell ref="N43:O43"/>
    <mergeCell ref="AA43:AD43"/>
    <mergeCell ref="AG43:AJ43"/>
    <mergeCell ref="AT43:AU43"/>
    <mergeCell ref="D41:E41"/>
    <mergeCell ref="J41:K41"/>
    <mergeCell ref="P41:Q41"/>
    <mergeCell ref="V41:W41"/>
    <mergeCell ref="AB41:AC41"/>
    <mergeCell ref="AH41:AI41"/>
    <mergeCell ref="AP35:AR36"/>
    <mergeCell ref="AT35:AV36"/>
    <mergeCell ref="D40:E40"/>
    <mergeCell ref="J40:K40"/>
    <mergeCell ref="P40:Q40"/>
    <mergeCell ref="V40:W40"/>
    <mergeCell ref="AB40:AC40"/>
    <mergeCell ref="AH40:AI40"/>
    <mergeCell ref="AJ40:AN40"/>
    <mergeCell ref="AO40:AV40"/>
    <mergeCell ref="AH35:AJ36"/>
    <mergeCell ref="AL35:AN36"/>
    <mergeCell ref="A35:A37"/>
    <mergeCell ref="B35:D36"/>
    <mergeCell ref="F35:H36"/>
    <mergeCell ref="J35:L36"/>
    <mergeCell ref="N35:P36"/>
    <mergeCell ref="R35:T36"/>
    <mergeCell ref="V35:X36"/>
    <mergeCell ref="Z35:AB36"/>
    <mergeCell ref="AD35:AF36"/>
    <mergeCell ref="AH27:AJ28"/>
    <mergeCell ref="AL27:AN28"/>
    <mergeCell ref="AP27:AR28"/>
    <mergeCell ref="AT27:AV28"/>
    <mergeCell ref="A31:A33"/>
    <mergeCell ref="B31:D32"/>
    <mergeCell ref="F31:H32"/>
    <mergeCell ref="J31:L32"/>
    <mergeCell ref="N31:P32"/>
    <mergeCell ref="R31:T32"/>
    <mergeCell ref="AT31:AV32"/>
    <mergeCell ref="V31:X32"/>
    <mergeCell ref="Z31:AB32"/>
    <mergeCell ref="AD31:AF32"/>
    <mergeCell ref="AH31:AJ32"/>
    <mergeCell ref="AL31:AN32"/>
    <mergeCell ref="AP31:AR32"/>
    <mergeCell ref="A27:A29"/>
    <mergeCell ref="B27:D28"/>
    <mergeCell ref="F27:H28"/>
    <mergeCell ref="J27:L28"/>
    <mergeCell ref="N27:P28"/>
    <mergeCell ref="R27:T28"/>
    <mergeCell ref="V27:X28"/>
    <mergeCell ref="Z27:AB28"/>
    <mergeCell ref="AD27:AF28"/>
    <mergeCell ref="AH19:AJ20"/>
    <mergeCell ref="AL19:AN20"/>
    <mergeCell ref="AP19:AR20"/>
    <mergeCell ref="AT19:AV20"/>
    <mergeCell ref="A23:A25"/>
    <mergeCell ref="B23:D24"/>
    <mergeCell ref="F23:H24"/>
    <mergeCell ref="J23:L24"/>
    <mergeCell ref="N23:P24"/>
    <mergeCell ref="R23:T24"/>
    <mergeCell ref="AT23:AV24"/>
    <mergeCell ref="V23:X24"/>
    <mergeCell ref="Z23:AB24"/>
    <mergeCell ref="AD23:AF24"/>
    <mergeCell ref="AH23:AJ24"/>
    <mergeCell ref="AL23:AN24"/>
    <mergeCell ref="AP23:AR24"/>
    <mergeCell ref="A19:A21"/>
    <mergeCell ref="B19:D20"/>
    <mergeCell ref="F19:H20"/>
    <mergeCell ref="J19:L20"/>
    <mergeCell ref="N19:P20"/>
    <mergeCell ref="AH11:AJ12"/>
    <mergeCell ref="AL11:AN12"/>
    <mergeCell ref="R19:T20"/>
    <mergeCell ref="V19:X20"/>
    <mergeCell ref="Z19:AB20"/>
    <mergeCell ref="AD19:AF20"/>
    <mergeCell ref="AP11:AR12"/>
    <mergeCell ref="AT11:AV12"/>
    <mergeCell ref="A15:A17"/>
    <mergeCell ref="B15:D16"/>
    <mergeCell ref="F15:H16"/>
    <mergeCell ref="J15:L16"/>
    <mergeCell ref="N15:P16"/>
    <mergeCell ref="R15:T16"/>
    <mergeCell ref="AT15:AV16"/>
    <mergeCell ref="V15:X16"/>
    <mergeCell ref="Z15:AB16"/>
    <mergeCell ref="AD15:AF16"/>
    <mergeCell ref="AH15:AJ16"/>
    <mergeCell ref="AL15:AN16"/>
    <mergeCell ref="AP15:AR16"/>
    <mergeCell ref="A11:A13"/>
    <mergeCell ref="B11:D12"/>
    <mergeCell ref="F11:H12"/>
    <mergeCell ref="J11:L12"/>
    <mergeCell ref="N11:P12"/>
    <mergeCell ref="R11:T12"/>
    <mergeCell ref="V11:X12"/>
    <mergeCell ref="Z11:AB12"/>
    <mergeCell ref="AD11:AF12"/>
    <mergeCell ref="A3:F4"/>
    <mergeCell ref="G3:G4"/>
    <mergeCell ref="A7:A9"/>
    <mergeCell ref="B7:D8"/>
    <mergeCell ref="F7:H8"/>
    <mergeCell ref="J7:L8"/>
    <mergeCell ref="N7:P8"/>
    <mergeCell ref="R7:T8"/>
    <mergeCell ref="B6:E6"/>
    <mergeCell ref="Z6:AC6"/>
    <mergeCell ref="AD6:AG6"/>
    <mergeCell ref="AT7:AV8"/>
    <mergeCell ref="V7:X8"/>
    <mergeCell ref="Z7:AB8"/>
    <mergeCell ref="AD7:AF8"/>
    <mergeCell ref="AH7:AJ8"/>
    <mergeCell ref="AL7:AN8"/>
    <mergeCell ref="AP7:AR8"/>
    <mergeCell ref="H3:I4"/>
    <mergeCell ref="K3:AN4"/>
    <mergeCell ref="AO3:AW4"/>
    <mergeCell ref="S5:T5"/>
    <mergeCell ref="AB5:AC5"/>
    <mergeCell ref="AH5:AP5"/>
    <mergeCell ref="AQ5:AS5"/>
    <mergeCell ref="AT5:AW5"/>
    <mergeCell ref="AH6:AK6"/>
    <mergeCell ref="AL6:AO6"/>
    <mergeCell ref="AP6:AS6"/>
    <mergeCell ref="AT6:AW6"/>
    <mergeCell ref="F6:I6"/>
    <mergeCell ref="J6:M6"/>
    <mergeCell ref="N6:Q6"/>
    <mergeCell ref="R6:U6"/>
    <mergeCell ref="V6:Y6"/>
  </mergeCells>
  <conditionalFormatting sqref="B10:AW10 B14:AW14 B18:AW18 B22:AW22 B26:AW26 B30:AW30 B34:AW34 B38:AW38">
    <cfRule type="containsText" dxfId="215" priority="1" operator="containsText" text="B-">
      <formula>NOT(ISERROR(SEARCH("B-",B10)))</formula>
    </cfRule>
    <cfRule type="containsText" dxfId="214" priority="2" operator="containsText" text="A-">
      <formula>NOT(ISERROR(SEARCH("A-",B10)))</formula>
    </cfRule>
    <cfRule type="containsText" dxfId="213" priority="3" operator="containsText" text="6-">
      <formula>NOT(ISERROR(SEARCH("6-",B10)))</formula>
    </cfRule>
    <cfRule type="containsText" dxfId="212" priority="4" operator="containsText" text="5-">
      <formula>NOT(ISERROR(SEARCH("5-",B10)))</formula>
    </cfRule>
    <cfRule type="containsText" dxfId="211" priority="5" operator="containsText" text="4-">
      <formula>NOT(ISERROR(SEARCH("4-",B10)))</formula>
    </cfRule>
    <cfRule type="containsText" dxfId="210" priority="6" operator="containsText" text="3-">
      <formula>NOT(ISERROR(SEARCH("3-",B10)))</formula>
    </cfRule>
    <cfRule type="containsText" dxfId="209" priority="7" operator="containsText" text="2-">
      <formula>NOT(ISERROR(SEARCH("2-",B10)))</formula>
    </cfRule>
    <cfRule type="containsText" dxfId="208" priority="8" operator="containsText" text="1-">
      <formula>NOT(ISERROR(SEARCH("1-",B10)))</formula>
    </cfRule>
  </conditionalFormatting>
  <printOptions horizontalCentered="1" verticalCentered="1"/>
  <pageMargins left="0.25" right="0.25" top="0.25" bottom="0.25" header="0" footer="0"/>
  <pageSetup scale="97" orientation="landscape" horizontalDpi="4294967292" verticalDpi="4294967292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5"/>
  <dimension ref="A1:XFC67"/>
  <sheetViews>
    <sheetView showGridLines="0" showZeros="0" topLeftCell="A3" zoomScale="102" zoomScaleNormal="102" zoomScaleSheetLayoutView="100" zoomScalePageLayoutView="9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 customWidth="1"/>
    <col min="51" max="51" width="4.140625" style="8" hidden="1" customWidth="1"/>
    <col min="52" max="16383" width="12.5703125" style="8" hidden="1"/>
    <col min="16384" max="16384" width="0.85546875" style="8" customWidth="1"/>
  </cols>
  <sheetData>
    <row r="1" spans="1:49" ht="2.25" customHeight="1" thickBot="1"/>
    <row r="2" spans="1:49" ht="1.5" hidden="1" customHeight="1"/>
    <row r="3" spans="1:49" ht="21.75" customHeight="1">
      <c r="A3" s="737">
        <f>'syn rec_edit'!J2</f>
        <v>0</v>
      </c>
      <c r="B3" s="738"/>
      <c r="C3" s="738"/>
      <c r="D3" s="738"/>
      <c r="E3" s="738"/>
      <c r="F3" s="738"/>
      <c r="G3" s="736" t="s">
        <v>20</v>
      </c>
      <c r="H3" s="732">
        <f>'syn rec_edit'!H2</f>
        <v>0</v>
      </c>
      <c r="I3" s="733"/>
      <c r="J3" s="473"/>
      <c r="K3" s="742" t="s">
        <v>43</v>
      </c>
      <c r="L3" s="742"/>
      <c r="M3" s="742"/>
      <c r="N3" s="742"/>
      <c r="O3" s="742"/>
      <c r="P3" s="742"/>
      <c r="Q3" s="742"/>
      <c r="R3" s="742"/>
      <c r="S3" s="742"/>
      <c r="T3" s="742"/>
      <c r="U3" s="742"/>
      <c r="V3" s="742"/>
      <c r="W3" s="742"/>
      <c r="X3" s="742"/>
      <c r="Y3" s="742"/>
      <c r="Z3" s="742"/>
      <c r="AA3" s="742"/>
      <c r="AB3" s="742"/>
      <c r="AC3" s="742"/>
      <c r="AD3" s="742"/>
      <c r="AE3" s="742"/>
      <c r="AF3" s="742"/>
      <c r="AG3" s="742"/>
      <c r="AH3" s="742"/>
      <c r="AI3" s="742"/>
      <c r="AJ3" s="742"/>
      <c r="AK3" s="742"/>
      <c r="AL3" s="742"/>
      <c r="AM3" s="742"/>
      <c r="AN3" s="742"/>
      <c r="AO3" s="743" t="s">
        <v>881</v>
      </c>
      <c r="AP3" s="744"/>
      <c r="AQ3" s="744"/>
      <c r="AR3" s="744"/>
      <c r="AS3" s="744"/>
      <c r="AT3" s="744"/>
      <c r="AU3" s="744"/>
      <c r="AV3" s="744"/>
      <c r="AW3" s="745"/>
    </row>
    <row r="4" spans="1:49" ht="21.75" customHeight="1" thickBot="1">
      <c r="A4" s="739"/>
      <c r="B4" s="740"/>
      <c r="C4" s="740"/>
      <c r="D4" s="740"/>
      <c r="E4" s="740"/>
      <c r="F4" s="740"/>
      <c r="G4" s="734"/>
      <c r="H4" s="734"/>
      <c r="I4" s="735"/>
      <c r="J4" s="473"/>
      <c r="K4" s="742"/>
      <c r="L4" s="742"/>
      <c r="M4" s="742"/>
      <c r="N4" s="742"/>
      <c r="O4" s="742"/>
      <c r="P4" s="742"/>
      <c r="Q4" s="742"/>
      <c r="R4" s="742"/>
      <c r="S4" s="742"/>
      <c r="T4" s="742"/>
      <c r="U4" s="742"/>
      <c r="V4" s="742"/>
      <c r="W4" s="742"/>
      <c r="X4" s="742"/>
      <c r="Y4" s="742"/>
      <c r="Z4" s="742"/>
      <c r="AA4" s="742"/>
      <c r="AB4" s="742"/>
      <c r="AC4" s="742"/>
      <c r="AD4" s="742"/>
      <c r="AE4" s="742"/>
      <c r="AF4" s="742"/>
      <c r="AG4" s="742"/>
      <c r="AH4" s="742"/>
      <c r="AI4" s="742"/>
      <c r="AJ4" s="742"/>
      <c r="AK4" s="742"/>
      <c r="AL4" s="742"/>
      <c r="AM4" s="742"/>
      <c r="AN4" s="742"/>
      <c r="AO4" s="746"/>
      <c r="AP4" s="747"/>
      <c r="AQ4" s="747"/>
      <c r="AR4" s="747"/>
      <c r="AS4" s="747"/>
      <c r="AT4" s="747"/>
      <c r="AU4" s="747"/>
      <c r="AV4" s="747"/>
      <c r="AW4" s="748"/>
    </row>
    <row r="5" spans="1:49" ht="38.25" customHeight="1">
      <c r="A5" s="478" t="str">
        <f>"*"&amp;TEXT(A3,"yyyymmdd")&amp;"-"&amp;H3&amp;AO3&amp;"*"</f>
        <v>*19000100-0P5*</v>
      </c>
      <c r="B5" s="476"/>
      <c r="C5" s="476"/>
      <c r="D5" s="476"/>
      <c r="E5" s="476"/>
      <c r="F5" s="476"/>
      <c r="G5" s="476"/>
      <c r="H5" s="476"/>
      <c r="I5" s="476"/>
      <c r="J5" s="474"/>
      <c r="K5" s="474"/>
      <c r="L5" s="474"/>
      <c r="N5" s="30"/>
      <c r="O5" s="30" t="s">
        <v>879</v>
      </c>
      <c r="P5" s="30"/>
      <c r="Q5" s="30"/>
      <c r="R5" s="30"/>
      <c r="S5" s="741">
        <f>D40+J40+P40+V40+AB40+AH40+H43+N43</f>
        <v>0</v>
      </c>
      <c r="T5" s="741"/>
      <c r="U5" s="237"/>
      <c r="V5" s="9"/>
      <c r="W5" s="9"/>
      <c r="X5" s="475" t="s">
        <v>23</v>
      </c>
      <c r="Y5" s="475"/>
      <c r="Z5" s="475"/>
      <c r="AA5" s="475"/>
      <c r="AB5" s="741">
        <f>'syn rec_edit_2'!S11</f>
        <v>0</v>
      </c>
      <c r="AC5" s="741"/>
      <c r="AD5" s="51" t="s">
        <v>34</v>
      </c>
      <c r="AE5" s="33"/>
      <c r="AF5" s="237"/>
      <c r="AG5" s="237"/>
      <c r="AH5" s="754" t="s">
        <v>35</v>
      </c>
      <c r="AI5" s="754"/>
      <c r="AJ5" s="754"/>
      <c r="AK5" s="754"/>
      <c r="AL5" s="754"/>
      <c r="AM5" s="754"/>
      <c r="AN5" s="754"/>
      <c r="AO5" s="754"/>
      <c r="AP5" s="754"/>
      <c r="AQ5" s="741">
        <f>'syn rec_edit'!I2</f>
        <v>0</v>
      </c>
      <c r="AR5" s="741"/>
      <c r="AS5" s="741"/>
      <c r="AT5" s="751">
        <f>'syn rec_edit'!I3</f>
        <v>0</v>
      </c>
      <c r="AU5" s="751"/>
      <c r="AV5" s="751"/>
      <c r="AW5" s="751"/>
    </row>
    <row r="6" spans="1:49" ht="21" customHeight="1" thickBot="1">
      <c r="A6" s="8" t="s">
        <v>3</v>
      </c>
      <c r="B6" s="703">
        <v>1</v>
      </c>
      <c r="C6" s="703"/>
      <c r="D6" s="703"/>
      <c r="E6" s="703"/>
      <c r="F6" s="703">
        <v>2</v>
      </c>
      <c r="G6" s="703"/>
      <c r="H6" s="703"/>
      <c r="I6" s="703"/>
      <c r="J6" s="703">
        <v>3</v>
      </c>
      <c r="K6" s="703"/>
      <c r="L6" s="703"/>
      <c r="M6" s="703"/>
      <c r="N6" s="703">
        <v>4</v>
      </c>
      <c r="O6" s="703"/>
      <c r="P6" s="703"/>
      <c r="Q6" s="703"/>
      <c r="R6" s="703">
        <v>5</v>
      </c>
      <c r="S6" s="703"/>
      <c r="T6" s="703"/>
      <c r="U6" s="703"/>
      <c r="V6" s="703">
        <v>6</v>
      </c>
      <c r="W6" s="703"/>
      <c r="X6" s="703"/>
      <c r="Y6" s="703"/>
      <c r="Z6" s="720">
        <v>7</v>
      </c>
      <c r="AA6" s="720"/>
      <c r="AB6" s="720"/>
      <c r="AC6" s="720"/>
      <c r="AD6" s="720">
        <v>8</v>
      </c>
      <c r="AE6" s="720"/>
      <c r="AF6" s="720"/>
      <c r="AG6" s="720"/>
      <c r="AH6" s="703">
        <v>9</v>
      </c>
      <c r="AI6" s="703"/>
      <c r="AJ6" s="703"/>
      <c r="AK6" s="703"/>
      <c r="AL6" s="703">
        <v>10</v>
      </c>
      <c r="AM6" s="703"/>
      <c r="AN6" s="703"/>
      <c r="AO6" s="703"/>
      <c r="AP6" s="703">
        <v>11</v>
      </c>
      <c r="AQ6" s="703"/>
      <c r="AR6" s="703"/>
      <c r="AS6" s="703"/>
      <c r="AT6" s="703">
        <v>12</v>
      </c>
      <c r="AU6" s="703"/>
      <c r="AV6" s="703"/>
      <c r="AW6" s="703"/>
    </row>
    <row r="7" spans="1:49" ht="12.95" customHeight="1">
      <c r="A7" s="701" t="s">
        <v>4</v>
      </c>
      <c r="B7" s="709" t="str">
        <f>IF('syn rec_edit_2'!B101&lt;&gt;"",RIGHT('syn rec_edit_2'!B101,LEN('syn rec_edit_2'!B101)-5),"")</f>
        <v/>
      </c>
      <c r="C7" s="710"/>
      <c r="D7" s="711"/>
      <c r="E7" s="52" t="str">
        <f>IF('syn rec_edit_2'!E101&gt;0, 'syn rec_edit_2'!E101 &amp; "nt","")</f>
        <v/>
      </c>
      <c r="F7" s="709" t="str">
        <f>IF('syn rec_edit_2'!B109&lt;&gt;"",RIGHT('syn rec_edit_2'!B109,LEN('syn rec_edit_2'!B109)-5),"")</f>
        <v/>
      </c>
      <c r="G7" s="710"/>
      <c r="H7" s="711"/>
      <c r="I7" s="52" t="str">
        <f>IF('syn rec_edit_2'!E109&gt;0, 'syn rec_edit_2'!E109 &amp; "nt","")</f>
        <v/>
      </c>
      <c r="J7" s="709" t="str">
        <f>IF('syn rec_edit_2'!B117&lt;&gt;"",RIGHT('syn rec_edit_2'!B117,LEN('syn rec_edit_2'!B117)-5),"")</f>
        <v/>
      </c>
      <c r="K7" s="710"/>
      <c r="L7" s="711"/>
      <c r="M7" s="52" t="str">
        <f>IF('syn rec_edit_2'!E117&gt;0, 'syn rec_edit_2'!E117 &amp; "nt","")</f>
        <v/>
      </c>
      <c r="N7" s="709" t="str">
        <f>IF('syn rec_edit_2'!B125&lt;&gt;"",RIGHT('syn rec_edit_2'!B125,LEN('syn rec_edit_2'!B125)-5),"")</f>
        <v/>
      </c>
      <c r="O7" s="710"/>
      <c r="P7" s="711"/>
      <c r="Q7" s="52" t="str">
        <f>IF('syn rec_edit_2'!E125&gt;0, 'syn rec_edit_2'!E125 &amp; "nt","")</f>
        <v/>
      </c>
      <c r="R7" s="709" t="str">
        <f>IF('syn rec_edit_2'!B133&lt;&gt;"",RIGHT('syn rec_edit_2'!B133,LEN('syn rec_edit_2'!B133)-5),"")</f>
        <v/>
      </c>
      <c r="S7" s="710"/>
      <c r="T7" s="711"/>
      <c r="U7" s="52" t="str">
        <f>IF('syn rec_edit_2'!E133&gt;0, 'syn rec_edit_2'!E133 &amp; "nt","")</f>
        <v/>
      </c>
      <c r="V7" s="709" t="str">
        <f>IF('syn rec_edit_2'!B141&lt;&gt;"",RIGHT('syn rec_edit_2'!B141,LEN('syn rec_edit_2'!B141)-5),"")</f>
        <v/>
      </c>
      <c r="W7" s="710"/>
      <c r="X7" s="711"/>
      <c r="Y7" s="52" t="str">
        <f>IF('syn rec_edit_2'!E141&gt;0, 'syn rec_edit_2'!E141 &amp; "nt","")</f>
        <v/>
      </c>
      <c r="Z7" s="709" t="str">
        <f>IF('syn rec_edit_2'!B149&lt;&gt;"",RIGHT('syn rec_edit_2'!B149,LEN('syn rec_edit_2'!B149)-5),"")</f>
        <v/>
      </c>
      <c r="AA7" s="710"/>
      <c r="AB7" s="711"/>
      <c r="AC7" s="52" t="str">
        <f>IF('syn rec_edit_2'!E149&gt;0, 'syn rec_edit_2'!E149 &amp; "nt","")</f>
        <v/>
      </c>
      <c r="AD7" s="709" t="str">
        <f>IF('syn rec_edit_2'!B157&lt;&gt;"",RIGHT('syn rec_edit_2'!B157,LEN('syn rec_edit_2'!B157)-5),"")</f>
        <v/>
      </c>
      <c r="AE7" s="710"/>
      <c r="AF7" s="711"/>
      <c r="AG7" s="52" t="str">
        <f>IF('syn rec_edit_2'!E157&gt;0, 'syn rec_edit_2'!E157 &amp; "nt","")</f>
        <v/>
      </c>
      <c r="AH7" s="709" t="str">
        <f>IF('syn rec_edit_2'!B165&lt;&gt;"",RIGHT('syn rec_edit_2'!B165,LEN('syn rec_edit_2'!B165)-5),"")</f>
        <v/>
      </c>
      <c r="AI7" s="710"/>
      <c r="AJ7" s="711"/>
      <c r="AK7" s="52" t="str">
        <f>IF('syn rec_edit_2'!E165&gt;0, 'syn rec_edit_2'!E165 &amp; "nt","")</f>
        <v/>
      </c>
      <c r="AL7" s="709" t="str">
        <f>IF('syn rec_edit_2'!B173&lt;&gt;"",RIGHT('syn rec_edit_2'!B173,LEN('syn rec_edit_2'!B173)-5),"")</f>
        <v/>
      </c>
      <c r="AM7" s="710"/>
      <c r="AN7" s="711"/>
      <c r="AO7" s="52" t="str">
        <f>IF('syn rec_edit_2'!E173&gt;0, 'syn rec_edit_2'!E173 &amp; "nt","")</f>
        <v/>
      </c>
      <c r="AP7" s="709" t="str">
        <f>IF('syn rec_edit_2'!B181&lt;&gt;"",RIGHT('syn rec_edit_2'!B181,LEN('syn rec_edit_2'!B181)-5),"")</f>
        <v/>
      </c>
      <c r="AQ7" s="710"/>
      <c r="AR7" s="711"/>
      <c r="AS7" s="52" t="str">
        <f>IF('syn rec_edit_2'!E181&gt;0, 'syn rec_edit_2'!E181 &amp; "nt","")</f>
        <v/>
      </c>
      <c r="AT7" s="709" t="str">
        <f>IF('syn rec_edit_2'!B189&lt;&gt;"",RIGHT('syn rec_edit_2'!B189,LEN('syn rec_edit_2'!B189)-5),"")</f>
        <v/>
      </c>
      <c r="AU7" s="710"/>
      <c r="AV7" s="711"/>
      <c r="AW7" s="52" t="str">
        <f>IF('syn rec_edit_2'!E189&gt;0, 'syn rec_edit_2'!E189 &amp; "nt","")</f>
        <v/>
      </c>
    </row>
    <row r="8" spans="1:49" ht="12.95" customHeight="1">
      <c r="A8" s="702"/>
      <c r="B8" s="712"/>
      <c r="C8" s="713"/>
      <c r="D8" s="714"/>
      <c r="E8" s="39" t="str">
        <f>'syn rec_edit_2'!I101</f>
        <v/>
      </c>
      <c r="F8" s="712"/>
      <c r="G8" s="713"/>
      <c r="H8" s="714"/>
      <c r="I8" s="39" t="str">
        <f>'syn rec_edit_2'!I109</f>
        <v/>
      </c>
      <c r="J8" s="712"/>
      <c r="K8" s="713"/>
      <c r="L8" s="714"/>
      <c r="M8" s="39" t="str">
        <f>'syn rec_edit_2'!I117</f>
        <v/>
      </c>
      <c r="N8" s="712"/>
      <c r="O8" s="713"/>
      <c r="P8" s="714"/>
      <c r="Q8" s="39" t="str">
        <f>'syn rec_edit_2'!I125</f>
        <v/>
      </c>
      <c r="R8" s="712"/>
      <c r="S8" s="713"/>
      <c r="T8" s="714"/>
      <c r="U8" s="39" t="str">
        <f>'syn rec_edit_2'!I133</f>
        <v/>
      </c>
      <c r="V8" s="712"/>
      <c r="W8" s="713"/>
      <c r="X8" s="714"/>
      <c r="Y8" s="39" t="str">
        <f>'syn rec_edit_2'!I141</f>
        <v/>
      </c>
      <c r="Z8" s="712"/>
      <c r="AA8" s="713"/>
      <c r="AB8" s="714"/>
      <c r="AC8" s="39" t="str">
        <f>'syn rec_edit_2'!I149</f>
        <v/>
      </c>
      <c r="AD8" s="712"/>
      <c r="AE8" s="713"/>
      <c r="AF8" s="714"/>
      <c r="AG8" s="39" t="str">
        <f>'syn rec_edit_2'!I157</f>
        <v/>
      </c>
      <c r="AH8" s="712"/>
      <c r="AI8" s="713"/>
      <c r="AJ8" s="714"/>
      <c r="AK8" s="39" t="str">
        <f>'syn rec_edit_2'!I165</f>
        <v/>
      </c>
      <c r="AL8" s="712"/>
      <c r="AM8" s="713"/>
      <c r="AN8" s="714"/>
      <c r="AO8" s="39" t="str">
        <f>'syn rec_edit_2'!I173</f>
        <v/>
      </c>
      <c r="AP8" s="712"/>
      <c r="AQ8" s="713"/>
      <c r="AR8" s="714"/>
      <c r="AS8" s="39" t="str">
        <f>'syn rec_edit_2'!I181</f>
        <v/>
      </c>
      <c r="AT8" s="712"/>
      <c r="AU8" s="713"/>
      <c r="AV8" s="714"/>
      <c r="AW8" s="39" t="str">
        <f>'syn rec_edit_2'!I189</f>
        <v/>
      </c>
    </row>
    <row r="9" spans="1:49" ht="12.95" customHeight="1">
      <c r="A9" s="702"/>
      <c r="B9" s="20"/>
      <c r="C9" s="38" t="str">
        <f>'syn rec_edit_2'!H101</f>
        <v/>
      </c>
      <c r="D9" s="21"/>
      <c r="E9" s="39" t="str">
        <f>'syn rec_edit_2'!J101</f>
        <v/>
      </c>
      <c r="F9" s="20"/>
      <c r="G9" s="38" t="str">
        <f>'syn rec_edit_2'!H109</f>
        <v/>
      </c>
      <c r="H9" s="21"/>
      <c r="I9" s="39" t="str">
        <f>'syn rec_edit_2'!J109</f>
        <v/>
      </c>
      <c r="J9" s="20"/>
      <c r="K9" s="38" t="str">
        <f>'syn rec_edit_2'!H117</f>
        <v/>
      </c>
      <c r="L9" s="21"/>
      <c r="M9" s="39" t="str">
        <f>'syn rec_edit_2'!J117</f>
        <v/>
      </c>
      <c r="N9" s="20"/>
      <c r="O9" s="38" t="str">
        <f>'syn rec_edit_2'!H125</f>
        <v/>
      </c>
      <c r="P9" s="21"/>
      <c r="Q9" s="39" t="str">
        <f>'syn rec_edit_2'!J125</f>
        <v/>
      </c>
      <c r="R9" s="20"/>
      <c r="S9" s="38" t="str">
        <f>'syn rec_edit_2'!H133</f>
        <v/>
      </c>
      <c r="T9" s="21"/>
      <c r="U9" s="39" t="str">
        <f>'syn rec_edit_2'!J133</f>
        <v/>
      </c>
      <c r="V9" s="20"/>
      <c r="W9" s="38" t="str">
        <f>'syn rec_edit_2'!H141</f>
        <v/>
      </c>
      <c r="X9" s="21"/>
      <c r="Y9" s="39" t="str">
        <f>'syn rec_edit_2'!J141</f>
        <v/>
      </c>
      <c r="Z9" s="20"/>
      <c r="AA9" s="38" t="str">
        <f>'syn rec_edit_2'!H149</f>
        <v/>
      </c>
      <c r="AB9" s="21"/>
      <c r="AC9" s="39" t="str">
        <f>'syn rec_edit_2'!J149</f>
        <v/>
      </c>
      <c r="AD9" s="20"/>
      <c r="AE9" s="38" t="str">
        <f>'syn rec_edit_2'!H157</f>
        <v/>
      </c>
      <c r="AF9" s="21"/>
      <c r="AG9" s="39" t="str">
        <f>'syn rec_edit_2'!J157</f>
        <v/>
      </c>
      <c r="AH9" s="20"/>
      <c r="AI9" s="38" t="str">
        <f>'syn rec_edit_2'!H165</f>
        <v/>
      </c>
      <c r="AJ9" s="21"/>
      <c r="AK9" s="39" t="str">
        <f>'syn rec_edit_2'!J165</f>
        <v/>
      </c>
      <c r="AL9" s="20"/>
      <c r="AM9" s="38" t="str">
        <f>'syn rec_edit_2'!H173</f>
        <v/>
      </c>
      <c r="AN9" s="21"/>
      <c r="AO9" s="39" t="str">
        <f>'syn rec_edit_2'!J173</f>
        <v/>
      </c>
      <c r="AP9" s="20"/>
      <c r="AQ9" s="38" t="str">
        <f>'syn rec_edit_2'!H181</f>
        <v/>
      </c>
      <c r="AR9" s="21"/>
      <c r="AS9" s="39" t="str">
        <f>'syn rec_edit_2'!J181</f>
        <v/>
      </c>
      <c r="AT9" s="20"/>
      <c r="AU9" s="38" t="str">
        <f>'syn rec_edit_2'!H189</f>
        <v/>
      </c>
      <c r="AV9" s="21"/>
      <c r="AW9" s="39" t="str">
        <f>'syn rec_edit_2'!J189</f>
        <v/>
      </c>
    </row>
    <row r="10" spans="1:49" ht="12.95" customHeight="1" thickBot="1">
      <c r="A10" s="28"/>
      <c r="B10" s="221" t="str">
        <f>'syn rec_edit_2'!F101</f>
        <v/>
      </c>
      <c r="C10" s="22"/>
      <c r="D10" s="22"/>
      <c r="E10" s="23" t="str">
        <f>'syn rec_edit_2'!G101</f>
        <v/>
      </c>
      <c r="F10" s="221" t="str">
        <f>'syn rec_edit_2'!F109</f>
        <v/>
      </c>
      <c r="G10" s="22"/>
      <c r="H10" s="22"/>
      <c r="I10" s="23" t="str">
        <f>'syn rec_edit_2'!G109</f>
        <v/>
      </c>
      <c r="J10" s="221" t="str">
        <f>'syn rec_edit_2'!F117</f>
        <v/>
      </c>
      <c r="K10" s="22"/>
      <c r="L10" s="22"/>
      <c r="M10" s="23" t="str">
        <f>'syn rec_edit_2'!G117</f>
        <v/>
      </c>
      <c r="N10" s="221" t="str">
        <f>'syn rec_edit_2'!F125</f>
        <v/>
      </c>
      <c r="O10" s="22"/>
      <c r="P10" s="22"/>
      <c r="Q10" s="23" t="str">
        <f>'syn rec_edit_2'!G125</f>
        <v/>
      </c>
      <c r="R10" s="221" t="str">
        <f>'syn rec_edit_2'!F133</f>
        <v/>
      </c>
      <c r="S10" s="22"/>
      <c r="T10" s="22"/>
      <c r="U10" s="23" t="str">
        <f>'syn rec_edit_2'!G133</f>
        <v/>
      </c>
      <c r="V10" s="221" t="str">
        <f>'syn rec_edit_2'!F141</f>
        <v/>
      </c>
      <c r="W10" s="22"/>
      <c r="X10" s="22"/>
      <c r="Y10" s="23" t="str">
        <f>'syn rec_edit_2'!G141</f>
        <v/>
      </c>
      <c r="Z10" s="221" t="str">
        <f>'syn rec_edit_2'!F149</f>
        <v/>
      </c>
      <c r="AA10" s="22"/>
      <c r="AB10" s="22"/>
      <c r="AC10" s="23" t="str">
        <f>'syn rec_edit_2'!G149</f>
        <v/>
      </c>
      <c r="AD10" s="221" t="str">
        <f>'syn rec_edit_2'!F157</f>
        <v/>
      </c>
      <c r="AE10" s="22"/>
      <c r="AF10" s="22"/>
      <c r="AG10" s="23" t="str">
        <f>'syn rec_edit_2'!G157</f>
        <v/>
      </c>
      <c r="AH10" s="221" t="str">
        <f>'syn rec_edit_2'!F165</f>
        <v/>
      </c>
      <c r="AI10" s="22"/>
      <c r="AJ10" s="22"/>
      <c r="AK10" s="23" t="str">
        <f>'syn rec_edit_2'!G165</f>
        <v/>
      </c>
      <c r="AL10" s="221" t="str">
        <f>'syn rec_edit_2'!F173</f>
        <v/>
      </c>
      <c r="AM10" s="22"/>
      <c r="AN10" s="22"/>
      <c r="AO10" s="23" t="str">
        <f>'syn rec_edit_2'!G173</f>
        <v/>
      </c>
      <c r="AP10" s="221" t="str">
        <f>'syn rec_edit_2'!F181</f>
        <v/>
      </c>
      <c r="AQ10" s="22"/>
      <c r="AR10" s="22"/>
      <c r="AS10" s="23" t="str">
        <f>'syn rec_edit_2'!G181</f>
        <v/>
      </c>
      <c r="AT10" s="221" t="str">
        <f>'syn rec_edit_2'!F189</f>
        <v/>
      </c>
      <c r="AU10" s="22"/>
      <c r="AV10" s="22"/>
      <c r="AW10" s="23" t="str">
        <f>'syn rec_edit_2'!G189</f>
        <v/>
      </c>
    </row>
    <row r="11" spans="1:49" ht="12.95" customHeight="1">
      <c r="A11" s="701" t="s">
        <v>5</v>
      </c>
      <c r="B11" s="709" t="str">
        <f>IF('syn rec_edit_2'!B102&lt;&gt;"",RIGHT('syn rec_edit_2'!B102,LEN('syn rec_edit_2'!B102)-5),"")</f>
        <v/>
      </c>
      <c r="C11" s="710"/>
      <c r="D11" s="711"/>
      <c r="E11" s="52" t="str">
        <f>IF('syn rec_edit_2'!E102&gt;0, 'syn rec_edit_2'!E102 &amp; "nt","")</f>
        <v/>
      </c>
      <c r="F11" s="709" t="str">
        <f>IF('syn rec_edit_2'!B110&lt;&gt;"",RIGHT('syn rec_edit_2'!B110,LEN('syn rec_edit_2'!B110)-5),"")</f>
        <v/>
      </c>
      <c r="G11" s="710"/>
      <c r="H11" s="711"/>
      <c r="I11" s="52" t="str">
        <f>IF('syn rec_edit_2'!E110&gt;0, 'syn rec_edit_2'!E110 &amp; "nt","")</f>
        <v/>
      </c>
      <c r="J11" s="709" t="str">
        <f>IF('syn rec_edit_2'!B118&lt;&gt;"",RIGHT('syn rec_edit_2'!B118,LEN('syn rec_edit_2'!B118)-5),"")</f>
        <v/>
      </c>
      <c r="K11" s="710"/>
      <c r="L11" s="711"/>
      <c r="M11" s="52" t="str">
        <f>IF('syn rec_edit_2'!E118&gt;0, 'syn rec_edit_2'!E118 &amp; "nt","")</f>
        <v/>
      </c>
      <c r="N11" s="709" t="str">
        <f>IF('syn rec_edit_2'!B126&lt;&gt;"",RIGHT('syn rec_edit_2'!B126,LEN('syn rec_edit_2'!B126)-5),"")</f>
        <v/>
      </c>
      <c r="O11" s="710"/>
      <c r="P11" s="711"/>
      <c r="Q11" s="52" t="str">
        <f>IF('syn rec_edit_2'!E126&gt;0, 'syn rec_edit_2'!E126 &amp; "nt","")</f>
        <v/>
      </c>
      <c r="R11" s="709" t="str">
        <f>IF('syn rec_edit_2'!B134&lt;&gt;"",RIGHT('syn rec_edit_2'!B134,LEN('syn rec_edit_2'!B134)-5),"")</f>
        <v/>
      </c>
      <c r="S11" s="710"/>
      <c r="T11" s="711"/>
      <c r="U11" s="52" t="str">
        <f>IF('syn rec_edit_2'!E134&gt;0, 'syn rec_edit_2'!E134 &amp; "nt","")</f>
        <v/>
      </c>
      <c r="V11" s="709" t="str">
        <f>IF('syn rec_edit_2'!B142&lt;&gt;"",RIGHT('syn rec_edit_2'!B142,LEN('syn rec_edit_2'!B142)-5),"")</f>
        <v/>
      </c>
      <c r="W11" s="710"/>
      <c r="X11" s="711"/>
      <c r="Y11" s="52" t="str">
        <f>IF('syn rec_edit_2'!E142&gt;0, 'syn rec_edit_2'!E142 &amp; "nt","")</f>
        <v/>
      </c>
      <c r="Z11" s="709" t="str">
        <f>IF('syn rec_edit_2'!B150&lt;&gt;"",RIGHT('syn rec_edit_2'!B150,LEN('syn rec_edit_2'!B150)-5),"")</f>
        <v/>
      </c>
      <c r="AA11" s="710"/>
      <c r="AB11" s="711"/>
      <c r="AC11" s="52" t="str">
        <f>IF('syn rec_edit_2'!E150&gt;0, 'syn rec_edit_2'!E150 &amp; "nt","")</f>
        <v/>
      </c>
      <c r="AD11" s="709" t="str">
        <f>IF('syn rec_edit_2'!B158&lt;&gt;"",RIGHT('syn rec_edit_2'!B158,LEN('syn rec_edit_2'!B158)-5),"")</f>
        <v/>
      </c>
      <c r="AE11" s="710"/>
      <c r="AF11" s="711"/>
      <c r="AG11" s="52" t="str">
        <f>IF('syn rec_edit_2'!E158&gt;0, 'syn rec_edit_2'!E158 &amp; "nt","")</f>
        <v/>
      </c>
      <c r="AH11" s="709" t="str">
        <f>IF('syn rec_edit_2'!B166&lt;&gt;"",RIGHT('syn rec_edit_2'!B166,LEN('syn rec_edit_2'!B166)-5),"")</f>
        <v/>
      </c>
      <c r="AI11" s="710"/>
      <c r="AJ11" s="711"/>
      <c r="AK11" s="52" t="str">
        <f>IF('syn rec_edit_2'!E166&gt;0, 'syn rec_edit_2'!E166 &amp; "nt","")</f>
        <v/>
      </c>
      <c r="AL11" s="709" t="str">
        <f>IF('syn rec_edit_2'!B174&lt;&gt;"",RIGHT('syn rec_edit_2'!B174,LEN('syn rec_edit_2'!B174)-5),"")</f>
        <v/>
      </c>
      <c r="AM11" s="710"/>
      <c r="AN11" s="711"/>
      <c r="AO11" s="52" t="str">
        <f>IF('syn rec_edit_2'!E174&gt;0, 'syn rec_edit_2'!E174 &amp; "nt","")</f>
        <v/>
      </c>
      <c r="AP11" s="709" t="str">
        <f>IF('syn rec_edit_2'!B182&lt;&gt;"",RIGHT('syn rec_edit_2'!B182,LEN('syn rec_edit_2'!B182)-5),"")</f>
        <v/>
      </c>
      <c r="AQ11" s="710"/>
      <c r="AR11" s="711"/>
      <c r="AS11" s="52" t="str">
        <f>IF('syn rec_edit_2'!E182&gt;0, 'syn rec_edit_2'!E182 &amp; "nt","")</f>
        <v/>
      </c>
      <c r="AT11" s="709" t="str">
        <f>IF('syn rec_edit_2'!B190&lt;&gt;"",RIGHT('syn rec_edit_2'!B190,LEN('syn rec_edit_2'!B190)-5),"")</f>
        <v/>
      </c>
      <c r="AU11" s="710"/>
      <c r="AV11" s="711"/>
      <c r="AW11" s="52" t="str">
        <f>IF('syn rec_edit_2'!E190&gt;0, 'syn rec_edit_2'!E190 &amp; "nt","")</f>
        <v/>
      </c>
    </row>
    <row r="12" spans="1:49" ht="12.95" customHeight="1">
      <c r="A12" s="702"/>
      <c r="B12" s="712"/>
      <c r="C12" s="713"/>
      <c r="D12" s="714"/>
      <c r="E12" s="39" t="str">
        <f>'syn rec_edit_2'!I102</f>
        <v/>
      </c>
      <c r="F12" s="712"/>
      <c r="G12" s="713"/>
      <c r="H12" s="714"/>
      <c r="I12" s="39" t="str">
        <f>'syn rec_edit_2'!I110</f>
        <v/>
      </c>
      <c r="J12" s="712"/>
      <c r="K12" s="713"/>
      <c r="L12" s="714"/>
      <c r="M12" s="39" t="str">
        <f>'syn rec_edit_2'!I118</f>
        <v/>
      </c>
      <c r="N12" s="712"/>
      <c r="O12" s="713"/>
      <c r="P12" s="714"/>
      <c r="Q12" s="39" t="str">
        <f>'syn rec_edit_2'!I126</f>
        <v/>
      </c>
      <c r="R12" s="712"/>
      <c r="S12" s="713"/>
      <c r="T12" s="714"/>
      <c r="U12" s="39" t="str">
        <f>'syn rec_edit_2'!I134</f>
        <v/>
      </c>
      <c r="V12" s="712"/>
      <c r="W12" s="713"/>
      <c r="X12" s="714"/>
      <c r="Y12" s="39" t="str">
        <f>'syn rec_edit_2'!I142</f>
        <v/>
      </c>
      <c r="Z12" s="712"/>
      <c r="AA12" s="713"/>
      <c r="AB12" s="714"/>
      <c r="AC12" s="39" t="str">
        <f>'syn rec_edit_2'!I150</f>
        <v/>
      </c>
      <c r="AD12" s="712"/>
      <c r="AE12" s="713"/>
      <c r="AF12" s="714"/>
      <c r="AG12" s="39" t="str">
        <f>'syn rec_edit_2'!I158</f>
        <v/>
      </c>
      <c r="AH12" s="712"/>
      <c r="AI12" s="713"/>
      <c r="AJ12" s="714"/>
      <c r="AK12" s="39" t="str">
        <f>'syn rec_edit_2'!I166</f>
        <v/>
      </c>
      <c r="AL12" s="712"/>
      <c r="AM12" s="713"/>
      <c r="AN12" s="714"/>
      <c r="AO12" s="39" t="str">
        <f>'syn rec_edit_2'!I174</f>
        <v/>
      </c>
      <c r="AP12" s="712"/>
      <c r="AQ12" s="713"/>
      <c r="AR12" s="714"/>
      <c r="AS12" s="39" t="str">
        <f>'syn rec_edit_2'!I182</f>
        <v/>
      </c>
      <c r="AT12" s="712"/>
      <c r="AU12" s="713"/>
      <c r="AV12" s="714"/>
      <c r="AW12" s="39" t="str">
        <f>'syn rec_edit_2'!I190</f>
        <v/>
      </c>
    </row>
    <row r="13" spans="1:49" ht="12.95" customHeight="1">
      <c r="A13" s="702"/>
      <c r="B13" s="20"/>
      <c r="C13" s="38" t="str">
        <f>'syn rec_edit_2'!H102</f>
        <v/>
      </c>
      <c r="D13" s="21"/>
      <c r="E13" s="39" t="str">
        <f>'syn rec_edit_2'!J102</f>
        <v/>
      </c>
      <c r="F13" s="20"/>
      <c r="G13" s="38" t="str">
        <f>'syn rec_edit_2'!H110</f>
        <v/>
      </c>
      <c r="H13" s="21"/>
      <c r="I13" s="39" t="str">
        <f>'syn rec_edit_2'!J110</f>
        <v/>
      </c>
      <c r="J13" s="20"/>
      <c r="K13" s="38" t="str">
        <f>'syn rec_edit_2'!H118</f>
        <v/>
      </c>
      <c r="L13" s="21"/>
      <c r="M13" s="39" t="str">
        <f>'syn rec_edit_2'!J118</f>
        <v/>
      </c>
      <c r="N13" s="20"/>
      <c r="O13" s="38" t="str">
        <f>'syn rec_edit_2'!H126</f>
        <v/>
      </c>
      <c r="P13" s="21"/>
      <c r="Q13" s="39" t="str">
        <f>'syn rec_edit_2'!J126</f>
        <v/>
      </c>
      <c r="R13" s="20"/>
      <c r="S13" s="38" t="str">
        <f>'syn rec_edit_2'!H134</f>
        <v/>
      </c>
      <c r="T13" s="21"/>
      <c r="U13" s="39" t="str">
        <f>'syn rec_edit_2'!J134</f>
        <v/>
      </c>
      <c r="V13" s="20"/>
      <c r="W13" s="38" t="str">
        <f>'syn rec_edit_2'!H142</f>
        <v/>
      </c>
      <c r="X13" s="21"/>
      <c r="Y13" s="39" t="str">
        <f>'syn rec_edit_2'!J142</f>
        <v/>
      </c>
      <c r="Z13" s="20"/>
      <c r="AA13" s="38" t="str">
        <f>'syn rec_edit_2'!H150</f>
        <v/>
      </c>
      <c r="AB13" s="21"/>
      <c r="AC13" s="39" t="str">
        <f>'syn rec_edit_2'!J150</f>
        <v/>
      </c>
      <c r="AD13" s="20"/>
      <c r="AE13" s="38" t="str">
        <f>'syn rec_edit_2'!H158</f>
        <v/>
      </c>
      <c r="AF13" s="21"/>
      <c r="AG13" s="39" t="str">
        <f>'syn rec_edit_2'!J158</f>
        <v/>
      </c>
      <c r="AH13" s="20"/>
      <c r="AI13" s="38" t="str">
        <f>'syn rec_edit_2'!H166</f>
        <v/>
      </c>
      <c r="AJ13" s="21"/>
      <c r="AK13" s="39" t="str">
        <f>'syn rec_edit_2'!J166</f>
        <v/>
      </c>
      <c r="AL13" s="20"/>
      <c r="AM13" s="38" t="str">
        <f>'syn rec_edit_2'!H174</f>
        <v/>
      </c>
      <c r="AN13" s="21"/>
      <c r="AO13" s="39" t="str">
        <f>'syn rec_edit_2'!J174</f>
        <v/>
      </c>
      <c r="AP13" s="20"/>
      <c r="AQ13" s="38" t="str">
        <f>'syn rec_edit_2'!H182</f>
        <v/>
      </c>
      <c r="AR13" s="21"/>
      <c r="AS13" s="39" t="str">
        <f>'syn rec_edit_2'!J182</f>
        <v/>
      </c>
      <c r="AT13" s="20"/>
      <c r="AU13" s="38" t="str">
        <f>'syn rec_edit_2'!H190</f>
        <v/>
      </c>
      <c r="AV13" s="21"/>
      <c r="AW13" s="39" t="str">
        <f>'syn rec_edit_2'!J190</f>
        <v/>
      </c>
    </row>
    <row r="14" spans="1:49" ht="12.95" customHeight="1" thickBot="1">
      <c r="A14" s="28"/>
      <c r="B14" s="221" t="str">
        <f>'syn rec_edit_2'!F102</f>
        <v/>
      </c>
      <c r="C14" s="22"/>
      <c r="D14" s="22"/>
      <c r="E14" s="23" t="str">
        <f>'syn rec_edit_2'!G102</f>
        <v/>
      </c>
      <c r="F14" s="221" t="str">
        <f>'syn rec_edit_2'!F110</f>
        <v/>
      </c>
      <c r="G14" s="22"/>
      <c r="H14" s="22"/>
      <c r="I14" s="23" t="str">
        <f>'syn rec_edit_2'!G110</f>
        <v/>
      </c>
      <c r="J14" s="221" t="str">
        <f>'syn rec_edit_2'!F118</f>
        <v/>
      </c>
      <c r="K14" s="22"/>
      <c r="L14" s="22"/>
      <c r="M14" s="23" t="str">
        <f>'syn rec_edit_2'!G118</f>
        <v/>
      </c>
      <c r="N14" s="221" t="str">
        <f>'syn rec_edit_2'!F126</f>
        <v/>
      </c>
      <c r="O14" s="22"/>
      <c r="P14" s="22"/>
      <c r="Q14" s="23" t="str">
        <f>'syn rec_edit_2'!G126</f>
        <v/>
      </c>
      <c r="R14" s="221" t="str">
        <f>'syn rec_edit_2'!F134</f>
        <v/>
      </c>
      <c r="S14" s="22"/>
      <c r="T14" s="22"/>
      <c r="U14" s="23" t="str">
        <f>'syn rec_edit_2'!G134</f>
        <v/>
      </c>
      <c r="V14" s="221" t="str">
        <f>'syn rec_edit_2'!F142</f>
        <v/>
      </c>
      <c r="W14" s="22"/>
      <c r="X14" s="22"/>
      <c r="Y14" s="23" t="str">
        <f>'syn rec_edit_2'!G142</f>
        <v/>
      </c>
      <c r="Z14" s="221" t="str">
        <f>'syn rec_edit_2'!F150</f>
        <v/>
      </c>
      <c r="AA14" s="22"/>
      <c r="AB14" s="22"/>
      <c r="AC14" s="23" t="str">
        <f>'syn rec_edit_2'!G150</f>
        <v/>
      </c>
      <c r="AD14" s="221" t="str">
        <f>'syn rec_edit_2'!F158</f>
        <v/>
      </c>
      <c r="AE14" s="22"/>
      <c r="AF14" s="22"/>
      <c r="AG14" s="23" t="str">
        <f>'syn rec_edit_2'!G158</f>
        <v/>
      </c>
      <c r="AH14" s="221" t="str">
        <f>'syn rec_edit_2'!F166</f>
        <v/>
      </c>
      <c r="AI14" s="22"/>
      <c r="AJ14" s="22"/>
      <c r="AK14" s="23" t="str">
        <f>'syn rec_edit_2'!G166</f>
        <v/>
      </c>
      <c r="AL14" s="221" t="str">
        <f>'syn rec_edit_2'!F174</f>
        <v/>
      </c>
      <c r="AM14" s="22"/>
      <c r="AN14" s="22"/>
      <c r="AO14" s="23" t="str">
        <f>'syn rec_edit_2'!G174</f>
        <v/>
      </c>
      <c r="AP14" s="221" t="str">
        <f>'syn rec_edit_2'!F182</f>
        <v/>
      </c>
      <c r="AQ14" s="22"/>
      <c r="AR14" s="22"/>
      <c r="AS14" s="23" t="str">
        <f>'syn rec_edit_2'!G182</f>
        <v/>
      </c>
      <c r="AT14" s="221" t="str">
        <f>'syn rec_edit_2'!F190</f>
        <v/>
      </c>
      <c r="AU14" s="22"/>
      <c r="AV14" s="22"/>
      <c r="AW14" s="23" t="str">
        <f>'syn rec_edit_2'!G190</f>
        <v/>
      </c>
    </row>
    <row r="15" spans="1:49" ht="12.95" customHeight="1">
      <c r="A15" s="701" t="s">
        <v>6</v>
      </c>
      <c r="B15" s="709" t="str">
        <f>IF('syn rec_edit_2'!B103&lt;&gt;"",RIGHT('syn rec_edit_2'!B103,LEN('syn rec_edit_2'!B103)-5),"")</f>
        <v/>
      </c>
      <c r="C15" s="710"/>
      <c r="D15" s="711"/>
      <c r="E15" s="52" t="str">
        <f>IF('syn rec_edit_2'!E117&gt;0, 'syn rec_edit_2'!E117 &amp; "nt","")</f>
        <v/>
      </c>
      <c r="F15" s="709" t="str">
        <f>IF('syn rec_edit_2'!B111&lt;&gt;"",RIGHT('syn rec_edit_2'!B111,LEN('syn rec_edit_2'!B111)-5),"")</f>
        <v/>
      </c>
      <c r="G15" s="710"/>
      <c r="H15" s="711"/>
      <c r="I15" s="52" t="str">
        <f>IF('syn rec_edit_2'!E111&gt;0, 'syn rec_edit_2'!E111 &amp; "nt","")</f>
        <v/>
      </c>
      <c r="J15" s="709" t="str">
        <f>IF('syn rec_edit_2'!B119&lt;&gt;"",RIGHT('syn rec_edit_2'!B119,LEN('syn rec_edit_2'!B119)-5),"")</f>
        <v/>
      </c>
      <c r="K15" s="710"/>
      <c r="L15" s="711"/>
      <c r="M15" s="52" t="str">
        <f>IF('syn rec_edit_2'!E119&gt;0, 'syn rec_edit_2'!E119 &amp; "nt","")</f>
        <v/>
      </c>
      <c r="N15" s="709" t="str">
        <f>IF('syn rec_edit_2'!B127&lt;&gt;"",RIGHT('syn rec_edit_2'!B127,LEN('syn rec_edit_2'!B127)-5),"")</f>
        <v/>
      </c>
      <c r="O15" s="710"/>
      <c r="P15" s="711"/>
      <c r="Q15" s="52" t="str">
        <f>IF('syn rec_edit_2'!E127&gt;0, 'syn rec_edit_2'!E127 &amp; "nt","")</f>
        <v/>
      </c>
      <c r="R15" s="709" t="str">
        <f>IF('syn rec_edit_2'!B135&lt;&gt;"",RIGHT('syn rec_edit_2'!B135,LEN('syn rec_edit_2'!B135)-5),"")</f>
        <v/>
      </c>
      <c r="S15" s="710"/>
      <c r="T15" s="711"/>
      <c r="U15" s="52" t="str">
        <f>IF('syn rec_edit_2'!E135&gt;0, 'syn rec_edit_2'!E135 &amp; "nt","")</f>
        <v/>
      </c>
      <c r="V15" s="709" t="str">
        <f>IF('syn rec_edit_2'!B143&lt;&gt;"",RIGHT('syn rec_edit_2'!B143,LEN('syn rec_edit_2'!B143)-5),"")</f>
        <v/>
      </c>
      <c r="W15" s="710"/>
      <c r="X15" s="711"/>
      <c r="Y15" s="52" t="str">
        <f>IF('syn rec_edit_2'!E143&gt;0, 'syn rec_edit_2'!E143 &amp; "nt","")</f>
        <v/>
      </c>
      <c r="Z15" s="709" t="str">
        <f>IF('syn rec_edit_2'!B151&lt;&gt;"",RIGHT('syn rec_edit_2'!B151,LEN('syn rec_edit_2'!B151)-5),"")</f>
        <v/>
      </c>
      <c r="AA15" s="710"/>
      <c r="AB15" s="711"/>
      <c r="AC15" s="52" t="str">
        <f>IF('syn rec_edit_2'!E151&gt;0, 'syn rec_edit_2'!E151 &amp; "nt","")</f>
        <v/>
      </c>
      <c r="AD15" s="709" t="str">
        <f>IF('syn rec_edit_2'!B159&lt;&gt;"",RIGHT('syn rec_edit_2'!B159,LEN('syn rec_edit_2'!B159)-5),"")</f>
        <v/>
      </c>
      <c r="AE15" s="710"/>
      <c r="AF15" s="711"/>
      <c r="AG15" s="52" t="str">
        <f>IF('syn rec_edit_2'!E159&gt;0, 'syn rec_edit_2'!E159 &amp; "nt","")</f>
        <v/>
      </c>
      <c r="AH15" s="709" t="str">
        <f>IF('syn rec_edit_2'!B167&lt;&gt;"",RIGHT('syn rec_edit_2'!B167,LEN('syn rec_edit_2'!B167)-5),"")</f>
        <v/>
      </c>
      <c r="AI15" s="710"/>
      <c r="AJ15" s="711"/>
      <c r="AK15" s="52" t="str">
        <f>IF('syn rec_edit_2'!E167&gt;0, 'syn rec_edit_2'!E167 &amp; "nt","")</f>
        <v/>
      </c>
      <c r="AL15" s="709" t="str">
        <f>IF('syn rec_edit_2'!B175&lt;&gt;"",RIGHT('syn rec_edit_2'!B175,LEN('syn rec_edit_2'!B175)-5),"")</f>
        <v/>
      </c>
      <c r="AM15" s="710"/>
      <c r="AN15" s="711"/>
      <c r="AO15" s="52" t="str">
        <f>IF('syn rec_edit_2'!E175&gt;0, 'syn rec_edit_2'!E175 &amp; "nt","")</f>
        <v/>
      </c>
      <c r="AP15" s="709" t="str">
        <f>IF('syn rec_edit_2'!B183&lt;&gt;"",RIGHT('syn rec_edit_2'!B183,LEN('syn rec_edit_2'!B183)-5),"")</f>
        <v/>
      </c>
      <c r="AQ15" s="710"/>
      <c r="AR15" s="711"/>
      <c r="AS15" s="52" t="str">
        <f>IF('syn rec_edit_2'!E183&gt;0, 'syn rec_edit_2'!E183 &amp; "nt","")</f>
        <v/>
      </c>
      <c r="AT15" s="709" t="str">
        <f>IF('syn rec_edit_2'!B191&lt;&gt;"",RIGHT('syn rec_edit_2'!B191,LEN('syn rec_edit_2'!B191)-5),"")</f>
        <v/>
      </c>
      <c r="AU15" s="710"/>
      <c r="AV15" s="711"/>
      <c r="AW15" s="52" t="str">
        <f>IF('syn rec_edit_2'!E191&gt;0, 'syn rec_edit_2'!E191 &amp; "nt","")</f>
        <v/>
      </c>
    </row>
    <row r="16" spans="1:49" ht="12.95" customHeight="1">
      <c r="A16" s="702"/>
      <c r="B16" s="712"/>
      <c r="C16" s="713"/>
      <c r="D16" s="714"/>
      <c r="E16" s="39" t="str">
        <f>'syn rec_edit_2'!I117</f>
        <v/>
      </c>
      <c r="F16" s="712"/>
      <c r="G16" s="713"/>
      <c r="H16" s="714"/>
      <c r="I16" s="39" t="str">
        <f>'syn rec_edit_2'!I111</f>
        <v/>
      </c>
      <c r="J16" s="712"/>
      <c r="K16" s="713"/>
      <c r="L16" s="714"/>
      <c r="M16" s="39" t="str">
        <f>'syn rec_edit_2'!I119</f>
        <v/>
      </c>
      <c r="N16" s="712"/>
      <c r="O16" s="713"/>
      <c r="P16" s="714"/>
      <c r="Q16" s="39" t="str">
        <f>'syn rec_edit_2'!I127</f>
        <v/>
      </c>
      <c r="R16" s="712"/>
      <c r="S16" s="713"/>
      <c r="T16" s="714"/>
      <c r="U16" s="39" t="str">
        <f>'syn rec_edit_2'!I135</f>
        <v/>
      </c>
      <c r="V16" s="712"/>
      <c r="W16" s="713"/>
      <c r="X16" s="714"/>
      <c r="Y16" s="39" t="str">
        <f>'syn rec_edit_2'!I143</f>
        <v/>
      </c>
      <c r="Z16" s="712"/>
      <c r="AA16" s="713"/>
      <c r="AB16" s="714"/>
      <c r="AC16" s="39" t="str">
        <f>'syn rec_edit_2'!I151</f>
        <v/>
      </c>
      <c r="AD16" s="712"/>
      <c r="AE16" s="713"/>
      <c r="AF16" s="714"/>
      <c r="AG16" s="39" t="str">
        <f>'syn rec_edit_2'!I159</f>
        <v/>
      </c>
      <c r="AH16" s="712"/>
      <c r="AI16" s="713"/>
      <c r="AJ16" s="714"/>
      <c r="AK16" s="39" t="str">
        <f>'syn rec_edit_2'!I167</f>
        <v/>
      </c>
      <c r="AL16" s="712"/>
      <c r="AM16" s="713"/>
      <c r="AN16" s="714"/>
      <c r="AO16" s="39" t="str">
        <f>'syn rec_edit_2'!I175</f>
        <v/>
      </c>
      <c r="AP16" s="712"/>
      <c r="AQ16" s="713"/>
      <c r="AR16" s="714"/>
      <c r="AS16" s="39" t="str">
        <f>'syn rec_edit_2'!I183</f>
        <v/>
      </c>
      <c r="AT16" s="712"/>
      <c r="AU16" s="713"/>
      <c r="AV16" s="714"/>
      <c r="AW16" s="39" t="str">
        <f>'syn rec_edit_2'!I191</f>
        <v/>
      </c>
    </row>
    <row r="17" spans="1:51" ht="12.95" customHeight="1">
      <c r="A17" s="702"/>
      <c r="B17" s="20"/>
      <c r="C17" s="38" t="str">
        <f>'syn rec_edit_2'!H117</f>
        <v/>
      </c>
      <c r="D17" s="21"/>
      <c r="E17" s="39" t="str">
        <f>'syn rec_edit_2'!J117</f>
        <v/>
      </c>
      <c r="F17" s="20"/>
      <c r="G17" s="38" t="str">
        <f>'syn rec_edit_2'!H111</f>
        <v/>
      </c>
      <c r="H17" s="21"/>
      <c r="I17" s="39" t="str">
        <f>'syn rec_edit_2'!J111</f>
        <v/>
      </c>
      <c r="J17" s="20"/>
      <c r="K17" s="38" t="str">
        <f>'syn rec_edit_2'!H119</f>
        <v/>
      </c>
      <c r="L17" s="21"/>
      <c r="M17" s="39" t="str">
        <f>'syn rec_edit_2'!J119</f>
        <v/>
      </c>
      <c r="N17" s="20"/>
      <c r="O17" s="38" t="str">
        <f>'syn rec_edit_2'!H127</f>
        <v/>
      </c>
      <c r="P17" s="21"/>
      <c r="Q17" s="39" t="str">
        <f>'syn rec_edit_2'!J127</f>
        <v/>
      </c>
      <c r="R17" s="20"/>
      <c r="S17" s="38" t="str">
        <f>'syn rec_edit_2'!H135</f>
        <v/>
      </c>
      <c r="T17" s="21"/>
      <c r="U17" s="39" t="str">
        <f>'syn rec_edit_2'!J135</f>
        <v/>
      </c>
      <c r="V17" s="20"/>
      <c r="W17" s="38" t="str">
        <f>'syn rec_edit_2'!H143</f>
        <v/>
      </c>
      <c r="X17" s="21"/>
      <c r="Y17" s="39" t="str">
        <f>'syn rec_edit_2'!J143</f>
        <v/>
      </c>
      <c r="Z17" s="20"/>
      <c r="AA17" s="38" t="str">
        <f>'syn rec_edit_2'!H151</f>
        <v/>
      </c>
      <c r="AB17" s="21"/>
      <c r="AC17" s="39" t="str">
        <f>'syn rec_edit_2'!J151</f>
        <v/>
      </c>
      <c r="AD17" s="20"/>
      <c r="AE17" s="38" t="str">
        <f>'syn rec_edit_2'!H159</f>
        <v/>
      </c>
      <c r="AF17" s="21"/>
      <c r="AG17" s="39" t="str">
        <f>'syn rec_edit_2'!J159</f>
        <v/>
      </c>
      <c r="AH17" s="20"/>
      <c r="AI17" s="38" t="str">
        <f>'syn rec_edit_2'!H167</f>
        <v/>
      </c>
      <c r="AJ17" s="21"/>
      <c r="AK17" s="39" t="str">
        <f>'syn rec_edit_2'!J167</f>
        <v/>
      </c>
      <c r="AL17" s="20"/>
      <c r="AM17" s="38" t="str">
        <f>'syn rec_edit_2'!H175</f>
        <v/>
      </c>
      <c r="AN17" s="21"/>
      <c r="AO17" s="39" t="str">
        <f>'syn rec_edit_2'!J175</f>
        <v/>
      </c>
      <c r="AP17" s="20"/>
      <c r="AQ17" s="38" t="str">
        <f>'syn rec_edit_2'!H183</f>
        <v/>
      </c>
      <c r="AR17" s="21"/>
      <c r="AS17" s="39" t="str">
        <f>'syn rec_edit_2'!J183</f>
        <v/>
      </c>
      <c r="AT17" s="20"/>
      <c r="AU17" s="38" t="str">
        <f>'syn rec_edit_2'!H191</f>
        <v/>
      </c>
      <c r="AV17" s="21"/>
      <c r="AW17" s="39" t="str">
        <f>'syn rec_edit_2'!J191</f>
        <v/>
      </c>
    </row>
    <row r="18" spans="1:51" ht="12.95" customHeight="1" thickBot="1">
      <c r="A18" s="28"/>
      <c r="B18" s="221" t="str">
        <f>'syn rec_edit_2'!F117</f>
        <v/>
      </c>
      <c r="C18" s="22"/>
      <c r="D18" s="22"/>
      <c r="E18" s="23" t="str">
        <f>'syn rec_edit_2'!G117</f>
        <v/>
      </c>
      <c r="F18" s="221" t="str">
        <f>'syn rec_edit_2'!F111</f>
        <v/>
      </c>
      <c r="G18" s="22"/>
      <c r="H18" s="22"/>
      <c r="I18" s="23" t="str">
        <f>'syn rec_edit_2'!G111</f>
        <v/>
      </c>
      <c r="J18" s="221" t="str">
        <f>'syn rec_edit_2'!F119</f>
        <v/>
      </c>
      <c r="K18" s="22"/>
      <c r="L18" s="22"/>
      <c r="M18" s="23" t="str">
        <f>'syn rec_edit_2'!G119</f>
        <v/>
      </c>
      <c r="N18" s="221" t="str">
        <f>'syn rec_edit_2'!F127</f>
        <v/>
      </c>
      <c r="O18" s="22"/>
      <c r="P18" s="22"/>
      <c r="Q18" s="23" t="str">
        <f>'syn rec_edit_2'!G127</f>
        <v/>
      </c>
      <c r="R18" s="221" t="str">
        <f>'syn rec_edit_2'!F135</f>
        <v/>
      </c>
      <c r="S18" s="22"/>
      <c r="T18" s="22"/>
      <c r="U18" s="23" t="str">
        <f>'syn rec_edit_2'!G135</f>
        <v/>
      </c>
      <c r="V18" s="221" t="str">
        <f>'syn rec_edit_2'!F143</f>
        <v/>
      </c>
      <c r="W18" s="22"/>
      <c r="X18" s="22"/>
      <c r="Y18" s="23" t="str">
        <f>'syn rec_edit_2'!G143</f>
        <v/>
      </c>
      <c r="Z18" s="221" t="str">
        <f>'syn rec_edit_2'!F151</f>
        <v/>
      </c>
      <c r="AA18" s="22"/>
      <c r="AB18" s="22"/>
      <c r="AC18" s="23" t="str">
        <f>'syn rec_edit_2'!G151</f>
        <v/>
      </c>
      <c r="AD18" s="221" t="str">
        <f>'syn rec_edit_2'!F159</f>
        <v/>
      </c>
      <c r="AE18" s="22"/>
      <c r="AF18" s="22"/>
      <c r="AG18" s="23" t="str">
        <f>'syn rec_edit_2'!G159</f>
        <v/>
      </c>
      <c r="AH18" s="221" t="str">
        <f>'syn rec_edit_2'!F167</f>
        <v/>
      </c>
      <c r="AI18" s="22"/>
      <c r="AJ18" s="22"/>
      <c r="AK18" s="23" t="str">
        <f>'syn rec_edit_2'!G167</f>
        <v/>
      </c>
      <c r="AL18" s="221" t="str">
        <f>'syn rec_edit_2'!F175</f>
        <v/>
      </c>
      <c r="AM18" s="22"/>
      <c r="AN18" s="22"/>
      <c r="AO18" s="23" t="str">
        <f>'syn rec_edit_2'!G175</f>
        <v/>
      </c>
      <c r="AP18" s="221" t="str">
        <f>'syn rec_edit_2'!F183</f>
        <v/>
      </c>
      <c r="AQ18" s="22"/>
      <c r="AR18" s="22"/>
      <c r="AS18" s="23" t="str">
        <f>'syn rec_edit_2'!G183</f>
        <v/>
      </c>
      <c r="AT18" s="221" t="str">
        <f>'syn rec_edit_2'!F191</f>
        <v/>
      </c>
      <c r="AU18" s="22"/>
      <c r="AV18" s="22"/>
      <c r="AW18" s="23" t="str">
        <f>'syn rec_edit_2'!G191</f>
        <v/>
      </c>
    </row>
    <row r="19" spans="1:51" ht="12.95" customHeight="1">
      <c r="A19" s="701" t="s">
        <v>7</v>
      </c>
      <c r="B19" s="709" t="str">
        <f>IF('syn rec_edit_2'!B104&lt;&gt;"",RIGHT('syn rec_edit_2'!B104,LEN('syn rec_edit_2'!B104)-5),"")</f>
        <v/>
      </c>
      <c r="C19" s="710"/>
      <c r="D19" s="711"/>
      <c r="E19" s="52" t="str">
        <f>IF('syn rec_edit_2'!E104&gt;0, 'syn rec_edit_2'!E104 &amp; "nt","")</f>
        <v/>
      </c>
      <c r="F19" s="709" t="str">
        <f>IF('syn rec_edit_2'!B112&lt;&gt;"",RIGHT('syn rec_edit_2'!B112,LEN('syn rec_edit_2'!B112)-5),"")</f>
        <v/>
      </c>
      <c r="G19" s="710"/>
      <c r="H19" s="711"/>
      <c r="I19" s="52" t="str">
        <f>IF('syn rec_edit_2'!E112&gt;0, 'syn rec_edit_2'!E112 &amp; "nt","")</f>
        <v/>
      </c>
      <c r="J19" s="709" t="str">
        <f>IF('syn rec_edit_2'!B120&lt;&gt;"",RIGHT('syn rec_edit_2'!B120,LEN('syn rec_edit_2'!B120)-5),"")</f>
        <v/>
      </c>
      <c r="K19" s="710"/>
      <c r="L19" s="711"/>
      <c r="M19" s="52" t="str">
        <f>IF('syn rec_edit_2'!E120&gt;0, 'syn rec_edit_2'!E120 &amp; "nt","")</f>
        <v/>
      </c>
      <c r="N19" s="709" t="str">
        <f>IF('syn rec_edit_2'!B128&lt;&gt;"",RIGHT('syn rec_edit_2'!B128,LEN('syn rec_edit_2'!B128)-5),"")</f>
        <v/>
      </c>
      <c r="O19" s="710"/>
      <c r="P19" s="711"/>
      <c r="Q19" s="52" t="str">
        <f>IF('syn rec_edit_2'!E128&gt;0, 'syn rec_edit_2'!E128 &amp; "nt","")</f>
        <v/>
      </c>
      <c r="R19" s="709" t="str">
        <f>IF('syn rec_edit_2'!B136&lt;&gt;"",RIGHT('syn rec_edit_2'!B136,LEN('syn rec_edit_2'!B136)-5),"")</f>
        <v/>
      </c>
      <c r="S19" s="710"/>
      <c r="T19" s="711"/>
      <c r="U19" s="52" t="str">
        <f>IF('syn rec_edit_2'!E136&gt;0, 'syn rec_edit_2'!E136 &amp; "nt","")</f>
        <v/>
      </c>
      <c r="V19" s="709" t="str">
        <f>IF('syn rec_edit_2'!B144&lt;&gt;"",RIGHT('syn rec_edit_2'!B144,LEN('syn rec_edit_2'!B144)-5),"")</f>
        <v/>
      </c>
      <c r="W19" s="710"/>
      <c r="X19" s="711"/>
      <c r="Y19" s="52" t="str">
        <f>IF('syn rec_edit_2'!E144&gt;0, 'syn rec_edit_2'!E144 &amp; "nt","")</f>
        <v/>
      </c>
      <c r="Z19" s="709" t="str">
        <f>IF('syn rec_edit_2'!B152&lt;&gt;"",RIGHT('syn rec_edit_2'!B152,LEN('syn rec_edit_2'!B152)-5),"")</f>
        <v/>
      </c>
      <c r="AA19" s="710"/>
      <c r="AB19" s="711"/>
      <c r="AC19" s="52" t="str">
        <f>IF('syn rec_edit_2'!E152&gt;0, 'syn rec_edit_2'!E152 &amp; "nt","")</f>
        <v/>
      </c>
      <c r="AD19" s="709" t="str">
        <f>IF('syn rec_edit_2'!B160&lt;&gt;"",RIGHT('syn rec_edit_2'!B160,LEN('syn rec_edit_2'!B160)-5),"")</f>
        <v/>
      </c>
      <c r="AE19" s="710"/>
      <c r="AF19" s="711"/>
      <c r="AG19" s="52" t="str">
        <f>IF('syn rec_edit_2'!E160&gt;0, 'syn rec_edit_2'!E160 &amp; "nt","")</f>
        <v/>
      </c>
      <c r="AH19" s="709" t="str">
        <f>IF('syn rec_edit_2'!B168&lt;&gt;"",RIGHT('syn rec_edit_2'!B168,LEN('syn rec_edit_2'!B168)-5),"")</f>
        <v/>
      </c>
      <c r="AI19" s="710"/>
      <c r="AJ19" s="711"/>
      <c r="AK19" s="52" t="str">
        <f>IF('syn rec_edit_2'!E168&gt;0, 'syn rec_edit_2'!E168 &amp; "nt","")</f>
        <v/>
      </c>
      <c r="AL19" s="709" t="str">
        <f>IF('syn rec_edit_2'!B176&lt;&gt;"",RIGHT('syn rec_edit_2'!B176,LEN('syn rec_edit_2'!B176)-5),"")</f>
        <v/>
      </c>
      <c r="AM19" s="710"/>
      <c r="AN19" s="711"/>
      <c r="AO19" s="52" t="str">
        <f>IF('syn rec_edit_2'!E176&gt;0, 'syn rec_edit_2'!E176 &amp; "nt","")</f>
        <v/>
      </c>
      <c r="AP19" s="709" t="str">
        <f>IF('syn rec_edit_2'!B184&lt;&gt;"",RIGHT('syn rec_edit_2'!B184,LEN('syn rec_edit_2'!B184)-5),"")</f>
        <v/>
      </c>
      <c r="AQ19" s="710"/>
      <c r="AR19" s="711"/>
      <c r="AS19" s="52" t="str">
        <f>IF('syn rec_edit_2'!E184&gt;0, 'syn rec_edit_2'!E184 &amp; "nt","")</f>
        <v/>
      </c>
      <c r="AT19" s="709" t="str">
        <f>IF('syn rec_edit_2'!B192&lt;&gt;"",RIGHT('syn rec_edit_2'!B192,LEN('syn rec_edit_2'!B192)-5),"")</f>
        <v/>
      </c>
      <c r="AU19" s="710"/>
      <c r="AV19" s="711"/>
      <c r="AW19" s="52" t="str">
        <f>IF('syn rec_edit_2'!E192&gt;0, 'syn rec_edit_2'!E192 &amp; "nt","")</f>
        <v/>
      </c>
    </row>
    <row r="20" spans="1:51" ht="12.95" customHeight="1">
      <c r="A20" s="702"/>
      <c r="B20" s="712"/>
      <c r="C20" s="713"/>
      <c r="D20" s="714"/>
      <c r="E20" s="39" t="str">
        <f>'syn rec_edit_2'!I104</f>
        <v/>
      </c>
      <c r="F20" s="712"/>
      <c r="G20" s="713"/>
      <c r="H20" s="714"/>
      <c r="I20" s="39" t="str">
        <f>'syn rec_edit_2'!I112</f>
        <v/>
      </c>
      <c r="J20" s="712"/>
      <c r="K20" s="713"/>
      <c r="L20" s="714"/>
      <c r="M20" s="39" t="str">
        <f>'syn rec_edit_2'!I120</f>
        <v/>
      </c>
      <c r="N20" s="712"/>
      <c r="O20" s="713"/>
      <c r="P20" s="714"/>
      <c r="Q20" s="39" t="str">
        <f>'syn rec_edit_2'!I128</f>
        <v/>
      </c>
      <c r="R20" s="712"/>
      <c r="S20" s="713"/>
      <c r="T20" s="714"/>
      <c r="U20" s="39" t="str">
        <f>'syn rec_edit_2'!I136</f>
        <v/>
      </c>
      <c r="V20" s="712"/>
      <c r="W20" s="713"/>
      <c r="X20" s="714"/>
      <c r="Y20" s="39" t="str">
        <f>'syn rec_edit_2'!I144</f>
        <v/>
      </c>
      <c r="Z20" s="712"/>
      <c r="AA20" s="713"/>
      <c r="AB20" s="714"/>
      <c r="AC20" s="39" t="str">
        <f>'syn rec_edit_2'!I152</f>
        <v/>
      </c>
      <c r="AD20" s="712"/>
      <c r="AE20" s="713"/>
      <c r="AF20" s="714"/>
      <c r="AG20" s="39" t="str">
        <f>'syn rec_edit_2'!I160</f>
        <v/>
      </c>
      <c r="AH20" s="712"/>
      <c r="AI20" s="713"/>
      <c r="AJ20" s="714"/>
      <c r="AK20" s="39" t="str">
        <f>'syn rec_edit_2'!I168</f>
        <v/>
      </c>
      <c r="AL20" s="712"/>
      <c r="AM20" s="713"/>
      <c r="AN20" s="714"/>
      <c r="AO20" s="39" t="str">
        <f>'syn rec_edit_2'!I176</f>
        <v/>
      </c>
      <c r="AP20" s="712"/>
      <c r="AQ20" s="713"/>
      <c r="AR20" s="714"/>
      <c r="AS20" s="39" t="str">
        <f>'syn rec_edit_2'!I184</f>
        <v/>
      </c>
      <c r="AT20" s="712"/>
      <c r="AU20" s="713"/>
      <c r="AV20" s="714"/>
      <c r="AW20" s="39" t="str">
        <f>'syn rec_edit_2'!I192</f>
        <v/>
      </c>
      <c r="AX20" s="11"/>
      <c r="AY20" s="11"/>
    </row>
    <row r="21" spans="1:51" ht="12.95" customHeight="1">
      <c r="A21" s="702"/>
      <c r="B21" s="20"/>
      <c r="C21" s="38" t="str">
        <f>'syn rec_edit_2'!H104</f>
        <v/>
      </c>
      <c r="D21" s="21"/>
      <c r="E21" s="39" t="str">
        <f>'syn rec_edit_2'!J104</f>
        <v/>
      </c>
      <c r="F21" s="20"/>
      <c r="G21" s="38" t="str">
        <f>'syn rec_edit_2'!H112</f>
        <v/>
      </c>
      <c r="H21" s="21"/>
      <c r="I21" s="39" t="str">
        <f>'syn rec_edit_2'!J112</f>
        <v/>
      </c>
      <c r="J21" s="20"/>
      <c r="K21" s="38" t="str">
        <f>'syn rec_edit_2'!H120</f>
        <v/>
      </c>
      <c r="L21" s="21"/>
      <c r="M21" s="39" t="str">
        <f>'syn rec_edit_2'!J120</f>
        <v/>
      </c>
      <c r="N21" s="20"/>
      <c r="O21" s="38" t="str">
        <f>'syn rec_edit_2'!H128</f>
        <v/>
      </c>
      <c r="P21" s="21"/>
      <c r="Q21" s="39" t="str">
        <f>'syn rec_edit_2'!J128</f>
        <v/>
      </c>
      <c r="R21" s="20"/>
      <c r="S21" s="38" t="str">
        <f>'syn rec_edit_2'!H136</f>
        <v/>
      </c>
      <c r="T21" s="21"/>
      <c r="U21" s="39" t="str">
        <f>'syn rec_edit_2'!J136</f>
        <v/>
      </c>
      <c r="V21" s="20"/>
      <c r="W21" s="38" t="str">
        <f>'syn rec_edit_2'!H144</f>
        <v/>
      </c>
      <c r="X21" s="21"/>
      <c r="Y21" s="39" t="str">
        <f>'syn rec_edit_2'!J144</f>
        <v/>
      </c>
      <c r="Z21" s="20"/>
      <c r="AA21" s="38" t="str">
        <f>'syn rec_edit_2'!H152</f>
        <v/>
      </c>
      <c r="AB21" s="21"/>
      <c r="AC21" s="39" t="str">
        <f>'syn rec_edit_2'!J152</f>
        <v/>
      </c>
      <c r="AD21" s="20"/>
      <c r="AE21" s="38" t="str">
        <f>'syn rec_edit_2'!H160</f>
        <v/>
      </c>
      <c r="AF21" s="21"/>
      <c r="AG21" s="39" t="str">
        <f>'syn rec_edit_2'!J160</f>
        <v/>
      </c>
      <c r="AH21" s="20"/>
      <c r="AI21" s="38" t="str">
        <f>'syn rec_edit_2'!H168</f>
        <v/>
      </c>
      <c r="AJ21" s="21"/>
      <c r="AK21" s="39" t="str">
        <f>'syn rec_edit_2'!J168</f>
        <v/>
      </c>
      <c r="AL21" s="20"/>
      <c r="AM21" s="38" t="str">
        <f>'syn rec_edit_2'!H176</f>
        <v/>
      </c>
      <c r="AN21" s="21"/>
      <c r="AO21" s="39" t="str">
        <f>'syn rec_edit_2'!J176</f>
        <v/>
      </c>
      <c r="AP21" s="20"/>
      <c r="AQ21" s="38" t="str">
        <f>'syn rec_edit_2'!H184</f>
        <v/>
      </c>
      <c r="AR21" s="21"/>
      <c r="AS21" s="39" t="str">
        <f>'syn rec_edit_2'!J184</f>
        <v/>
      </c>
      <c r="AT21" s="20"/>
      <c r="AU21" s="38" t="str">
        <f>'syn rec_edit_2'!H192</f>
        <v/>
      </c>
      <c r="AV21" s="21"/>
      <c r="AW21" s="39" t="str">
        <f>'syn rec_edit_2'!J192</f>
        <v/>
      </c>
    </row>
    <row r="22" spans="1:51" ht="12.95" customHeight="1" thickBot="1">
      <c r="A22" s="28"/>
      <c r="B22" s="221" t="str">
        <f>'syn rec_edit_2'!F104</f>
        <v/>
      </c>
      <c r="C22" s="22"/>
      <c r="D22" s="22"/>
      <c r="E22" s="23" t="str">
        <f>'syn rec_edit_2'!G104</f>
        <v/>
      </c>
      <c r="F22" s="221" t="str">
        <f>'syn rec_edit_2'!F112</f>
        <v/>
      </c>
      <c r="G22" s="22"/>
      <c r="H22" s="22"/>
      <c r="I22" s="23" t="str">
        <f>'syn rec_edit_2'!G112</f>
        <v/>
      </c>
      <c r="J22" s="221" t="str">
        <f>'syn rec_edit_2'!F120</f>
        <v/>
      </c>
      <c r="K22" s="22"/>
      <c r="L22" s="22"/>
      <c r="M22" s="23" t="str">
        <f>'syn rec_edit_2'!G120</f>
        <v/>
      </c>
      <c r="N22" s="221" t="str">
        <f>'syn rec_edit_2'!F128</f>
        <v/>
      </c>
      <c r="O22" s="22"/>
      <c r="P22" s="22"/>
      <c r="Q22" s="23" t="str">
        <f>'syn rec_edit_2'!G128</f>
        <v/>
      </c>
      <c r="R22" s="221" t="str">
        <f>'syn rec_edit_2'!F136</f>
        <v/>
      </c>
      <c r="S22" s="22"/>
      <c r="T22" s="22"/>
      <c r="U22" s="23" t="str">
        <f>'syn rec_edit_2'!G136</f>
        <v/>
      </c>
      <c r="V22" s="221" t="str">
        <f>'syn rec_edit_2'!F144</f>
        <v/>
      </c>
      <c r="W22" s="22"/>
      <c r="X22" s="22"/>
      <c r="Y22" s="23" t="str">
        <f>'syn rec_edit_2'!G144</f>
        <v/>
      </c>
      <c r="Z22" s="221" t="str">
        <f>'syn rec_edit_2'!F152</f>
        <v/>
      </c>
      <c r="AA22" s="22"/>
      <c r="AB22" s="22"/>
      <c r="AC22" s="23" t="str">
        <f>'syn rec_edit_2'!G152</f>
        <v/>
      </c>
      <c r="AD22" s="221" t="str">
        <f>'syn rec_edit_2'!F160</f>
        <v/>
      </c>
      <c r="AE22" s="22"/>
      <c r="AF22" s="22"/>
      <c r="AG22" s="23" t="str">
        <f>'syn rec_edit_2'!G160</f>
        <v/>
      </c>
      <c r="AH22" s="221" t="str">
        <f>'syn rec_edit_2'!F168</f>
        <v/>
      </c>
      <c r="AI22" s="22"/>
      <c r="AJ22" s="22"/>
      <c r="AK22" s="23" t="str">
        <f>'syn rec_edit_2'!G168</f>
        <v/>
      </c>
      <c r="AL22" s="221" t="str">
        <f>'syn rec_edit_2'!F176</f>
        <v/>
      </c>
      <c r="AM22" s="22"/>
      <c r="AN22" s="22"/>
      <c r="AO22" s="23" t="str">
        <f>'syn rec_edit_2'!G176</f>
        <v/>
      </c>
      <c r="AP22" s="221" t="str">
        <f>'syn rec_edit_2'!F184</f>
        <v/>
      </c>
      <c r="AQ22" s="22"/>
      <c r="AR22" s="22"/>
      <c r="AS22" s="23" t="str">
        <f>'syn rec_edit_2'!G184</f>
        <v/>
      </c>
      <c r="AT22" s="221" t="str">
        <f>'syn rec_edit_2'!F192</f>
        <v/>
      </c>
      <c r="AU22" s="22"/>
      <c r="AV22" s="22"/>
      <c r="AW22" s="23" t="str">
        <f>'syn rec_edit_2'!G192</f>
        <v/>
      </c>
    </row>
    <row r="23" spans="1:51" ht="12.95" customHeight="1">
      <c r="A23" s="701" t="s">
        <v>8</v>
      </c>
      <c r="B23" s="709" t="str">
        <f>IF('syn rec_edit_2'!B105&lt;&gt;"",RIGHT('syn rec_edit_2'!B105,LEN('syn rec_edit_2'!B105)-5),"")</f>
        <v/>
      </c>
      <c r="C23" s="710"/>
      <c r="D23" s="711"/>
      <c r="E23" s="52" t="str">
        <f>IF('syn rec_edit_2'!E105&gt;0, 'syn rec_edit_2'!E105 &amp; "nt","")</f>
        <v/>
      </c>
      <c r="F23" s="709" t="str">
        <f>IF('syn rec_edit_2'!B113&lt;&gt;"",RIGHT('syn rec_edit_2'!B113,LEN('syn rec_edit_2'!B113)-5),"")</f>
        <v/>
      </c>
      <c r="G23" s="710"/>
      <c r="H23" s="711"/>
      <c r="I23" s="52" t="str">
        <f>IF('syn rec_edit_2'!E113&gt;0, 'syn rec_edit_2'!E113 &amp; "nt","")</f>
        <v/>
      </c>
      <c r="J23" s="709" t="str">
        <f>IF('syn rec_edit_2'!B121&lt;&gt;"",RIGHT('syn rec_edit_2'!B121,LEN('syn rec_edit_2'!B121)-5),"")</f>
        <v/>
      </c>
      <c r="K23" s="710"/>
      <c r="L23" s="711"/>
      <c r="M23" s="52" t="str">
        <f>IF('syn rec_edit_2'!E121&gt;0, 'syn rec_edit_2'!E121 &amp; "nt","")</f>
        <v/>
      </c>
      <c r="N23" s="709" t="str">
        <f>IF('syn rec_edit_2'!B129&lt;&gt;"",RIGHT('syn rec_edit_2'!B129,LEN('syn rec_edit_2'!B129)-5),"")</f>
        <v/>
      </c>
      <c r="O23" s="710"/>
      <c r="P23" s="711"/>
      <c r="Q23" s="52" t="str">
        <f>IF('syn rec_edit_2'!E129&gt;0, 'syn rec_edit_2'!E129 &amp; "nt","")</f>
        <v/>
      </c>
      <c r="R23" s="709" t="str">
        <f>IF('syn rec_edit_2'!B137&lt;&gt;"",RIGHT('syn rec_edit_2'!B137,LEN('syn rec_edit_2'!B137)-5),"")</f>
        <v/>
      </c>
      <c r="S23" s="710"/>
      <c r="T23" s="711"/>
      <c r="U23" s="52" t="str">
        <f>IF('syn rec_edit_2'!E137&gt;0, 'syn rec_edit_2'!E137 &amp; "nt","")</f>
        <v/>
      </c>
      <c r="V23" s="709" t="str">
        <f>IF('syn rec_edit_2'!B145&lt;&gt;"",RIGHT('syn rec_edit_2'!B145,LEN('syn rec_edit_2'!B145)-5),"")</f>
        <v/>
      </c>
      <c r="W23" s="710"/>
      <c r="X23" s="711"/>
      <c r="Y23" s="52" t="str">
        <f>IF('syn rec_edit_2'!E145&gt;0, 'syn rec_edit_2'!E145 &amp; "nt","")</f>
        <v/>
      </c>
      <c r="Z23" s="709" t="str">
        <f>IF('syn rec_edit_2'!B153&lt;&gt;"",RIGHT('syn rec_edit_2'!B153,LEN('syn rec_edit_2'!B153)-5),"")</f>
        <v/>
      </c>
      <c r="AA23" s="710"/>
      <c r="AB23" s="711"/>
      <c r="AC23" s="52" t="str">
        <f>IF('syn rec_edit_2'!E153&gt;0, 'syn rec_edit_2'!E153 &amp; "nt","")</f>
        <v/>
      </c>
      <c r="AD23" s="709" t="str">
        <f>IF('syn rec_edit_2'!B161&lt;&gt;"",RIGHT('syn rec_edit_2'!B161,LEN('syn rec_edit_2'!B161)-5),"")</f>
        <v/>
      </c>
      <c r="AE23" s="710"/>
      <c r="AF23" s="711"/>
      <c r="AG23" s="52" t="str">
        <f>IF('syn rec_edit_2'!E161&gt;0, 'syn rec_edit_2'!E161 &amp; "nt","")</f>
        <v/>
      </c>
      <c r="AH23" s="709" t="str">
        <f>IF('syn rec_edit_2'!B169&lt;&gt;"",RIGHT('syn rec_edit_2'!B169,LEN('syn rec_edit_2'!B169)-5),"")</f>
        <v/>
      </c>
      <c r="AI23" s="710"/>
      <c r="AJ23" s="711"/>
      <c r="AK23" s="52" t="str">
        <f>IF('syn rec_edit_2'!E169&gt;0, 'syn rec_edit_2'!E169 &amp; "nt","")</f>
        <v/>
      </c>
      <c r="AL23" s="709" t="str">
        <f>IF('syn rec_edit_2'!B177&lt;&gt;"",RIGHT('syn rec_edit_2'!B177,LEN('syn rec_edit_2'!B177)-5),"")</f>
        <v/>
      </c>
      <c r="AM23" s="710"/>
      <c r="AN23" s="711"/>
      <c r="AO23" s="52" t="str">
        <f>IF('syn rec_edit_2'!E177&gt;0, 'syn rec_edit_2'!E177 &amp; "nt","")</f>
        <v/>
      </c>
      <c r="AP23" s="709" t="str">
        <f>IF('syn rec_edit_2'!B185&lt;&gt;"",RIGHT('syn rec_edit_2'!B185,LEN('syn rec_edit_2'!B185)-5),"")</f>
        <v/>
      </c>
      <c r="AQ23" s="710"/>
      <c r="AR23" s="711"/>
      <c r="AS23" s="52" t="str">
        <f>IF('syn rec_edit_2'!E185&gt;0, 'syn rec_edit_2'!E185 &amp; "nt","")</f>
        <v/>
      </c>
      <c r="AT23" s="709" t="str">
        <f>IF('syn rec_edit_2'!B193&lt;&gt;"",RIGHT('syn rec_edit_2'!B193,LEN('syn rec_edit_2'!B193)-5),"")</f>
        <v/>
      </c>
      <c r="AU23" s="710"/>
      <c r="AV23" s="711"/>
      <c r="AW23" s="52" t="str">
        <f>IF('syn rec_edit_2'!E193&gt;0, 'syn rec_edit_2'!E193 &amp; "nt","")</f>
        <v/>
      </c>
    </row>
    <row r="24" spans="1:51" ht="12.95" customHeight="1">
      <c r="A24" s="702"/>
      <c r="B24" s="712"/>
      <c r="C24" s="713"/>
      <c r="D24" s="714"/>
      <c r="E24" s="39" t="str">
        <f>'syn rec_edit_2'!I105</f>
        <v/>
      </c>
      <c r="F24" s="712"/>
      <c r="G24" s="713"/>
      <c r="H24" s="714"/>
      <c r="I24" s="39" t="str">
        <f>'syn rec_edit_2'!I113</f>
        <v/>
      </c>
      <c r="J24" s="712"/>
      <c r="K24" s="713"/>
      <c r="L24" s="714"/>
      <c r="M24" s="39" t="str">
        <f>'syn rec_edit_2'!I121</f>
        <v/>
      </c>
      <c r="N24" s="712"/>
      <c r="O24" s="713"/>
      <c r="P24" s="714"/>
      <c r="Q24" s="39" t="str">
        <f>'syn rec_edit_2'!I129</f>
        <v/>
      </c>
      <c r="R24" s="712"/>
      <c r="S24" s="713"/>
      <c r="T24" s="714"/>
      <c r="U24" s="39" t="str">
        <f>'syn rec_edit_2'!I137</f>
        <v/>
      </c>
      <c r="V24" s="712"/>
      <c r="W24" s="713"/>
      <c r="X24" s="714"/>
      <c r="Y24" s="39" t="str">
        <f>'syn rec_edit_2'!I145</f>
        <v/>
      </c>
      <c r="Z24" s="712"/>
      <c r="AA24" s="713"/>
      <c r="AB24" s="714"/>
      <c r="AC24" s="39" t="str">
        <f>'syn rec_edit_2'!I153</f>
        <v/>
      </c>
      <c r="AD24" s="712"/>
      <c r="AE24" s="713"/>
      <c r="AF24" s="714"/>
      <c r="AG24" s="39" t="str">
        <f>'syn rec_edit_2'!I161</f>
        <v/>
      </c>
      <c r="AH24" s="712"/>
      <c r="AI24" s="713"/>
      <c r="AJ24" s="714"/>
      <c r="AK24" s="39" t="str">
        <f>'syn rec_edit_2'!I169</f>
        <v/>
      </c>
      <c r="AL24" s="712"/>
      <c r="AM24" s="713"/>
      <c r="AN24" s="714"/>
      <c r="AO24" s="39" t="str">
        <f>'syn rec_edit_2'!I177</f>
        <v/>
      </c>
      <c r="AP24" s="712"/>
      <c r="AQ24" s="713"/>
      <c r="AR24" s="714"/>
      <c r="AS24" s="39" t="str">
        <f>'syn rec_edit_2'!I185</f>
        <v/>
      </c>
      <c r="AT24" s="712"/>
      <c r="AU24" s="713"/>
      <c r="AV24" s="714"/>
      <c r="AW24" s="39" t="str">
        <f>'syn rec_edit_2'!I193</f>
        <v/>
      </c>
    </row>
    <row r="25" spans="1:51" ht="12.95" customHeight="1">
      <c r="A25" s="702"/>
      <c r="B25" s="20"/>
      <c r="C25" s="38" t="str">
        <f>'syn rec_edit_2'!H105</f>
        <v/>
      </c>
      <c r="D25" s="21"/>
      <c r="E25" s="39" t="str">
        <f>'syn rec_edit_2'!J105</f>
        <v/>
      </c>
      <c r="F25" s="20"/>
      <c r="G25" s="38" t="str">
        <f>'syn rec_edit_2'!H113</f>
        <v/>
      </c>
      <c r="H25" s="21"/>
      <c r="I25" s="39" t="str">
        <f>'syn rec_edit_2'!J113</f>
        <v/>
      </c>
      <c r="J25" s="20"/>
      <c r="K25" s="38" t="str">
        <f>'syn rec_edit_2'!H121</f>
        <v/>
      </c>
      <c r="L25" s="21"/>
      <c r="M25" s="39" t="str">
        <f>'syn rec_edit_2'!J121</f>
        <v/>
      </c>
      <c r="N25" s="20"/>
      <c r="O25" s="38" t="str">
        <f>'syn rec_edit_2'!H129</f>
        <v/>
      </c>
      <c r="P25" s="21"/>
      <c r="Q25" s="39" t="str">
        <f>'syn rec_edit_2'!J129</f>
        <v/>
      </c>
      <c r="R25" s="20"/>
      <c r="S25" s="38" t="str">
        <f>'syn rec_edit_2'!H137</f>
        <v/>
      </c>
      <c r="T25" s="21"/>
      <c r="U25" s="39" t="str">
        <f>'syn rec_edit_2'!J137</f>
        <v/>
      </c>
      <c r="V25" s="20"/>
      <c r="W25" s="38" t="str">
        <f>'syn rec_edit_2'!H145</f>
        <v/>
      </c>
      <c r="X25" s="21"/>
      <c r="Y25" s="39" t="str">
        <f>'syn rec_edit_2'!J145</f>
        <v/>
      </c>
      <c r="Z25" s="20"/>
      <c r="AA25" s="38" t="str">
        <f>'syn rec_edit_2'!H153</f>
        <v/>
      </c>
      <c r="AB25" s="21"/>
      <c r="AC25" s="39" t="str">
        <f>'syn rec_edit_2'!J153</f>
        <v/>
      </c>
      <c r="AD25" s="20"/>
      <c r="AE25" s="38" t="str">
        <f>'syn rec_edit_2'!H161</f>
        <v/>
      </c>
      <c r="AF25" s="21"/>
      <c r="AG25" s="39" t="str">
        <f>'syn rec_edit_2'!J161</f>
        <v/>
      </c>
      <c r="AH25" s="20"/>
      <c r="AI25" s="38" t="str">
        <f>'syn rec_edit_2'!H169</f>
        <v/>
      </c>
      <c r="AJ25" s="21"/>
      <c r="AK25" s="39" t="str">
        <f>'syn rec_edit_2'!J169</f>
        <v/>
      </c>
      <c r="AL25" s="20"/>
      <c r="AM25" s="38" t="str">
        <f>'syn rec_edit_2'!H177</f>
        <v/>
      </c>
      <c r="AN25" s="21"/>
      <c r="AO25" s="39" t="str">
        <f>'syn rec_edit_2'!J177</f>
        <v/>
      </c>
      <c r="AP25" s="20"/>
      <c r="AQ25" s="38" t="str">
        <f>'syn rec_edit_2'!H185</f>
        <v/>
      </c>
      <c r="AR25" s="21"/>
      <c r="AS25" s="39" t="str">
        <f>'syn rec_edit_2'!J185</f>
        <v/>
      </c>
      <c r="AT25" s="20"/>
      <c r="AU25" s="38" t="str">
        <f>'syn rec_edit_2'!H193</f>
        <v/>
      </c>
      <c r="AV25" s="21"/>
      <c r="AW25" s="39" t="str">
        <f>'syn rec_edit_2'!J193</f>
        <v/>
      </c>
    </row>
    <row r="26" spans="1:51" ht="12.95" customHeight="1" thickBot="1">
      <c r="A26" s="28"/>
      <c r="B26" s="221" t="str">
        <f>'syn rec_edit_2'!F105</f>
        <v/>
      </c>
      <c r="C26" s="22"/>
      <c r="D26" s="22"/>
      <c r="E26" s="23" t="str">
        <f>'syn rec_edit_2'!G105</f>
        <v/>
      </c>
      <c r="F26" s="221" t="str">
        <f>'syn rec_edit_2'!F113</f>
        <v/>
      </c>
      <c r="G26" s="22"/>
      <c r="H26" s="22"/>
      <c r="I26" s="23" t="str">
        <f>'syn rec_edit_2'!G113</f>
        <v/>
      </c>
      <c r="J26" s="221" t="str">
        <f>'syn rec_edit_2'!F121</f>
        <v/>
      </c>
      <c r="K26" s="22"/>
      <c r="L26" s="22"/>
      <c r="M26" s="23" t="str">
        <f>'syn rec_edit_2'!G121</f>
        <v/>
      </c>
      <c r="N26" s="221" t="str">
        <f>'syn rec_edit_2'!F129</f>
        <v/>
      </c>
      <c r="O26" s="22"/>
      <c r="P26" s="22"/>
      <c r="Q26" s="23" t="str">
        <f>'syn rec_edit_2'!G129</f>
        <v/>
      </c>
      <c r="R26" s="221" t="str">
        <f>'syn rec_edit_2'!F137</f>
        <v/>
      </c>
      <c r="S26" s="22"/>
      <c r="T26" s="22"/>
      <c r="U26" s="23" t="str">
        <f>'syn rec_edit_2'!G137</f>
        <v/>
      </c>
      <c r="V26" s="221" t="str">
        <f>'syn rec_edit_2'!F145</f>
        <v/>
      </c>
      <c r="W26" s="22"/>
      <c r="X26" s="22"/>
      <c r="Y26" s="23" t="str">
        <f>'syn rec_edit_2'!G145</f>
        <v/>
      </c>
      <c r="Z26" s="221" t="str">
        <f>'syn rec_edit_2'!F153</f>
        <v/>
      </c>
      <c r="AA26" s="22"/>
      <c r="AB26" s="22"/>
      <c r="AC26" s="23" t="str">
        <f>'syn rec_edit_2'!G153</f>
        <v/>
      </c>
      <c r="AD26" s="221" t="str">
        <f>'syn rec_edit_2'!F161</f>
        <v/>
      </c>
      <c r="AE26" s="22"/>
      <c r="AF26" s="22"/>
      <c r="AG26" s="23" t="str">
        <f>'syn rec_edit_2'!G161</f>
        <v/>
      </c>
      <c r="AH26" s="221" t="str">
        <f>'syn rec_edit_2'!F169</f>
        <v/>
      </c>
      <c r="AI26" s="22"/>
      <c r="AJ26" s="22"/>
      <c r="AK26" s="23" t="str">
        <f>'syn rec_edit_2'!G169</f>
        <v/>
      </c>
      <c r="AL26" s="221" t="str">
        <f>'syn rec_edit_2'!F177</f>
        <v/>
      </c>
      <c r="AM26" s="22"/>
      <c r="AN26" s="22"/>
      <c r="AO26" s="23" t="str">
        <f>'syn rec_edit_2'!G177</f>
        <v/>
      </c>
      <c r="AP26" s="221" t="str">
        <f>'syn rec_edit_2'!F185</f>
        <v/>
      </c>
      <c r="AQ26" s="22"/>
      <c r="AR26" s="22"/>
      <c r="AS26" s="23" t="str">
        <f>'syn rec_edit_2'!G185</f>
        <v/>
      </c>
      <c r="AT26" s="221" t="str">
        <f>'syn rec_edit_2'!F193</f>
        <v/>
      </c>
      <c r="AU26" s="22"/>
      <c r="AV26" s="22"/>
      <c r="AW26" s="23" t="str">
        <f>'syn rec_edit_2'!G193</f>
        <v/>
      </c>
    </row>
    <row r="27" spans="1:51" ht="12.95" customHeight="1">
      <c r="A27" s="701" t="s">
        <v>9</v>
      </c>
      <c r="B27" s="709" t="str">
        <f>IF('syn rec_edit_2'!B106&lt;&gt;"",RIGHT('syn rec_edit_2'!B106,LEN('syn rec_edit_2'!B106)-5),"")</f>
        <v/>
      </c>
      <c r="C27" s="710"/>
      <c r="D27" s="711"/>
      <c r="E27" s="52" t="str">
        <f>IF('syn rec_edit_2'!E106&gt;0, 'syn rec_edit_2'!E106 &amp; "nt","")</f>
        <v/>
      </c>
      <c r="F27" s="709" t="str">
        <f>IF('syn rec_edit_2'!B114&lt;&gt;"",RIGHT('syn rec_edit_2'!B114,LEN('syn rec_edit_2'!B114)-5),"")</f>
        <v/>
      </c>
      <c r="G27" s="710"/>
      <c r="H27" s="711"/>
      <c r="I27" s="52" t="str">
        <f>IF('syn rec_edit_2'!E114&gt;0, 'syn rec_edit_2'!E114 &amp; "nt","")</f>
        <v/>
      </c>
      <c r="J27" s="709" t="str">
        <f>IF('syn rec_edit_2'!B122&lt;&gt;"",RIGHT('syn rec_edit_2'!B122,LEN('syn rec_edit_2'!B122)-5),"")</f>
        <v/>
      </c>
      <c r="K27" s="710"/>
      <c r="L27" s="711"/>
      <c r="M27" s="52" t="str">
        <f>IF('syn rec_edit_2'!E122&gt;0, 'syn rec_edit_2'!E122 &amp; "nt","")</f>
        <v/>
      </c>
      <c r="N27" s="709" t="str">
        <f>IF('syn rec_edit_2'!B130&lt;&gt;"",RIGHT('syn rec_edit_2'!B130,LEN('syn rec_edit_2'!B130)-5),"")</f>
        <v/>
      </c>
      <c r="O27" s="710"/>
      <c r="P27" s="711"/>
      <c r="Q27" s="52" t="str">
        <f>IF('syn rec_edit_2'!E130&gt;0, 'syn rec_edit_2'!E130 &amp; "nt","")</f>
        <v/>
      </c>
      <c r="R27" s="709" t="str">
        <f>IF('syn rec_edit_2'!B138&lt;&gt;"",RIGHT('syn rec_edit_2'!B138,LEN('syn rec_edit_2'!B138)-5),"")</f>
        <v/>
      </c>
      <c r="S27" s="710"/>
      <c r="T27" s="711"/>
      <c r="U27" s="52" t="str">
        <f>IF('syn rec_edit_2'!E138&gt;0, 'syn rec_edit_2'!E138 &amp; "nt","")</f>
        <v/>
      </c>
      <c r="V27" s="709" t="str">
        <f>IF('syn rec_edit_2'!B146&lt;&gt;"",RIGHT('syn rec_edit_2'!B146,LEN('syn rec_edit_2'!B146)-5),"")</f>
        <v/>
      </c>
      <c r="W27" s="710"/>
      <c r="X27" s="711"/>
      <c r="Y27" s="52" t="str">
        <f>IF('syn rec_edit_2'!E146&gt;0, 'syn rec_edit_2'!E146 &amp; "nt","")</f>
        <v/>
      </c>
      <c r="Z27" s="709" t="str">
        <f>IF('syn rec_edit_2'!B154&lt;&gt;"",RIGHT('syn rec_edit_2'!B154,LEN('syn rec_edit_2'!B154)-5),"")</f>
        <v/>
      </c>
      <c r="AA27" s="710"/>
      <c r="AB27" s="711"/>
      <c r="AC27" s="52" t="str">
        <f>IF('syn rec_edit_2'!E154&gt;0, 'syn rec_edit_2'!E154 &amp; "nt","")</f>
        <v/>
      </c>
      <c r="AD27" s="709" t="str">
        <f>IF('syn rec_edit_2'!B162&lt;&gt;"",RIGHT('syn rec_edit_2'!B162,LEN('syn rec_edit_2'!B162)-5),"")</f>
        <v/>
      </c>
      <c r="AE27" s="710"/>
      <c r="AF27" s="711"/>
      <c r="AG27" s="52" t="str">
        <f>IF('syn rec_edit_2'!E162&gt;0, 'syn rec_edit_2'!E162 &amp; "nt","")</f>
        <v/>
      </c>
      <c r="AH27" s="709" t="str">
        <f>IF('syn rec_edit_2'!B170&lt;&gt;"",RIGHT('syn rec_edit_2'!B170,LEN('syn rec_edit_2'!B170)-5),"")</f>
        <v/>
      </c>
      <c r="AI27" s="710"/>
      <c r="AJ27" s="711"/>
      <c r="AK27" s="52" t="str">
        <f>IF('syn rec_edit_2'!E170&gt;0, 'syn rec_edit_2'!E170 &amp; "nt","")</f>
        <v/>
      </c>
      <c r="AL27" s="709" t="str">
        <f>IF('syn rec_edit_2'!B178&lt;&gt;"",RIGHT('syn rec_edit_2'!B178,LEN('syn rec_edit_2'!B178)-5),"")</f>
        <v/>
      </c>
      <c r="AM27" s="710"/>
      <c r="AN27" s="711"/>
      <c r="AO27" s="52" t="str">
        <f>IF('syn rec_edit_2'!E178&gt;0, 'syn rec_edit_2'!E178 &amp; "nt","")</f>
        <v/>
      </c>
      <c r="AP27" s="709" t="str">
        <f>IF('syn rec_edit_2'!B186&lt;&gt;"",RIGHT('syn rec_edit_2'!B186,LEN('syn rec_edit_2'!B186)-5),"")</f>
        <v/>
      </c>
      <c r="AQ27" s="710"/>
      <c r="AR27" s="711"/>
      <c r="AS27" s="52" t="str">
        <f>IF('syn rec_edit_2'!E186&gt;0, 'syn rec_edit_2'!E186 &amp; "nt","")</f>
        <v/>
      </c>
      <c r="AT27" s="709" t="str">
        <f>IF('syn rec_edit_2'!B194&lt;&gt;"",RIGHT('syn rec_edit_2'!B194,LEN('syn rec_edit_2'!B194)-5),"")</f>
        <v/>
      </c>
      <c r="AU27" s="710"/>
      <c r="AV27" s="711"/>
      <c r="AW27" s="52" t="str">
        <f>IF('syn rec_edit_2'!E194&gt;0, 'syn rec_edit_2'!E194 &amp; "nt","")</f>
        <v/>
      </c>
    </row>
    <row r="28" spans="1:51" ht="12.95" customHeight="1">
      <c r="A28" s="702"/>
      <c r="B28" s="712"/>
      <c r="C28" s="713"/>
      <c r="D28" s="714"/>
      <c r="E28" s="39" t="str">
        <f>'syn rec_edit_2'!I106</f>
        <v/>
      </c>
      <c r="F28" s="712"/>
      <c r="G28" s="713"/>
      <c r="H28" s="714"/>
      <c r="I28" s="39" t="str">
        <f>'syn rec_edit_2'!I114</f>
        <v/>
      </c>
      <c r="J28" s="712"/>
      <c r="K28" s="713"/>
      <c r="L28" s="714"/>
      <c r="M28" s="39" t="str">
        <f>'syn rec_edit_2'!I122</f>
        <v/>
      </c>
      <c r="N28" s="712"/>
      <c r="O28" s="713"/>
      <c r="P28" s="714"/>
      <c r="Q28" s="39" t="str">
        <f>'syn rec_edit_2'!I130</f>
        <v/>
      </c>
      <c r="R28" s="712"/>
      <c r="S28" s="713"/>
      <c r="T28" s="714"/>
      <c r="U28" s="39" t="str">
        <f>'syn rec_edit_2'!I138</f>
        <v/>
      </c>
      <c r="V28" s="712"/>
      <c r="W28" s="713"/>
      <c r="X28" s="714"/>
      <c r="Y28" s="39" t="str">
        <f>'syn rec_edit_2'!I146</f>
        <v/>
      </c>
      <c r="Z28" s="712"/>
      <c r="AA28" s="713"/>
      <c r="AB28" s="714"/>
      <c r="AC28" s="39" t="str">
        <f>'syn rec_edit_2'!I154</f>
        <v/>
      </c>
      <c r="AD28" s="712"/>
      <c r="AE28" s="713"/>
      <c r="AF28" s="714"/>
      <c r="AG28" s="39" t="str">
        <f>'syn rec_edit_2'!I162</f>
        <v/>
      </c>
      <c r="AH28" s="712"/>
      <c r="AI28" s="713"/>
      <c r="AJ28" s="714"/>
      <c r="AK28" s="39" t="str">
        <f>'syn rec_edit_2'!I170</f>
        <v/>
      </c>
      <c r="AL28" s="712"/>
      <c r="AM28" s="713"/>
      <c r="AN28" s="714"/>
      <c r="AO28" s="39" t="str">
        <f>'syn rec_edit_2'!I178</f>
        <v/>
      </c>
      <c r="AP28" s="712"/>
      <c r="AQ28" s="713"/>
      <c r="AR28" s="714"/>
      <c r="AS28" s="39" t="str">
        <f>'syn rec_edit_2'!I186</f>
        <v/>
      </c>
      <c r="AT28" s="712"/>
      <c r="AU28" s="713"/>
      <c r="AV28" s="714"/>
      <c r="AW28" s="39" t="str">
        <f>'syn rec_edit_2'!I194</f>
        <v/>
      </c>
    </row>
    <row r="29" spans="1:51" ht="12.95" customHeight="1">
      <c r="A29" s="702"/>
      <c r="B29" s="20"/>
      <c r="C29" s="38" t="str">
        <f>'syn rec_edit_2'!H106</f>
        <v/>
      </c>
      <c r="D29" s="21"/>
      <c r="E29" s="39" t="str">
        <f>'syn rec_edit_2'!J106</f>
        <v/>
      </c>
      <c r="F29" s="20"/>
      <c r="G29" s="38" t="str">
        <f>'syn rec_edit_2'!H114</f>
        <v/>
      </c>
      <c r="H29" s="21"/>
      <c r="I29" s="39" t="str">
        <f>'syn rec_edit_2'!J114</f>
        <v/>
      </c>
      <c r="J29" s="20"/>
      <c r="K29" s="38" t="str">
        <f>'syn rec_edit_2'!H122</f>
        <v/>
      </c>
      <c r="L29" s="21"/>
      <c r="M29" s="39" t="str">
        <f>'syn rec_edit_2'!J122</f>
        <v/>
      </c>
      <c r="N29" s="20"/>
      <c r="O29" s="38" t="str">
        <f>'syn rec_edit_2'!H130</f>
        <v/>
      </c>
      <c r="P29" s="21"/>
      <c r="Q29" s="39" t="str">
        <f>'syn rec_edit_2'!J130</f>
        <v/>
      </c>
      <c r="R29" s="20"/>
      <c r="S29" s="38" t="str">
        <f>'syn rec_edit_2'!H138</f>
        <v/>
      </c>
      <c r="T29" s="21"/>
      <c r="U29" s="39" t="str">
        <f>'syn rec_edit_2'!J138</f>
        <v/>
      </c>
      <c r="V29" s="20"/>
      <c r="W29" s="38" t="str">
        <f>'syn rec_edit_2'!H146</f>
        <v/>
      </c>
      <c r="X29" s="21"/>
      <c r="Y29" s="39" t="str">
        <f>'syn rec_edit_2'!J146</f>
        <v/>
      </c>
      <c r="Z29" s="20"/>
      <c r="AA29" s="38" t="str">
        <f>'syn rec_edit_2'!H154</f>
        <v/>
      </c>
      <c r="AB29" s="21"/>
      <c r="AC29" s="39" t="str">
        <f>'syn rec_edit_2'!J154</f>
        <v/>
      </c>
      <c r="AD29" s="20"/>
      <c r="AE29" s="38" t="str">
        <f>'syn rec_edit_2'!H162</f>
        <v/>
      </c>
      <c r="AF29" s="21"/>
      <c r="AG29" s="39" t="str">
        <f>'syn rec_edit_2'!J162</f>
        <v/>
      </c>
      <c r="AH29" s="20"/>
      <c r="AI29" s="38" t="str">
        <f>'syn rec_edit_2'!H170</f>
        <v/>
      </c>
      <c r="AJ29" s="21"/>
      <c r="AK29" s="39" t="str">
        <f>'syn rec_edit_2'!J170</f>
        <v/>
      </c>
      <c r="AL29" s="20"/>
      <c r="AM29" s="38" t="str">
        <f>'syn rec_edit_2'!H178</f>
        <v/>
      </c>
      <c r="AN29" s="21"/>
      <c r="AO29" s="39" t="str">
        <f>'syn rec_edit_2'!J178</f>
        <v/>
      </c>
      <c r="AP29" s="20"/>
      <c r="AQ29" s="38" t="str">
        <f>'syn rec_edit_2'!H186</f>
        <v/>
      </c>
      <c r="AR29" s="21"/>
      <c r="AS29" s="39" t="str">
        <f>'syn rec_edit_2'!J186</f>
        <v/>
      </c>
      <c r="AT29" s="20"/>
      <c r="AU29" s="38" t="str">
        <f>'syn rec_edit_2'!H194</f>
        <v/>
      </c>
      <c r="AV29" s="21"/>
      <c r="AW29" s="39" t="str">
        <f>'syn rec_edit_2'!J194</f>
        <v/>
      </c>
    </row>
    <row r="30" spans="1:51" ht="12.95" customHeight="1" thickBot="1">
      <c r="A30" s="28"/>
      <c r="B30" s="221" t="str">
        <f>'syn rec_edit_2'!F106</f>
        <v/>
      </c>
      <c r="C30" s="22"/>
      <c r="D30" s="22"/>
      <c r="E30" s="23" t="str">
        <f>'syn rec_edit_2'!G106</f>
        <v/>
      </c>
      <c r="F30" s="221" t="str">
        <f>'syn rec_edit_2'!F114</f>
        <v/>
      </c>
      <c r="G30" s="22"/>
      <c r="H30" s="22"/>
      <c r="I30" s="23" t="str">
        <f>'syn rec_edit_2'!G114</f>
        <v/>
      </c>
      <c r="J30" s="221" t="str">
        <f>'syn rec_edit_2'!F122</f>
        <v/>
      </c>
      <c r="K30" s="22"/>
      <c r="L30" s="22"/>
      <c r="M30" s="23" t="str">
        <f>'syn rec_edit_2'!G122</f>
        <v/>
      </c>
      <c r="N30" s="221" t="str">
        <f>'syn rec_edit_2'!F130</f>
        <v/>
      </c>
      <c r="O30" s="22"/>
      <c r="P30" s="22"/>
      <c r="Q30" s="23" t="str">
        <f>'syn rec_edit_2'!G130</f>
        <v/>
      </c>
      <c r="R30" s="221" t="str">
        <f>'syn rec_edit_2'!F138</f>
        <v/>
      </c>
      <c r="S30" s="22"/>
      <c r="T30" s="22"/>
      <c r="U30" s="23" t="str">
        <f>'syn rec_edit_2'!G138</f>
        <v/>
      </c>
      <c r="V30" s="221" t="str">
        <f>'syn rec_edit_2'!F146</f>
        <v/>
      </c>
      <c r="W30" s="22"/>
      <c r="X30" s="22"/>
      <c r="Y30" s="23" t="str">
        <f>'syn rec_edit_2'!G146</f>
        <v/>
      </c>
      <c r="Z30" s="221" t="str">
        <f>'syn rec_edit_2'!F154</f>
        <v/>
      </c>
      <c r="AA30" s="22"/>
      <c r="AB30" s="22"/>
      <c r="AC30" s="23" t="str">
        <f>'syn rec_edit_2'!G154</f>
        <v/>
      </c>
      <c r="AD30" s="221" t="str">
        <f>'syn rec_edit_2'!F162</f>
        <v/>
      </c>
      <c r="AE30" s="22"/>
      <c r="AF30" s="22"/>
      <c r="AG30" s="23" t="str">
        <f>'syn rec_edit_2'!G162</f>
        <v/>
      </c>
      <c r="AH30" s="221" t="str">
        <f>'syn rec_edit_2'!F170</f>
        <v/>
      </c>
      <c r="AI30" s="22"/>
      <c r="AJ30" s="22"/>
      <c r="AK30" s="23" t="str">
        <f>'syn rec_edit_2'!G170</f>
        <v/>
      </c>
      <c r="AL30" s="221" t="str">
        <f>'syn rec_edit_2'!F178</f>
        <v/>
      </c>
      <c r="AM30" s="22"/>
      <c r="AN30" s="22"/>
      <c r="AO30" s="23" t="str">
        <f>'syn rec_edit_2'!G178</f>
        <v/>
      </c>
      <c r="AP30" s="221" t="str">
        <f>'syn rec_edit_2'!F186</f>
        <v/>
      </c>
      <c r="AQ30" s="22"/>
      <c r="AR30" s="22"/>
      <c r="AS30" s="23" t="str">
        <f>'syn rec_edit_2'!G186</f>
        <v/>
      </c>
      <c r="AT30" s="221" t="str">
        <f>'syn rec_edit_2'!F194</f>
        <v/>
      </c>
      <c r="AU30" s="22"/>
      <c r="AV30" s="22"/>
      <c r="AW30" s="23" t="str">
        <f>'syn rec_edit_2'!G194</f>
        <v/>
      </c>
    </row>
    <row r="31" spans="1:51" ht="12.95" customHeight="1">
      <c r="A31" s="701" t="s">
        <v>10</v>
      </c>
      <c r="B31" s="709" t="str">
        <f>IF('syn rec_edit_2'!B107&lt;&gt;"",RIGHT('syn rec_edit_2'!B107,LEN('syn rec_edit_2'!B107)-5),"")</f>
        <v/>
      </c>
      <c r="C31" s="710"/>
      <c r="D31" s="711"/>
      <c r="E31" s="52" t="str">
        <f>IF('syn rec_edit_2'!E107&gt;0, 'syn rec_edit_2'!E107 &amp; "nt","")</f>
        <v/>
      </c>
      <c r="F31" s="709" t="str">
        <f>IF('syn rec_edit_2'!B115&lt;&gt;"",RIGHT('syn rec_edit_2'!B115,LEN('syn rec_edit_2'!B115)-5),"")</f>
        <v/>
      </c>
      <c r="G31" s="710"/>
      <c r="H31" s="711"/>
      <c r="I31" s="52" t="str">
        <f>IF('syn rec_edit_2'!E115&gt;0, 'syn rec_edit_2'!E115 &amp; "nt","")</f>
        <v/>
      </c>
      <c r="J31" s="709" t="str">
        <f>IF('syn rec_edit_2'!B123&lt;&gt;"",RIGHT('syn rec_edit_2'!B123,LEN('syn rec_edit_2'!B123)-5),"")</f>
        <v/>
      </c>
      <c r="K31" s="710"/>
      <c r="L31" s="711"/>
      <c r="M31" s="52" t="str">
        <f>IF('syn rec_edit_2'!E123&gt;0, 'syn rec_edit_2'!E123 &amp; "nt","")</f>
        <v/>
      </c>
      <c r="N31" s="709" t="str">
        <f>IF('syn rec_edit_2'!B131&lt;&gt;"",RIGHT('syn rec_edit_2'!B131,LEN('syn rec_edit_2'!B131)-5),"")</f>
        <v/>
      </c>
      <c r="O31" s="710"/>
      <c r="P31" s="711"/>
      <c r="Q31" s="52" t="str">
        <f>IF('syn rec_edit_2'!E131&gt;0, 'syn rec_edit_2'!E131 &amp; "nt","")</f>
        <v/>
      </c>
      <c r="R31" s="709" t="str">
        <f>IF('syn rec_edit_2'!B139&lt;&gt;"",RIGHT('syn rec_edit_2'!B139,LEN('syn rec_edit_2'!B139)-5),"")</f>
        <v/>
      </c>
      <c r="S31" s="710"/>
      <c r="T31" s="711"/>
      <c r="U31" s="52" t="str">
        <f>IF('syn rec_edit_2'!E139&gt;0, 'syn rec_edit_2'!E139 &amp; "nt","")</f>
        <v/>
      </c>
      <c r="V31" s="709" t="str">
        <f>IF('syn rec_edit_2'!B147&lt;&gt;"",RIGHT('syn rec_edit_2'!B147,LEN('syn rec_edit_2'!B147)-5),"")</f>
        <v/>
      </c>
      <c r="W31" s="710"/>
      <c r="X31" s="711"/>
      <c r="Y31" s="52" t="str">
        <f>IF('syn rec_edit_2'!E147&gt;0, 'syn rec_edit_2'!E147 &amp; "nt","")</f>
        <v/>
      </c>
      <c r="Z31" s="709" t="str">
        <f>IF('syn rec_edit_2'!B155&lt;&gt;"",RIGHT('syn rec_edit_2'!B155,LEN('syn rec_edit_2'!B155)-5),"")</f>
        <v/>
      </c>
      <c r="AA31" s="710"/>
      <c r="AB31" s="711"/>
      <c r="AC31" s="52" t="str">
        <f>IF('syn rec_edit_2'!E155&gt;0, 'syn rec_edit_2'!E155 &amp; "nt","")</f>
        <v/>
      </c>
      <c r="AD31" s="709" t="str">
        <f>IF('syn rec_edit_2'!B163&lt;&gt;"",RIGHT('syn rec_edit_2'!B163,LEN('syn rec_edit_2'!B163)-5),"")</f>
        <v/>
      </c>
      <c r="AE31" s="710"/>
      <c r="AF31" s="711"/>
      <c r="AG31" s="52" t="str">
        <f>IF('syn rec_edit_2'!E163&gt;0, 'syn rec_edit_2'!E163 &amp; "nt","")</f>
        <v/>
      </c>
      <c r="AH31" s="709" t="str">
        <f>IF('syn rec_edit_2'!B171&lt;&gt;"",RIGHT('syn rec_edit_2'!B171,LEN('syn rec_edit_2'!B171)-5),"")</f>
        <v/>
      </c>
      <c r="AI31" s="710"/>
      <c r="AJ31" s="711"/>
      <c r="AK31" s="52" t="str">
        <f>IF('syn rec_edit_2'!E171&gt;0, 'syn rec_edit_2'!E171 &amp; "nt","")</f>
        <v/>
      </c>
      <c r="AL31" s="709" t="str">
        <f>IF('syn rec_edit_2'!B179&lt;&gt;"",RIGHT('syn rec_edit_2'!B179,LEN('syn rec_edit_2'!B179)-5),"")</f>
        <v/>
      </c>
      <c r="AM31" s="710"/>
      <c r="AN31" s="711"/>
      <c r="AO31" s="52" t="str">
        <f>IF('syn rec_edit_2'!E179&gt;0, 'syn rec_edit_2'!E179 &amp; "nt","")</f>
        <v/>
      </c>
      <c r="AP31" s="709" t="str">
        <f>IF('syn rec_edit_2'!B187&lt;&gt;"",RIGHT('syn rec_edit_2'!B187,LEN('syn rec_edit_2'!B187)-5),"")</f>
        <v/>
      </c>
      <c r="AQ31" s="710"/>
      <c r="AR31" s="711"/>
      <c r="AS31" s="52" t="str">
        <f>IF('syn rec_edit_2'!E187&gt;0, 'syn rec_edit_2'!E187 &amp; "nt","")</f>
        <v/>
      </c>
      <c r="AT31" s="709" t="str">
        <f>IF('syn rec_edit_2'!B195&lt;&gt;"",RIGHT('syn rec_edit_2'!B195,LEN('syn rec_edit_2'!B195)-5),"")</f>
        <v/>
      </c>
      <c r="AU31" s="710"/>
      <c r="AV31" s="711"/>
      <c r="AW31" s="52" t="str">
        <f>IF('syn rec_edit_2'!E195&gt;0, 'syn rec_edit_2'!E195 &amp; "nt","")</f>
        <v/>
      </c>
    </row>
    <row r="32" spans="1:51" ht="12.95" customHeight="1">
      <c r="A32" s="702"/>
      <c r="B32" s="712"/>
      <c r="C32" s="713"/>
      <c r="D32" s="714"/>
      <c r="E32" s="39" t="str">
        <f>'syn rec_edit_2'!I107</f>
        <v/>
      </c>
      <c r="F32" s="712"/>
      <c r="G32" s="713"/>
      <c r="H32" s="714"/>
      <c r="I32" s="39" t="str">
        <f>'syn rec_edit_2'!I115</f>
        <v/>
      </c>
      <c r="J32" s="712"/>
      <c r="K32" s="713"/>
      <c r="L32" s="714"/>
      <c r="M32" s="39" t="str">
        <f>'syn rec_edit_2'!I123</f>
        <v/>
      </c>
      <c r="N32" s="712"/>
      <c r="O32" s="713"/>
      <c r="P32" s="714"/>
      <c r="Q32" s="39" t="str">
        <f>'syn rec_edit_2'!I131</f>
        <v/>
      </c>
      <c r="R32" s="712"/>
      <c r="S32" s="713"/>
      <c r="T32" s="714"/>
      <c r="U32" s="39" t="str">
        <f>'syn rec_edit_2'!I139</f>
        <v/>
      </c>
      <c r="V32" s="712"/>
      <c r="W32" s="713"/>
      <c r="X32" s="714"/>
      <c r="Y32" s="39" t="str">
        <f>'syn rec_edit_2'!I147</f>
        <v/>
      </c>
      <c r="Z32" s="712"/>
      <c r="AA32" s="713"/>
      <c r="AB32" s="714"/>
      <c r="AC32" s="39" t="str">
        <f>'syn rec_edit_2'!I155</f>
        <v/>
      </c>
      <c r="AD32" s="712"/>
      <c r="AE32" s="713"/>
      <c r="AF32" s="714"/>
      <c r="AG32" s="39" t="str">
        <f>'syn rec_edit_2'!I163</f>
        <v/>
      </c>
      <c r="AH32" s="712"/>
      <c r="AI32" s="713"/>
      <c r="AJ32" s="714"/>
      <c r="AK32" s="39" t="str">
        <f>'syn rec_edit_2'!I171</f>
        <v/>
      </c>
      <c r="AL32" s="712"/>
      <c r="AM32" s="713"/>
      <c r="AN32" s="714"/>
      <c r="AO32" s="39" t="str">
        <f>'syn rec_edit_2'!I179</f>
        <v/>
      </c>
      <c r="AP32" s="712"/>
      <c r="AQ32" s="713"/>
      <c r="AR32" s="714"/>
      <c r="AS32" s="39" t="str">
        <f>'syn rec_edit_2'!I187</f>
        <v/>
      </c>
      <c r="AT32" s="712"/>
      <c r="AU32" s="713"/>
      <c r="AV32" s="714"/>
      <c r="AW32" s="39" t="str">
        <f>'syn rec_edit_2'!I195</f>
        <v/>
      </c>
    </row>
    <row r="33" spans="1:49" ht="12.95" customHeight="1">
      <c r="A33" s="702"/>
      <c r="B33" s="20"/>
      <c r="C33" s="38" t="str">
        <f>'syn rec_edit_2'!H107</f>
        <v/>
      </c>
      <c r="D33" s="21"/>
      <c r="E33" s="39" t="str">
        <f>'syn rec_edit_2'!J107</f>
        <v/>
      </c>
      <c r="F33" s="20"/>
      <c r="G33" s="38" t="str">
        <f>'syn rec_edit_2'!H115</f>
        <v/>
      </c>
      <c r="H33" s="21"/>
      <c r="I33" s="39" t="str">
        <f>'syn rec_edit_2'!J115</f>
        <v/>
      </c>
      <c r="J33" s="20"/>
      <c r="K33" s="38" t="str">
        <f>'syn rec_edit_2'!H123</f>
        <v/>
      </c>
      <c r="L33" s="21"/>
      <c r="M33" s="39" t="str">
        <f>'syn rec_edit_2'!J123</f>
        <v/>
      </c>
      <c r="N33" s="20"/>
      <c r="O33" s="38" t="str">
        <f>'syn rec_edit_2'!H131</f>
        <v/>
      </c>
      <c r="P33" s="21"/>
      <c r="Q33" s="39" t="str">
        <f>'syn rec_edit_2'!J131</f>
        <v/>
      </c>
      <c r="R33" s="20"/>
      <c r="S33" s="38" t="str">
        <f>'syn rec_edit_2'!H139</f>
        <v/>
      </c>
      <c r="T33" s="21"/>
      <c r="U33" s="39" t="str">
        <f>'syn rec_edit_2'!J139</f>
        <v/>
      </c>
      <c r="V33" s="20"/>
      <c r="W33" s="38" t="str">
        <f>'syn rec_edit_2'!H147</f>
        <v/>
      </c>
      <c r="X33" s="21"/>
      <c r="Y33" s="39" t="str">
        <f>'syn rec_edit_2'!J147</f>
        <v/>
      </c>
      <c r="Z33" s="20"/>
      <c r="AA33" s="38" t="str">
        <f>'syn rec_edit_2'!H155</f>
        <v/>
      </c>
      <c r="AB33" s="21"/>
      <c r="AC33" s="39" t="str">
        <f>'syn rec_edit_2'!J155</f>
        <v/>
      </c>
      <c r="AD33" s="20"/>
      <c r="AE33" s="38" t="str">
        <f>'syn rec_edit_2'!H163</f>
        <v/>
      </c>
      <c r="AF33" s="21"/>
      <c r="AG33" s="39" t="str">
        <f>'syn rec_edit_2'!J163</f>
        <v/>
      </c>
      <c r="AH33" s="20"/>
      <c r="AI33" s="38" t="str">
        <f>'syn rec_edit_2'!H171</f>
        <v/>
      </c>
      <c r="AJ33" s="21"/>
      <c r="AK33" s="39" t="str">
        <f>'syn rec_edit_2'!J171</f>
        <v/>
      </c>
      <c r="AL33" s="20"/>
      <c r="AM33" s="38" t="str">
        <f>'syn rec_edit_2'!H179</f>
        <v/>
      </c>
      <c r="AN33" s="21"/>
      <c r="AO33" s="39" t="str">
        <f>'syn rec_edit_2'!J179</f>
        <v/>
      </c>
      <c r="AP33" s="20"/>
      <c r="AQ33" s="38" t="str">
        <f>'syn rec_edit_2'!H187</f>
        <v/>
      </c>
      <c r="AR33" s="21"/>
      <c r="AS33" s="39" t="str">
        <f>'syn rec_edit_2'!J187</f>
        <v/>
      </c>
      <c r="AT33" s="20"/>
      <c r="AU33" s="38" t="str">
        <f>'syn rec_edit_2'!H195</f>
        <v/>
      </c>
      <c r="AV33" s="21"/>
      <c r="AW33" s="39" t="str">
        <f>'syn rec_edit_2'!J195</f>
        <v/>
      </c>
    </row>
    <row r="34" spans="1:49" ht="12.95" customHeight="1" thickBot="1">
      <c r="A34" s="28"/>
      <c r="B34" s="221" t="str">
        <f>'syn rec_edit_2'!F107</f>
        <v/>
      </c>
      <c r="C34" s="22"/>
      <c r="D34" s="22"/>
      <c r="E34" s="23" t="str">
        <f>'syn rec_edit_2'!G107</f>
        <v/>
      </c>
      <c r="F34" s="221" t="str">
        <f>'syn rec_edit_2'!F115</f>
        <v/>
      </c>
      <c r="G34" s="22"/>
      <c r="H34" s="22"/>
      <c r="I34" s="23" t="str">
        <f>'syn rec_edit_2'!G115</f>
        <v/>
      </c>
      <c r="J34" s="221" t="str">
        <f>'syn rec_edit_2'!F123</f>
        <v/>
      </c>
      <c r="K34" s="22"/>
      <c r="L34" s="22"/>
      <c r="M34" s="23" t="str">
        <f>'syn rec_edit_2'!G123</f>
        <v/>
      </c>
      <c r="N34" s="221" t="str">
        <f>'syn rec_edit_2'!F131</f>
        <v/>
      </c>
      <c r="O34" s="22"/>
      <c r="P34" s="22"/>
      <c r="Q34" s="23" t="str">
        <f>'syn rec_edit_2'!G131</f>
        <v/>
      </c>
      <c r="R34" s="221" t="str">
        <f>'syn rec_edit_2'!F139</f>
        <v/>
      </c>
      <c r="S34" s="22"/>
      <c r="T34" s="22"/>
      <c r="U34" s="23" t="str">
        <f>'syn rec_edit_2'!G139</f>
        <v/>
      </c>
      <c r="V34" s="221" t="str">
        <f>'syn rec_edit_2'!F147</f>
        <v/>
      </c>
      <c r="W34" s="22"/>
      <c r="X34" s="22"/>
      <c r="Y34" s="23" t="str">
        <f>'syn rec_edit_2'!G147</f>
        <v/>
      </c>
      <c r="Z34" s="221" t="str">
        <f>'syn rec_edit_2'!F155</f>
        <v/>
      </c>
      <c r="AA34" s="22"/>
      <c r="AB34" s="22"/>
      <c r="AC34" s="23" t="str">
        <f>'syn rec_edit_2'!G155</f>
        <v/>
      </c>
      <c r="AD34" s="221" t="str">
        <f>'syn rec_edit_2'!F163</f>
        <v/>
      </c>
      <c r="AE34" s="22"/>
      <c r="AF34" s="22"/>
      <c r="AG34" s="23" t="str">
        <f>'syn rec_edit_2'!G163</f>
        <v/>
      </c>
      <c r="AH34" s="221" t="str">
        <f>'syn rec_edit_2'!F171</f>
        <v/>
      </c>
      <c r="AI34" s="22"/>
      <c r="AJ34" s="22"/>
      <c r="AK34" s="23" t="str">
        <f>'syn rec_edit_2'!G171</f>
        <v/>
      </c>
      <c r="AL34" s="221" t="str">
        <f>'syn rec_edit_2'!F179</f>
        <v/>
      </c>
      <c r="AM34" s="22"/>
      <c r="AN34" s="22"/>
      <c r="AO34" s="23" t="str">
        <f>'syn rec_edit_2'!G179</f>
        <v/>
      </c>
      <c r="AP34" s="221" t="str">
        <f>'syn rec_edit_2'!F187</f>
        <v/>
      </c>
      <c r="AQ34" s="22"/>
      <c r="AR34" s="22"/>
      <c r="AS34" s="23" t="str">
        <f>'syn rec_edit_2'!G187</f>
        <v/>
      </c>
      <c r="AT34" s="221" t="str">
        <f>'syn rec_edit_2'!F195</f>
        <v/>
      </c>
      <c r="AU34" s="22"/>
      <c r="AV34" s="22"/>
      <c r="AW34" s="23" t="str">
        <f>'syn rec_edit_2'!G195</f>
        <v/>
      </c>
    </row>
    <row r="35" spans="1:49" ht="12.95" customHeight="1">
      <c r="A35" s="701" t="s">
        <v>11</v>
      </c>
      <c r="B35" s="709" t="str">
        <f>IF('syn rec_edit_2'!B108&lt;&gt;"",RIGHT('syn rec_edit_2'!B108,LEN('syn rec_edit_2'!B108)-5),"")</f>
        <v/>
      </c>
      <c r="C35" s="710"/>
      <c r="D35" s="711"/>
      <c r="E35" s="52" t="str">
        <f>IF('syn rec_edit_2'!E108&gt;0, 'syn rec_edit_2'!E108 &amp; "nt","")</f>
        <v/>
      </c>
      <c r="F35" s="709" t="str">
        <f>IF('syn rec_edit_2'!B116&lt;&gt;"",RIGHT('syn rec_edit_2'!B116,LEN('syn rec_edit_2'!B116)-5),"")</f>
        <v/>
      </c>
      <c r="G35" s="710"/>
      <c r="H35" s="711"/>
      <c r="I35" s="52" t="str">
        <f>IF('syn rec_edit_2'!E116&gt;0, 'syn rec_edit_2'!E116 &amp; "nt","")</f>
        <v/>
      </c>
      <c r="J35" s="709" t="str">
        <f>IF('syn rec_edit_2'!B124&lt;&gt;"",RIGHT('syn rec_edit_2'!B124,LEN('syn rec_edit_2'!B124)-5),"")</f>
        <v/>
      </c>
      <c r="K35" s="710"/>
      <c r="L35" s="711"/>
      <c r="M35" s="52" t="str">
        <f>IF('syn rec_edit_2'!E124&gt;0, 'syn rec_edit_2'!E124 &amp; "nt","")</f>
        <v/>
      </c>
      <c r="N35" s="709" t="str">
        <f>IF('syn rec_edit_2'!B132&lt;&gt;"",RIGHT('syn rec_edit_2'!B132,LEN('syn rec_edit_2'!B132)-5),"")</f>
        <v/>
      </c>
      <c r="O35" s="710"/>
      <c r="P35" s="711"/>
      <c r="Q35" s="52" t="str">
        <f>IF('syn rec_edit_2'!E132&gt;0, 'syn rec_edit_2'!E132 &amp; "nt","")</f>
        <v/>
      </c>
      <c r="R35" s="709" t="str">
        <f>IF('syn rec_edit_2'!B140&lt;&gt;"",RIGHT('syn rec_edit_2'!B140,LEN('syn rec_edit_2'!B140)-5),"")</f>
        <v/>
      </c>
      <c r="S35" s="710"/>
      <c r="T35" s="711"/>
      <c r="U35" s="52" t="str">
        <f>IF('syn rec_edit_2'!E140&gt;0, 'syn rec_edit_2'!E140 &amp; "nt","")</f>
        <v/>
      </c>
      <c r="V35" s="709" t="str">
        <f>IF('syn rec_edit_2'!B148&lt;&gt;"",RIGHT('syn rec_edit_2'!B148,LEN('syn rec_edit_2'!B148)-5),"")</f>
        <v/>
      </c>
      <c r="W35" s="710"/>
      <c r="X35" s="711"/>
      <c r="Y35" s="52" t="str">
        <f>IF('syn rec_edit_2'!E148&gt;0, 'syn rec_edit_2'!E148 &amp; "nt","")</f>
        <v/>
      </c>
      <c r="Z35" s="709" t="str">
        <f>IF('syn rec_edit_2'!B156&lt;&gt;"",RIGHT('syn rec_edit_2'!B156,LEN('syn rec_edit_2'!B156)-5),"")</f>
        <v/>
      </c>
      <c r="AA35" s="710"/>
      <c r="AB35" s="711"/>
      <c r="AC35" s="52" t="str">
        <f>IF('syn rec_edit_2'!E156&gt;0, 'syn rec_edit_2'!E156 &amp; "nt","")</f>
        <v/>
      </c>
      <c r="AD35" s="709" t="str">
        <f>IF('syn rec_edit_2'!B164&lt;&gt;"",RIGHT('syn rec_edit_2'!B164,LEN('syn rec_edit_2'!B164)-5),"")</f>
        <v/>
      </c>
      <c r="AE35" s="710"/>
      <c r="AF35" s="711"/>
      <c r="AG35" s="52" t="str">
        <f>IF('syn rec_edit_2'!E164&gt;0, 'syn rec_edit_2'!E164 &amp; "nt","")</f>
        <v/>
      </c>
      <c r="AH35" s="709" t="str">
        <f>IF('syn rec_edit_2'!B172&lt;&gt;"",RIGHT('syn rec_edit_2'!B172,LEN('syn rec_edit_2'!B172)-5),"")</f>
        <v/>
      </c>
      <c r="AI35" s="710"/>
      <c r="AJ35" s="711"/>
      <c r="AK35" s="52" t="str">
        <f>IF('syn rec_edit_2'!E172&gt;0, 'syn rec_edit_2'!E172 &amp; "nt","")</f>
        <v/>
      </c>
      <c r="AL35" s="709" t="str">
        <f>IF('syn rec_edit_2'!B180&lt;&gt;"",RIGHT('syn rec_edit_2'!B180,LEN('syn rec_edit_2'!B180)-5),"")</f>
        <v/>
      </c>
      <c r="AM35" s="710"/>
      <c r="AN35" s="711"/>
      <c r="AO35" s="52" t="str">
        <f>IF('syn rec_edit_2'!E180&gt;0, 'syn rec_edit_2'!E180 &amp; "nt","")</f>
        <v/>
      </c>
      <c r="AP35" s="709" t="str">
        <f>IF('syn rec_edit_2'!B188&lt;&gt;"",RIGHT('syn rec_edit_2'!B188,LEN('syn rec_edit_2'!B188)-5),"")</f>
        <v/>
      </c>
      <c r="AQ35" s="710"/>
      <c r="AR35" s="711"/>
      <c r="AS35" s="52" t="str">
        <f>IF('syn rec_edit_2'!E188&gt;0, 'syn rec_edit_2'!E188 &amp; "nt","")</f>
        <v/>
      </c>
      <c r="AT35" s="709" t="str">
        <f>IF('syn rec_edit_2'!B196&lt;&gt;"",RIGHT('syn rec_edit_2'!B196,LEN('syn rec_edit_2'!B196)-5),"")</f>
        <v/>
      </c>
      <c r="AU35" s="710"/>
      <c r="AV35" s="711"/>
      <c r="AW35" s="52" t="str">
        <f>IF('syn rec_edit_2'!E196&gt;0, 'syn rec_edit_2'!E196 &amp; "nt","")</f>
        <v/>
      </c>
    </row>
    <row r="36" spans="1:49" ht="12.95" customHeight="1">
      <c r="A36" s="702"/>
      <c r="B36" s="712"/>
      <c r="C36" s="713"/>
      <c r="D36" s="714"/>
      <c r="E36" s="39" t="str">
        <f>'syn rec_edit_2'!I108</f>
        <v/>
      </c>
      <c r="F36" s="712"/>
      <c r="G36" s="713"/>
      <c r="H36" s="714"/>
      <c r="I36" s="39" t="str">
        <f>'syn rec_edit_2'!I116</f>
        <v/>
      </c>
      <c r="J36" s="712"/>
      <c r="K36" s="713"/>
      <c r="L36" s="714"/>
      <c r="M36" s="39" t="str">
        <f>'syn rec_edit_2'!I124</f>
        <v/>
      </c>
      <c r="N36" s="712"/>
      <c r="O36" s="713"/>
      <c r="P36" s="714"/>
      <c r="Q36" s="39" t="str">
        <f>'syn rec_edit_2'!I132</f>
        <v/>
      </c>
      <c r="R36" s="712"/>
      <c r="S36" s="713"/>
      <c r="T36" s="714"/>
      <c r="U36" s="39" t="str">
        <f>'syn rec_edit_2'!I140</f>
        <v/>
      </c>
      <c r="V36" s="712"/>
      <c r="W36" s="713"/>
      <c r="X36" s="714"/>
      <c r="Y36" s="39" t="str">
        <f>'syn rec_edit_2'!I148</f>
        <v/>
      </c>
      <c r="Z36" s="712"/>
      <c r="AA36" s="713"/>
      <c r="AB36" s="714"/>
      <c r="AC36" s="39" t="str">
        <f>'syn rec_edit_2'!I156</f>
        <v/>
      </c>
      <c r="AD36" s="712"/>
      <c r="AE36" s="713"/>
      <c r="AF36" s="714"/>
      <c r="AG36" s="39" t="str">
        <f>'syn rec_edit_2'!I164</f>
        <v/>
      </c>
      <c r="AH36" s="712"/>
      <c r="AI36" s="713"/>
      <c r="AJ36" s="714"/>
      <c r="AK36" s="39" t="str">
        <f>'syn rec_edit_2'!I172</f>
        <v/>
      </c>
      <c r="AL36" s="712"/>
      <c r="AM36" s="713"/>
      <c r="AN36" s="714"/>
      <c r="AO36" s="39" t="str">
        <f>'syn rec_edit_2'!I180</f>
        <v/>
      </c>
      <c r="AP36" s="712"/>
      <c r="AQ36" s="713"/>
      <c r="AR36" s="714"/>
      <c r="AS36" s="39" t="str">
        <f>'syn rec_edit_2'!I188</f>
        <v/>
      </c>
      <c r="AT36" s="712"/>
      <c r="AU36" s="713"/>
      <c r="AV36" s="714"/>
      <c r="AW36" s="39" t="str">
        <f>'syn rec_edit_2'!I196</f>
        <v/>
      </c>
    </row>
    <row r="37" spans="1:49" ht="12.95" customHeight="1">
      <c r="A37" s="702"/>
      <c r="B37" s="20"/>
      <c r="C37" s="38" t="str">
        <f>'syn rec_edit_2'!H108</f>
        <v/>
      </c>
      <c r="D37" s="21"/>
      <c r="E37" s="39" t="str">
        <f>'syn rec_edit_2'!J108</f>
        <v/>
      </c>
      <c r="F37" s="20"/>
      <c r="G37" s="38" t="str">
        <f>'syn rec_edit_2'!H116</f>
        <v/>
      </c>
      <c r="H37" s="21"/>
      <c r="I37" s="39" t="str">
        <f>'syn rec_edit_2'!J116</f>
        <v/>
      </c>
      <c r="J37" s="20"/>
      <c r="K37" s="38" t="str">
        <f>'syn rec_edit_2'!H124</f>
        <v/>
      </c>
      <c r="L37" s="21"/>
      <c r="M37" s="39" t="str">
        <f>'syn rec_edit_2'!J124</f>
        <v/>
      </c>
      <c r="N37" s="20"/>
      <c r="O37" s="38" t="str">
        <f>'syn rec_edit_2'!H132</f>
        <v/>
      </c>
      <c r="P37" s="21"/>
      <c r="Q37" s="39" t="str">
        <f>'syn rec_edit_2'!J132</f>
        <v/>
      </c>
      <c r="R37" s="20"/>
      <c r="S37" s="38" t="str">
        <f>'syn rec_edit_2'!H140</f>
        <v/>
      </c>
      <c r="T37" s="21"/>
      <c r="U37" s="39" t="str">
        <f>'syn rec_edit_2'!J140</f>
        <v/>
      </c>
      <c r="V37" s="20"/>
      <c r="W37" s="38" t="str">
        <f>'syn rec_edit_2'!H148</f>
        <v/>
      </c>
      <c r="X37" s="21"/>
      <c r="Y37" s="39" t="str">
        <f>'syn rec_edit_2'!J148</f>
        <v/>
      </c>
      <c r="Z37" s="20"/>
      <c r="AA37" s="38" t="str">
        <f>'syn rec_edit_2'!H156</f>
        <v/>
      </c>
      <c r="AB37" s="21"/>
      <c r="AC37" s="39" t="str">
        <f>'syn rec_edit_2'!J156</f>
        <v/>
      </c>
      <c r="AD37" s="20"/>
      <c r="AE37" s="38" t="str">
        <f>'syn rec_edit_2'!H164</f>
        <v/>
      </c>
      <c r="AF37" s="21"/>
      <c r="AG37" s="39" t="str">
        <f>'syn rec_edit_2'!J164</f>
        <v/>
      </c>
      <c r="AH37" s="20"/>
      <c r="AI37" s="38" t="str">
        <f>'syn rec_edit_2'!H172</f>
        <v/>
      </c>
      <c r="AJ37" s="21"/>
      <c r="AK37" s="39" t="str">
        <f>'syn rec_edit_2'!J172</f>
        <v/>
      </c>
      <c r="AL37" s="20"/>
      <c r="AM37" s="38" t="str">
        <f>'syn rec_edit_2'!H180</f>
        <v/>
      </c>
      <c r="AN37" s="21"/>
      <c r="AO37" s="39" t="str">
        <f>'syn rec_edit_2'!J180</f>
        <v/>
      </c>
      <c r="AP37" s="20"/>
      <c r="AQ37" s="38" t="str">
        <f>'syn rec_edit_2'!H188</f>
        <v/>
      </c>
      <c r="AR37" s="21"/>
      <c r="AS37" s="39" t="str">
        <f>'syn rec_edit_2'!J188</f>
        <v/>
      </c>
      <c r="AT37" s="20"/>
      <c r="AU37" s="38" t="str">
        <f>'syn rec_edit_2'!H196</f>
        <v/>
      </c>
      <c r="AV37" s="21"/>
      <c r="AW37" s="39" t="str">
        <f>'syn rec_edit_2'!J196</f>
        <v/>
      </c>
    </row>
    <row r="38" spans="1:49" ht="12.95" customHeight="1" thickBot="1">
      <c r="A38" s="29"/>
      <c r="B38" s="221" t="str">
        <f>'syn rec_edit_2'!F108</f>
        <v/>
      </c>
      <c r="C38" s="22"/>
      <c r="D38" s="22"/>
      <c r="E38" s="23" t="str">
        <f>'syn rec_edit_2'!G108</f>
        <v/>
      </c>
      <c r="F38" s="221" t="str">
        <f>'syn rec_edit_2'!F116</f>
        <v/>
      </c>
      <c r="G38" s="22"/>
      <c r="H38" s="22"/>
      <c r="I38" s="23" t="str">
        <f>'syn rec_edit_2'!G116</f>
        <v/>
      </c>
      <c r="J38" s="221" t="str">
        <f>'syn rec_edit_2'!F124</f>
        <v/>
      </c>
      <c r="K38" s="22"/>
      <c r="L38" s="22"/>
      <c r="M38" s="23" t="str">
        <f>'syn rec_edit_2'!G124</f>
        <v/>
      </c>
      <c r="N38" s="221" t="str">
        <f>'syn rec_edit_2'!F132</f>
        <v/>
      </c>
      <c r="O38" s="22"/>
      <c r="P38" s="22"/>
      <c r="Q38" s="23" t="str">
        <f>'syn rec_edit_2'!G132</f>
        <v/>
      </c>
      <c r="R38" s="221" t="str">
        <f>'syn rec_edit_2'!F140</f>
        <v/>
      </c>
      <c r="S38" s="22"/>
      <c r="T38" s="22"/>
      <c r="U38" s="23" t="str">
        <f>'syn rec_edit_2'!G140</f>
        <v/>
      </c>
      <c r="V38" s="221" t="str">
        <f>'syn rec_edit_2'!F148</f>
        <v/>
      </c>
      <c r="W38" s="22"/>
      <c r="X38" s="22"/>
      <c r="Y38" s="23" t="str">
        <f>'syn rec_edit_2'!G148</f>
        <v/>
      </c>
      <c r="Z38" s="221" t="str">
        <f>'syn rec_edit_2'!F156</f>
        <v/>
      </c>
      <c r="AA38" s="22"/>
      <c r="AB38" s="22"/>
      <c r="AC38" s="23" t="str">
        <f>'syn rec_edit_2'!G156</f>
        <v/>
      </c>
      <c r="AD38" s="221" t="str">
        <f>'syn rec_edit_2'!F164</f>
        <v/>
      </c>
      <c r="AE38" s="22"/>
      <c r="AF38" s="22"/>
      <c r="AG38" s="23" t="str">
        <f>'syn rec_edit_2'!G164</f>
        <v/>
      </c>
      <c r="AH38" s="221" t="str">
        <f>'syn rec_edit_2'!F172</f>
        <v/>
      </c>
      <c r="AI38" s="22"/>
      <c r="AJ38" s="22"/>
      <c r="AK38" s="23" t="str">
        <f>'syn rec_edit_2'!G172</f>
        <v/>
      </c>
      <c r="AL38" s="221" t="str">
        <f>'syn rec_edit_2'!F180</f>
        <v/>
      </c>
      <c r="AM38" s="22"/>
      <c r="AN38" s="22"/>
      <c r="AO38" s="23" t="str">
        <f>'syn rec_edit_2'!G180</f>
        <v/>
      </c>
      <c r="AP38" s="221" t="str">
        <f>'syn rec_edit_2'!F188</f>
        <v/>
      </c>
      <c r="AQ38" s="22"/>
      <c r="AR38" s="22"/>
      <c r="AS38" s="23" t="str">
        <f>'syn rec_edit_2'!G188</f>
        <v/>
      </c>
      <c r="AT38" s="221" t="str">
        <f>'syn rec_edit_2'!F196</f>
        <v/>
      </c>
      <c r="AU38" s="22"/>
      <c r="AV38" s="22"/>
      <c r="AW38" s="23" t="str">
        <f>'syn rec_edit_2'!G196</f>
        <v/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18">
        <f>COUNTIF('syn rec_edit_2'!F101:F196,"*1-*")</f>
        <v>0</v>
      </c>
      <c r="E40" s="719"/>
      <c r="F40" s="34"/>
      <c r="G40" s="35" t="s">
        <v>13</v>
      </c>
      <c r="H40" s="35"/>
      <c r="I40" s="36"/>
      <c r="J40" s="721">
        <f>COUNTIF('syn rec_edit_2'!F101:F196,"*2-*")</f>
        <v>0</v>
      </c>
      <c r="K40" s="722"/>
      <c r="L40" s="34"/>
      <c r="M40" s="35" t="s">
        <v>14</v>
      </c>
      <c r="N40" s="35"/>
      <c r="O40" s="36"/>
      <c r="P40" s="716">
        <f>COUNTIF('syn rec_edit_2'!F101:F196,"*3-*")</f>
        <v>0</v>
      </c>
      <c r="Q40" s="717"/>
      <c r="R40" s="34"/>
      <c r="S40" s="31" t="s">
        <v>18</v>
      </c>
      <c r="T40" s="31"/>
      <c r="U40" s="31"/>
      <c r="V40" s="730">
        <f>COUNTIF('syn rec_edit_2'!F101:F196,"*4-*")</f>
        <v>0</v>
      </c>
      <c r="W40" s="731"/>
      <c r="X40" s="32"/>
      <c r="Y40" s="31" t="s">
        <v>19</v>
      </c>
      <c r="Z40" s="31"/>
      <c r="AA40" s="31"/>
      <c r="AB40" s="728">
        <f>COUNTIF('syn rec_edit_2'!F101:F196,"*5-*")</f>
        <v>0</v>
      </c>
      <c r="AC40" s="729"/>
      <c r="AD40" s="9"/>
      <c r="AE40" s="31" t="s">
        <v>516</v>
      </c>
      <c r="AF40" s="239"/>
      <c r="AG40" s="239"/>
      <c r="AH40" s="726">
        <f>COUNTIF('syn rec_edit_2'!F101:F196,"*6-*")</f>
        <v>0</v>
      </c>
      <c r="AI40" s="727"/>
      <c r="AJ40" s="724" t="s">
        <v>33</v>
      </c>
      <c r="AK40" s="725"/>
      <c r="AL40" s="725"/>
      <c r="AM40" s="725"/>
      <c r="AN40" s="725"/>
      <c r="AO40" s="723">
        <f ca="1">'syn rec_edit_2'!K2</f>
        <v>43467.539867361113</v>
      </c>
      <c r="AP40" s="723"/>
      <c r="AQ40" s="723"/>
      <c r="AR40" s="723"/>
      <c r="AS40" s="723"/>
      <c r="AT40" s="723"/>
      <c r="AU40" s="723"/>
      <c r="AV40" s="723"/>
      <c r="AW40" s="157"/>
    </row>
    <row r="41" spans="1:49" ht="19.5" customHeight="1">
      <c r="A41" s="31" t="s">
        <v>31</v>
      </c>
      <c r="B41" s="31"/>
      <c r="C41" s="32"/>
      <c r="D41" s="715">
        <f>IF(AND(D40&lt;13,D40&gt;0),1,IF(AND(D40&lt;25,D40&gt;12),2,IF(AND(D40&lt;37,D40&gt;24),3,IF(AND(D40&lt;49,D40&gt;36),4,0))))</f>
        <v>0</v>
      </c>
      <c r="E41" s="715"/>
      <c r="F41" s="33"/>
      <c r="G41" s="33"/>
      <c r="H41" s="33"/>
      <c r="I41" s="33"/>
      <c r="J41" s="715">
        <f>IF(AND(J40&lt;13,J40&gt;0),1,IF(AND(J40&lt;25,J40&gt;12),2,IF(AND(J40&lt;37,J40&gt;24),3,IF(AND(J40&lt;49,J40&gt;36),4,0))))</f>
        <v>0</v>
      </c>
      <c r="K41" s="715"/>
      <c r="L41" s="33"/>
      <c r="M41" s="33"/>
      <c r="N41" s="33"/>
      <c r="O41" s="33"/>
      <c r="P41" s="715">
        <f>IF(AND(P40&lt;13,P40&gt;0),1,IF(AND(P40&lt;25,P40&gt;12),2,IF(AND(P40&lt;37,P40&gt;24),3,IF(AND(P40&lt;49,P40&gt;36),4,0))))</f>
        <v>0</v>
      </c>
      <c r="Q41" s="715"/>
      <c r="R41" s="33"/>
      <c r="S41" s="33"/>
      <c r="T41" s="33"/>
      <c r="U41" s="33"/>
      <c r="V41" s="715">
        <f>IF(AND(V40&lt;13,V40&gt;0),1,IF(AND(V40&lt;25,V40&gt;12),2,IF(AND(V40&lt;37,V40&gt;24),3,IF(AND(V40&lt;49,V40&gt;36),4,0))))</f>
        <v>0</v>
      </c>
      <c r="W41" s="715"/>
      <c r="X41" s="33"/>
      <c r="Y41" s="33"/>
      <c r="Z41" s="33"/>
      <c r="AA41" s="33"/>
      <c r="AB41" s="715">
        <f>IF(AND(AB40&lt;13,AB40&gt;0),1,IF(AND(AB40&lt;25,AB40&gt;12),2,IF(AND(AB40&lt;37,AB40&gt;24),3,IF(AND(AB40&lt;49,AB40&gt;36),4,0))))</f>
        <v>0</v>
      </c>
      <c r="AC41" s="715"/>
      <c r="AD41" s="240"/>
      <c r="AE41" s="240"/>
      <c r="AF41" s="240"/>
      <c r="AG41" s="240"/>
      <c r="AH41" s="715">
        <f>IF(AND(AH40&lt;13,AH40&gt;0),1,IF(AND(AH40&lt;25,AH40&gt;12),2,IF(AND(AH40&lt;37,AH40&gt;24),3,IF(AND(AH40&lt;49,AH40&gt;36),4,0))))</f>
        <v>0</v>
      </c>
      <c r="AI41" s="715"/>
      <c r="AJ41" s="237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57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57"/>
      <c r="AQ42" s="13"/>
      <c r="AR42" s="13"/>
      <c r="AS42" s="13"/>
      <c r="AT42" s="13"/>
      <c r="AU42" s="157"/>
      <c r="AV42" s="157"/>
      <c r="AW42" s="157"/>
    </row>
    <row r="43" spans="1:49" ht="16.5" customHeight="1" thickBot="1">
      <c r="A43" s="704" t="s">
        <v>727</v>
      </c>
      <c r="B43" s="704"/>
      <c r="C43" s="704"/>
      <c r="D43" s="704"/>
      <c r="E43" s="705" t="s">
        <v>728</v>
      </c>
      <c r="F43" s="705"/>
      <c r="G43" s="706"/>
      <c r="H43" s="707">
        <f>COUNTIF('syn rec_edit_2'!F101:F196,"*A-*")</f>
        <v>0</v>
      </c>
      <c r="I43" s="708"/>
      <c r="J43" s="273"/>
      <c r="K43" s="705" t="s">
        <v>729</v>
      </c>
      <c r="L43" s="705"/>
      <c r="M43" s="706"/>
      <c r="N43" s="749">
        <f>COUNTIF('syn rec_edit_2'!F101:F196,"*B-*")</f>
        <v>0</v>
      </c>
      <c r="O43" s="750"/>
      <c r="AA43" s="753"/>
      <c r="AB43" s="753"/>
      <c r="AC43" s="753"/>
      <c r="AD43" s="753"/>
      <c r="AE43" s="155"/>
      <c r="AF43" s="155"/>
      <c r="AG43" s="753"/>
      <c r="AH43" s="753"/>
      <c r="AI43" s="753"/>
      <c r="AJ43" s="753"/>
      <c r="AK43" s="156"/>
      <c r="AL43" s="156"/>
      <c r="AO43" s="9" t="s">
        <v>116</v>
      </c>
      <c r="AT43" s="752">
        <f>'syn rec_edit_2'!AF4</f>
        <v>0</v>
      </c>
      <c r="AU43" s="752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A43:D43"/>
    <mergeCell ref="E43:G43"/>
    <mergeCell ref="H43:I43"/>
    <mergeCell ref="K43:M43"/>
    <mergeCell ref="N43:O43"/>
    <mergeCell ref="AA43:AD43"/>
    <mergeCell ref="AG43:AJ43"/>
    <mergeCell ref="AT43:AU43"/>
    <mergeCell ref="D41:E41"/>
    <mergeCell ref="J41:K41"/>
    <mergeCell ref="P41:Q41"/>
    <mergeCell ref="V41:W41"/>
    <mergeCell ref="AB41:AC41"/>
    <mergeCell ref="AH41:AI41"/>
    <mergeCell ref="AP35:AR36"/>
    <mergeCell ref="AT35:AV36"/>
    <mergeCell ref="D40:E40"/>
    <mergeCell ref="J40:K40"/>
    <mergeCell ref="P40:Q40"/>
    <mergeCell ref="V40:W40"/>
    <mergeCell ref="AB40:AC40"/>
    <mergeCell ref="AH40:AI40"/>
    <mergeCell ref="AJ40:AN40"/>
    <mergeCell ref="AO40:AV40"/>
    <mergeCell ref="AH35:AJ36"/>
    <mergeCell ref="AL35:AN36"/>
    <mergeCell ref="A35:A37"/>
    <mergeCell ref="B35:D36"/>
    <mergeCell ref="F35:H36"/>
    <mergeCell ref="J35:L36"/>
    <mergeCell ref="N35:P36"/>
    <mergeCell ref="R35:T36"/>
    <mergeCell ref="V35:X36"/>
    <mergeCell ref="Z35:AB36"/>
    <mergeCell ref="AD35:AF36"/>
    <mergeCell ref="AH27:AJ28"/>
    <mergeCell ref="AL27:AN28"/>
    <mergeCell ref="AP27:AR28"/>
    <mergeCell ref="AT27:AV28"/>
    <mergeCell ref="A31:A33"/>
    <mergeCell ref="B31:D32"/>
    <mergeCell ref="F31:H32"/>
    <mergeCell ref="J31:L32"/>
    <mergeCell ref="N31:P32"/>
    <mergeCell ref="R31:T32"/>
    <mergeCell ref="AT31:AV32"/>
    <mergeCell ref="V31:X32"/>
    <mergeCell ref="Z31:AB32"/>
    <mergeCell ref="AD31:AF32"/>
    <mergeCell ref="AH31:AJ32"/>
    <mergeCell ref="AL31:AN32"/>
    <mergeCell ref="AP31:AR32"/>
    <mergeCell ref="A27:A29"/>
    <mergeCell ref="B27:D28"/>
    <mergeCell ref="F27:H28"/>
    <mergeCell ref="J27:L28"/>
    <mergeCell ref="N27:P28"/>
    <mergeCell ref="R27:T28"/>
    <mergeCell ref="V27:X28"/>
    <mergeCell ref="Z27:AB28"/>
    <mergeCell ref="AD27:AF28"/>
    <mergeCell ref="AH19:AJ20"/>
    <mergeCell ref="AL19:AN20"/>
    <mergeCell ref="AP19:AR20"/>
    <mergeCell ref="AT19:AV20"/>
    <mergeCell ref="A23:A25"/>
    <mergeCell ref="B23:D24"/>
    <mergeCell ref="F23:H24"/>
    <mergeCell ref="J23:L24"/>
    <mergeCell ref="N23:P24"/>
    <mergeCell ref="R23:T24"/>
    <mergeCell ref="AT23:AV24"/>
    <mergeCell ref="V23:X24"/>
    <mergeCell ref="Z23:AB24"/>
    <mergeCell ref="AD23:AF24"/>
    <mergeCell ref="AH23:AJ24"/>
    <mergeCell ref="AL23:AN24"/>
    <mergeCell ref="AP23:AR24"/>
    <mergeCell ref="A19:A21"/>
    <mergeCell ref="B19:D20"/>
    <mergeCell ref="F19:H20"/>
    <mergeCell ref="J19:L20"/>
    <mergeCell ref="N19:P20"/>
    <mergeCell ref="AH11:AJ12"/>
    <mergeCell ref="AL11:AN12"/>
    <mergeCell ref="R19:T20"/>
    <mergeCell ref="V19:X20"/>
    <mergeCell ref="Z19:AB20"/>
    <mergeCell ref="AD19:AF20"/>
    <mergeCell ref="AP11:AR12"/>
    <mergeCell ref="AT11:AV12"/>
    <mergeCell ref="A15:A17"/>
    <mergeCell ref="B15:D16"/>
    <mergeCell ref="F15:H16"/>
    <mergeCell ref="J15:L16"/>
    <mergeCell ref="N15:P16"/>
    <mergeCell ref="R15:T16"/>
    <mergeCell ref="AT15:AV16"/>
    <mergeCell ref="V15:X16"/>
    <mergeCell ref="Z15:AB16"/>
    <mergeCell ref="AD15:AF16"/>
    <mergeCell ref="AH15:AJ16"/>
    <mergeCell ref="AL15:AN16"/>
    <mergeCell ref="AP15:AR16"/>
    <mergeCell ref="A11:A13"/>
    <mergeCell ref="B11:D12"/>
    <mergeCell ref="F11:H12"/>
    <mergeCell ref="J11:L12"/>
    <mergeCell ref="N11:P12"/>
    <mergeCell ref="R11:T12"/>
    <mergeCell ref="V11:X12"/>
    <mergeCell ref="Z11:AB12"/>
    <mergeCell ref="AD11:AF12"/>
    <mergeCell ref="A3:F4"/>
    <mergeCell ref="G3:G4"/>
    <mergeCell ref="A7:A9"/>
    <mergeCell ref="B7:D8"/>
    <mergeCell ref="F7:H8"/>
    <mergeCell ref="J7:L8"/>
    <mergeCell ref="N7:P8"/>
    <mergeCell ref="R7:T8"/>
    <mergeCell ref="B6:E6"/>
    <mergeCell ref="Z6:AC6"/>
    <mergeCell ref="AD6:AG6"/>
    <mergeCell ref="AT7:AV8"/>
    <mergeCell ref="V7:X8"/>
    <mergeCell ref="Z7:AB8"/>
    <mergeCell ref="AD7:AF8"/>
    <mergeCell ref="AH7:AJ8"/>
    <mergeCell ref="AL7:AN8"/>
    <mergeCell ref="AP7:AR8"/>
    <mergeCell ref="H3:I4"/>
    <mergeCell ref="K3:AN4"/>
    <mergeCell ref="AO3:AW4"/>
    <mergeCell ref="S5:T5"/>
    <mergeCell ref="AB5:AC5"/>
    <mergeCell ref="AH5:AP5"/>
    <mergeCell ref="AQ5:AS5"/>
    <mergeCell ref="AT5:AW5"/>
    <mergeCell ref="AH6:AK6"/>
    <mergeCell ref="AL6:AO6"/>
    <mergeCell ref="AP6:AS6"/>
    <mergeCell ref="AT6:AW6"/>
    <mergeCell ref="F6:I6"/>
    <mergeCell ref="J6:M6"/>
    <mergeCell ref="N6:Q6"/>
    <mergeCell ref="R6:U6"/>
    <mergeCell ref="V6:Y6"/>
  </mergeCells>
  <conditionalFormatting sqref="B10:AW10 B14:AW14 B18:AW18 B22:AW22 B26:AW26 B30:AW30 B34:AW34 B38:AW38">
    <cfRule type="containsText" dxfId="207" priority="1" operator="containsText" text="B-">
      <formula>NOT(ISERROR(SEARCH("B-",B10)))</formula>
    </cfRule>
    <cfRule type="containsText" dxfId="206" priority="2" operator="containsText" text="A-">
      <formula>NOT(ISERROR(SEARCH("A-",B10)))</formula>
    </cfRule>
    <cfRule type="containsText" dxfId="205" priority="3" operator="containsText" text="6-">
      <formula>NOT(ISERROR(SEARCH("6-",B10)))</formula>
    </cfRule>
    <cfRule type="containsText" dxfId="204" priority="4" operator="containsText" text="5-">
      <formula>NOT(ISERROR(SEARCH("5-",B10)))</formula>
    </cfRule>
    <cfRule type="containsText" dxfId="203" priority="5" operator="containsText" text="4-">
      <formula>NOT(ISERROR(SEARCH("4-",B10)))</formula>
    </cfRule>
    <cfRule type="containsText" dxfId="202" priority="6" operator="containsText" text="3-">
      <formula>NOT(ISERROR(SEARCH("3-",B10)))</formula>
    </cfRule>
    <cfRule type="containsText" dxfId="201" priority="7" operator="containsText" text="2-">
      <formula>NOT(ISERROR(SEARCH("2-",B10)))</formula>
    </cfRule>
    <cfRule type="containsText" dxfId="200" priority="8" operator="containsText" text="1-">
      <formula>NOT(ISERROR(SEARCH("1-",B10)))</formula>
    </cfRule>
  </conditionalFormatting>
  <printOptions horizontalCentered="1" verticalCentered="1"/>
  <pageMargins left="0.25" right="0.25" top="0.25" bottom="0.25" header="0" footer="0"/>
  <pageSetup scale="97" orientation="landscape" horizontalDpi="4294967292" verticalDpi="4294967292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6"/>
  <dimension ref="A1:XFC67"/>
  <sheetViews>
    <sheetView showGridLines="0" showZeros="0" topLeftCell="A3" zoomScale="102" zoomScaleNormal="102" zoomScaleSheetLayoutView="100" zoomScalePageLayoutView="7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 customWidth="1"/>
    <col min="51" max="51" width="4.140625" style="8" hidden="1" customWidth="1"/>
    <col min="52" max="16383" width="12.5703125" style="8" hidden="1"/>
    <col min="16384" max="16384" width="0.5703125" style="8" customWidth="1"/>
  </cols>
  <sheetData>
    <row r="1" spans="1:49" ht="2.25" customHeight="1" thickBot="1"/>
    <row r="2" spans="1:49" ht="1.5" hidden="1" customHeight="1"/>
    <row r="3" spans="1:49" ht="21.75" customHeight="1">
      <c r="A3" s="737">
        <f>'syn rec_edit'!J2</f>
        <v>0</v>
      </c>
      <c r="B3" s="738"/>
      <c r="C3" s="738"/>
      <c r="D3" s="738"/>
      <c r="E3" s="738"/>
      <c r="F3" s="738"/>
      <c r="G3" s="736" t="s">
        <v>20</v>
      </c>
      <c r="H3" s="732">
        <f>'syn rec_edit'!H2</f>
        <v>0</v>
      </c>
      <c r="I3" s="733"/>
      <c r="J3" s="473"/>
      <c r="K3" s="742" t="s">
        <v>43</v>
      </c>
      <c r="L3" s="742"/>
      <c r="M3" s="742"/>
      <c r="N3" s="742"/>
      <c r="O3" s="742"/>
      <c r="P3" s="742"/>
      <c r="Q3" s="742"/>
      <c r="R3" s="742"/>
      <c r="S3" s="742"/>
      <c r="T3" s="742"/>
      <c r="U3" s="742"/>
      <c r="V3" s="742"/>
      <c r="W3" s="742"/>
      <c r="X3" s="742"/>
      <c r="Y3" s="742"/>
      <c r="Z3" s="742"/>
      <c r="AA3" s="742"/>
      <c r="AB3" s="742"/>
      <c r="AC3" s="742"/>
      <c r="AD3" s="742"/>
      <c r="AE3" s="742"/>
      <c r="AF3" s="742"/>
      <c r="AG3" s="742"/>
      <c r="AH3" s="742"/>
      <c r="AI3" s="742"/>
      <c r="AJ3" s="742"/>
      <c r="AK3" s="742"/>
      <c r="AL3" s="742"/>
      <c r="AM3" s="742"/>
      <c r="AN3" s="742"/>
      <c r="AO3" s="743" t="s">
        <v>882</v>
      </c>
      <c r="AP3" s="744"/>
      <c r="AQ3" s="744"/>
      <c r="AR3" s="744"/>
      <c r="AS3" s="744"/>
      <c r="AT3" s="744"/>
      <c r="AU3" s="744"/>
      <c r="AV3" s="744"/>
      <c r="AW3" s="745"/>
    </row>
    <row r="4" spans="1:49" ht="21.75" customHeight="1" thickBot="1">
      <c r="A4" s="739"/>
      <c r="B4" s="740"/>
      <c r="C4" s="740"/>
      <c r="D4" s="740"/>
      <c r="E4" s="740"/>
      <c r="F4" s="740"/>
      <c r="G4" s="734"/>
      <c r="H4" s="734"/>
      <c r="I4" s="735"/>
      <c r="J4" s="473"/>
      <c r="K4" s="742"/>
      <c r="L4" s="742"/>
      <c r="M4" s="742"/>
      <c r="N4" s="742"/>
      <c r="O4" s="742"/>
      <c r="P4" s="742"/>
      <c r="Q4" s="742"/>
      <c r="R4" s="742"/>
      <c r="S4" s="742"/>
      <c r="T4" s="742"/>
      <c r="U4" s="742"/>
      <c r="V4" s="742"/>
      <c r="W4" s="742"/>
      <c r="X4" s="742"/>
      <c r="Y4" s="742"/>
      <c r="Z4" s="742"/>
      <c r="AA4" s="742"/>
      <c r="AB4" s="742"/>
      <c r="AC4" s="742"/>
      <c r="AD4" s="742"/>
      <c r="AE4" s="742"/>
      <c r="AF4" s="742"/>
      <c r="AG4" s="742"/>
      <c r="AH4" s="742"/>
      <c r="AI4" s="742"/>
      <c r="AJ4" s="742"/>
      <c r="AK4" s="742"/>
      <c r="AL4" s="742"/>
      <c r="AM4" s="742"/>
      <c r="AN4" s="742"/>
      <c r="AO4" s="746"/>
      <c r="AP4" s="747"/>
      <c r="AQ4" s="747"/>
      <c r="AR4" s="747"/>
      <c r="AS4" s="747"/>
      <c r="AT4" s="747"/>
      <c r="AU4" s="747"/>
      <c r="AV4" s="747"/>
      <c r="AW4" s="748"/>
    </row>
    <row r="5" spans="1:49" ht="38.25" customHeight="1">
      <c r="A5" s="478" t="str">
        <f>"*"&amp;TEXT(A3,"yyyymmdd")&amp;"-"&amp;H3&amp;AO3&amp;"*"</f>
        <v>*19000100-0P6*</v>
      </c>
      <c r="B5" s="476"/>
      <c r="C5" s="476"/>
      <c r="D5" s="476"/>
      <c r="E5" s="476"/>
      <c r="F5" s="476"/>
      <c r="G5" s="476"/>
      <c r="H5" s="476"/>
      <c r="I5" s="476"/>
      <c r="J5" s="474"/>
      <c r="K5" s="474"/>
      <c r="L5" s="474"/>
      <c r="N5" s="30"/>
      <c r="O5" s="30" t="s">
        <v>879</v>
      </c>
      <c r="P5" s="30"/>
      <c r="Q5" s="30"/>
      <c r="R5" s="30"/>
      <c r="S5" s="741">
        <f>D40+J40+P40+V40+AB40+AH40+H43+N43</f>
        <v>0</v>
      </c>
      <c r="T5" s="741"/>
      <c r="U5" s="237"/>
      <c r="V5" s="9"/>
      <c r="W5" s="9"/>
      <c r="X5" s="475" t="s">
        <v>23</v>
      </c>
      <c r="Y5" s="475"/>
      <c r="Z5" s="475"/>
      <c r="AA5" s="475"/>
      <c r="AB5" s="741">
        <f>'syn rec_edit_2'!T11</f>
        <v>0</v>
      </c>
      <c r="AC5" s="741"/>
      <c r="AD5" s="51" t="s">
        <v>34</v>
      </c>
      <c r="AE5" s="33"/>
      <c r="AF5" s="237"/>
      <c r="AG5" s="237"/>
      <c r="AH5" s="754" t="s">
        <v>35</v>
      </c>
      <c r="AI5" s="754"/>
      <c r="AJ5" s="754"/>
      <c r="AK5" s="754"/>
      <c r="AL5" s="754"/>
      <c r="AM5" s="754"/>
      <c r="AN5" s="754"/>
      <c r="AO5" s="754"/>
      <c r="AP5" s="754"/>
      <c r="AQ5" s="741">
        <f>'syn rec_edit'!I2</f>
        <v>0</v>
      </c>
      <c r="AR5" s="741"/>
      <c r="AS5" s="741"/>
      <c r="AT5" s="751">
        <f>'syn rec_edit'!I3</f>
        <v>0</v>
      </c>
      <c r="AU5" s="751"/>
      <c r="AV5" s="751"/>
      <c r="AW5" s="751"/>
    </row>
    <row r="6" spans="1:49" ht="21" customHeight="1" thickBot="1">
      <c r="A6" s="8" t="s">
        <v>3</v>
      </c>
      <c r="B6" s="703">
        <v>1</v>
      </c>
      <c r="C6" s="703"/>
      <c r="D6" s="703"/>
      <c r="E6" s="703"/>
      <c r="F6" s="703">
        <v>2</v>
      </c>
      <c r="G6" s="703"/>
      <c r="H6" s="703"/>
      <c r="I6" s="703"/>
      <c r="J6" s="703">
        <v>3</v>
      </c>
      <c r="K6" s="703"/>
      <c r="L6" s="703"/>
      <c r="M6" s="703"/>
      <c r="N6" s="703">
        <v>4</v>
      </c>
      <c r="O6" s="703"/>
      <c r="P6" s="703"/>
      <c r="Q6" s="703"/>
      <c r="R6" s="703">
        <v>5</v>
      </c>
      <c r="S6" s="703"/>
      <c r="T6" s="703"/>
      <c r="U6" s="703"/>
      <c r="V6" s="703">
        <v>6</v>
      </c>
      <c r="W6" s="703"/>
      <c r="X6" s="703"/>
      <c r="Y6" s="703"/>
      <c r="Z6" s="720">
        <v>7</v>
      </c>
      <c r="AA6" s="720"/>
      <c r="AB6" s="720"/>
      <c r="AC6" s="720"/>
      <c r="AD6" s="720">
        <v>8</v>
      </c>
      <c r="AE6" s="720"/>
      <c r="AF6" s="720"/>
      <c r="AG6" s="720"/>
      <c r="AH6" s="703">
        <v>9</v>
      </c>
      <c r="AI6" s="703"/>
      <c r="AJ6" s="703"/>
      <c r="AK6" s="703"/>
      <c r="AL6" s="703">
        <v>10</v>
      </c>
      <c r="AM6" s="703"/>
      <c r="AN6" s="703"/>
      <c r="AO6" s="703"/>
      <c r="AP6" s="703">
        <v>11</v>
      </c>
      <c r="AQ6" s="703"/>
      <c r="AR6" s="703"/>
      <c r="AS6" s="703"/>
      <c r="AT6" s="703">
        <v>12</v>
      </c>
      <c r="AU6" s="703"/>
      <c r="AV6" s="703"/>
      <c r="AW6" s="703"/>
    </row>
    <row r="7" spans="1:49" ht="12.95" customHeight="1">
      <c r="A7" s="701" t="s">
        <v>4</v>
      </c>
      <c r="B7" s="709" t="str">
        <f>IF('syn rec_edit_2'!B197&lt;&gt;"",RIGHT('syn rec_edit_2'!B197,LEN('syn rec_edit_2'!B197)-5),"")</f>
        <v/>
      </c>
      <c r="C7" s="710"/>
      <c r="D7" s="711"/>
      <c r="E7" s="52" t="str">
        <f>IF('syn rec_edit_2'!E197&gt;0, 'syn rec_edit_2'!E197 &amp; "nt","")</f>
        <v/>
      </c>
      <c r="F7" s="709" t="str">
        <f>IF('syn rec_edit_2'!B205&lt;&gt;"",RIGHT('syn rec_edit_2'!B205,LEN('syn rec_edit_2'!B205)-5),"")</f>
        <v/>
      </c>
      <c r="G7" s="710"/>
      <c r="H7" s="711"/>
      <c r="I7" s="52" t="str">
        <f>IF('syn rec_edit_2'!E205&gt;0, 'syn rec_edit_2'!E205 &amp; "nt","")</f>
        <v/>
      </c>
      <c r="J7" s="709" t="str">
        <f>IF('syn rec_edit_2'!B213&lt;&gt;"",RIGHT('syn rec_edit_2'!B213,LEN('syn rec_edit_2'!B213)-5),"")</f>
        <v/>
      </c>
      <c r="K7" s="710"/>
      <c r="L7" s="711"/>
      <c r="M7" s="52" t="str">
        <f>IF('syn rec_edit_2'!E213&gt;0, 'syn rec_edit_2'!E213 &amp; "nt","")</f>
        <v/>
      </c>
      <c r="N7" s="709" t="str">
        <f>IF('syn rec_edit_2'!B221&lt;&gt;"",RIGHT('syn rec_edit_2'!B221,LEN('syn rec_edit_2'!B221)-5),"")</f>
        <v/>
      </c>
      <c r="O7" s="710"/>
      <c r="P7" s="711"/>
      <c r="Q7" s="52" t="str">
        <f>IF('syn rec_edit_2'!E221&gt;0, 'syn rec_edit_2'!E221 &amp; "nt","")</f>
        <v/>
      </c>
      <c r="R7" s="709" t="str">
        <f>IF('syn rec_edit_2'!B229&lt;&gt;"",RIGHT('syn rec_edit_2'!B229,LEN('syn rec_edit_2'!B229)-5),"")</f>
        <v/>
      </c>
      <c r="S7" s="710"/>
      <c r="T7" s="711"/>
      <c r="U7" s="52" t="str">
        <f>IF('syn rec_edit_2'!E229&gt;0, 'syn rec_edit_2'!E229 &amp; "nt","")</f>
        <v/>
      </c>
      <c r="V7" s="709" t="str">
        <f>IF('syn rec_edit_2'!B237&lt;&gt;"",RIGHT('syn rec_edit_2'!B237,LEN('syn rec_edit_2'!B237)-5),"")</f>
        <v/>
      </c>
      <c r="W7" s="710"/>
      <c r="X7" s="711"/>
      <c r="Y7" s="52" t="str">
        <f>IF('syn rec_edit_2'!E237&gt;0, 'syn rec_edit_2'!E237 &amp; "nt","")</f>
        <v/>
      </c>
      <c r="Z7" s="709" t="str">
        <f>IF('syn rec_edit_2'!B245&lt;&gt;"",RIGHT('syn rec_edit_2'!B245,LEN('syn rec_edit_2'!B245)-5),"")</f>
        <v/>
      </c>
      <c r="AA7" s="710"/>
      <c r="AB7" s="711"/>
      <c r="AC7" s="52" t="str">
        <f>IF('syn rec_edit_2'!E245&gt;0, 'syn rec_edit_2'!E245 &amp; "nt","")</f>
        <v/>
      </c>
      <c r="AD7" s="709" t="str">
        <f>IF('syn rec_edit_2'!B253&lt;&gt;"",RIGHT('syn rec_edit_2'!B253,LEN('syn rec_edit_2'!B253)-5),"")</f>
        <v/>
      </c>
      <c r="AE7" s="710"/>
      <c r="AF7" s="711"/>
      <c r="AG7" s="52" t="str">
        <f>IF('syn rec_edit_2'!E253&gt;0, 'syn rec_edit_2'!E253 &amp; "nt","")</f>
        <v/>
      </c>
      <c r="AH7" s="709" t="str">
        <f>IF('syn rec_edit_2'!B261&lt;&gt;"",RIGHT('syn rec_edit_2'!B261,LEN('syn rec_edit_2'!B261)-5),"")</f>
        <v/>
      </c>
      <c r="AI7" s="710"/>
      <c r="AJ7" s="711"/>
      <c r="AK7" s="52" t="str">
        <f>IF('syn rec_edit_2'!E261&gt;0, 'syn rec_edit_2'!E261 &amp; "nt","")</f>
        <v/>
      </c>
      <c r="AL7" s="709" t="str">
        <f>IF('syn rec_edit_2'!B269&lt;&gt;"",RIGHT('syn rec_edit_2'!B269,LEN('syn rec_edit_2'!B269)-5),"")</f>
        <v/>
      </c>
      <c r="AM7" s="710"/>
      <c r="AN7" s="711"/>
      <c r="AO7" s="52" t="str">
        <f>IF('syn rec_edit_2'!E269&gt;0, 'syn rec_edit_2'!E269 &amp; "nt","")</f>
        <v/>
      </c>
      <c r="AP7" s="709" t="str">
        <f>IF('syn rec_edit_2'!B277&lt;&gt;"",RIGHT('syn rec_edit_2'!B277,LEN('syn rec_edit_2'!B277)-5),"")</f>
        <v/>
      </c>
      <c r="AQ7" s="710"/>
      <c r="AR7" s="711"/>
      <c r="AS7" s="52" t="str">
        <f>IF('syn rec_edit_2'!E277&gt;0, 'syn rec_edit_2'!E277 &amp; "nt","")</f>
        <v/>
      </c>
      <c r="AT7" s="709" t="str">
        <f>IF('syn rec_edit_2'!B285&lt;&gt;"",RIGHT('syn rec_edit_2'!B285,LEN('syn rec_edit_2'!B285)-5),"")</f>
        <v/>
      </c>
      <c r="AU7" s="710"/>
      <c r="AV7" s="711"/>
      <c r="AW7" s="52" t="str">
        <f>IF('syn rec_edit_2'!E285&gt;0, 'syn rec_edit_2'!E285 &amp; "nt","")</f>
        <v/>
      </c>
    </row>
    <row r="8" spans="1:49" ht="12.95" customHeight="1">
      <c r="A8" s="702"/>
      <c r="B8" s="712"/>
      <c r="C8" s="713"/>
      <c r="D8" s="714"/>
      <c r="E8" s="39">
        <f>'syn rec_edit_2'!I197</f>
        <v>0</v>
      </c>
      <c r="F8" s="712"/>
      <c r="G8" s="713"/>
      <c r="H8" s="714"/>
      <c r="I8" s="39">
        <f>'syn rec_edit_2'!I205</f>
        <v>0</v>
      </c>
      <c r="J8" s="712"/>
      <c r="K8" s="713"/>
      <c r="L8" s="714"/>
      <c r="M8" s="39">
        <f>'syn rec_edit_2'!I213</f>
        <v>0</v>
      </c>
      <c r="N8" s="712"/>
      <c r="O8" s="713"/>
      <c r="P8" s="714"/>
      <c r="Q8" s="39">
        <f>'syn rec_edit_2'!I221</f>
        <v>0</v>
      </c>
      <c r="R8" s="712"/>
      <c r="S8" s="713"/>
      <c r="T8" s="714"/>
      <c r="U8" s="39">
        <f>'syn rec_edit_2'!I229</f>
        <v>0</v>
      </c>
      <c r="V8" s="712"/>
      <c r="W8" s="713"/>
      <c r="X8" s="714"/>
      <c r="Y8" s="39">
        <f>'syn rec_edit_2'!I237</f>
        <v>0</v>
      </c>
      <c r="Z8" s="712"/>
      <c r="AA8" s="713"/>
      <c r="AB8" s="714"/>
      <c r="AC8" s="39">
        <f>'syn rec_edit_2'!I245</f>
        <v>0</v>
      </c>
      <c r="AD8" s="712"/>
      <c r="AE8" s="713"/>
      <c r="AF8" s="714"/>
      <c r="AG8" s="39">
        <f>'syn rec_edit_2'!I253</f>
        <v>0</v>
      </c>
      <c r="AH8" s="712"/>
      <c r="AI8" s="713"/>
      <c r="AJ8" s="714"/>
      <c r="AK8" s="39">
        <f>'syn rec_edit_2'!I261</f>
        <v>0</v>
      </c>
      <c r="AL8" s="712"/>
      <c r="AM8" s="713"/>
      <c r="AN8" s="714"/>
      <c r="AO8" s="39">
        <f>'syn rec_edit_2'!I269</f>
        <v>0</v>
      </c>
      <c r="AP8" s="712"/>
      <c r="AQ8" s="713"/>
      <c r="AR8" s="714"/>
      <c r="AS8" s="39">
        <f>'syn rec_edit_2'!I277</f>
        <v>0</v>
      </c>
      <c r="AT8" s="712"/>
      <c r="AU8" s="713"/>
      <c r="AV8" s="714"/>
      <c r="AW8" s="39">
        <f>'syn rec_edit_2'!I285</f>
        <v>0</v>
      </c>
    </row>
    <row r="9" spans="1:49" ht="12.95" customHeight="1">
      <c r="A9" s="702"/>
      <c r="B9" s="20"/>
      <c r="C9" s="38">
        <f>'syn rec_edit_2'!H197</f>
        <v>0</v>
      </c>
      <c r="D9" s="21"/>
      <c r="E9" s="39">
        <f>'syn rec_edit_2'!J197</f>
        <v>0</v>
      </c>
      <c r="F9" s="20"/>
      <c r="G9" s="38">
        <f>'syn rec_edit_2'!H205</f>
        <v>0</v>
      </c>
      <c r="H9" s="21"/>
      <c r="I9" s="39">
        <f>'syn rec_edit_2'!J205</f>
        <v>0</v>
      </c>
      <c r="J9" s="20"/>
      <c r="K9" s="38">
        <f>'syn rec_edit_2'!H213</f>
        <v>0</v>
      </c>
      <c r="L9" s="21"/>
      <c r="M9" s="39">
        <f>'syn rec_edit_2'!J213</f>
        <v>0</v>
      </c>
      <c r="N9" s="20"/>
      <c r="O9" s="38">
        <f>'syn rec_edit_2'!H221</f>
        <v>0</v>
      </c>
      <c r="P9" s="21"/>
      <c r="Q9" s="39">
        <f>'syn rec_edit_2'!J221</f>
        <v>0</v>
      </c>
      <c r="R9" s="20"/>
      <c r="S9" s="38">
        <f>'syn rec_edit_2'!H229</f>
        <v>0</v>
      </c>
      <c r="T9" s="21"/>
      <c r="U9" s="39">
        <f>'syn rec_edit_2'!J229</f>
        <v>0</v>
      </c>
      <c r="V9" s="20"/>
      <c r="W9" s="38">
        <f>'syn rec_edit_2'!H237</f>
        <v>0</v>
      </c>
      <c r="X9" s="21"/>
      <c r="Y9" s="39">
        <f>'syn rec_edit_2'!J237</f>
        <v>0</v>
      </c>
      <c r="Z9" s="20"/>
      <c r="AA9" s="38">
        <f>'syn rec_edit_2'!H245</f>
        <v>0</v>
      </c>
      <c r="AB9" s="21"/>
      <c r="AC9" s="39">
        <f>'syn rec_edit_2'!J245</f>
        <v>0</v>
      </c>
      <c r="AD9" s="20"/>
      <c r="AE9" s="38">
        <f>'syn rec_edit_2'!H253</f>
        <v>0</v>
      </c>
      <c r="AF9" s="21"/>
      <c r="AG9" s="39">
        <f>'syn rec_edit_2'!J253</f>
        <v>0</v>
      </c>
      <c r="AH9" s="20"/>
      <c r="AI9" s="38">
        <f>'syn rec_edit_2'!H261</f>
        <v>0</v>
      </c>
      <c r="AJ9" s="21"/>
      <c r="AK9" s="39">
        <f>'syn rec_edit_2'!J261</f>
        <v>0</v>
      </c>
      <c r="AL9" s="20"/>
      <c r="AM9" s="38">
        <f>'syn rec_edit_2'!H269</f>
        <v>0</v>
      </c>
      <c r="AN9" s="21"/>
      <c r="AO9" s="39">
        <f>'syn rec_edit_2'!J269</f>
        <v>0</v>
      </c>
      <c r="AP9" s="20"/>
      <c r="AQ9" s="38">
        <f>'syn rec_edit_2'!H277</f>
        <v>0</v>
      </c>
      <c r="AR9" s="21"/>
      <c r="AS9" s="39">
        <f>'syn rec_edit_2'!J277</f>
        <v>0</v>
      </c>
      <c r="AT9" s="20"/>
      <c r="AU9" s="38">
        <f>'syn rec_edit_2'!H285</f>
        <v>0</v>
      </c>
      <c r="AV9" s="21"/>
      <c r="AW9" s="39">
        <f>'syn rec_edit_2'!J285</f>
        <v>0</v>
      </c>
    </row>
    <row r="10" spans="1:49" ht="12.95" customHeight="1" thickBot="1">
      <c r="A10" s="28"/>
      <c r="B10" s="221">
        <f>'syn rec_edit_2'!F197</f>
        <v>0</v>
      </c>
      <c r="C10" s="22"/>
      <c r="D10" s="22"/>
      <c r="E10" s="23">
        <f>'syn rec_edit_2'!G197</f>
        <v>0</v>
      </c>
      <c r="F10" s="221">
        <f>'syn rec_edit_2'!F205</f>
        <v>0</v>
      </c>
      <c r="G10" s="22"/>
      <c r="H10" s="22"/>
      <c r="I10" s="23">
        <f>'syn rec_edit_2'!G205</f>
        <v>0</v>
      </c>
      <c r="J10" s="221">
        <f>'syn rec_edit_2'!F213</f>
        <v>0</v>
      </c>
      <c r="K10" s="22"/>
      <c r="L10" s="22"/>
      <c r="M10" s="23">
        <f>'syn rec_edit_2'!G213</f>
        <v>0</v>
      </c>
      <c r="N10" s="221">
        <f>'syn rec_edit_2'!F221</f>
        <v>0</v>
      </c>
      <c r="O10" s="22"/>
      <c r="P10" s="22"/>
      <c r="Q10" s="23">
        <f>'syn rec_edit_2'!G221</f>
        <v>0</v>
      </c>
      <c r="R10" s="221">
        <f>'syn rec_edit_2'!F229</f>
        <v>0</v>
      </c>
      <c r="S10" s="22"/>
      <c r="T10" s="22"/>
      <c r="U10" s="23">
        <f>'syn rec_edit_2'!G229</f>
        <v>0</v>
      </c>
      <c r="V10" s="221">
        <f>'syn rec_edit_2'!F237</f>
        <v>0</v>
      </c>
      <c r="W10" s="22"/>
      <c r="X10" s="22"/>
      <c r="Y10" s="23">
        <f>'syn rec_edit_2'!G237</f>
        <v>0</v>
      </c>
      <c r="Z10" s="221">
        <f>'syn rec_edit_2'!F245</f>
        <v>0</v>
      </c>
      <c r="AA10" s="22"/>
      <c r="AB10" s="22"/>
      <c r="AC10" s="23">
        <f>'syn rec_edit_2'!G245</f>
        <v>0</v>
      </c>
      <c r="AD10" s="221">
        <f>'syn rec_edit_2'!F253</f>
        <v>0</v>
      </c>
      <c r="AE10" s="22"/>
      <c r="AF10" s="22"/>
      <c r="AG10" s="23">
        <f>'syn rec_edit_2'!G253</f>
        <v>0</v>
      </c>
      <c r="AH10" s="221">
        <f>'syn rec_edit_2'!F261</f>
        <v>0</v>
      </c>
      <c r="AI10" s="22"/>
      <c r="AJ10" s="22"/>
      <c r="AK10" s="23">
        <f>'syn rec_edit_2'!G261</f>
        <v>0</v>
      </c>
      <c r="AL10" s="221">
        <f>'syn rec_edit_2'!F269</f>
        <v>0</v>
      </c>
      <c r="AM10" s="22"/>
      <c r="AN10" s="22"/>
      <c r="AO10" s="23">
        <f>'syn rec_edit_2'!G269</f>
        <v>0</v>
      </c>
      <c r="AP10" s="221">
        <f>'syn rec_edit_2'!F277</f>
        <v>0</v>
      </c>
      <c r="AQ10" s="22"/>
      <c r="AR10" s="22"/>
      <c r="AS10" s="23">
        <f>'syn rec_edit_2'!G277</f>
        <v>0</v>
      </c>
      <c r="AT10" s="221">
        <f>'syn rec_edit_2'!F285</f>
        <v>0</v>
      </c>
      <c r="AU10" s="22"/>
      <c r="AV10" s="22"/>
      <c r="AW10" s="23">
        <f>'syn rec_edit_2'!G285</f>
        <v>0</v>
      </c>
    </row>
    <row r="11" spans="1:49" ht="12.95" customHeight="1">
      <c r="A11" s="701" t="s">
        <v>5</v>
      </c>
      <c r="B11" s="709" t="str">
        <f>IF('syn rec_edit_2'!B198&lt;&gt;"",RIGHT('syn rec_edit_2'!B198,LEN('syn rec_edit_2'!B198)-5),"")</f>
        <v/>
      </c>
      <c r="C11" s="710"/>
      <c r="D11" s="711"/>
      <c r="E11" s="52" t="str">
        <f>IF('syn rec_edit_2'!E198&gt;0, 'syn rec_edit_2'!E198 &amp; "nt","")</f>
        <v/>
      </c>
      <c r="F11" s="709" t="str">
        <f>IF('syn rec_edit_2'!B206&lt;&gt;"",RIGHT('syn rec_edit_2'!B206,LEN('syn rec_edit_2'!B206)-5),"")</f>
        <v/>
      </c>
      <c r="G11" s="710"/>
      <c r="H11" s="711"/>
      <c r="I11" s="52" t="str">
        <f>IF('syn rec_edit_2'!E206&gt;0, 'syn rec_edit_2'!E206 &amp; "nt","")</f>
        <v/>
      </c>
      <c r="J11" s="709" t="str">
        <f>IF('syn rec_edit_2'!B214&lt;&gt;"",RIGHT('syn rec_edit_2'!B214,LEN('syn rec_edit_2'!B214)-5),"")</f>
        <v/>
      </c>
      <c r="K11" s="710"/>
      <c r="L11" s="711"/>
      <c r="M11" s="52" t="str">
        <f>IF('syn rec_edit_2'!E214&gt;0, 'syn rec_edit_2'!E214 &amp; "nt","")</f>
        <v/>
      </c>
      <c r="N11" s="709" t="str">
        <f>IF('syn rec_edit_2'!B222&lt;&gt;"",RIGHT('syn rec_edit_2'!B222,LEN('syn rec_edit_2'!B222)-5),"")</f>
        <v/>
      </c>
      <c r="O11" s="710"/>
      <c r="P11" s="711"/>
      <c r="Q11" s="52" t="str">
        <f>IF('syn rec_edit_2'!E222&gt;0, 'syn rec_edit_2'!E222 &amp; "nt","")</f>
        <v/>
      </c>
      <c r="R11" s="709" t="str">
        <f>IF('syn rec_edit_2'!B230&lt;&gt;"",RIGHT('syn rec_edit_2'!B230,LEN('syn rec_edit_2'!B230)-5),"")</f>
        <v/>
      </c>
      <c r="S11" s="710"/>
      <c r="T11" s="711"/>
      <c r="U11" s="52" t="str">
        <f>IF('syn rec_edit_2'!E230&gt;0, 'syn rec_edit_2'!E230 &amp; "nt","")</f>
        <v/>
      </c>
      <c r="V11" s="709" t="str">
        <f>IF('syn rec_edit_2'!B238&lt;&gt;"",RIGHT('syn rec_edit_2'!B238,LEN('syn rec_edit_2'!B238)-5),"")</f>
        <v/>
      </c>
      <c r="W11" s="710"/>
      <c r="X11" s="711"/>
      <c r="Y11" s="52" t="str">
        <f>IF('syn rec_edit_2'!E238&gt;0, 'syn rec_edit_2'!E238 &amp; "nt","")</f>
        <v/>
      </c>
      <c r="Z11" s="709" t="str">
        <f>IF('syn rec_edit_2'!B246&lt;&gt;"",RIGHT('syn rec_edit_2'!B246,LEN('syn rec_edit_2'!B246)-5),"")</f>
        <v/>
      </c>
      <c r="AA11" s="710"/>
      <c r="AB11" s="711"/>
      <c r="AC11" s="52" t="str">
        <f>IF('syn rec_edit_2'!E246&gt;0, 'syn rec_edit_2'!E246 &amp; "nt","")</f>
        <v/>
      </c>
      <c r="AD11" s="709" t="str">
        <f>IF('syn rec_edit_2'!B254&lt;&gt;"",RIGHT('syn rec_edit_2'!B254,LEN('syn rec_edit_2'!B254)-5),"")</f>
        <v/>
      </c>
      <c r="AE11" s="710"/>
      <c r="AF11" s="711"/>
      <c r="AG11" s="52" t="str">
        <f>IF('syn rec_edit_2'!E254&gt;0, 'syn rec_edit_2'!E254 &amp; "nt","")</f>
        <v/>
      </c>
      <c r="AH11" s="709" t="str">
        <f>IF('syn rec_edit_2'!B262&lt;&gt;"",RIGHT('syn rec_edit_2'!B262,LEN('syn rec_edit_2'!B262)-5),"")</f>
        <v/>
      </c>
      <c r="AI11" s="710"/>
      <c r="AJ11" s="711"/>
      <c r="AK11" s="52" t="str">
        <f>IF('syn rec_edit_2'!E262&gt;0, 'syn rec_edit_2'!E262 &amp; "nt","")</f>
        <v/>
      </c>
      <c r="AL11" s="709" t="str">
        <f>IF('syn rec_edit_2'!B270&lt;&gt;"",RIGHT('syn rec_edit_2'!B270,LEN('syn rec_edit_2'!B270)-5),"")</f>
        <v/>
      </c>
      <c r="AM11" s="710"/>
      <c r="AN11" s="711"/>
      <c r="AO11" s="52" t="str">
        <f>IF('syn rec_edit_2'!E270&gt;0, 'syn rec_edit_2'!E270 &amp; "nt","")</f>
        <v/>
      </c>
      <c r="AP11" s="709" t="str">
        <f>IF('syn rec_edit_2'!B278&lt;&gt;"",RIGHT('syn rec_edit_2'!B278,LEN('syn rec_edit_2'!B278)-5),"")</f>
        <v/>
      </c>
      <c r="AQ11" s="710"/>
      <c r="AR11" s="711"/>
      <c r="AS11" s="52" t="str">
        <f>IF('syn rec_edit_2'!E278&gt;0, 'syn rec_edit_2'!E278 &amp; "nt","")</f>
        <v/>
      </c>
      <c r="AT11" s="709" t="str">
        <f>IF('syn rec_edit_2'!B286&lt;&gt;"",RIGHT('syn rec_edit_2'!B286,LEN('syn rec_edit_2'!B286)-5),"")</f>
        <v/>
      </c>
      <c r="AU11" s="710"/>
      <c r="AV11" s="711"/>
      <c r="AW11" s="52" t="str">
        <f>IF('syn rec_edit_2'!E286&gt;0, 'syn rec_edit_2'!E286 &amp; "nt","")</f>
        <v/>
      </c>
    </row>
    <row r="12" spans="1:49" ht="12.95" customHeight="1">
      <c r="A12" s="702"/>
      <c r="B12" s="712"/>
      <c r="C12" s="713"/>
      <c r="D12" s="714"/>
      <c r="E12" s="39">
        <f>'syn rec_edit_2'!I198</f>
        <v>0</v>
      </c>
      <c r="F12" s="712"/>
      <c r="G12" s="713"/>
      <c r="H12" s="714"/>
      <c r="I12" s="39">
        <f>'syn rec_edit_2'!I206</f>
        <v>0</v>
      </c>
      <c r="J12" s="712"/>
      <c r="K12" s="713"/>
      <c r="L12" s="714"/>
      <c r="M12" s="39">
        <f>'syn rec_edit_2'!I214</f>
        <v>0</v>
      </c>
      <c r="N12" s="712"/>
      <c r="O12" s="713"/>
      <c r="P12" s="714"/>
      <c r="Q12" s="39">
        <f>'syn rec_edit_2'!I222</f>
        <v>0</v>
      </c>
      <c r="R12" s="712"/>
      <c r="S12" s="713"/>
      <c r="T12" s="714"/>
      <c r="U12" s="39">
        <f>'syn rec_edit_2'!I230</f>
        <v>0</v>
      </c>
      <c r="V12" s="712"/>
      <c r="W12" s="713"/>
      <c r="X12" s="714"/>
      <c r="Y12" s="39">
        <f>'syn rec_edit_2'!I238</f>
        <v>0</v>
      </c>
      <c r="Z12" s="712"/>
      <c r="AA12" s="713"/>
      <c r="AB12" s="714"/>
      <c r="AC12" s="39">
        <f>'syn rec_edit_2'!I246</f>
        <v>0</v>
      </c>
      <c r="AD12" s="712"/>
      <c r="AE12" s="713"/>
      <c r="AF12" s="714"/>
      <c r="AG12" s="39">
        <f>'syn rec_edit_2'!I254</f>
        <v>0</v>
      </c>
      <c r="AH12" s="712"/>
      <c r="AI12" s="713"/>
      <c r="AJ12" s="714"/>
      <c r="AK12" s="39">
        <f>'syn rec_edit_2'!I262</f>
        <v>0</v>
      </c>
      <c r="AL12" s="712"/>
      <c r="AM12" s="713"/>
      <c r="AN12" s="714"/>
      <c r="AO12" s="39">
        <f>'syn rec_edit_2'!I270</f>
        <v>0</v>
      </c>
      <c r="AP12" s="712"/>
      <c r="AQ12" s="713"/>
      <c r="AR12" s="714"/>
      <c r="AS12" s="39">
        <f>'syn rec_edit_2'!I278</f>
        <v>0</v>
      </c>
      <c r="AT12" s="712"/>
      <c r="AU12" s="713"/>
      <c r="AV12" s="714"/>
      <c r="AW12" s="39">
        <f>'syn rec_edit_2'!I286</f>
        <v>0</v>
      </c>
    </row>
    <row r="13" spans="1:49" ht="12.95" customHeight="1">
      <c r="A13" s="702"/>
      <c r="B13" s="20"/>
      <c r="C13" s="38">
        <f>'syn rec_edit_2'!H198</f>
        <v>0</v>
      </c>
      <c r="D13" s="21"/>
      <c r="E13" s="39">
        <f>'syn rec_edit_2'!J198</f>
        <v>0</v>
      </c>
      <c r="F13" s="20"/>
      <c r="G13" s="38">
        <f>'syn rec_edit_2'!H206</f>
        <v>0</v>
      </c>
      <c r="H13" s="21"/>
      <c r="I13" s="39">
        <f>'syn rec_edit_2'!J206</f>
        <v>0</v>
      </c>
      <c r="J13" s="20"/>
      <c r="K13" s="38">
        <f>'syn rec_edit_2'!H214</f>
        <v>0</v>
      </c>
      <c r="L13" s="21"/>
      <c r="M13" s="39">
        <f>'syn rec_edit_2'!J214</f>
        <v>0</v>
      </c>
      <c r="N13" s="20"/>
      <c r="O13" s="38">
        <f>'syn rec_edit_2'!H222</f>
        <v>0</v>
      </c>
      <c r="P13" s="21"/>
      <c r="Q13" s="39">
        <f>'syn rec_edit_2'!J222</f>
        <v>0</v>
      </c>
      <c r="R13" s="20"/>
      <c r="S13" s="38">
        <f>'syn rec_edit_2'!H230</f>
        <v>0</v>
      </c>
      <c r="T13" s="21"/>
      <c r="U13" s="39">
        <f>'syn rec_edit_2'!J230</f>
        <v>0</v>
      </c>
      <c r="V13" s="20"/>
      <c r="W13" s="38">
        <f>'syn rec_edit_2'!H238</f>
        <v>0</v>
      </c>
      <c r="X13" s="21"/>
      <c r="Y13" s="39">
        <f>'syn rec_edit_2'!J238</f>
        <v>0</v>
      </c>
      <c r="Z13" s="20"/>
      <c r="AA13" s="38">
        <f>'syn rec_edit_2'!H246</f>
        <v>0</v>
      </c>
      <c r="AB13" s="21"/>
      <c r="AC13" s="39">
        <f>'syn rec_edit_2'!J246</f>
        <v>0</v>
      </c>
      <c r="AD13" s="20"/>
      <c r="AE13" s="38">
        <f>'syn rec_edit_2'!H254</f>
        <v>0</v>
      </c>
      <c r="AF13" s="21"/>
      <c r="AG13" s="39">
        <f>'syn rec_edit_2'!J254</f>
        <v>0</v>
      </c>
      <c r="AH13" s="20"/>
      <c r="AI13" s="38">
        <f>'syn rec_edit_2'!H262</f>
        <v>0</v>
      </c>
      <c r="AJ13" s="21"/>
      <c r="AK13" s="39">
        <f>'syn rec_edit_2'!J262</f>
        <v>0</v>
      </c>
      <c r="AL13" s="20"/>
      <c r="AM13" s="38">
        <f>'syn rec_edit_2'!H270</f>
        <v>0</v>
      </c>
      <c r="AN13" s="21"/>
      <c r="AO13" s="39">
        <f>'syn rec_edit_2'!J270</f>
        <v>0</v>
      </c>
      <c r="AP13" s="20"/>
      <c r="AQ13" s="38">
        <f>'syn rec_edit_2'!H278</f>
        <v>0</v>
      </c>
      <c r="AR13" s="21"/>
      <c r="AS13" s="39">
        <f>'syn rec_edit_2'!J278</f>
        <v>0</v>
      </c>
      <c r="AT13" s="20"/>
      <c r="AU13" s="38">
        <f>'syn rec_edit_2'!H286</f>
        <v>0</v>
      </c>
      <c r="AV13" s="21"/>
      <c r="AW13" s="39">
        <f>'syn rec_edit_2'!J286</f>
        <v>0</v>
      </c>
    </row>
    <row r="14" spans="1:49" ht="12.95" customHeight="1" thickBot="1">
      <c r="A14" s="28"/>
      <c r="B14" s="221">
        <f>'syn rec_edit_2'!F198</f>
        <v>0</v>
      </c>
      <c r="C14" s="22"/>
      <c r="D14" s="22"/>
      <c r="E14" s="23">
        <f>'syn rec_edit_2'!G198</f>
        <v>0</v>
      </c>
      <c r="F14" s="221">
        <f>'syn rec_edit_2'!F206</f>
        <v>0</v>
      </c>
      <c r="G14" s="22"/>
      <c r="H14" s="22"/>
      <c r="I14" s="23">
        <f>'syn rec_edit_2'!G206</f>
        <v>0</v>
      </c>
      <c r="J14" s="221">
        <f>'syn rec_edit_2'!F214</f>
        <v>0</v>
      </c>
      <c r="K14" s="22"/>
      <c r="L14" s="22"/>
      <c r="M14" s="23">
        <f>'syn rec_edit_2'!G214</f>
        <v>0</v>
      </c>
      <c r="N14" s="221">
        <f>'syn rec_edit_2'!F222</f>
        <v>0</v>
      </c>
      <c r="O14" s="22"/>
      <c r="P14" s="22"/>
      <c r="Q14" s="23">
        <f>'syn rec_edit_2'!G222</f>
        <v>0</v>
      </c>
      <c r="R14" s="221">
        <f>'syn rec_edit_2'!F230</f>
        <v>0</v>
      </c>
      <c r="S14" s="22"/>
      <c r="T14" s="22"/>
      <c r="U14" s="23">
        <f>'syn rec_edit_2'!G230</f>
        <v>0</v>
      </c>
      <c r="V14" s="221">
        <f>'syn rec_edit_2'!F238</f>
        <v>0</v>
      </c>
      <c r="W14" s="22"/>
      <c r="X14" s="22"/>
      <c r="Y14" s="23">
        <f>'syn rec_edit_2'!G238</f>
        <v>0</v>
      </c>
      <c r="Z14" s="221">
        <f>'syn rec_edit_2'!F246</f>
        <v>0</v>
      </c>
      <c r="AA14" s="22"/>
      <c r="AB14" s="22"/>
      <c r="AC14" s="23">
        <f>'syn rec_edit_2'!G246</f>
        <v>0</v>
      </c>
      <c r="AD14" s="221">
        <f>'syn rec_edit_2'!F254</f>
        <v>0</v>
      </c>
      <c r="AE14" s="22"/>
      <c r="AF14" s="22"/>
      <c r="AG14" s="23">
        <f>'syn rec_edit_2'!G254</f>
        <v>0</v>
      </c>
      <c r="AH14" s="221">
        <f>'syn rec_edit_2'!F262</f>
        <v>0</v>
      </c>
      <c r="AI14" s="22"/>
      <c r="AJ14" s="22"/>
      <c r="AK14" s="23">
        <f>'syn rec_edit_2'!G262</f>
        <v>0</v>
      </c>
      <c r="AL14" s="221">
        <f>'syn rec_edit_2'!F270</f>
        <v>0</v>
      </c>
      <c r="AM14" s="22"/>
      <c r="AN14" s="22"/>
      <c r="AO14" s="23">
        <f>'syn rec_edit_2'!G270</f>
        <v>0</v>
      </c>
      <c r="AP14" s="221">
        <f>'syn rec_edit_2'!F278</f>
        <v>0</v>
      </c>
      <c r="AQ14" s="22"/>
      <c r="AR14" s="22"/>
      <c r="AS14" s="23">
        <f>'syn rec_edit_2'!G278</f>
        <v>0</v>
      </c>
      <c r="AT14" s="221">
        <f>'syn rec_edit_2'!F286</f>
        <v>0</v>
      </c>
      <c r="AU14" s="22"/>
      <c r="AV14" s="22"/>
      <c r="AW14" s="23">
        <f>'syn rec_edit_2'!G286</f>
        <v>0</v>
      </c>
    </row>
    <row r="15" spans="1:49" ht="12.95" customHeight="1">
      <c r="A15" s="701" t="s">
        <v>6</v>
      </c>
      <c r="B15" s="709" t="str">
        <f>IF('syn rec_edit_2'!B199&lt;&gt;"",RIGHT('syn rec_edit_2'!B199,LEN('syn rec_edit_2'!B199)-5),"")</f>
        <v/>
      </c>
      <c r="C15" s="710"/>
      <c r="D15" s="711"/>
      <c r="E15" s="52" t="str">
        <f>IF('syn rec_edit_2'!E199&gt;0, 'syn rec_edit_2'!E199 &amp; "nt","")</f>
        <v/>
      </c>
      <c r="F15" s="709" t="str">
        <f>IF('syn rec_edit_2'!B207&lt;&gt;"",RIGHT('syn rec_edit_2'!B207,LEN('syn rec_edit_2'!B207)-5),"")</f>
        <v/>
      </c>
      <c r="G15" s="710"/>
      <c r="H15" s="711"/>
      <c r="I15" s="52" t="str">
        <f>IF('syn rec_edit_2'!E207&gt;0, 'syn rec_edit_2'!E207 &amp; "nt","")</f>
        <v/>
      </c>
      <c r="J15" s="709" t="str">
        <f>IF('syn rec_edit_2'!B215&lt;&gt;"",RIGHT('syn rec_edit_2'!B215,LEN('syn rec_edit_2'!B215)-5),"")</f>
        <v/>
      </c>
      <c r="K15" s="710"/>
      <c r="L15" s="711"/>
      <c r="M15" s="52" t="str">
        <f>IF('syn rec_edit_2'!E215&gt;0, 'syn rec_edit_2'!E215 &amp; "nt","")</f>
        <v/>
      </c>
      <c r="N15" s="709" t="str">
        <f>IF('syn rec_edit_2'!B223&lt;&gt;"",RIGHT('syn rec_edit_2'!B223,LEN('syn rec_edit_2'!B223)-5),"")</f>
        <v/>
      </c>
      <c r="O15" s="710"/>
      <c r="P15" s="711"/>
      <c r="Q15" s="52" t="str">
        <f>IF('syn rec_edit_2'!E223&gt;0, 'syn rec_edit_2'!E223 &amp; "nt","")</f>
        <v/>
      </c>
      <c r="R15" s="709" t="str">
        <f>IF('syn rec_edit_2'!B231&lt;&gt;"",RIGHT('syn rec_edit_2'!B231,LEN('syn rec_edit_2'!B231)-5),"")</f>
        <v/>
      </c>
      <c r="S15" s="710"/>
      <c r="T15" s="711"/>
      <c r="U15" s="52" t="str">
        <f>IF('syn rec_edit_2'!E231&gt;0, 'syn rec_edit_2'!E231 &amp; "nt","")</f>
        <v/>
      </c>
      <c r="V15" s="709" t="str">
        <f>IF('syn rec_edit_2'!B239&lt;&gt;"",RIGHT('syn rec_edit_2'!B239,LEN('syn rec_edit_2'!B239)-5),"")</f>
        <v/>
      </c>
      <c r="W15" s="710"/>
      <c r="X15" s="711"/>
      <c r="Y15" s="52" t="str">
        <f>IF('syn rec_edit_2'!E239&gt;0, 'syn rec_edit_2'!E239 &amp; "nt","")</f>
        <v/>
      </c>
      <c r="Z15" s="709" t="str">
        <f>IF('syn rec_edit_2'!B247&lt;&gt;"",RIGHT('syn rec_edit_2'!B247,LEN('syn rec_edit_2'!B247)-5),"")</f>
        <v/>
      </c>
      <c r="AA15" s="710"/>
      <c r="AB15" s="711"/>
      <c r="AC15" s="52" t="str">
        <f>IF('syn rec_edit_2'!E247&gt;0, 'syn rec_edit_2'!E247 &amp; "nt","")</f>
        <v/>
      </c>
      <c r="AD15" s="709" t="str">
        <f>IF('syn rec_edit_2'!B255&lt;&gt;"",RIGHT('syn rec_edit_2'!B255,LEN('syn rec_edit_2'!B255)-5),"")</f>
        <v/>
      </c>
      <c r="AE15" s="710"/>
      <c r="AF15" s="711"/>
      <c r="AG15" s="52" t="str">
        <f>IF('syn rec_edit_2'!E255&gt;0, 'syn rec_edit_2'!E255 &amp; "nt","")</f>
        <v/>
      </c>
      <c r="AH15" s="709" t="str">
        <f>IF('syn rec_edit_2'!B263&lt;&gt;"",RIGHT('syn rec_edit_2'!B263,LEN('syn rec_edit_2'!B263)-5),"")</f>
        <v/>
      </c>
      <c r="AI15" s="710"/>
      <c r="AJ15" s="711"/>
      <c r="AK15" s="52" t="str">
        <f>IF('syn rec_edit_2'!E263&gt;0, 'syn rec_edit_2'!E263 &amp; "nt","")</f>
        <v/>
      </c>
      <c r="AL15" s="709" t="str">
        <f>IF('syn rec_edit_2'!B271&lt;&gt;"",RIGHT('syn rec_edit_2'!B271,LEN('syn rec_edit_2'!B271)-5),"")</f>
        <v/>
      </c>
      <c r="AM15" s="710"/>
      <c r="AN15" s="711"/>
      <c r="AO15" s="52" t="str">
        <f>IF('syn rec_edit_2'!E271&gt;0, 'syn rec_edit_2'!E271 &amp; "nt","")</f>
        <v/>
      </c>
      <c r="AP15" s="709" t="str">
        <f>IF('syn rec_edit_2'!B279&lt;&gt;"",RIGHT('syn rec_edit_2'!B279,LEN('syn rec_edit_2'!B279)-5),"")</f>
        <v/>
      </c>
      <c r="AQ15" s="710"/>
      <c r="AR15" s="711"/>
      <c r="AS15" s="52" t="str">
        <f>IF('syn rec_edit_2'!E279&gt;0, 'syn rec_edit_2'!E279 &amp; "nt","")</f>
        <v/>
      </c>
      <c r="AT15" s="709" t="str">
        <f>IF('syn rec_edit_2'!B287&lt;&gt;"",RIGHT('syn rec_edit_2'!B287,LEN('syn rec_edit_2'!B287)-5),"")</f>
        <v/>
      </c>
      <c r="AU15" s="710"/>
      <c r="AV15" s="711"/>
      <c r="AW15" s="52" t="str">
        <f>IF('syn rec_edit_2'!E287&gt;0, 'syn rec_edit_2'!E287 &amp; "nt","")</f>
        <v/>
      </c>
    </row>
    <row r="16" spans="1:49" ht="12.95" customHeight="1">
      <c r="A16" s="702"/>
      <c r="B16" s="712"/>
      <c r="C16" s="713"/>
      <c r="D16" s="714"/>
      <c r="E16" s="39">
        <f>'syn rec_edit_2'!I199</f>
        <v>0</v>
      </c>
      <c r="F16" s="712"/>
      <c r="G16" s="713"/>
      <c r="H16" s="714"/>
      <c r="I16" s="39">
        <f>'syn rec_edit_2'!I207</f>
        <v>0</v>
      </c>
      <c r="J16" s="712"/>
      <c r="K16" s="713"/>
      <c r="L16" s="714"/>
      <c r="M16" s="39">
        <f>'syn rec_edit_2'!I215</f>
        <v>0</v>
      </c>
      <c r="N16" s="712"/>
      <c r="O16" s="713"/>
      <c r="P16" s="714"/>
      <c r="Q16" s="39">
        <f>'syn rec_edit_2'!I223</f>
        <v>0</v>
      </c>
      <c r="R16" s="712"/>
      <c r="S16" s="713"/>
      <c r="T16" s="714"/>
      <c r="U16" s="39">
        <f>'syn rec_edit_2'!I231</f>
        <v>0</v>
      </c>
      <c r="V16" s="712"/>
      <c r="W16" s="713"/>
      <c r="X16" s="714"/>
      <c r="Y16" s="39">
        <f>'syn rec_edit_2'!I239</f>
        <v>0</v>
      </c>
      <c r="Z16" s="712"/>
      <c r="AA16" s="713"/>
      <c r="AB16" s="714"/>
      <c r="AC16" s="39">
        <f>'syn rec_edit_2'!I247</f>
        <v>0</v>
      </c>
      <c r="AD16" s="712"/>
      <c r="AE16" s="713"/>
      <c r="AF16" s="714"/>
      <c r="AG16" s="39">
        <f>'syn rec_edit_2'!I255</f>
        <v>0</v>
      </c>
      <c r="AH16" s="712"/>
      <c r="AI16" s="713"/>
      <c r="AJ16" s="714"/>
      <c r="AK16" s="39">
        <f>'syn rec_edit_2'!I263</f>
        <v>0</v>
      </c>
      <c r="AL16" s="712"/>
      <c r="AM16" s="713"/>
      <c r="AN16" s="714"/>
      <c r="AO16" s="39">
        <f>'syn rec_edit_2'!I271</f>
        <v>0</v>
      </c>
      <c r="AP16" s="712"/>
      <c r="AQ16" s="713"/>
      <c r="AR16" s="714"/>
      <c r="AS16" s="39">
        <f>'syn rec_edit_2'!I279</f>
        <v>0</v>
      </c>
      <c r="AT16" s="712"/>
      <c r="AU16" s="713"/>
      <c r="AV16" s="714"/>
      <c r="AW16" s="39">
        <f>'syn rec_edit_2'!I287</f>
        <v>0</v>
      </c>
    </row>
    <row r="17" spans="1:51" ht="12.95" customHeight="1">
      <c r="A17" s="702"/>
      <c r="B17" s="20"/>
      <c r="C17" s="38">
        <f>'syn rec_edit_2'!H199</f>
        <v>0</v>
      </c>
      <c r="D17" s="21"/>
      <c r="E17" s="39">
        <f>'syn rec_edit_2'!J199</f>
        <v>0</v>
      </c>
      <c r="F17" s="20"/>
      <c r="G17" s="38">
        <f>'syn rec_edit_2'!H207</f>
        <v>0</v>
      </c>
      <c r="H17" s="21"/>
      <c r="I17" s="39">
        <f>'syn rec_edit_2'!J207</f>
        <v>0</v>
      </c>
      <c r="J17" s="20"/>
      <c r="K17" s="38">
        <f>'syn rec_edit_2'!H215</f>
        <v>0</v>
      </c>
      <c r="L17" s="21"/>
      <c r="M17" s="39">
        <f>'syn rec_edit_2'!J215</f>
        <v>0</v>
      </c>
      <c r="N17" s="20"/>
      <c r="O17" s="38">
        <f>'syn rec_edit_2'!H223</f>
        <v>0</v>
      </c>
      <c r="P17" s="21"/>
      <c r="Q17" s="39">
        <f>'syn rec_edit_2'!J223</f>
        <v>0</v>
      </c>
      <c r="R17" s="20"/>
      <c r="S17" s="38">
        <f>'syn rec_edit_2'!H231</f>
        <v>0</v>
      </c>
      <c r="T17" s="21"/>
      <c r="U17" s="39">
        <f>'syn rec_edit_2'!J231</f>
        <v>0</v>
      </c>
      <c r="V17" s="20"/>
      <c r="W17" s="38">
        <f>'syn rec_edit_2'!H239</f>
        <v>0</v>
      </c>
      <c r="X17" s="21"/>
      <c r="Y17" s="39">
        <f>'syn rec_edit_2'!J239</f>
        <v>0</v>
      </c>
      <c r="Z17" s="20"/>
      <c r="AA17" s="38">
        <f>'syn rec_edit_2'!H247</f>
        <v>0</v>
      </c>
      <c r="AB17" s="21"/>
      <c r="AC17" s="39">
        <f>'syn rec_edit_2'!J247</f>
        <v>0</v>
      </c>
      <c r="AD17" s="20"/>
      <c r="AE17" s="38">
        <f>'syn rec_edit_2'!H255</f>
        <v>0</v>
      </c>
      <c r="AF17" s="21"/>
      <c r="AG17" s="39">
        <f>'syn rec_edit_2'!J255</f>
        <v>0</v>
      </c>
      <c r="AH17" s="20"/>
      <c r="AI17" s="38">
        <f>'syn rec_edit_2'!H263</f>
        <v>0</v>
      </c>
      <c r="AJ17" s="21"/>
      <c r="AK17" s="39">
        <f>'syn rec_edit_2'!J263</f>
        <v>0</v>
      </c>
      <c r="AL17" s="20"/>
      <c r="AM17" s="38">
        <f>'syn rec_edit_2'!H271</f>
        <v>0</v>
      </c>
      <c r="AN17" s="21"/>
      <c r="AO17" s="39">
        <f>'syn rec_edit_2'!J271</f>
        <v>0</v>
      </c>
      <c r="AP17" s="20"/>
      <c r="AQ17" s="38">
        <f>'syn rec_edit_2'!H279</f>
        <v>0</v>
      </c>
      <c r="AR17" s="21"/>
      <c r="AS17" s="39">
        <f>'syn rec_edit_2'!J279</f>
        <v>0</v>
      </c>
      <c r="AT17" s="20"/>
      <c r="AU17" s="38">
        <f>'syn rec_edit_2'!H287</f>
        <v>0</v>
      </c>
      <c r="AV17" s="21"/>
      <c r="AW17" s="39">
        <f>'syn rec_edit_2'!J287</f>
        <v>0</v>
      </c>
    </row>
    <row r="18" spans="1:51" ht="12.95" customHeight="1" thickBot="1">
      <c r="A18" s="28"/>
      <c r="B18" s="221">
        <f>'syn rec_edit_2'!F199</f>
        <v>0</v>
      </c>
      <c r="C18" s="22"/>
      <c r="D18" s="22"/>
      <c r="E18" s="23">
        <f>'syn rec_edit_2'!G199</f>
        <v>0</v>
      </c>
      <c r="F18" s="221">
        <f>'syn rec_edit_2'!F207</f>
        <v>0</v>
      </c>
      <c r="G18" s="22"/>
      <c r="H18" s="22"/>
      <c r="I18" s="23">
        <f>'syn rec_edit_2'!G207</f>
        <v>0</v>
      </c>
      <c r="J18" s="221">
        <f>'syn rec_edit_2'!F215</f>
        <v>0</v>
      </c>
      <c r="K18" s="22"/>
      <c r="L18" s="22"/>
      <c r="M18" s="23">
        <f>'syn rec_edit_2'!G215</f>
        <v>0</v>
      </c>
      <c r="N18" s="221">
        <f>'syn rec_edit_2'!F223</f>
        <v>0</v>
      </c>
      <c r="O18" s="22"/>
      <c r="P18" s="22"/>
      <c r="Q18" s="23">
        <f>'syn rec_edit_2'!G223</f>
        <v>0</v>
      </c>
      <c r="R18" s="221">
        <f>'syn rec_edit_2'!F231</f>
        <v>0</v>
      </c>
      <c r="S18" s="22"/>
      <c r="T18" s="22"/>
      <c r="U18" s="23">
        <f>'syn rec_edit_2'!G231</f>
        <v>0</v>
      </c>
      <c r="V18" s="221">
        <f>'syn rec_edit_2'!F239</f>
        <v>0</v>
      </c>
      <c r="W18" s="22"/>
      <c r="X18" s="22"/>
      <c r="Y18" s="23">
        <f>'syn rec_edit_2'!G239</f>
        <v>0</v>
      </c>
      <c r="Z18" s="221">
        <f>'syn rec_edit_2'!F247</f>
        <v>0</v>
      </c>
      <c r="AA18" s="22"/>
      <c r="AB18" s="22"/>
      <c r="AC18" s="23">
        <f>'syn rec_edit_2'!G247</f>
        <v>0</v>
      </c>
      <c r="AD18" s="221">
        <f>'syn rec_edit_2'!F255</f>
        <v>0</v>
      </c>
      <c r="AE18" s="22"/>
      <c r="AF18" s="22"/>
      <c r="AG18" s="23">
        <f>'syn rec_edit_2'!G255</f>
        <v>0</v>
      </c>
      <c r="AH18" s="221">
        <f>'syn rec_edit_2'!F263</f>
        <v>0</v>
      </c>
      <c r="AI18" s="22"/>
      <c r="AJ18" s="22"/>
      <c r="AK18" s="23">
        <f>'syn rec_edit_2'!G263</f>
        <v>0</v>
      </c>
      <c r="AL18" s="221">
        <f>'syn rec_edit_2'!F271</f>
        <v>0</v>
      </c>
      <c r="AM18" s="22"/>
      <c r="AN18" s="22"/>
      <c r="AO18" s="23">
        <f>'syn rec_edit_2'!G271</f>
        <v>0</v>
      </c>
      <c r="AP18" s="221">
        <f>'syn rec_edit_2'!F279</f>
        <v>0</v>
      </c>
      <c r="AQ18" s="22"/>
      <c r="AR18" s="22"/>
      <c r="AS18" s="23">
        <f>'syn rec_edit_2'!G279</f>
        <v>0</v>
      </c>
      <c r="AT18" s="221">
        <f>'syn rec_edit_2'!F287</f>
        <v>0</v>
      </c>
      <c r="AU18" s="22"/>
      <c r="AV18" s="22"/>
      <c r="AW18" s="23">
        <f>'syn rec_edit_2'!G287</f>
        <v>0</v>
      </c>
    </row>
    <row r="19" spans="1:51" ht="12.95" customHeight="1">
      <c r="A19" s="701" t="s">
        <v>7</v>
      </c>
      <c r="B19" s="709" t="str">
        <f>IF('syn rec_edit_2'!B200&lt;&gt;"",RIGHT('syn rec_edit_2'!B200,LEN('syn rec_edit_2'!B200)-5),"")</f>
        <v/>
      </c>
      <c r="C19" s="710"/>
      <c r="D19" s="711"/>
      <c r="E19" s="52" t="str">
        <f>IF('syn rec_edit_2'!E200&gt;0, 'syn rec_edit_2'!E200 &amp; "nt","")</f>
        <v/>
      </c>
      <c r="F19" s="709" t="str">
        <f>IF('syn rec_edit_2'!B208&lt;&gt;"",RIGHT('syn rec_edit_2'!B208,LEN('syn rec_edit_2'!B208)-5),"")</f>
        <v/>
      </c>
      <c r="G19" s="710"/>
      <c r="H19" s="711"/>
      <c r="I19" s="52" t="str">
        <f>IF('syn rec_edit_2'!E208&gt;0, 'syn rec_edit_2'!E208 &amp; "nt","")</f>
        <v/>
      </c>
      <c r="J19" s="709" t="str">
        <f>IF('syn rec_edit_2'!B216&lt;&gt;"",RIGHT('syn rec_edit_2'!B216,LEN('syn rec_edit_2'!B216)-5),"")</f>
        <v/>
      </c>
      <c r="K19" s="710"/>
      <c r="L19" s="711"/>
      <c r="M19" s="52" t="str">
        <f>IF('syn rec_edit_2'!E216&gt;0, 'syn rec_edit_2'!E216 &amp; "nt","")</f>
        <v/>
      </c>
      <c r="N19" s="709" t="str">
        <f>IF('syn rec_edit_2'!B224&lt;&gt;"",RIGHT('syn rec_edit_2'!B224,LEN('syn rec_edit_2'!B224)-5),"")</f>
        <v/>
      </c>
      <c r="O19" s="710"/>
      <c r="P19" s="711"/>
      <c r="Q19" s="52" t="str">
        <f>IF('syn rec_edit_2'!E224&gt;0, 'syn rec_edit_2'!E224 &amp; "nt","")</f>
        <v/>
      </c>
      <c r="R19" s="709" t="str">
        <f>IF('syn rec_edit_2'!B232&lt;&gt;"",RIGHT('syn rec_edit_2'!B232,LEN('syn rec_edit_2'!B232)-5),"")</f>
        <v/>
      </c>
      <c r="S19" s="710"/>
      <c r="T19" s="711"/>
      <c r="U19" s="52" t="str">
        <f>IF('syn rec_edit_2'!E232&gt;0, 'syn rec_edit_2'!E232 &amp; "nt","")</f>
        <v/>
      </c>
      <c r="V19" s="709" t="str">
        <f>IF('syn rec_edit_2'!B240&lt;&gt;"",RIGHT('syn rec_edit_2'!B240,LEN('syn rec_edit_2'!B240)-5),"")</f>
        <v/>
      </c>
      <c r="W19" s="710"/>
      <c r="X19" s="711"/>
      <c r="Y19" s="52" t="str">
        <f>IF('syn rec_edit_2'!E240&gt;0, 'syn rec_edit_2'!E240 &amp; "nt","")</f>
        <v/>
      </c>
      <c r="Z19" s="709" t="str">
        <f>IF('syn rec_edit_2'!B248&lt;&gt;"",RIGHT('syn rec_edit_2'!B248,LEN('syn rec_edit_2'!B248)-5),"")</f>
        <v/>
      </c>
      <c r="AA19" s="710"/>
      <c r="AB19" s="711"/>
      <c r="AC19" s="52" t="str">
        <f>IF('syn rec_edit_2'!E248&gt;0, 'syn rec_edit_2'!E248 &amp; "nt","")</f>
        <v/>
      </c>
      <c r="AD19" s="709" t="str">
        <f>IF('syn rec_edit_2'!B256&lt;&gt;"",RIGHT('syn rec_edit_2'!B256,LEN('syn rec_edit_2'!B256)-5),"")</f>
        <v/>
      </c>
      <c r="AE19" s="710"/>
      <c r="AF19" s="711"/>
      <c r="AG19" s="52" t="str">
        <f>IF('syn rec_edit_2'!E256&gt;0, 'syn rec_edit_2'!E256 &amp; "nt","")</f>
        <v/>
      </c>
      <c r="AH19" s="709" t="str">
        <f>IF('syn rec_edit_2'!B264&lt;&gt;"",RIGHT('syn rec_edit_2'!B264,LEN('syn rec_edit_2'!B264)-5),"")</f>
        <v/>
      </c>
      <c r="AI19" s="710"/>
      <c r="AJ19" s="711"/>
      <c r="AK19" s="52" t="str">
        <f>IF('syn rec_edit_2'!E264&gt;0, 'syn rec_edit_2'!E264 &amp; "nt","")</f>
        <v/>
      </c>
      <c r="AL19" s="709" t="str">
        <f>IF('syn rec_edit_2'!B272&lt;&gt;"",RIGHT('syn rec_edit_2'!B272,LEN('syn rec_edit_2'!B272)-5),"")</f>
        <v/>
      </c>
      <c r="AM19" s="710"/>
      <c r="AN19" s="711"/>
      <c r="AO19" s="52" t="str">
        <f>IF('syn rec_edit_2'!E272&gt;0, 'syn rec_edit_2'!E272 &amp; "nt","")</f>
        <v/>
      </c>
      <c r="AP19" s="709" t="str">
        <f>IF('syn rec_edit_2'!B280&lt;&gt;"",RIGHT('syn rec_edit_2'!B280,LEN('syn rec_edit_2'!B280)-5),"")</f>
        <v/>
      </c>
      <c r="AQ19" s="710"/>
      <c r="AR19" s="711"/>
      <c r="AS19" s="52" t="str">
        <f>IF('syn rec_edit_2'!E280&gt;0, 'syn rec_edit_2'!E280 &amp; "nt","")</f>
        <v/>
      </c>
      <c r="AT19" s="709" t="str">
        <f>IF('syn rec_edit_2'!B288&lt;&gt;"",RIGHT('syn rec_edit_2'!B288,LEN('syn rec_edit_2'!B288)-5),"")</f>
        <v/>
      </c>
      <c r="AU19" s="710"/>
      <c r="AV19" s="711"/>
      <c r="AW19" s="52" t="str">
        <f>IF('syn rec_edit_2'!E288&gt;0, 'syn rec_edit_2'!E288 &amp; "nt","")</f>
        <v/>
      </c>
    </row>
    <row r="20" spans="1:51" ht="12.95" customHeight="1">
      <c r="A20" s="702"/>
      <c r="B20" s="712"/>
      <c r="C20" s="713"/>
      <c r="D20" s="714"/>
      <c r="E20" s="39">
        <f>'syn rec_edit_2'!I200</f>
        <v>0</v>
      </c>
      <c r="F20" s="712"/>
      <c r="G20" s="713"/>
      <c r="H20" s="714"/>
      <c r="I20" s="39">
        <f>'syn rec_edit_2'!I208</f>
        <v>0</v>
      </c>
      <c r="J20" s="712"/>
      <c r="K20" s="713"/>
      <c r="L20" s="714"/>
      <c r="M20" s="39">
        <f>'syn rec_edit_2'!I216</f>
        <v>0</v>
      </c>
      <c r="N20" s="712"/>
      <c r="O20" s="713"/>
      <c r="P20" s="714"/>
      <c r="Q20" s="39">
        <f>'syn rec_edit_2'!I224</f>
        <v>0</v>
      </c>
      <c r="R20" s="712"/>
      <c r="S20" s="713"/>
      <c r="T20" s="714"/>
      <c r="U20" s="39">
        <f>'syn rec_edit_2'!I232</f>
        <v>0</v>
      </c>
      <c r="V20" s="712"/>
      <c r="W20" s="713"/>
      <c r="X20" s="714"/>
      <c r="Y20" s="39">
        <f>'syn rec_edit_2'!I240</f>
        <v>0</v>
      </c>
      <c r="Z20" s="712"/>
      <c r="AA20" s="713"/>
      <c r="AB20" s="714"/>
      <c r="AC20" s="39">
        <f>'syn rec_edit_2'!I248</f>
        <v>0</v>
      </c>
      <c r="AD20" s="712"/>
      <c r="AE20" s="713"/>
      <c r="AF20" s="714"/>
      <c r="AG20" s="39">
        <f>'syn rec_edit_2'!I256</f>
        <v>0</v>
      </c>
      <c r="AH20" s="712"/>
      <c r="AI20" s="713"/>
      <c r="AJ20" s="714"/>
      <c r="AK20" s="39">
        <f>'syn rec_edit_2'!I264</f>
        <v>0</v>
      </c>
      <c r="AL20" s="712"/>
      <c r="AM20" s="713"/>
      <c r="AN20" s="714"/>
      <c r="AO20" s="39">
        <f>'syn rec_edit_2'!I272</f>
        <v>0</v>
      </c>
      <c r="AP20" s="712"/>
      <c r="AQ20" s="713"/>
      <c r="AR20" s="714"/>
      <c r="AS20" s="39">
        <f>'syn rec_edit_2'!I280</f>
        <v>0</v>
      </c>
      <c r="AT20" s="712"/>
      <c r="AU20" s="713"/>
      <c r="AV20" s="714"/>
      <c r="AW20" s="39">
        <f>'syn rec_edit_2'!I288</f>
        <v>0</v>
      </c>
      <c r="AX20" s="11"/>
      <c r="AY20" s="11"/>
    </row>
    <row r="21" spans="1:51" ht="12.95" customHeight="1">
      <c r="A21" s="702"/>
      <c r="B21" s="20"/>
      <c r="C21" s="38">
        <f>'syn rec_edit_2'!H200</f>
        <v>0</v>
      </c>
      <c r="D21" s="21"/>
      <c r="E21" s="39">
        <f>'syn rec_edit_2'!J200</f>
        <v>0</v>
      </c>
      <c r="F21" s="20"/>
      <c r="G21" s="38">
        <f>'syn rec_edit_2'!H208</f>
        <v>0</v>
      </c>
      <c r="H21" s="21"/>
      <c r="I21" s="39">
        <f>'syn rec_edit_2'!J208</f>
        <v>0</v>
      </c>
      <c r="J21" s="20"/>
      <c r="K21" s="38">
        <f>'syn rec_edit_2'!H216</f>
        <v>0</v>
      </c>
      <c r="L21" s="21"/>
      <c r="M21" s="39">
        <f>'syn rec_edit_2'!J216</f>
        <v>0</v>
      </c>
      <c r="N21" s="20"/>
      <c r="O21" s="38">
        <f>'syn rec_edit_2'!H224</f>
        <v>0</v>
      </c>
      <c r="P21" s="21"/>
      <c r="Q21" s="39">
        <f>'syn rec_edit_2'!J224</f>
        <v>0</v>
      </c>
      <c r="R21" s="20"/>
      <c r="S21" s="38">
        <f>'syn rec_edit_2'!H232</f>
        <v>0</v>
      </c>
      <c r="T21" s="21"/>
      <c r="U21" s="39">
        <f>'syn rec_edit_2'!J232</f>
        <v>0</v>
      </c>
      <c r="V21" s="20"/>
      <c r="W21" s="38">
        <f>'syn rec_edit_2'!H240</f>
        <v>0</v>
      </c>
      <c r="X21" s="21"/>
      <c r="Y21" s="39">
        <f>'syn rec_edit_2'!J240</f>
        <v>0</v>
      </c>
      <c r="Z21" s="20"/>
      <c r="AA21" s="38">
        <f>'syn rec_edit_2'!H248</f>
        <v>0</v>
      </c>
      <c r="AB21" s="21"/>
      <c r="AC21" s="39">
        <f>'syn rec_edit_2'!J248</f>
        <v>0</v>
      </c>
      <c r="AD21" s="20"/>
      <c r="AE21" s="38">
        <f>'syn rec_edit_2'!H256</f>
        <v>0</v>
      </c>
      <c r="AF21" s="21"/>
      <c r="AG21" s="39">
        <f>'syn rec_edit_2'!J256</f>
        <v>0</v>
      </c>
      <c r="AH21" s="20"/>
      <c r="AI21" s="38">
        <f>'syn rec_edit_2'!H264</f>
        <v>0</v>
      </c>
      <c r="AJ21" s="21"/>
      <c r="AK21" s="39">
        <f>'syn rec_edit_2'!J264</f>
        <v>0</v>
      </c>
      <c r="AL21" s="20"/>
      <c r="AM21" s="38">
        <f>'syn rec_edit_2'!H272</f>
        <v>0</v>
      </c>
      <c r="AN21" s="21"/>
      <c r="AO21" s="39">
        <f>'syn rec_edit_2'!J272</f>
        <v>0</v>
      </c>
      <c r="AP21" s="20"/>
      <c r="AQ21" s="38">
        <f>'syn rec_edit_2'!H280</f>
        <v>0</v>
      </c>
      <c r="AR21" s="21"/>
      <c r="AS21" s="39">
        <f>'syn rec_edit_2'!J280</f>
        <v>0</v>
      </c>
      <c r="AT21" s="20"/>
      <c r="AU21" s="38">
        <f>'syn rec_edit_2'!H288</f>
        <v>0</v>
      </c>
      <c r="AV21" s="21"/>
      <c r="AW21" s="39">
        <f>'syn rec_edit_2'!J288</f>
        <v>0</v>
      </c>
    </row>
    <row r="22" spans="1:51" ht="12.95" customHeight="1" thickBot="1">
      <c r="A22" s="28"/>
      <c r="B22" s="221">
        <f>'syn rec_edit_2'!F200</f>
        <v>0</v>
      </c>
      <c r="C22" s="22"/>
      <c r="D22" s="22"/>
      <c r="E22" s="23">
        <f>'syn rec_edit_2'!G200</f>
        <v>0</v>
      </c>
      <c r="F22" s="221">
        <f>'syn rec_edit_2'!F208</f>
        <v>0</v>
      </c>
      <c r="G22" s="22"/>
      <c r="H22" s="22"/>
      <c r="I22" s="23">
        <f>'syn rec_edit_2'!G208</f>
        <v>0</v>
      </c>
      <c r="J22" s="221">
        <f>'syn rec_edit_2'!F216</f>
        <v>0</v>
      </c>
      <c r="K22" s="22"/>
      <c r="L22" s="22"/>
      <c r="M22" s="23">
        <f>'syn rec_edit_2'!G216</f>
        <v>0</v>
      </c>
      <c r="N22" s="221">
        <f>'syn rec_edit_2'!F224</f>
        <v>0</v>
      </c>
      <c r="O22" s="22"/>
      <c r="P22" s="22"/>
      <c r="Q22" s="23">
        <f>'syn rec_edit_2'!G224</f>
        <v>0</v>
      </c>
      <c r="R22" s="221">
        <f>'syn rec_edit_2'!F232</f>
        <v>0</v>
      </c>
      <c r="S22" s="22"/>
      <c r="T22" s="22"/>
      <c r="U22" s="23">
        <f>'syn rec_edit_2'!G232</f>
        <v>0</v>
      </c>
      <c r="V22" s="221">
        <f>'syn rec_edit_2'!F240</f>
        <v>0</v>
      </c>
      <c r="W22" s="22"/>
      <c r="X22" s="22"/>
      <c r="Y22" s="23">
        <f>'syn rec_edit_2'!G240</f>
        <v>0</v>
      </c>
      <c r="Z22" s="221">
        <f>'syn rec_edit_2'!F248</f>
        <v>0</v>
      </c>
      <c r="AA22" s="22"/>
      <c r="AB22" s="22"/>
      <c r="AC22" s="23">
        <f>'syn rec_edit_2'!G248</f>
        <v>0</v>
      </c>
      <c r="AD22" s="221">
        <f>'syn rec_edit_2'!F256</f>
        <v>0</v>
      </c>
      <c r="AE22" s="22"/>
      <c r="AF22" s="22"/>
      <c r="AG22" s="23">
        <f>'syn rec_edit_2'!G256</f>
        <v>0</v>
      </c>
      <c r="AH22" s="221">
        <f>'syn rec_edit_2'!F264</f>
        <v>0</v>
      </c>
      <c r="AI22" s="22"/>
      <c r="AJ22" s="22"/>
      <c r="AK22" s="23">
        <f>'syn rec_edit_2'!G264</f>
        <v>0</v>
      </c>
      <c r="AL22" s="221">
        <f>'syn rec_edit_2'!F272</f>
        <v>0</v>
      </c>
      <c r="AM22" s="22"/>
      <c r="AN22" s="22"/>
      <c r="AO22" s="23">
        <f>'syn rec_edit_2'!G272</f>
        <v>0</v>
      </c>
      <c r="AP22" s="221">
        <f>'syn rec_edit_2'!F280</f>
        <v>0</v>
      </c>
      <c r="AQ22" s="22"/>
      <c r="AR22" s="22"/>
      <c r="AS22" s="23">
        <f>'syn rec_edit_2'!G280</f>
        <v>0</v>
      </c>
      <c r="AT22" s="221">
        <f>'syn rec_edit_2'!F288</f>
        <v>0</v>
      </c>
      <c r="AU22" s="22"/>
      <c r="AV22" s="22"/>
      <c r="AW22" s="23">
        <f>'syn rec_edit_2'!G288</f>
        <v>0</v>
      </c>
    </row>
    <row r="23" spans="1:51" ht="12.95" customHeight="1">
      <c r="A23" s="701" t="s">
        <v>8</v>
      </c>
      <c r="B23" s="709" t="str">
        <f>IF('syn rec_edit_2'!B201&lt;&gt;"",RIGHT('syn rec_edit_2'!B201,LEN('syn rec_edit_2'!B201)-5),"")</f>
        <v/>
      </c>
      <c r="C23" s="710"/>
      <c r="D23" s="711"/>
      <c r="E23" s="52" t="str">
        <f>IF('syn rec_edit_2'!E201&gt;0, 'syn rec_edit_2'!E201 &amp; "nt","")</f>
        <v/>
      </c>
      <c r="F23" s="709" t="str">
        <f>IF('syn rec_edit_2'!B209&lt;&gt;"",RIGHT('syn rec_edit_2'!B209,LEN('syn rec_edit_2'!B209)-5),"")</f>
        <v/>
      </c>
      <c r="G23" s="710"/>
      <c r="H23" s="711"/>
      <c r="I23" s="52" t="str">
        <f>IF('syn rec_edit_2'!E209&gt;0, 'syn rec_edit_2'!E209 &amp; "nt","")</f>
        <v/>
      </c>
      <c r="J23" s="709" t="str">
        <f>IF('syn rec_edit_2'!B217&lt;&gt;"",RIGHT('syn rec_edit_2'!B217,LEN('syn rec_edit_2'!B217)-5),"")</f>
        <v/>
      </c>
      <c r="K23" s="710"/>
      <c r="L23" s="711"/>
      <c r="M23" s="52" t="str">
        <f>IF('syn rec_edit_2'!E217&gt;0, 'syn rec_edit_2'!E217 &amp; "nt","")</f>
        <v/>
      </c>
      <c r="N23" s="709" t="str">
        <f>IF('syn rec_edit_2'!B225&lt;&gt;"",RIGHT('syn rec_edit_2'!B225,LEN('syn rec_edit_2'!B225)-5),"")</f>
        <v/>
      </c>
      <c r="O23" s="710"/>
      <c r="P23" s="711"/>
      <c r="Q23" s="52" t="str">
        <f>IF('syn rec_edit_2'!E225&gt;0, 'syn rec_edit_2'!E225 &amp; "nt","")</f>
        <v/>
      </c>
      <c r="R23" s="709" t="str">
        <f>IF('syn rec_edit_2'!B233&lt;&gt;"",RIGHT('syn rec_edit_2'!B233,LEN('syn rec_edit_2'!B233)-5),"")</f>
        <v/>
      </c>
      <c r="S23" s="710"/>
      <c r="T23" s="711"/>
      <c r="U23" s="52" t="str">
        <f>IF('syn rec_edit_2'!E233&gt;0, 'syn rec_edit_2'!E233 &amp; "nt","")</f>
        <v/>
      </c>
      <c r="V23" s="709" t="str">
        <f>IF('syn rec_edit_2'!B241&lt;&gt;"",RIGHT('syn rec_edit_2'!B241,LEN('syn rec_edit_2'!B241)-5),"")</f>
        <v/>
      </c>
      <c r="W23" s="710"/>
      <c r="X23" s="711"/>
      <c r="Y23" s="52" t="str">
        <f>IF('syn rec_edit_2'!E241&gt;0, 'syn rec_edit_2'!E241 &amp; "nt","")</f>
        <v/>
      </c>
      <c r="Z23" s="709" t="str">
        <f>IF('syn rec_edit_2'!B249&lt;&gt;"",RIGHT('syn rec_edit_2'!B249,LEN('syn rec_edit_2'!B249)-5),"")</f>
        <v/>
      </c>
      <c r="AA23" s="710"/>
      <c r="AB23" s="711"/>
      <c r="AC23" s="52" t="str">
        <f>IF('syn rec_edit_2'!E249&gt;0, 'syn rec_edit_2'!E249 &amp; "nt","")</f>
        <v/>
      </c>
      <c r="AD23" s="709" t="str">
        <f>IF('syn rec_edit_2'!B257&lt;&gt;"",RIGHT('syn rec_edit_2'!B257,LEN('syn rec_edit_2'!B257)-5),"")</f>
        <v/>
      </c>
      <c r="AE23" s="710"/>
      <c r="AF23" s="711"/>
      <c r="AG23" s="52" t="str">
        <f>IF('syn rec_edit_2'!E257&gt;0, 'syn rec_edit_2'!E257 &amp; "nt","")</f>
        <v/>
      </c>
      <c r="AH23" s="709" t="str">
        <f>IF('syn rec_edit_2'!B265&lt;&gt;"",RIGHT('syn rec_edit_2'!B265,LEN('syn rec_edit_2'!B265)-5),"")</f>
        <v/>
      </c>
      <c r="AI23" s="710"/>
      <c r="AJ23" s="711"/>
      <c r="AK23" s="52" t="str">
        <f>IF('syn rec_edit_2'!E265&gt;0, 'syn rec_edit_2'!E265 &amp; "nt","")</f>
        <v/>
      </c>
      <c r="AL23" s="709" t="str">
        <f>IF('syn rec_edit_2'!B273&lt;&gt;"",RIGHT('syn rec_edit_2'!B273,LEN('syn rec_edit_2'!B273)-5),"")</f>
        <v/>
      </c>
      <c r="AM23" s="710"/>
      <c r="AN23" s="711"/>
      <c r="AO23" s="52" t="str">
        <f>IF('syn rec_edit_2'!E273&gt;0, 'syn rec_edit_2'!E273 &amp; "nt","")</f>
        <v/>
      </c>
      <c r="AP23" s="709" t="str">
        <f>IF('syn rec_edit_2'!B281&lt;&gt;"",RIGHT('syn rec_edit_2'!B281,LEN('syn rec_edit_2'!B281)-5),"")</f>
        <v/>
      </c>
      <c r="AQ23" s="710"/>
      <c r="AR23" s="711"/>
      <c r="AS23" s="52" t="str">
        <f>IF('syn rec_edit_2'!E281&gt;0, 'syn rec_edit_2'!E281 &amp; "nt","")</f>
        <v/>
      </c>
      <c r="AT23" s="709" t="str">
        <f>IF('syn rec_edit_2'!B289&lt;&gt;"",RIGHT('syn rec_edit_2'!B289,LEN('syn rec_edit_2'!B289)-5),"")</f>
        <v/>
      </c>
      <c r="AU23" s="710"/>
      <c r="AV23" s="711"/>
      <c r="AW23" s="52" t="str">
        <f>IF('syn rec_edit_2'!E289&gt;0, 'syn rec_edit_2'!E289 &amp; "nt","")</f>
        <v/>
      </c>
    </row>
    <row r="24" spans="1:51" ht="12.95" customHeight="1">
      <c r="A24" s="702"/>
      <c r="B24" s="712"/>
      <c r="C24" s="713"/>
      <c r="D24" s="714"/>
      <c r="E24" s="39">
        <f>'syn rec_edit_2'!I201</f>
        <v>0</v>
      </c>
      <c r="F24" s="712"/>
      <c r="G24" s="713"/>
      <c r="H24" s="714"/>
      <c r="I24" s="39">
        <f>'syn rec_edit_2'!I209</f>
        <v>0</v>
      </c>
      <c r="J24" s="712"/>
      <c r="K24" s="713"/>
      <c r="L24" s="714"/>
      <c r="M24" s="39">
        <f>'syn rec_edit_2'!I217</f>
        <v>0</v>
      </c>
      <c r="N24" s="712"/>
      <c r="O24" s="713"/>
      <c r="P24" s="714"/>
      <c r="Q24" s="39">
        <f>'syn rec_edit_2'!I225</f>
        <v>0</v>
      </c>
      <c r="R24" s="712"/>
      <c r="S24" s="713"/>
      <c r="T24" s="714"/>
      <c r="U24" s="39">
        <f>'syn rec_edit_2'!I233</f>
        <v>0</v>
      </c>
      <c r="V24" s="712"/>
      <c r="W24" s="713"/>
      <c r="X24" s="714"/>
      <c r="Y24" s="39">
        <f>'syn rec_edit_2'!I241</f>
        <v>0</v>
      </c>
      <c r="Z24" s="712"/>
      <c r="AA24" s="713"/>
      <c r="AB24" s="714"/>
      <c r="AC24" s="39">
        <f>'syn rec_edit_2'!I249</f>
        <v>0</v>
      </c>
      <c r="AD24" s="712"/>
      <c r="AE24" s="713"/>
      <c r="AF24" s="714"/>
      <c r="AG24" s="39">
        <f>'syn rec_edit_2'!I257</f>
        <v>0</v>
      </c>
      <c r="AH24" s="712"/>
      <c r="AI24" s="713"/>
      <c r="AJ24" s="714"/>
      <c r="AK24" s="39">
        <f>'syn rec_edit_2'!I265</f>
        <v>0</v>
      </c>
      <c r="AL24" s="712"/>
      <c r="AM24" s="713"/>
      <c r="AN24" s="714"/>
      <c r="AO24" s="39">
        <f>'syn rec_edit_2'!I273</f>
        <v>0</v>
      </c>
      <c r="AP24" s="712"/>
      <c r="AQ24" s="713"/>
      <c r="AR24" s="714"/>
      <c r="AS24" s="39">
        <f>'syn rec_edit_2'!I281</f>
        <v>0</v>
      </c>
      <c r="AT24" s="712"/>
      <c r="AU24" s="713"/>
      <c r="AV24" s="714"/>
      <c r="AW24" s="39">
        <f>'syn rec_edit_2'!I289</f>
        <v>0</v>
      </c>
    </row>
    <row r="25" spans="1:51" ht="12.95" customHeight="1">
      <c r="A25" s="702"/>
      <c r="B25" s="20"/>
      <c r="C25" s="38">
        <f>'syn rec_edit_2'!H201</f>
        <v>0</v>
      </c>
      <c r="D25" s="21"/>
      <c r="E25" s="39">
        <f>'syn rec_edit_2'!J201</f>
        <v>0</v>
      </c>
      <c r="F25" s="20"/>
      <c r="G25" s="38">
        <f>'syn rec_edit_2'!H209</f>
        <v>0</v>
      </c>
      <c r="H25" s="21"/>
      <c r="I25" s="39">
        <f>'syn rec_edit_2'!J209</f>
        <v>0</v>
      </c>
      <c r="J25" s="20"/>
      <c r="K25" s="38">
        <f>'syn rec_edit_2'!H217</f>
        <v>0</v>
      </c>
      <c r="L25" s="21"/>
      <c r="M25" s="39">
        <f>'syn rec_edit_2'!J217</f>
        <v>0</v>
      </c>
      <c r="N25" s="20"/>
      <c r="O25" s="38">
        <f>'syn rec_edit_2'!H225</f>
        <v>0</v>
      </c>
      <c r="P25" s="21"/>
      <c r="Q25" s="39">
        <f>'syn rec_edit_2'!J225</f>
        <v>0</v>
      </c>
      <c r="R25" s="20"/>
      <c r="S25" s="38">
        <f>'syn rec_edit_2'!H233</f>
        <v>0</v>
      </c>
      <c r="T25" s="21"/>
      <c r="U25" s="39">
        <f>'syn rec_edit_2'!J233</f>
        <v>0</v>
      </c>
      <c r="V25" s="20"/>
      <c r="W25" s="38">
        <f>'syn rec_edit_2'!H241</f>
        <v>0</v>
      </c>
      <c r="X25" s="21"/>
      <c r="Y25" s="39">
        <f>'syn rec_edit_2'!J241</f>
        <v>0</v>
      </c>
      <c r="Z25" s="20"/>
      <c r="AA25" s="38">
        <f>'syn rec_edit_2'!H249</f>
        <v>0</v>
      </c>
      <c r="AB25" s="21"/>
      <c r="AC25" s="39">
        <f>'syn rec_edit_2'!J249</f>
        <v>0</v>
      </c>
      <c r="AD25" s="20"/>
      <c r="AE25" s="38">
        <f>'syn rec_edit_2'!H257</f>
        <v>0</v>
      </c>
      <c r="AF25" s="21"/>
      <c r="AG25" s="39">
        <f>'syn rec_edit_2'!J257</f>
        <v>0</v>
      </c>
      <c r="AH25" s="20"/>
      <c r="AI25" s="38">
        <f>'syn rec_edit_2'!H265</f>
        <v>0</v>
      </c>
      <c r="AJ25" s="21"/>
      <c r="AK25" s="39">
        <f>'syn rec_edit_2'!J265</f>
        <v>0</v>
      </c>
      <c r="AL25" s="20"/>
      <c r="AM25" s="38">
        <f>'syn rec_edit_2'!H273</f>
        <v>0</v>
      </c>
      <c r="AN25" s="21"/>
      <c r="AO25" s="39">
        <f>'syn rec_edit_2'!J273</f>
        <v>0</v>
      </c>
      <c r="AP25" s="20"/>
      <c r="AQ25" s="38">
        <f>'syn rec_edit_2'!H281</f>
        <v>0</v>
      </c>
      <c r="AR25" s="21"/>
      <c r="AS25" s="39">
        <f>'syn rec_edit_2'!J281</f>
        <v>0</v>
      </c>
      <c r="AT25" s="20"/>
      <c r="AU25" s="38">
        <f>'syn rec_edit_2'!H289</f>
        <v>0</v>
      </c>
      <c r="AV25" s="21"/>
      <c r="AW25" s="39">
        <f>'syn rec_edit_2'!J289</f>
        <v>0</v>
      </c>
    </row>
    <row r="26" spans="1:51" ht="12.95" customHeight="1" thickBot="1">
      <c r="A26" s="28"/>
      <c r="B26" s="221">
        <f>'syn rec_edit_2'!F201</f>
        <v>0</v>
      </c>
      <c r="C26" s="22"/>
      <c r="D26" s="22"/>
      <c r="E26" s="23">
        <f>'syn rec_edit_2'!G201</f>
        <v>0</v>
      </c>
      <c r="F26" s="221">
        <f>'syn rec_edit_2'!F209</f>
        <v>0</v>
      </c>
      <c r="G26" s="22"/>
      <c r="H26" s="22"/>
      <c r="I26" s="23">
        <f>'syn rec_edit_2'!G209</f>
        <v>0</v>
      </c>
      <c r="J26" s="221">
        <f>'syn rec_edit_2'!F217</f>
        <v>0</v>
      </c>
      <c r="K26" s="22"/>
      <c r="L26" s="22"/>
      <c r="M26" s="23">
        <f>'syn rec_edit_2'!G217</f>
        <v>0</v>
      </c>
      <c r="N26" s="221">
        <f>'syn rec_edit_2'!F225</f>
        <v>0</v>
      </c>
      <c r="O26" s="22"/>
      <c r="P26" s="22"/>
      <c r="Q26" s="23">
        <f>'syn rec_edit_2'!G225</f>
        <v>0</v>
      </c>
      <c r="R26" s="221">
        <f>'syn rec_edit_2'!F233</f>
        <v>0</v>
      </c>
      <c r="S26" s="22"/>
      <c r="T26" s="22"/>
      <c r="U26" s="23">
        <f>'syn rec_edit_2'!G233</f>
        <v>0</v>
      </c>
      <c r="V26" s="221">
        <f>'syn rec_edit_2'!F241</f>
        <v>0</v>
      </c>
      <c r="W26" s="22"/>
      <c r="X26" s="22"/>
      <c r="Y26" s="23">
        <f>'syn rec_edit_2'!G241</f>
        <v>0</v>
      </c>
      <c r="Z26" s="221">
        <f>'syn rec_edit_2'!F249</f>
        <v>0</v>
      </c>
      <c r="AA26" s="22"/>
      <c r="AB26" s="22"/>
      <c r="AC26" s="23">
        <f>'syn rec_edit_2'!G249</f>
        <v>0</v>
      </c>
      <c r="AD26" s="221">
        <f>'syn rec_edit_2'!F257</f>
        <v>0</v>
      </c>
      <c r="AE26" s="22"/>
      <c r="AF26" s="22"/>
      <c r="AG26" s="23">
        <f>'syn rec_edit_2'!G257</f>
        <v>0</v>
      </c>
      <c r="AH26" s="221">
        <f>'syn rec_edit_2'!F265</f>
        <v>0</v>
      </c>
      <c r="AI26" s="22"/>
      <c r="AJ26" s="22"/>
      <c r="AK26" s="23">
        <f>'syn rec_edit_2'!G265</f>
        <v>0</v>
      </c>
      <c r="AL26" s="221">
        <f>'syn rec_edit_2'!F273</f>
        <v>0</v>
      </c>
      <c r="AM26" s="22"/>
      <c r="AN26" s="22"/>
      <c r="AO26" s="23">
        <f>'syn rec_edit_2'!G273</f>
        <v>0</v>
      </c>
      <c r="AP26" s="221">
        <f>'syn rec_edit_2'!F281</f>
        <v>0</v>
      </c>
      <c r="AQ26" s="22"/>
      <c r="AR26" s="22"/>
      <c r="AS26" s="23">
        <f>'syn rec_edit_2'!G281</f>
        <v>0</v>
      </c>
      <c r="AT26" s="221">
        <f>'syn rec_edit_2'!F289</f>
        <v>0</v>
      </c>
      <c r="AU26" s="22"/>
      <c r="AV26" s="22"/>
      <c r="AW26" s="23">
        <f>'syn rec_edit_2'!G289</f>
        <v>0</v>
      </c>
    </row>
    <row r="27" spans="1:51" ht="12.95" customHeight="1">
      <c r="A27" s="701" t="s">
        <v>9</v>
      </c>
      <c r="B27" s="709" t="str">
        <f>IF('syn rec_edit_2'!B202&lt;&gt;"",RIGHT('syn rec_edit_2'!B202,LEN('syn rec_edit_2'!B202)-5),"")</f>
        <v/>
      </c>
      <c r="C27" s="710"/>
      <c r="D27" s="711"/>
      <c r="E27" s="52" t="str">
        <f>IF('syn rec_edit_2'!E202&gt;0, 'syn rec_edit_2'!E202 &amp; "nt","")</f>
        <v/>
      </c>
      <c r="F27" s="709" t="str">
        <f>IF('syn rec_edit_2'!B210&lt;&gt;"",RIGHT('syn rec_edit_2'!B210,LEN('syn rec_edit_2'!B210)-5),"")</f>
        <v/>
      </c>
      <c r="G27" s="710"/>
      <c r="H27" s="711"/>
      <c r="I27" s="52" t="str">
        <f>IF('syn rec_edit_2'!E210&gt;0, 'syn rec_edit_2'!E210 &amp; "nt","")</f>
        <v/>
      </c>
      <c r="J27" s="709" t="str">
        <f>IF('syn rec_edit_2'!B218&lt;&gt;"",RIGHT('syn rec_edit_2'!B218,LEN('syn rec_edit_2'!B218)-5),"")</f>
        <v/>
      </c>
      <c r="K27" s="710"/>
      <c r="L27" s="711"/>
      <c r="M27" s="52" t="str">
        <f>IF('syn rec_edit_2'!E218&gt;0, 'syn rec_edit_2'!E218 &amp; "nt","")</f>
        <v/>
      </c>
      <c r="N27" s="709" t="str">
        <f>IF('syn rec_edit_2'!B226&lt;&gt;"",RIGHT('syn rec_edit_2'!B226,LEN('syn rec_edit_2'!B226)-5),"")</f>
        <v/>
      </c>
      <c r="O27" s="710"/>
      <c r="P27" s="711"/>
      <c r="Q27" s="52" t="str">
        <f>IF('syn rec_edit_2'!E226&gt;0, 'syn rec_edit_2'!E226 &amp; "nt","")</f>
        <v/>
      </c>
      <c r="R27" s="709" t="str">
        <f>IF('syn rec_edit_2'!B234&lt;&gt;"",RIGHT('syn rec_edit_2'!B234,LEN('syn rec_edit_2'!B234)-5),"")</f>
        <v/>
      </c>
      <c r="S27" s="710"/>
      <c r="T27" s="711"/>
      <c r="U27" s="52" t="str">
        <f>IF('syn rec_edit_2'!E234&gt;0, 'syn rec_edit_2'!E234 &amp; "nt","")</f>
        <v/>
      </c>
      <c r="V27" s="709" t="str">
        <f>IF('syn rec_edit_2'!B242&lt;&gt;"",RIGHT('syn rec_edit_2'!B242,LEN('syn rec_edit_2'!B242)-5),"")</f>
        <v/>
      </c>
      <c r="W27" s="710"/>
      <c r="X27" s="711"/>
      <c r="Y27" s="52" t="str">
        <f>IF('syn rec_edit_2'!E242&gt;0, 'syn rec_edit_2'!E242 &amp; "nt","")</f>
        <v/>
      </c>
      <c r="Z27" s="709" t="str">
        <f>IF('syn rec_edit_2'!B250&lt;&gt;"",RIGHT('syn rec_edit_2'!B250,LEN('syn rec_edit_2'!B250)-5),"")</f>
        <v/>
      </c>
      <c r="AA27" s="710"/>
      <c r="AB27" s="711"/>
      <c r="AC27" s="52" t="str">
        <f>IF('syn rec_edit_2'!E250&gt;0, 'syn rec_edit_2'!E250 &amp; "nt","")</f>
        <v/>
      </c>
      <c r="AD27" s="709" t="str">
        <f>IF('syn rec_edit_2'!B258&lt;&gt;"",RIGHT('syn rec_edit_2'!B258,LEN('syn rec_edit_2'!B258)-5),"")</f>
        <v/>
      </c>
      <c r="AE27" s="710"/>
      <c r="AF27" s="711"/>
      <c r="AG27" s="52" t="str">
        <f>IF('syn rec_edit_2'!E258&gt;0, 'syn rec_edit_2'!E258 &amp; "nt","")</f>
        <v/>
      </c>
      <c r="AH27" s="709" t="str">
        <f>IF('syn rec_edit_2'!B266&lt;&gt;"",RIGHT('syn rec_edit_2'!B266,LEN('syn rec_edit_2'!B266)-5),"")</f>
        <v/>
      </c>
      <c r="AI27" s="710"/>
      <c r="AJ27" s="711"/>
      <c r="AK27" s="52" t="str">
        <f>IF('syn rec_edit_2'!E266&gt;0, 'syn rec_edit_2'!E266 &amp; "nt","")</f>
        <v/>
      </c>
      <c r="AL27" s="709" t="str">
        <f>IF('syn rec_edit_2'!B274&lt;&gt;"",RIGHT('syn rec_edit_2'!B274,LEN('syn rec_edit_2'!B274)-5),"")</f>
        <v/>
      </c>
      <c r="AM27" s="710"/>
      <c r="AN27" s="711"/>
      <c r="AO27" s="52" t="str">
        <f>IF('syn rec_edit_2'!E274&gt;0, 'syn rec_edit_2'!E274 &amp; "nt","")</f>
        <v/>
      </c>
      <c r="AP27" s="709" t="str">
        <f>IF('syn rec_edit_2'!B282&lt;&gt;"",RIGHT('syn rec_edit_2'!B282,LEN('syn rec_edit_2'!B282)-5),"")</f>
        <v/>
      </c>
      <c r="AQ27" s="710"/>
      <c r="AR27" s="711"/>
      <c r="AS27" s="52" t="str">
        <f>IF('syn rec_edit_2'!E282&gt;0, 'syn rec_edit_2'!E282 &amp; "nt","")</f>
        <v/>
      </c>
      <c r="AT27" s="709" t="str">
        <f>IF('syn rec_edit_2'!B290&lt;&gt;"",RIGHT('syn rec_edit_2'!B290,LEN('syn rec_edit_2'!B290)-5),"")</f>
        <v/>
      </c>
      <c r="AU27" s="710"/>
      <c r="AV27" s="711"/>
      <c r="AW27" s="52" t="str">
        <f>IF('syn rec_edit_2'!E290&gt;0, 'syn rec_edit_2'!E290 &amp; "nt","")</f>
        <v/>
      </c>
    </row>
    <row r="28" spans="1:51" ht="12.95" customHeight="1">
      <c r="A28" s="702"/>
      <c r="B28" s="712"/>
      <c r="C28" s="713"/>
      <c r="D28" s="714"/>
      <c r="E28" s="39">
        <f>'syn rec_edit_2'!I202</f>
        <v>0</v>
      </c>
      <c r="F28" s="712"/>
      <c r="G28" s="713"/>
      <c r="H28" s="714"/>
      <c r="I28" s="39">
        <f>'syn rec_edit_2'!I210</f>
        <v>0</v>
      </c>
      <c r="J28" s="712"/>
      <c r="K28" s="713"/>
      <c r="L28" s="714"/>
      <c r="M28" s="39">
        <f>'syn rec_edit_2'!I218</f>
        <v>0</v>
      </c>
      <c r="N28" s="712"/>
      <c r="O28" s="713"/>
      <c r="P28" s="714"/>
      <c r="Q28" s="39">
        <f>'syn rec_edit_2'!I226</f>
        <v>0</v>
      </c>
      <c r="R28" s="712"/>
      <c r="S28" s="713"/>
      <c r="T28" s="714"/>
      <c r="U28" s="39">
        <f>'syn rec_edit_2'!I234</f>
        <v>0</v>
      </c>
      <c r="V28" s="712"/>
      <c r="W28" s="713"/>
      <c r="X28" s="714"/>
      <c r="Y28" s="39">
        <f>'syn rec_edit_2'!I242</f>
        <v>0</v>
      </c>
      <c r="Z28" s="712"/>
      <c r="AA28" s="713"/>
      <c r="AB28" s="714"/>
      <c r="AC28" s="39">
        <f>'syn rec_edit_2'!I250</f>
        <v>0</v>
      </c>
      <c r="AD28" s="712"/>
      <c r="AE28" s="713"/>
      <c r="AF28" s="714"/>
      <c r="AG28" s="39">
        <f>'syn rec_edit_2'!I258</f>
        <v>0</v>
      </c>
      <c r="AH28" s="712"/>
      <c r="AI28" s="713"/>
      <c r="AJ28" s="714"/>
      <c r="AK28" s="39">
        <f>'syn rec_edit_2'!I266</f>
        <v>0</v>
      </c>
      <c r="AL28" s="712"/>
      <c r="AM28" s="713"/>
      <c r="AN28" s="714"/>
      <c r="AO28" s="39">
        <f>'syn rec_edit_2'!I274</f>
        <v>0</v>
      </c>
      <c r="AP28" s="712"/>
      <c r="AQ28" s="713"/>
      <c r="AR28" s="714"/>
      <c r="AS28" s="39">
        <f>'syn rec_edit_2'!I282</f>
        <v>0</v>
      </c>
      <c r="AT28" s="712"/>
      <c r="AU28" s="713"/>
      <c r="AV28" s="714"/>
      <c r="AW28" s="39">
        <f>'syn rec_edit_2'!I290</f>
        <v>0</v>
      </c>
    </row>
    <row r="29" spans="1:51" ht="12.95" customHeight="1">
      <c r="A29" s="702"/>
      <c r="B29" s="20"/>
      <c r="C29" s="38">
        <f>'syn rec_edit_2'!H202</f>
        <v>0</v>
      </c>
      <c r="D29" s="21"/>
      <c r="E29" s="39">
        <f>'syn rec_edit_2'!J202</f>
        <v>0</v>
      </c>
      <c r="F29" s="20"/>
      <c r="G29" s="38">
        <f>'syn rec_edit_2'!H210</f>
        <v>0</v>
      </c>
      <c r="H29" s="21"/>
      <c r="I29" s="39">
        <f>'syn rec_edit_2'!J210</f>
        <v>0</v>
      </c>
      <c r="J29" s="20"/>
      <c r="K29" s="38">
        <f>'syn rec_edit_2'!H218</f>
        <v>0</v>
      </c>
      <c r="L29" s="21"/>
      <c r="M29" s="39">
        <f>'syn rec_edit_2'!J218</f>
        <v>0</v>
      </c>
      <c r="N29" s="20"/>
      <c r="O29" s="38">
        <f>'syn rec_edit_2'!H226</f>
        <v>0</v>
      </c>
      <c r="P29" s="21"/>
      <c r="Q29" s="39">
        <f>'syn rec_edit_2'!J226</f>
        <v>0</v>
      </c>
      <c r="R29" s="20"/>
      <c r="S29" s="38">
        <f>'syn rec_edit_2'!H234</f>
        <v>0</v>
      </c>
      <c r="T29" s="21"/>
      <c r="U29" s="39">
        <f>'syn rec_edit_2'!J234</f>
        <v>0</v>
      </c>
      <c r="V29" s="20"/>
      <c r="W29" s="38">
        <f>'syn rec_edit_2'!H242</f>
        <v>0</v>
      </c>
      <c r="X29" s="21"/>
      <c r="Y29" s="39">
        <f>'syn rec_edit_2'!J242</f>
        <v>0</v>
      </c>
      <c r="Z29" s="20"/>
      <c r="AA29" s="38">
        <f>'syn rec_edit_2'!H250</f>
        <v>0</v>
      </c>
      <c r="AB29" s="21"/>
      <c r="AC29" s="39">
        <f>'syn rec_edit_2'!J250</f>
        <v>0</v>
      </c>
      <c r="AD29" s="20"/>
      <c r="AE29" s="38">
        <f>'syn rec_edit_2'!H258</f>
        <v>0</v>
      </c>
      <c r="AF29" s="21"/>
      <c r="AG29" s="39">
        <f>'syn rec_edit_2'!J258</f>
        <v>0</v>
      </c>
      <c r="AH29" s="20"/>
      <c r="AI29" s="38">
        <f>'syn rec_edit_2'!H266</f>
        <v>0</v>
      </c>
      <c r="AJ29" s="21"/>
      <c r="AK29" s="39">
        <f>'syn rec_edit_2'!J266</f>
        <v>0</v>
      </c>
      <c r="AL29" s="20"/>
      <c r="AM29" s="38">
        <f>'syn rec_edit_2'!H274</f>
        <v>0</v>
      </c>
      <c r="AN29" s="21"/>
      <c r="AO29" s="39">
        <f>'syn rec_edit_2'!J274</f>
        <v>0</v>
      </c>
      <c r="AP29" s="20"/>
      <c r="AQ29" s="38">
        <f>'syn rec_edit_2'!H282</f>
        <v>0</v>
      </c>
      <c r="AR29" s="21"/>
      <c r="AS29" s="39">
        <f>'syn rec_edit_2'!J282</f>
        <v>0</v>
      </c>
      <c r="AT29" s="20"/>
      <c r="AU29" s="38">
        <f>'syn rec_edit_2'!H290</f>
        <v>0</v>
      </c>
      <c r="AV29" s="21"/>
      <c r="AW29" s="39">
        <f>'syn rec_edit_2'!J290</f>
        <v>0</v>
      </c>
    </row>
    <row r="30" spans="1:51" ht="12.95" customHeight="1" thickBot="1">
      <c r="A30" s="28"/>
      <c r="B30" s="221">
        <f>'syn rec_edit_2'!F202</f>
        <v>0</v>
      </c>
      <c r="C30" s="22"/>
      <c r="D30" s="22"/>
      <c r="E30" s="23">
        <f>'syn rec_edit_2'!G202</f>
        <v>0</v>
      </c>
      <c r="F30" s="221">
        <f>'syn rec_edit_2'!F210</f>
        <v>0</v>
      </c>
      <c r="G30" s="22"/>
      <c r="H30" s="22"/>
      <c r="I30" s="23">
        <f>'syn rec_edit_2'!G210</f>
        <v>0</v>
      </c>
      <c r="J30" s="221">
        <f>'syn rec_edit_2'!F218</f>
        <v>0</v>
      </c>
      <c r="K30" s="22"/>
      <c r="L30" s="22"/>
      <c r="M30" s="23">
        <f>'syn rec_edit_2'!G218</f>
        <v>0</v>
      </c>
      <c r="N30" s="221">
        <f>'syn rec_edit_2'!F226</f>
        <v>0</v>
      </c>
      <c r="O30" s="22"/>
      <c r="P30" s="22"/>
      <c r="Q30" s="23">
        <f>'syn rec_edit_2'!G226</f>
        <v>0</v>
      </c>
      <c r="R30" s="221">
        <f>'syn rec_edit_2'!F234</f>
        <v>0</v>
      </c>
      <c r="S30" s="22"/>
      <c r="T30" s="22"/>
      <c r="U30" s="23">
        <f>'syn rec_edit_2'!G234</f>
        <v>0</v>
      </c>
      <c r="V30" s="221">
        <f>'syn rec_edit_2'!F242</f>
        <v>0</v>
      </c>
      <c r="W30" s="22"/>
      <c r="X30" s="22"/>
      <c r="Y30" s="23">
        <f>'syn rec_edit_2'!G242</f>
        <v>0</v>
      </c>
      <c r="Z30" s="221">
        <f>'syn rec_edit_2'!F250</f>
        <v>0</v>
      </c>
      <c r="AA30" s="22"/>
      <c r="AB30" s="22"/>
      <c r="AC30" s="23">
        <f>'syn rec_edit_2'!G250</f>
        <v>0</v>
      </c>
      <c r="AD30" s="221">
        <f>'syn rec_edit_2'!F258</f>
        <v>0</v>
      </c>
      <c r="AE30" s="22"/>
      <c r="AF30" s="22"/>
      <c r="AG30" s="23">
        <f>'syn rec_edit_2'!G258</f>
        <v>0</v>
      </c>
      <c r="AH30" s="221">
        <f>'syn rec_edit_2'!F266</f>
        <v>0</v>
      </c>
      <c r="AI30" s="22"/>
      <c r="AJ30" s="22"/>
      <c r="AK30" s="23">
        <f>'syn rec_edit_2'!G266</f>
        <v>0</v>
      </c>
      <c r="AL30" s="221">
        <f>'syn rec_edit_2'!F274</f>
        <v>0</v>
      </c>
      <c r="AM30" s="22"/>
      <c r="AN30" s="22"/>
      <c r="AO30" s="23">
        <f>'syn rec_edit_2'!G274</f>
        <v>0</v>
      </c>
      <c r="AP30" s="221">
        <f>'syn rec_edit_2'!F282</f>
        <v>0</v>
      </c>
      <c r="AQ30" s="22"/>
      <c r="AR30" s="22"/>
      <c r="AS30" s="23">
        <f>'syn rec_edit_2'!G282</f>
        <v>0</v>
      </c>
      <c r="AT30" s="221">
        <f>'syn rec_edit_2'!F290</f>
        <v>0</v>
      </c>
      <c r="AU30" s="22"/>
      <c r="AV30" s="22"/>
      <c r="AW30" s="23">
        <f>'syn rec_edit_2'!G290</f>
        <v>0</v>
      </c>
    </row>
    <row r="31" spans="1:51" ht="12.95" customHeight="1">
      <c r="A31" s="701" t="s">
        <v>10</v>
      </c>
      <c r="B31" s="709" t="str">
        <f>IF('syn rec_edit_2'!B203&lt;&gt;"",RIGHT('syn rec_edit_2'!B203,LEN('syn rec_edit_2'!B203)-5),"")</f>
        <v/>
      </c>
      <c r="C31" s="710"/>
      <c r="D31" s="711"/>
      <c r="E31" s="52" t="str">
        <f>IF('syn rec_edit_2'!E203&gt;0, 'syn rec_edit_2'!E203 &amp; "nt","")</f>
        <v/>
      </c>
      <c r="F31" s="709" t="str">
        <f>IF('syn rec_edit_2'!B211&lt;&gt;"",RIGHT('syn rec_edit_2'!B211,LEN('syn rec_edit_2'!B211)-5),"")</f>
        <v/>
      </c>
      <c r="G31" s="710"/>
      <c r="H31" s="711"/>
      <c r="I31" s="52" t="str">
        <f>IF('syn rec_edit_2'!E211&gt;0, 'syn rec_edit_2'!E211 &amp; "nt","")</f>
        <v/>
      </c>
      <c r="J31" s="709" t="str">
        <f>IF('syn rec_edit_2'!B219&lt;&gt;"",RIGHT('syn rec_edit_2'!B219,LEN('syn rec_edit_2'!B219)-5),"")</f>
        <v/>
      </c>
      <c r="K31" s="710"/>
      <c r="L31" s="711"/>
      <c r="M31" s="52" t="str">
        <f>IF('syn rec_edit_2'!E219&gt;0, 'syn rec_edit_2'!E219 &amp; "nt","")</f>
        <v/>
      </c>
      <c r="N31" s="709" t="str">
        <f>IF('syn rec_edit_2'!B227&lt;&gt;"",RIGHT('syn rec_edit_2'!B227,LEN('syn rec_edit_2'!B227)-5),"")</f>
        <v/>
      </c>
      <c r="O31" s="710"/>
      <c r="P31" s="711"/>
      <c r="Q31" s="52" t="str">
        <f>IF('syn rec_edit_2'!E227&gt;0, 'syn rec_edit_2'!E227 &amp; "nt","")</f>
        <v/>
      </c>
      <c r="R31" s="709" t="str">
        <f>IF('syn rec_edit_2'!B235&lt;&gt;"",RIGHT('syn rec_edit_2'!B235,LEN('syn rec_edit_2'!B235)-5),"")</f>
        <v/>
      </c>
      <c r="S31" s="710"/>
      <c r="T31" s="711"/>
      <c r="U31" s="52" t="str">
        <f>IF('syn rec_edit_2'!E235&gt;0, 'syn rec_edit_2'!E235 &amp; "nt","")</f>
        <v/>
      </c>
      <c r="V31" s="709" t="str">
        <f>IF('syn rec_edit_2'!B243&lt;&gt;"",RIGHT('syn rec_edit_2'!B243,LEN('syn rec_edit_2'!B243)-5),"")</f>
        <v/>
      </c>
      <c r="W31" s="710"/>
      <c r="X31" s="711"/>
      <c r="Y31" s="52" t="str">
        <f>IF('syn rec_edit_2'!E243&gt;0, 'syn rec_edit_2'!E243 &amp; "nt","")</f>
        <v/>
      </c>
      <c r="Z31" s="709" t="str">
        <f>IF('syn rec_edit_2'!B251&lt;&gt;"",RIGHT('syn rec_edit_2'!B251,LEN('syn rec_edit_2'!B251)-5),"")</f>
        <v/>
      </c>
      <c r="AA31" s="710"/>
      <c r="AB31" s="711"/>
      <c r="AC31" s="52" t="str">
        <f>IF('syn rec_edit_2'!E251&gt;0, 'syn rec_edit_2'!E251 &amp; "nt","")</f>
        <v/>
      </c>
      <c r="AD31" s="709" t="str">
        <f>IF('syn rec_edit_2'!B259&lt;&gt;"",RIGHT('syn rec_edit_2'!B259,LEN('syn rec_edit_2'!B259)-5),"")</f>
        <v/>
      </c>
      <c r="AE31" s="710"/>
      <c r="AF31" s="711"/>
      <c r="AG31" s="52" t="str">
        <f>IF('syn rec_edit_2'!E259&gt;0, 'syn rec_edit_2'!E259 &amp; "nt","")</f>
        <v/>
      </c>
      <c r="AH31" s="709" t="str">
        <f>IF('syn rec_edit_2'!B267&lt;&gt;"",RIGHT('syn rec_edit_2'!B267,LEN('syn rec_edit_2'!B267)-5),"")</f>
        <v/>
      </c>
      <c r="AI31" s="710"/>
      <c r="AJ31" s="711"/>
      <c r="AK31" s="52" t="str">
        <f>IF('syn rec_edit_2'!E267&gt;0, 'syn rec_edit_2'!E267 &amp; "nt","")</f>
        <v/>
      </c>
      <c r="AL31" s="709" t="str">
        <f>IF('syn rec_edit_2'!B275&lt;&gt;"",RIGHT('syn rec_edit_2'!B275,LEN('syn rec_edit_2'!B275)-5),"")</f>
        <v/>
      </c>
      <c r="AM31" s="710"/>
      <c r="AN31" s="711"/>
      <c r="AO31" s="52" t="str">
        <f>IF('syn rec_edit_2'!E275&gt;0, 'syn rec_edit_2'!E275 &amp; "nt","")</f>
        <v/>
      </c>
      <c r="AP31" s="709" t="str">
        <f>IF('syn rec_edit_2'!B283&lt;&gt;"",RIGHT('syn rec_edit_2'!B283,LEN('syn rec_edit_2'!B283)-5),"")</f>
        <v/>
      </c>
      <c r="AQ31" s="710"/>
      <c r="AR31" s="711"/>
      <c r="AS31" s="52" t="str">
        <f>IF('syn rec_edit_2'!E283&gt;0, 'syn rec_edit_2'!E283 &amp; "nt","")</f>
        <v/>
      </c>
      <c r="AT31" s="709" t="str">
        <f>IF('syn rec_edit_2'!B291&lt;&gt;"",RIGHT('syn rec_edit_2'!B291,LEN('syn rec_edit_2'!B291)-5),"")</f>
        <v/>
      </c>
      <c r="AU31" s="710"/>
      <c r="AV31" s="711"/>
      <c r="AW31" s="52" t="str">
        <f>IF('syn rec_edit_2'!E291&gt;0, 'syn rec_edit_2'!E291 &amp; "nt","")</f>
        <v/>
      </c>
    </row>
    <row r="32" spans="1:51" ht="12.95" customHeight="1">
      <c r="A32" s="702"/>
      <c r="B32" s="712"/>
      <c r="C32" s="713"/>
      <c r="D32" s="714"/>
      <c r="E32" s="39">
        <f>'syn rec_edit_2'!I203</f>
        <v>0</v>
      </c>
      <c r="F32" s="712"/>
      <c r="G32" s="713"/>
      <c r="H32" s="714"/>
      <c r="I32" s="39">
        <f>'syn rec_edit_2'!I211</f>
        <v>0</v>
      </c>
      <c r="J32" s="712"/>
      <c r="K32" s="713"/>
      <c r="L32" s="714"/>
      <c r="M32" s="39">
        <f>'syn rec_edit_2'!I219</f>
        <v>0</v>
      </c>
      <c r="N32" s="712"/>
      <c r="O32" s="713"/>
      <c r="P32" s="714"/>
      <c r="Q32" s="39">
        <f>'syn rec_edit_2'!I227</f>
        <v>0</v>
      </c>
      <c r="R32" s="712"/>
      <c r="S32" s="713"/>
      <c r="T32" s="714"/>
      <c r="U32" s="39">
        <f>'syn rec_edit_2'!I235</f>
        <v>0</v>
      </c>
      <c r="V32" s="712"/>
      <c r="W32" s="713"/>
      <c r="X32" s="714"/>
      <c r="Y32" s="39">
        <f>'syn rec_edit_2'!I243</f>
        <v>0</v>
      </c>
      <c r="Z32" s="712"/>
      <c r="AA32" s="713"/>
      <c r="AB32" s="714"/>
      <c r="AC32" s="39">
        <f>'syn rec_edit_2'!I251</f>
        <v>0</v>
      </c>
      <c r="AD32" s="712"/>
      <c r="AE32" s="713"/>
      <c r="AF32" s="714"/>
      <c r="AG32" s="39">
        <f>'syn rec_edit_2'!I259</f>
        <v>0</v>
      </c>
      <c r="AH32" s="712"/>
      <c r="AI32" s="713"/>
      <c r="AJ32" s="714"/>
      <c r="AK32" s="39">
        <f>'syn rec_edit_2'!I267</f>
        <v>0</v>
      </c>
      <c r="AL32" s="712"/>
      <c r="AM32" s="713"/>
      <c r="AN32" s="714"/>
      <c r="AO32" s="39">
        <f>'syn rec_edit_2'!I275</f>
        <v>0</v>
      </c>
      <c r="AP32" s="712"/>
      <c r="AQ32" s="713"/>
      <c r="AR32" s="714"/>
      <c r="AS32" s="39">
        <f>'syn rec_edit_2'!I283</f>
        <v>0</v>
      </c>
      <c r="AT32" s="712"/>
      <c r="AU32" s="713"/>
      <c r="AV32" s="714"/>
      <c r="AW32" s="39">
        <f>'syn rec_edit_2'!I291</f>
        <v>0</v>
      </c>
    </row>
    <row r="33" spans="1:49" ht="12.95" customHeight="1">
      <c r="A33" s="702"/>
      <c r="B33" s="20"/>
      <c r="C33" s="38">
        <f>'syn rec_edit_2'!H203</f>
        <v>0</v>
      </c>
      <c r="D33" s="21"/>
      <c r="E33" s="39">
        <f>'syn rec_edit_2'!J203</f>
        <v>0</v>
      </c>
      <c r="F33" s="20"/>
      <c r="G33" s="38">
        <f>'syn rec_edit_2'!H211</f>
        <v>0</v>
      </c>
      <c r="H33" s="21"/>
      <c r="I33" s="39">
        <f>'syn rec_edit_2'!J211</f>
        <v>0</v>
      </c>
      <c r="J33" s="20"/>
      <c r="K33" s="38">
        <f>'syn rec_edit_2'!H219</f>
        <v>0</v>
      </c>
      <c r="L33" s="21"/>
      <c r="M33" s="39">
        <f>'syn rec_edit_2'!J219</f>
        <v>0</v>
      </c>
      <c r="N33" s="20"/>
      <c r="O33" s="38">
        <f>'syn rec_edit_2'!H227</f>
        <v>0</v>
      </c>
      <c r="P33" s="21"/>
      <c r="Q33" s="39">
        <f>'syn rec_edit_2'!J227</f>
        <v>0</v>
      </c>
      <c r="R33" s="20"/>
      <c r="S33" s="38">
        <f>'syn rec_edit_2'!H235</f>
        <v>0</v>
      </c>
      <c r="T33" s="21"/>
      <c r="U33" s="39">
        <f>'syn rec_edit_2'!J235</f>
        <v>0</v>
      </c>
      <c r="V33" s="20"/>
      <c r="W33" s="38">
        <f>'syn rec_edit_2'!H243</f>
        <v>0</v>
      </c>
      <c r="X33" s="21"/>
      <c r="Y33" s="39">
        <f>'syn rec_edit_2'!J243</f>
        <v>0</v>
      </c>
      <c r="Z33" s="20"/>
      <c r="AA33" s="38">
        <f>'syn rec_edit_2'!H251</f>
        <v>0</v>
      </c>
      <c r="AB33" s="21"/>
      <c r="AC33" s="39">
        <f>'syn rec_edit_2'!J251</f>
        <v>0</v>
      </c>
      <c r="AD33" s="20"/>
      <c r="AE33" s="38">
        <f>'syn rec_edit_2'!H259</f>
        <v>0</v>
      </c>
      <c r="AF33" s="21"/>
      <c r="AG33" s="39">
        <f>'syn rec_edit_2'!J259</f>
        <v>0</v>
      </c>
      <c r="AH33" s="20"/>
      <c r="AI33" s="38">
        <f>'syn rec_edit_2'!H267</f>
        <v>0</v>
      </c>
      <c r="AJ33" s="21"/>
      <c r="AK33" s="39">
        <f>'syn rec_edit_2'!J267</f>
        <v>0</v>
      </c>
      <c r="AL33" s="20"/>
      <c r="AM33" s="38">
        <f>'syn rec_edit_2'!H275</f>
        <v>0</v>
      </c>
      <c r="AN33" s="21"/>
      <c r="AO33" s="39">
        <f>'syn rec_edit_2'!J275</f>
        <v>0</v>
      </c>
      <c r="AP33" s="20"/>
      <c r="AQ33" s="38">
        <f>'syn rec_edit_2'!H283</f>
        <v>0</v>
      </c>
      <c r="AR33" s="21"/>
      <c r="AS33" s="39">
        <f>'syn rec_edit_2'!J283</f>
        <v>0</v>
      </c>
      <c r="AT33" s="20"/>
      <c r="AU33" s="38">
        <f>'syn rec_edit_2'!H291</f>
        <v>0</v>
      </c>
      <c r="AV33" s="21"/>
      <c r="AW33" s="39">
        <f>'syn rec_edit_2'!J291</f>
        <v>0</v>
      </c>
    </row>
    <row r="34" spans="1:49" ht="12.95" customHeight="1" thickBot="1">
      <c r="A34" s="28"/>
      <c r="B34" s="221">
        <f>'syn rec_edit_2'!F203</f>
        <v>0</v>
      </c>
      <c r="C34" s="22"/>
      <c r="D34" s="22"/>
      <c r="E34" s="23">
        <f>'syn rec_edit_2'!G203</f>
        <v>0</v>
      </c>
      <c r="F34" s="221">
        <f>'syn rec_edit_2'!F211</f>
        <v>0</v>
      </c>
      <c r="G34" s="22"/>
      <c r="H34" s="22"/>
      <c r="I34" s="23">
        <f>'syn rec_edit_2'!G211</f>
        <v>0</v>
      </c>
      <c r="J34" s="221">
        <f>'syn rec_edit_2'!F219</f>
        <v>0</v>
      </c>
      <c r="K34" s="22"/>
      <c r="L34" s="22"/>
      <c r="M34" s="23">
        <f>'syn rec_edit_2'!G219</f>
        <v>0</v>
      </c>
      <c r="N34" s="221">
        <f>'syn rec_edit_2'!F227</f>
        <v>0</v>
      </c>
      <c r="O34" s="22"/>
      <c r="P34" s="22"/>
      <c r="Q34" s="23">
        <f>'syn rec_edit_2'!G227</f>
        <v>0</v>
      </c>
      <c r="R34" s="221">
        <f>'syn rec_edit_2'!F235</f>
        <v>0</v>
      </c>
      <c r="S34" s="22"/>
      <c r="T34" s="22"/>
      <c r="U34" s="23">
        <f>'syn rec_edit_2'!G235</f>
        <v>0</v>
      </c>
      <c r="V34" s="221">
        <f>'syn rec_edit_2'!F243</f>
        <v>0</v>
      </c>
      <c r="W34" s="22"/>
      <c r="X34" s="22"/>
      <c r="Y34" s="23">
        <f>'syn rec_edit_2'!G243</f>
        <v>0</v>
      </c>
      <c r="Z34" s="221">
        <f>'syn rec_edit_2'!F251</f>
        <v>0</v>
      </c>
      <c r="AA34" s="22"/>
      <c r="AB34" s="22"/>
      <c r="AC34" s="23">
        <f>'syn rec_edit_2'!G251</f>
        <v>0</v>
      </c>
      <c r="AD34" s="221">
        <f>'syn rec_edit_2'!F259</f>
        <v>0</v>
      </c>
      <c r="AE34" s="22"/>
      <c r="AF34" s="22"/>
      <c r="AG34" s="23">
        <f>'syn rec_edit_2'!G259</f>
        <v>0</v>
      </c>
      <c r="AH34" s="221">
        <f>'syn rec_edit_2'!F267</f>
        <v>0</v>
      </c>
      <c r="AI34" s="22"/>
      <c r="AJ34" s="22"/>
      <c r="AK34" s="23">
        <f>'syn rec_edit_2'!G267</f>
        <v>0</v>
      </c>
      <c r="AL34" s="221">
        <f>'syn rec_edit_2'!F275</f>
        <v>0</v>
      </c>
      <c r="AM34" s="22"/>
      <c r="AN34" s="22"/>
      <c r="AO34" s="23">
        <f>'syn rec_edit_2'!G275</f>
        <v>0</v>
      </c>
      <c r="AP34" s="221">
        <f>'syn rec_edit_2'!F283</f>
        <v>0</v>
      </c>
      <c r="AQ34" s="22"/>
      <c r="AR34" s="22"/>
      <c r="AS34" s="23">
        <f>'syn rec_edit_2'!G283</f>
        <v>0</v>
      </c>
      <c r="AT34" s="221">
        <f>'syn rec_edit_2'!F291</f>
        <v>0</v>
      </c>
      <c r="AU34" s="22"/>
      <c r="AV34" s="22"/>
      <c r="AW34" s="23">
        <f>'syn rec_edit_2'!G291</f>
        <v>0</v>
      </c>
    </row>
    <row r="35" spans="1:49" ht="12.95" customHeight="1">
      <c r="A35" s="701" t="s">
        <v>11</v>
      </c>
      <c r="B35" s="709" t="str">
        <f>IF('syn rec_edit_2'!B204&lt;&gt;"",RIGHT('syn rec_edit_2'!B204,LEN('syn rec_edit_2'!B204)-5),"")</f>
        <v/>
      </c>
      <c r="C35" s="710"/>
      <c r="D35" s="711"/>
      <c r="E35" s="52" t="str">
        <f>IF('syn rec_edit_2'!E204&gt;0, 'syn rec_edit_2'!E204 &amp; "nt","")</f>
        <v/>
      </c>
      <c r="F35" s="709" t="str">
        <f>IF('syn rec_edit_2'!B212&lt;&gt;"",RIGHT('syn rec_edit_2'!B212,LEN('syn rec_edit_2'!B212)-5),"")</f>
        <v/>
      </c>
      <c r="G35" s="710"/>
      <c r="H35" s="711"/>
      <c r="I35" s="52" t="str">
        <f>IF('syn rec_edit_2'!E212&gt;0, 'syn rec_edit_2'!E212 &amp; "nt","")</f>
        <v/>
      </c>
      <c r="J35" s="709" t="str">
        <f>IF('syn rec_edit_2'!B220&lt;&gt;"",RIGHT('syn rec_edit_2'!B220,LEN('syn rec_edit_2'!B220)-5),"")</f>
        <v/>
      </c>
      <c r="K35" s="710"/>
      <c r="L35" s="711"/>
      <c r="M35" s="52" t="str">
        <f>IF('syn rec_edit_2'!E220&gt;0, 'syn rec_edit_2'!E220 &amp; "nt","")</f>
        <v/>
      </c>
      <c r="N35" s="709" t="str">
        <f>IF('syn rec_edit_2'!B228&lt;&gt;"",RIGHT('syn rec_edit_2'!B228,LEN('syn rec_edit_2'!B228)-5),"")</f>
        <v/>
      </c>
      <c r="O35" s="710"/>
      <c r="P35" s="711"/>
      <c r="Q35" s="52" t="str">
        <f>IF('syn rec_edit_2'!E228&gt;0, 'syn rec_edit_2'!E228 &amp; "nt","")</f>
        <v/>
      </c>
      <c r="R35" s="709" t="str">
        <f>IF('syn rec_edit_2'!B236&lt;&gt;"",RIGHT('syn rec_edit_2'!B236,LEN('syn rec_edit_2'!B236)-5),"")</f>
        <v/>
      </c>
      <c r="S35" s="710"/>
      <c r="T35" s="711"/>
      <c r="U35" s="52" t="str">
        <f>IF('syn rec_edit_2'!E236&gt;0, 'syn rec_edit_2'!E236 &amp; "nt","")</f>
        <v/>
      </c>
      <c r="V35" s="709" t="str">
        <f>IF('syn rec_edit_2'!B244&lt;&gt;"",RIGHT('syn rec_edit_2'!B244,LEN('syn rec_edit_2'!B244)-5),"")</f>
        <v/>
      </c>
      <c r="W35" s="710"/>
      <c r="X35" s="711"/>
      <c r="Y35" s="52" t="str">
        <f>IF('syn rec_edit_2'!E244&gt;0, 'syn rec_edit_2'!E244 &amp; "nt","")</f>
        <v/>
      </c>
      <c r="Z35" s="709" t="str">
        <f>IF('syn rec_edit_2'!B252&lt;&gt;"",RIGHT('syn rec_edit_2'!B252,LEN('syn rec_edit_2'!B252)-5),"")</f>
        <v/>
      </c>
      <c r="AA35" s="710"/>
      <c r="AB35" s="711"/>
      <c r="AC35" s="52" t="str">
        <f>IF('syn rec_edit_2'!E252&gt;0, 'syn rec_edit_2'!E252 &amp; "nt","")</f>
        <v/>
      </c>
      <c r="AD35" s="709" t="str">
        <f>IF('syn rec_edit_2'!B260&lt;&gt;"",RIGHT('syn rec_edit_2'!B260,LEN('syn rec_edit_2'!B260)-5),"")</f>
        <v/>
      </c>
      <c r="AE35" s="710"/>
      <c r="AF35" s="711"/>
      <c r="AG35" s="52" t="str">
        <f>IF('syn rec_edit_2'!E260&gt;0, 'syn rec_edit_2'!E260 &amp; "nt","")</f>
        <v/>
      </c>
      <c r="AH35" s="709" t="str">
        <f>IF('syn rec_edit_2'!B268&lt;&gt;"",RIGHT('syn rec_edit_2'!B268,LEN('syn rec_edit_2'!B268)-5),"")</f>
        <v/>
      </c>
      <c r="AI35" s="710"/>
      <c r="AJ35" s="711"/>
      <c r="AK35" s="52" t="str">
        <f>IF('syn rec_edit_2'!E268&gt;0, 'syn rec_edit_2'!E268 &amp; "nt","")</f>
        <v/>
      </c>
      <c r="AL35" s="709" t="str">
        <f>IF('syn rec_edit_2'!B276&lt;&gt;"",RIGHT('syn rec_edit_2'!B276,LEN('syn rec_edit_2'!B276)-5),"")</f>
        <v/>
      </c>
      <c r="AM35" s="710"/>
      <c r="AN35" s="711"/>
      <c r="AO35" s="52" t="str">
        <f>IF('syn rec_edit_2'!E276&gt;0, 'syn rec_edit_2'!E276 &amp; "nt","")</f>
        <v/>
      </c>
      <c r="AP35" s="709" t="str">
        <f>IF('syn rec_edit_2'!B284&lt;&gt;"",RIGHT('syn rec_edit_2'!B284,LEN('syn rec_edit_2'!B284)-5),"")</f>
        <v/>
      </c>
      <c r="AQ35" s="710"/>
      <c r="AR35" s="711"/>
      <c r="AS35" s="52" t="str">
        <f>IF('syn rec_edit_2'!E284&gt;0, 'syn rec_edit_2'!E284 &amp; "nt","")</f>
        <v/>
      </c>
      <c r="AT35" s="709" t="str">
        <f>IF('syn rec_edit_2'!B292&lt;&gt;"",RIGHT('syn rec_edit_2'!B292,LEN('syn rec_edit_2'!B292)-5),"")</f>
        <v/>
      </c>
      <c r="AU35" s="710"/>
      <c r="AV35" s="711"/>
      <c r="AW35" s="52" t="str">
        <f>IF('syn rec_edit_2'!E292&gt;0, 'syn rec_edit_2'!E292 &amp; "nt","")</f>
        <v/>
      </c>
    </row>
    <row r="36" spans="1:49" ht="12.95" customHeight="1">
      <c r="A36" s="702"/>
      <c r="B36" s="712"/>
      <c r="C36" s="713"/>
      <c r="D36" s="714"/>
      <c r="E36" s="39">
        <f>'syn rec_edit_2'!I204</f>
        <v>0</v>
      </c>
      <c r="F36" s="712"/>
      <c r="G36" s="713"/>
      <c r="H36" s="714"/>
      <c r="I36" s="39">
        <f>'syn rec_edit_2'!I212</f>
        <v>0</v>
      </c>
      <c r="J36" s="712"/>
      <c r="K36" s="713"/>
      <c r="L36" s="714"/>
      <c r="M36" s="39">
        <f>'syn rec_edit_2'!I220</f>
        <v>0</v>
      </c>
      <c r="N36" s="712"/>
      <c r="O36" s="713"/>
      <c r="P36" s="714"/>
      <c r="Q36" s="39">
        <f>'syn rec_edit_2'!I228</f>
        <v>0</v>
      </c>
      <c r="R36" s="712"/>
      <c r="S36" s="713"/>
      <c r="T36" s="714"/>
      <c r="U36" s="39">
        <f>'syn rec_edit_2'!I236</f>
        <v>0</v>
      </c>
      <c r="V36" s="712"/>
      <c r="W36" s="713"/>
      <c r="X36" s="714"/>
      <c r="Y36" s="39">
        <f>'syn rec_edit_2'!I244</f>
        <v>0</v>
      </c>
      <c r="Z36" s="712"/>
      <c r="AA36" s="713"/>
      <c r="AB36" s="714"/>
      <c r="AC36" s="39">
        <f>'syn rec_edit_2'!I252</f>
        <v>0</v>
      </c>
      <c r="AD36" s="712"/>
      <c r="AE36" s="713"/>
      <c r="AF36" s="714"/>
      <c r="AG36" s="39">
        <f>'syn rec_edit_2'!I260</f>
        <v>0</v>
      </c>
      <c r="AH36" s="712"/>
      <c r="AI36" s="713"/>
      <c r="AJ36" s="714"/>
      <c r="AK36" s="39">
        <f>'syn rec_edit_2'!I268</f>
        <v>0</v>
      </c>
      <c r="AL36" s="712"/>
      <c r="AM36" s="713"/>
      <c r="AN36" s="714"/>
      <c r="AO36" s="39">
        <f>'syn rec_edit_2'!I276</f>
        <v>0</v>
      </c>
      <c r="AP36" s="712"/>
      <c r="AQ36" s="713"/>
      <c r="AR36" s="714"/>
      <c r="AS36" s="39">
        <f>'syn rec_edit_2'!I284</f>
        <v>0</v>
      </c>
      <c r="AT36" s="712"/>
      <c r="AU36" s="713"/>
      <c r="AV36" s="714"/>
      <c r="AW36" s="39">
        <f>'syn rec_edit_2'!I292</f>
        <v>0</v>
      </c>
    </row>
    <row r="37" spans="1:49" ht="12.95" customHeight="1">
      <c r="A37" s="702"/>
      <c r="B37" s="20"/>
      <c r="C37" s="38">
        <f>'syn rec_edit_2'!H204</f>
        <v>0</v>
      </c>
      <c r="D37" s="21"/>
      <c r="E37" s="39">
        <f>'syn rec_edit_2'!J204</f>
        <v>0</v>
      </c>
      <c r="F37" s="20"/>
      <c r="G37" s="38">
        <f>'syn rec_edit_2'!H212</f>
        <v>0</v>
      </c>
      <c r="H37" s="21"/>
      <c r="I37" s="39">
        <f>'syn rec_edit_2'!J212</f>
        <v>0</v>
      </c>
      <c r="J37" s="20"/>
      <c r="K37" s="38">
        <f>'syn rec_edit_2'!H220</f>
        <v>0</v>
      </c>
      <c r="L37" s="21"/>
      <c r="M37" s="39">
        <f>'syn rec_edit_2'!J220</f>
        <v>0</v>
      </c>
      <c r="N37" s="20"/>
      <c r="O37" s="38">
        <f>'syn rec_edit_2'!H228</f>
        <v>0</v>
      </c>
      <c r="P37" s="21"/>
      <c r="Q37" s="39">
        <f>'syn rec_edit_2'!J228</f>
        <v>0</v>
      </c>
      <c r="R37" s="20"/>
      <c r="S37" s="38">
        <f>'syn rec_edit_2'!H236</f>
        <v>0</v>
      </c>
      <c r="T37" s="21"/>
      <c r="U37" s="39">
        <f>'syn rec_edit_2'!J236</f>
        <v>0</v>
      </c>
      <c r="V37" s="20"/>
      <c r="W37" s="38">
        <f>'syn rec_edit_2'!H244</f>
        <v>0</v>
      </c>
      <c r="X37" s="21"/>
      <c r="Y37" s="39">
        <f>'syn rec_edit_2'!J244</f>
        <v>0</v>
      </c>
      <c r="Z37" s="20"/>
      <c r="AA37" s="38">
        <f>'syn rec_edit_2'!H252</f>
        <v>0</v>
      </c>
      <c r="AB37" s="21"/>
      <c r="AC37" s="39">
        <f>'syn rec_edit_2'!J252</f>
        <v>0</v>
      </c>
      <c r="AD37" s="20"/>
      <c r="AE37" s="38">
        <f>'syn rec_edit_2'!H260</f>
        <v>0</v>
      </c>
      <c r="AF37" s="21"/>
      <c r="AG37" s="39">
        <f>'syn rec_edit_2'!J260</f>
        <v>0</v>
      </c>
      <c r="AH37" s="20"/>
      <c r="AI37" s="38">
        <f>'syn rec_edit_2'!H268</f>
        <v>0</v>
      </c>
      <c r="AJ37" s="21"/>
      <c r="AK37" s="39">
        <f>'syn rec_edit_2'!J268</f>
        <v>0</v>
      </c>
      <c r="AL37" s="20"/>
      <c r="AM37" s="38">
        <f>'syn rec_edit_2'!H276</f>
        <v>0</v>
      </c>
      <c r="AN37" s="21"/>
      <c r="AO37" s="39">
        <f>'syn rec_edit_2'!J276</f>
        <v>0</v>
      </c>
      <c r="AP37" s="20"/>
      <c r="AQ37" s="38">
        <f>'syn rec_edit_2'!H284</f>
        <v>0</v>
      </c>
      <c r="AR37" s="21"/>
      <c r="AS37" s="39">
        <f>'syn rec_edit_2'!J284</f>
        <v>0</v>
      </c>
      <c r="AT37" s="20"/>
      <c r="AU37" s="38">
        <f>'syn rec_edit_2'!H292</f>
        <v>0</v>
      </c>
      <c r="AV37" s="21"/>
      <c r="AW37" s="39">
        <f>'syn rec_edit_2'!J292</f>
        <v>0</v>
      </c>
    </row>
    <row r="38" spans="1:49" ht="12.95" customHeight="1" thickBot="1">
      <c r="A38" s="29"/>
      <c r="B38" s="221">
        <f>'syn rec_edit_2'!F204</f>
        <v>0</v>
      </c>
      <c r="C38" s="22"/>
      <c r="D38" s="22"/>
      <c r="E38" s="23">
        <f>'syn rec_edit_2'!G204</f>
        <v>0</v>
      </c>
      <c r="F38" s="221">
        <f>'syn rec_edit_2'!F212</f>
        <v>0</v>
      </c>
      <c r="G38" s="22"/>
      <c r="H38" s="22"/>
      <c r="I38" s="23">
        <f>'syn rec_edit_2'!G212</f>
        <v>0</v>
      </c>
      <c r="J38" s="221">
        <f>'syn rec_edit_2'!F220</f>
        <v>0</v>
      </c>
      <c r="K38" s="22"/>
      <c r="L38" s="22"/>
      <c r="M38" s="23">
        <f>'syn rec_edit_2'!G220</f>
        <v>0</v>
      </c>
      <c r="N38" s="221">
        <f>'syn rec_edit_2'!F228</f>
        <v>0</v>
      </c>
      <c r="O38" s="22"/>
      <c r="P38" s="22"/>
      <c r="Q38" s="23">
        <f>'syn rec_edit_2'!G228</f>
        <v>0</v>
      </c>
      <c r="R38" s="221">
        <f>'syn rec_edit_2'!F236</f>
        <v>0</v>
      </c>
      <c r="S38" s="22"/>
      <c r="T38" s="22"/>
      <c r="U38" s="23">
        <f>'syn rec_edit_2'!G236</f>
        <v>0</v>
      </c>
      <c r="V38" s="221">
        <f>'syn rec_edit_2'!F244</f>
        <v>0</v>
      </c>
      <c r="W38" s="22"/>
      <c r="X38" s="22"/>
      <c r="Y38" s="23">
        <f>'syn rec_edit_2'!G244</f>
        <v>0</v>
      </c>
      <c r="Z38" s="221">
        <f>'syn rec_edit_2'!F252</f>
        <v>0</v>
      </c>
      <c r="AA38" s="22"/>
      <c r="AB38" s="22"/>
      <c r="AC38" s="23">
        <f>'syn rec_edit_2'!G252</f>
        <v>0</v>
      </c>
      <c r="AD38" s="221">
        <f>'syn rec_edit_2'!F260</f>
        <v>0</v>
      </c>
      <c r="AE38" s="22"/>
      <c r="AF38" s="22"/>
      <c r="AG38" s="23">
        <f>'syn rec_edit_2'!G260</f>
        <v>0</v>
      </c>
      <c r="AH38" s="221">
        <f>'syn rec_edit_2'!F268</f>
        <v>0</v>
      </c>
      <c r="AI38" s="22"/>
      <c r="AJ38" s="22"/>
      <c r="AK38" s="23">
        <f>'syn rec_edit_2'!G268</f>
        <v>0</v>
      </c>
      <c r="AL38" s="221">
        <f>'syn rec_edit_2'!F276</f>
        <v>0</v>
      </c>
      <c r="AM38" s="22"/>
      <c r="AN38" s="22"/>
      <c r="AO38" s="23">
        <f>'syn rec_edit_2'!G276</f>
        <v>0</v>
      </c>
      <c r="AP38" s="221">
        <f>'syn rec_edit_2'!F284</f>
        <v>0</v>
      </c>
      <c r="AQ38" s="22"/>
      <c r="AR38" s="22"/>
      <c r="AS38" s="23">
        <f>'syn rec_edit_2'!G284</f>
        <v>0</v>
      </c>
      <c r="AT38" s="221">
        <f>'syn rec_edit_2'!F292</f>
        <v>0</v>
      </c>
      <c r="AU38" s="22"/>
      <c r="AV38" s="22"/>
      <c r="AW38" s="23">
        <f>'syn rec_edit_2'!G292</f>
        <v>0</v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18">
        <f>COUNTIF('syn rec_edit_2'!F197:F292,"*1-*")</f>
        <v>0</v>
      </c>
      <c r="E40" s="719"/>
      <c r="F40" s="34"/>
      <c r="G40" s="35" t="s">
        <v>13</v>
      </c>
      <c r="H40" s="35"/>
      <c r="I40" s="36"/>
      <c r="J40" s="721">
        <f>COUNTIF('syn rec_edit_2'!F197:F292,"*2-*")</f>
        <v>0</v>
      </c>
      <c r="K40" s="722"/>
      <c r="L40" s="34"/>
      <c r="M40" s="35" t="s">
        <v>14</v>
      </c>
      <c r="N40" s="35"/>
      <c r="O40" s="36"/>
      <c r="P40" s="716">
        <f>COUNTIF('syn rec_edit_2'!F197:F292,"*3-*")</f>
        <v>0</v>
      </c>
      <c r="Q40" s="717"/>
      <c r="R40" s="34"/>
      <c r="S40" s="31" t="s">
        <v>18</v>
      </c>
      <c r="T40" s="31"/>
      <c r="U40" s="31"/>
      <c r="V40" s="730">
        <f>COUNTIF('syn rec_edit_2'!F197:F292,"*4-*")</f>
        <v>0</v>
      </c>
      <c r="W40" s="731"/>
      <c r="X40" s="32"/>
      <c r="Y40" s="31" t="s">
        <v>19</v>
      </c>
      <c r="Z40" s="31"/>
      <c r="AA40" s="31"/>
      <c r="AB40" s="728">
        <f>COUNTIF('syn rec_edit_2'!F197:F292,"*5-*")</f>
        <v>0</v>
      </c>
      <c r="AC40" s="729"/>
      <c r="AD40" s="9"/>
      <c r="AE40" s="31" t="s">
        <v>516</v>
      </c>
      <c r="AF40" s="239"/>
      <c r="AG40" s="239"/>
      <c r="AH40" s="726">
        <f>COUNTIF('syn rec_edit_2'!F197:F292,"*6-*")</f>
        <v>0</v>
      </c>
      <c r="AI40" s="727"/>
      <c r="AJ40" s="724" t="s">
        <v>33</v>
      </c>
      <c r="AK40" s="725"/>
      <c r="AL40" s="725"/>
      <c r="AM40" s="725"/>
      <c r="AN40" s="725"/>
      <c r="AO40" s="723">
        <f ca="1">'syn rec_edit_2'!K2</f>
        <v>43467.539867361113</v>
      </c>
      <c r="AP40" s="723"/>
      <c r="AQ40" s="723"/>
      <c r="AR40" s="723"/>
      <c r="AS40" s="723"/>
      <c r="AT40" s="723"/>
      <c r="AU40" s="723"/>
      <c r="AV40" s="723"/>
      <c r="AW40" s="157"/>
    </row>
    <row r="41" spans="1:49" ht="19.5" customHeight="1">
      <c r="A41" s="31" t="s">
        <v>31</v>
      </c>
      <c r="B41" s="31"/>
      <c r="C41" s="32"/>
      <c r="D41" s="715">
        <f>IF(AND(D40&lt;13,D40&gt;0),1,IF(AND(D40&lt;25,D40&gt;12),2,IF(AND(D40&lt;37,D40&gt;24),3,IF(AND(D40&lt;49,D40&gt;36),4,0))))</f>
        <v>0</v>
      </c>
      <c r="E41" s="715"/>
      <c r="F41" s="33"/>
      <c r="G41" s="33"/>
      <c r="H41" s="33"/>
      <c r="I41" s="33"/>
      <c r="J41" s="715">
        <f>IF(AND(J40&lt;13,J40&gt;0),1,IF(AND(J40&lt;25,J40&gt;12),2,IF(AND(J40&lt;37,J40&gt;24),3,IF(AND(J40&lt;49,J40&gt;36),4,0))))</f>
        <v>0</v>
      </c>
      <c r="K41" s="715"/>
      <c r="L41" s="33"/>
      <c r="M41" s="33"/>
      <c r="N41" s="33"/>
      <c r="O41" s="33"/>
      <c r="P41" s="715">
        <f>IF(AND(P40&lt;13,P40&gt;0),1,IF(AND(P40&lt;25,P40&gt;12),2,IF(AND(P40&lt;37,P40&gt;24),3,IF(AND(P40&lt;49,P40&gt;36),4,0))))</f>
        <v>0</v>
      </c>
      <c r="Q41" s="715"/>
      <c r="R41" s="33"/>
      <c r="S41" s="33"/>
      <c r="T41" s="33"/>
      <c r="U41" s="33"/>
      <c r="V41" s="715">
        <f>IF(AND(V40&lt;13,V40&gt;0),1,IF(AND(V40&lt;25,V40&gt;12),2,IF(AND(V40&lt;37,V40&gt;24),3,IF(AND(V40&lt;49,V40&gt;36),4,0))))</f>
        <v>0</v>
      </c>
      <c r="W41" s="715"/>
      <c r="X41" s="33"/>
      <c r="Y41" s="33"/>
      <c r="Z41" s="33"/>
      <c r="AA41" s="33"/>
      <c r="AB41" s="715">
        <f>IF(AND(AB40&lt;13,AB40&gt;0),1,IF(AND(AB40&lt;25,AB40&gt;12),2,IF(AND(AB40&lt;37,AB40&gt;24),3,IF(AND(AB40&lt;49,AB40&gt;36),4,0))))</f>
        <v>0</v>
      </c>
      <c r="AC41" s="715"/>
      <c r="AD41" s="240"/>
      <c r="AE41" s="240"/>
      <c r="AF41" s="240"/>
      <c r="AG41" s="240"/>
      <c r="AH41" s="715">
        <f>IF(AND(AH40&lt;13,AH40&gt;0),1,IF(AND(AH40&lt;25,AH40&gt;12),2,IF(AND(AH40&lt;37,AH40&gt;24),3,IF(AND(AH40&lt;49,AH40&gt;36),4,0))))</f>
        <v>0</v>
      </c>
      <c r="AI41" s="715"/>
      <c r="AJ41" s="237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57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57"/>
      <c r="AQ42" s="13"/>
      <c r="AR42" s="13"/>
      <c r="AS42" s="13"/>
      <c r="AT42" s="13"/>
      <c r="AU42" s="157"/>
      <c r="AV42" s="157"/>
      <c r="AW42" s="157"/>
    </row>
    <row r="43" spans="1:49" ht="16.5" customHeight="1" thickBot="1">
      <c r="A43" s="704" t="s">
        <v>727</v>
      </c>
      <c r="B43" s="704"/>
      <c r="C43" s="704"/>
      <c r="D43" s="704"/>
      <c r="E43" s="705" t="s">
        <v>728</v>
      </c>
      <c r="F43" s="705"/>
      <c r="G43" s="706"/>
      <c r="H43" s="707">
        <f>COUNTIF('syn rec_edit_2'!F197:F292,"*A-*")</f>
        <v>0</v>
      </c>
      <c r="I43" s="708"/>
      <c r="J43" s="273"/>
      <c r="K43" s="705" t="s">
        <v>729</v>
      </c>
      <c r="L43" s="705"/>
      <c r="M43" s="706"/>
      <c r="N43" s="749">
        <f>COUNTIF('syn rec_edit_2'!F197:F292,"*B-*")</f>
        <v>0</v>
      </c>
      <c r="O43" s="750"/>
      <c r="AA43" s="753"/>
      <c r="AB43" s="753"/>
      <c r="AC43" s="753"/>
      <c r="AD43" s="753"/>
      <c r="AE43" s="155"/>
      <c r="AF43" s="155"/>
      <c r="AG43" s="753"/>
      <c r="AH43" s="753"/>
      <c r="AI43" s="753"/>
      <c r="AJ43" s="753"/>
      <c r="AK43" s="156"/>
      <c r="AL43" s="156"/>
      <c r="AO43" s="9" t="s">
        <v>116</v>
      </c>
      <c r="AT43" s="752">
        <f>'syn rec_edit_2'!AG4</f>
        <v>0</v>
      </c>
      <c r="AU43" s="752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A43:D43"/>
    <mergeCell ref="E43:G43"/>
    <mergeCell ref="H43:I43"/>
    <mergeCell ref="K43:M43"/>
    <mergeCell ref="N43:O43"/>
    <mergeCell ref="AA43:AD43"/>
    <mergeCell ref="AG43:AJ43"/>
    <mergeCell ref="AT43:AU43"/>
    <mergeCell ref="D41:E41"/>
    <mergeCell ref="J41:K41"/>
    <mergeCell ref="P41:Q41"/>
    <mergeCell ref="V41:W41"/>
    <mergeCell ref="AB41:AC41"/>
    <mergeCell ref="AH41:AI41"/>
    <mergeCell ref="AP35:AR36"/>
    <mergeCell ref="AT35:AV36"/>
    <mergeCell ref="D40:E40"/>
    <mergeCell ref="J40:K40"/>
    <mergeCell ref="P40:Q40"/>
    <mergeCell ref="V40:W40"/>
    <mergeCell ref="AB40:AC40"/>
    <mergeCell ref="AH40:AI40"/>
    <mergeCell ref="AJ40:AN40"/>
    <mergeCell ref="AO40:AV40"/>
    <mergeCell ref="AH35:AJ36"/>
    <mergeCell ref="AL35:AN36"/>
    <mergeCell ref="A35:A37"/>
    <mergeCell ref="B35:D36"/>
    <mergeCell ref="F35:H36"/>
    <mergeCell ref="J35:L36"/>
    <mergeCell ref="N35:P36"/>
    <mergeCell ref="R35:T36"/>
    <mergeCell ref="V35:X36"/>
    <mergeCell ref="Z35:AB36"/>
    <mergeCell ref="AD35:AF36"/>
    <mergeCell ref="AH27:AJ28"/>
    <mergeCell ref="AL27:AN28"/>
    <mergeCell ref="AP27:AR28"/>
    <mergeCell ref="AT27:AV28"/>
    <mergeCell ref="A31:A33"/>
    <mergeCell ref="B31:D32"/>
    <mergeCell ref="F31:H32"/>
    <mergeCell ref="J31:L32"/>
    <mergeCell ref="N31:P32"/>
    <mergeCell ref="R31:T32"/>
    <mergeCell ref="AT31:AV32"/>
    <mergeCell ref="V31:X32"/>
    <mergeCell ref="Z31:AB32"/>
    <mergeCell ref="AD31:AF32"/>
    <mergeCell ref="AH31:AJ32"/>
    <mergeCell ref="AL31:AN32"/>
    <mergeCell ref="AP31:AR32"/>
    <mergeCell ref="A27:A29"/>
    <mergeCell ref="B27:D28"/>
    <mergeCell ref="F27:H28"/>
    <mergeCell ref="J27:L28"/>
    <mergeCell ref="N27:P28"/>
    <mergeCell ref="R27:T28"/>
    <mergeCell ref="V27:X28"/>
    <mergeCell ref="Z27:AB28"/>
    <mergeCell ref="AD27:AF28"/>
    <mergeCell ref="AH19:AJ20"/>
    <mergeCell ref="AL19:AN20"/>
    <mergeCell ref="AP19:AR20"/>
    <mergeCell ref="AT19:AV20"/>
    <mergeCell ref="A23:A25"/>
    <mergeCell ref="B23:D24"/>
    <mergeCell ref="F23:H24"/>
    <mergeCell ref="J23:L24"/>
    <mergeCell ref="N23:P24"/>
    <mergeCell ref="R23:T24"/>
    <mergeCell ref="AT23:AV24"/>
    <mergeCell ref="V23:X24"/>
    <mergeCell ref="Z23:AB24"/>
    <mergeCell ref="AD23:AF24"/>
    <mergeCell ref="AH23:AJ24"/>
    <mergeCell ref="AL23:AN24"/>
    <mergeCell ref="AP23:AR24"/>
    <mergeCell ref="A19:A21"/>
    <mergeCell ref="B19:D20"/>
    <mergeCell ref="F19:H20"/>
    <mergeCell ref="J19:L20"/>
    <mergeCell ref="N19:P20"/>
    <mergeCell ref="AH11:AJ12"/>
    <mergeCell ref="AL11:AN12"/>
    <mergeCell ref="R19:T20"/>
    <mergeCell ref="V19:X20"/>
    <mergeCell ref="Z19:AB20"/>
    <mergeCell ref="AD19:AF20"/>
    <mergeCell ref="AP11:AR12"/>
    <mergeCell ref="AT11:AV12"/>
    <mergeCell ref="A15:A17"/>
    <mergeCell ref="B15:D16"/>
    <mergeCell ref="F15:H16"/>
    <mergeCell ref="J15:L16"/>
    <mergeCell ref="N15:P16"/>
    <mergeCell ref="R15:T16"/>
    <mergeCell ref="AT15:AV16"/>
    <mergeCell ref="V15:X16"/>
    <mergeCell ref="Z15:AB16"/>
    <mergeCell ref="AD15:AF16"/>
    <mergeCell ref="AH15:AJ16"/>
    <mergeCell ref="AL15:AN16"/>
    <mergeCell ref="AP15:AR16"/>
    <mergeCell ref="A11:A13"/>
    <mergeCell ref="B11:D12"/>
    <mergeCell ref="F11:H12"/>
    <mergeCell ref="J11:L12"/>
    <mergeCell ref="N11:P12"/>
    <mergeCell ref="R11:T12"/>
    <mergeCell ref="V11:X12"/>
    <mergeCell ref="Z11:AB12"/>
    <mergeCell ref="AD11:AF12"/>
    <mergeCell ref="A3:F4"/>
    <mergeCell ref="G3:G4"/>
    <mergeCell ref="A7:A9"/>
    <mergeCell ref="B7:D8"/>
    <mergeCell ref="F7:H8"/>
    <mergeCell ref="J7:L8"/>
    <mergeCell ref="N7:P8"/>
    <mergeCell ref="R7:T8"/>
    <mergeCell ref="B6:E6"/>
    <mergeCell ref="Z6:AC6"/>
    <mergeCell ref="AD6:AG6"/>
    <mergeCell ref="AT7:AV8"/>
    <mergeCell ref="V7:X8"/>
    <mergeCell ref="Z7:AB8"/>
    <mergeCell ref="AD7:AF8"/>
    <mergeCell ref="AH7:AJ8"/>
    <mergeCell ref="AL7:AN8"/>
    <mergeCell ref="AP7:AR8"/>
    <mergeCell ref="H3:I4"/>
    <mergeCell ref="K3:AN4"/>
    <mergeCell ref="AO3:AW4"/>
    <mergeCell ref="S5:T5"/>
    <mergeCell ref="AB5:AC5"/>
    <mergeCell ref="AH5:AP5"/>
    <mergeCell ref="AQ5:AS5"/>
    <mergeCell ref="AT5:AW5"/>
    <mergeCell ref="AH6:AK6"/>
    <mergeCell ref="AL6:AO6"/>
    <mergeCell ref="AP6:AS6"/>
    <mergeCell ref="AT6:AW6"/>
    <mergeCell ref="F6:I6"/>
    <mergeCell ref="J6:M6"/>
    <mergeCell ref="N6:Q6"/>
    <mergeCell ref="R6:U6"/>
    <mergeCell ref="V6:Y6"/>
  </mergeCells>
  <conditionalFormatting sqref="B10:AW10 B14:AW14 B18:AW18 B22:AW22 B26:AW26 B30:AW30 B34:AW34 B38:AW38">
    <cfRule type="containsText" dxfId="199" priority="1" operator="containsText" text="B-">
      <formula>NOT(ISERROR(SEARCH("B-",B10)))</formula>
    </cfRule>
    <cfRule type="containsText" dxfId="198" priority="2" operator="containsText" text="A-">
      <formula>NOT(ISERROR(SEARCH("A-",B10)))</formula>
    </cfRule>
    <cfRule type="containsText" dxfId="197" priority="3" operator="containsText" text="6-">
      <formula>NOT(ISERROR(SEARCH("6-",B10)))</formula>
    </cfRule>
    <cfRule type="containsText" dxfId="196" priority="4" operator="containsText" text="5-">
      <formula>NOT(ISERROR(SEARCH("5-",B10)))</formula>
    </cfRule>
    <cfRule type="containsText" dxfId="195" priority="5" operator="containsText" text="4-">
      <formula>NOT(ISERROR(SEARCH("4-",B10)))</formula>
    </cfRule>
    <cfRule type="containsText" dxfId="194" priority="6" operator="containsText" text="3-">
      <formula>NOT(ISERROR(SEARCH("3-",B10)))</formula>
    </cfRule>
    <cfRule type="containsText" dxfId="193" priority="7" operator="containsText" text="2-">
      <formula>NOT(ISERROR(SEARCH("2-",B10)))</formula>
    </cfRule>
    <cfRule type="containsText" dxfId="192" priority="8" operator="containsText" text="1-">
      <formula>NOT(ISERROR(SEARCH("1-",B10)))</formula>
    </cfRule>
  </conditionalFormatting>
  <printOptions horizontalCentered="1" verticalCentered="1"/>
  <pageMargins left="0.25" right="0.25" top="0.25" bottom="0.25" header="0" footer="0"/>
  <pageSetup scale="97" orientation="landscape" horizontalDpi="4294967292" verticalDpi="4294967292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1:XFC67"/>
  <sheetViews>
    <sheetView showGridLines="0" showZeros="0" zoomScale="102" zoomScaleNormal="102" zoomScaleSheetLayoutView="100" zoomScalePageLayoutView="9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 customWidth="1"/>
    <col min="51" max="51" width="4.140625" style="8" hidden="1" customWidth="1"/>
    <col min="52" max="16383" width="12.5703125" style="8" hidden="1"/>
    <col min="16384" max="16384" width="0.7109375" style="8" customWidth="1"/>
  </cols>
  <sheetData>
    <row r="1" spans="1:49" ht="2.25" customHeight="1" thickBot="1"/>
    <row r="2" spans="1:49" ht="1.5" hidden="1" customHeight="1"/>
    <row r="3" spans="1:49" ht="21.75" customHeight="1">
      <c r="A3" s="737">
        <f>'syn rec_edit'!J2</f>
        <v>0</v>
      </c>
      <c r="B3" s="738"/>
      <c r="C3" s="738"/>
      <c r="D3" s="738"/>
      <c r="E3" s="738"/>
      <c r="F3" s="738"/>
      <c r="G3" s="736" t="s">
        <v>20</v>
      </c>
      <c r="H3" s="732">
        <f>'syn rec_edit'!H2</f>
        <v>0</v>
      </c>
      <c r="I3" s="733"/>
      <c r="J3" s="473"/>
      <c r="K3" s="742" t="s">
        <v>43</v>
      </c>
      <c r="L3" s="742"/>
      <c r="M3" s="742"/>
      <c r="N3" s="742"/>
      <c r="O3" s="742"/>
      <c r="P3" s="742"/>
      <c r="Q3" s="742"/>
      <c r="R3" s="742"/>
      <c r="S3" s="742"/>
      <c r="T3" s="742"/>
      <c r="U3" s="742"/>
      <c r="V3" s="742"/>
      <c r="W3" s="742"/>
      <c r="X3" s="742"/>
      <c r="Y3" s="742"/>
      <c r="Z3" s="742"/>
      <c r="AA3" s="742"/>
      <c r="AB3" s="742"/>
      <c r="AC3" s="742"/>
      <c r="AD3" s="742"/>
      <c r="AE3" s="742"/>
      <c r="AF3" s="742"/>
      <c r="AG3" s="742"/>
      <c r="AH3" s="742"/>
      <c r="AI3" s="742"/>
      <c r="AJ3" s="742"/>
      <c r="AK3" s="742"/>
      <c r="AL3" s="742"/>
      <c r="AM3" s="742"/>
      <c r="AN3" s="742"/>
      <c r="AO3" s="743" t="s">
        <v>880</v>
      </c>
      <c r="AP3" s="744"/>
      <c r="AQ3" s="744"/>
      <c r="AR3" s="744"/>
      <c r="AS3" s="744"/>
      <c r="AT3" s="744"/>
      <c r="AU3" s="744"/>
      <c r="AV3" s="744"/>
      <c r="AW3" s="745"/>
    </row>
    <row r="4" spans="1:49" ht="21.75" customHeight="1" thickBot="1">
      <c r="A4" s="739"/>
      <c r="B4" s="740"/>
      <c r="C4" s="740"/>
      <c r="D4" s="740"/>
      <c r="E4" s="740"/>
      <c r="F4" s="740"/>
      <c r="G4" s="734"/>
      <c r="H4" s="734"/>
      <c r="I4" s="735"/>
      <c r="J4" s="473"/>
      <c r="K4" s="742"/>
      <c r="L4" s="742"/>
      <c r="M4" s="742"/>
      <c r="N4" s="742"/>
      <c r="O4" s="742"/>
      <c r="P4" s="742"/>
      <c r="Q4" s="742"/>
      <c r="R4" s="742"/>
      <c r="S4" s="742"/>
      <c r="T4" s="742"/>
      <c r="U4" s="742"/>
      <c r="V4" s="742"/>
      <c r="W4" s="742"/>
      <c r="X4" s="742"/>
      <c r="Y4" s="742"/>
      <c r="Z4" s="742"/>
      <c r="AA4" s="742"/>
      <c r="AB4" s="742"/>
      <c r="AC4" s="742"/>
      <c r="AD4" s="742"/>
      <c r="AE4" s="742"/>
      <c r="AF4" s="742"/>
      <c r="AG4" s="742"/>
      <c r="AH4" s="742"/>
      <c r="AI4" s="742"/>
      <c r="AJ4" s="742"/>
      <c r="AK4" s="742"/>
      <c r="AL4" s="742"/>
      <c r="AM4" s="742"/>
      <c r="AN4" s="742"/>
      <c r="AO4" s="746"/>
      <c r="AP4" s="747"/>
      <c r="AQ4" s="747"/>
      <c r="AR4" s="747"/>
      <c r="AS4" s="747"/>
      <c r="AT4" s="747"/>
      <c r="AU4" s="747"/>
      <c r="AV4" s="747"/>
      <c r="AW4" s="748"/>
    </row>
    <row r="5" spans="1:49" ht="38.25" customHeight="1">
      <c r="A5" s="478" t="str">
        <f>"*"&amp;TEXT(A3,"yyyymmdd")&amp;"-"&amp;H3&amp;AO3&amp;"*"</f>
        <v>*19000100-0P4*</v>
      </c>
      <c r="B5" s="476"/>
      <c r="C5" s="476"/>
      <c r="D5" s="476"/>
      <c r="E5" s="476"/>
      <c r="F5" s="476"/>
      <c r="G5" s="476"/>
      <c r="H5" s="476"/>
      <c r="I5" s="476"/>
      <c r="J5" s="474"/>
      <c r="K5" s="474"/>
      <c r="L5" s="474"/>
      <c r="N5" s="30"/>
      <c r="O5" s="30" t="s">
        <v>879</v>
      </c>
      <c r="P5" s="30"/>
      <c r="Q5" s="30"/>
      <c r="R5" s="30"/>
      <c r="S5" s="741">
        <f>D40+J40+P40+V40+AB40+AH40+H43+N43</f>
        <v>0</v>
      </c>
      <c r="T5" s="741"/>
      <c r="U5" s="237"/>
      <c r="V5" s="9"/>
      <c r="W5" s="9"/>
      <c r="X5" s="475" t="s">
        <v>23</v>
      </c>
      <c r="Y5" s="475"/>
      <c r="Z5" s="475"/>
      <c r="AA5" s="475"/>
      <c r="AB5" s="741">
        <f>'syn rec_edit_2'!E3</f>
        <v>0</v>
      </c>
      <c r="AC5" s="741"/>
      <c r="AD5" s="51" t="s">
        <v>34</v>
      </c>
      <c r="AE5" s="33"/>
      <c r="AF5" s="237"/>
      <c r="AG5" s="237"/>
      <c r="AH5" s="754" t="s">
        <v>35</v>
      </c>
      <c r="AI5" s="754"/>
      <c r="AJ5" s="754"/>
      <c r="AK5" s="754"/>
      <c r="AL5" s="754"/>
      <c r="AM5" s="754"/>
      <c r="AN5" s="754"/>
      <c r="AO5" s="754"/>
      <c r="AP5" s="754"/>
      <c r="AQ5" s="741">
        <f>'syn rec_edit'!I2</f>
        <v>0</v>
      </c>
      <c r="AR5" s="741"/>
      <c r="AS5" s="741"/>
      <c r="AT5" s="751">
        <f>'syn rec_edit'!I3</f>
        <v>0</v>
      </c>
      <c r="AU5" s="751"/>
      <c r="AV5" s="751"/>
      <c r="AW5" s="751"/>
    </row>
    <row r="6" spans="1:49" ht="21" customHeight="1" thickBot="1">
      <c r="A6" s="8" t="s">
        <v>3</v>
      </c>
      <c r="B6" s="703">
        <v>1</v>
      </c>
      <c r="C6" s="703"/>
      <c r="D6" s="703"/>
      <c r="E6" s="703"/>
      <c r="F6" s="703">
        <v>2</v>
      </c>
      <c r="G6" s="703"/>
      <c r="H6" s="703"/>
      <c r="I6" s="703"/>
      <c r="J6" s="703">
        <v>3</v>
      </c>
      <c r="K6" s="703"/>
      <c r="L6" s="703"/>
      <c r="M6" s="703"/>
      <c r="N6" s="703">
        <v>4</v>
      </c>
      <c r="O6" s="703"/>
      <c r="P6" s="703"/>
      <c r="Q6" s="703"/>
      <c r="R6" s="703">
        <v>5</v>
      </c>
      <c r="S6" s="703"/>
      <c r="T6" s="703"/>
      <c r="U6" s="703"/>
      <c r="V6" s="703">
        <v>6</v>
      </c>
      <c r="W6" s="703"/>
      <c r="X6" s="703"/>
      <c r="Y6" s="703"/>
      <c r="Z6" s="720">
        <v>7</v>
      </c>
      <c r="AA6" s="720"/>
      <c r="AB6" s="720"/>
      <c r="AC6" s="720"/>
      <c r="AD6" s="720">
        <v>8</v>
      </c>
      <c r="AE6" s="720"/>
      <c r="AF6" s="720"/>
      <c r="AG6" s="720"/>
      <c r="AH6" s="703">
        <v>9</v>
      </c>
      <c r="AI6" s="703"/>
      <c r="AJ6" s="703"/>
      <c r="AK6" s="703"/>
      <c r="AL6" s="703">
        <v>10</v>
      </c>
      <c r="AM6" s="703"/>
      <c r="AN6" s="703"/>
      <c r="AO6" s="703"/>
      <c r="AP6" s="703">
        <v>11</v>
      </c>
      <c r="AQ6" s="703"/>
      <c r="AR6" s="703"/>
      <c r="AS6" s="703"/>
      <c r="AT6" s="703">
        <v>12</v>
      </c>
      <c r="AU6" s="703"/>
      <c r="AV6" s="703"/>
      <c r="AW6" s="703"/>
    </row>
    <row r="7" spans="1:49" ht="12.95" customHeight="1">
      <c r="A7" s="701" t="s">
        <v>4</v>
      </c>
      <c r="B7" s="709" t="str">
        <f>IF('syn rec_edit_2'!B5&lt;&gt;"",RIGHT('syn rec_edit_2'!B5,LEN('syn rec_edit_2'!B5)-5),"")</f>
        <v/>
      </c>
      <c r="C7" s="710"/>
      <c r="D7" s="711"/>
      <c r="E7" s="52" t="str">
        <f>IF('syn rec_edit_2'!E5&gt;0, 'syn rec_edit_2'!E5 &amp; "nt","")</f>
        <v/>
      </c>
      <c r="F7" s="709" t="str">
        <f>IF('syn rec_edit_2'!B6&lt;&gt;"",RIGHT('syn rec_edit_2'!B6,LEN('syn rec_edit_2'!B6)-5),"")</f>
        <v/>
      </c>
      <c r="G7" s="710"/>
      <c r="H7" s="711"/>
      <c r="I7" s="52" t="str">
        <f>IF('syn rec_edit_2'!E6&gt;0, 'syn rec_edit_2'!E6 &amp; "nt","")</f>
        <v/>
      </c>
      <c r="J7" s="709" t="str">
        <f>IF('syn rec_edit_2'!B7&lt;&gt;"",RIGHT('syn rec_edit_2'!B7,LEN('syn rec_edit_2'!B7)-5),"")</f>
        <v/>
      </c>
      <c r="K7" s="710"/>
      <c r="L7" s="711"/>
      <c r="M7" s="52" t="str">
        <f>IF('syn rec_edit_2'!E7&gt;0, 'syn rec_edit_2'!E7 &amp; "nt","")</f>
        <v/>
      </c>
      <c r="N7" s="709" t="str">
        <f>IF('syn rec_edit_2'!B8&lt;&gt;"",RIGHT('syn rec_edit_2'!B8,LEN('syn rec_edit_2'!B8)-5),"")</f>
        <v/>
      </c>
      <c r="O7" s="710"/>
      <c r="P7" s="711"/>
      <c r="Q7" s="52" t="str">
        <f>IF('syn rec_edit_2'!E8&gt;0, 'syn rec_edit_2'!E8 &amp; "nt","")</f>
        <v/>
      </c>
      <c r="R7" s="709" t="str">
        <f>IF('syn rec_edit_2'!B9&lt;&gt;"",RIGHT('syn rec_edit_2'!B9,LEN('syn rec_edit_2'!B9)-5),"")</f>
        <v/>
      </c>
      <c r="S7" s="710"/>
      <c r="T7" s="711"/>
      <c r="U7" s="52" t="str">
        <f>IF('syn rec_edit_2'!E9&gt;0, 'syn rec_edit_2'!E9 &amp; "nt","")</f>
        <v/>
      </c>
      <c r="V7" s="709" t="str">
        <f>IF('syn rec_edit_2'!B10&lt;&gt;"",RIGHT('syn rec_edit_2'!B10,LEN('syn rec_edit_2'!B10)-5),"")</f>
        <v/>
      </c>
      <c r="W7" s="710"/>
      <c r="X7" s="711"/>
      <c r="Y7" s="52" t="str">
        <f>IF('syn rec_edit_2'!E10&gt;0, 'syn rec_edit_2'!E10 &amp; "nt","")</f>
        <v/>
      </c>
      <c r="Z7" s="709" t="str">
        <f>IF('syn rec_edit_2'!B11&lt;&gt;"",RIGHT('syn rec_edit_2'!B11,LEN('syn rec_edit_2'!B11)-5),"")</f>
        <v/>
      </c>
      <c r="AA7" s="710"/>
      <c r="AB7" s="711"/>
      <c r="AC7" s="52" t="str">
        <f>IF('syn rec_edit_2'!E11&gt;0, 'syn rec_edit_2'!E11 &amp; "nt","")</f>
        <v/>
      </c>
      <c r="AD7" s="709" t="str">
        <f>IF('syn rec_edit_2'!B12&lt;&gt;"",RIGHT('syn rec_edit_2'!B12,LEN('syn rec_edit_2'!B12)-5),"")</f>
        <v/>
      </c>
      <c r="AE7" s="710"/>
      <c r="AF7" s="711"/>
      <c r="AG7" s="52" t="str">
        <f>IF('syn rec_edit_2'!E12&gt;0, 'syn rec_edit_2'!E12 &amp; "nt","")</f>
        <v/>
      </c>
      <c r="AH7" s="709" t="str">
        <f>IF('syn rec_edit_2'!B13&lt;&gt;"",RIGHT('syn rec_edit_2'!B13,LEN('syn rec_edit_2'!B13)-5),"")</f>
        <v/>
      </c>
      <c r="AI7" s="710"/>
      <c r="AJ7" s="711"/>
      <c r="AK7" s="52" t="str">
        <f>IF('syn rec_edit_2'!E13&gt;0, 'syn rec_edit_2'!E13 &amp; "nt","")</f>
        <v/>
      </c>
      <c r="AL7" s="709" t="str">
        <f>IF('syn rec_edit_2'!B14&lt;&gt;"",RIGHT('syn rec_edit_2'!B14,LEN('syn rec_edit_2'!B14)-5),"")</f>
        <v/>
      </c>
      <c r="AM7" s="710"/>
      <c r="AN7" s="711"/>
      <c r="AO7" s="52" t="str">
        <f>IF('syn rec_edit_2'!E14&gt;0, 'syn rec_edit_2'!E14 &amp; "nt","")</f>
        <v/>
      </c>
      <c r="AP7" s="709" t="str">
        <f>IF('syn rec_edit_2'!B15&lt;&gt;"",RIGHT('syn rec_edit_2'!B15,LEN('syn rec_edit_2'!B15)-5),"")</f>
        <v/>
      </c>
      <c r="AQ7" s="710"/>
      <c r="AR7" s="711"/>
      <c r="AS7" s="52" t="str">
        <f>IF('syn rec_edit_2'!E15&gt;0, 'syn rec_edit_2'!E15 &amp; "nt","")</f>
        <v/>
      </c>
      <c r="AT7" s="709" t="str">
        <f>IF('syn rec_edit_2'!B16&lt;&gt;"",RIGHT('syn rec_edit_2'!B16,LEN('syn rec_edit_2'!B16)-5),"")</f>
        <v/>
      </c>
      <c r="AU7" s="710"/>
      <c r="AV7" s="711"/>
      <c r="AW7" s="52" t="str">
        <f>IF('syn rec_edit_2'!E16&gt;0, 'syn rec_edit_2'!E16 &amp; "nt","")</f>
        <v/>
      </c>
    </row>
    <row r="8" spans="1:49" ht="12.95" customHeight="1">
      <c r="A8" s="702"/>
      <c r="B8" s="712"/>
      <c r="C8" s="713"/>
      <c r="D8" s="714"/>
      <c r="E8" s="39" t="str">
        <f>'syn rec_edit_2'!I5</f>
        <v/>
      </c>
      <c r="F8" s="712"/>
      <c r="G8" s="713"/>
      <c r="H8" s="714"/>
      <c r="I8" s="39" t="str">
        <f>'syn rec_edit_2'!I6</f>
        <v/>
      </c>
      <c r="J8" s="712"/>
      <c r="K8" s="713"/>
      <c r="L8" s="714"/>
      <c r="M8" s="39" t="str">
        <f>'syn rec_edit_2'!I7</f>
        <v/>
      </c>
      <c r="N8" s="712"/>
      <c r="O8" s="713"/>
      <c r="P8" s="714"/>
      <c r="Q8" s="39" t="str">
        <f>'syn rec_edit_2'!I8</f>
        <v/>
      </c>
      <c r="R8" s="712"/>
      <c r="S8" s="713"/>
      <c r="T8" s="714"/>
      <c r="U8" s="39" t="str">
        <f>'syn rec_edit_2'!I9</f>
        <v/>
      </c>
      <c r="V8" s="712"/>
      <c r="W8" s="713"/>
      <c r="X8" s="714"/>
      <c r="Y8" s="39" t="str">
        <f>'syn rec_edit_2'!I10</f>
        <v/>
      </c>
      <c r="Z8" s="712"/>
      <c r="AA8" s="713"/>
      <c r="AB8" s="714"/>
      <c r="AC8" s="39" t="str">
        <f>'syn rec_edit_2'!I11</f>
        <v/>
      </c>
      <c r="AD8" s="712"/>
      <c r="AE8" s="713"/>
      <c r="AF8" s="714"/>
      <c r="AG8" s="39" t="str">
        <f>'syn rec_edit_2'!I12</f>
        <v/>
      </c>
      <c r="AH8" s="712"/>
      <c r="AI8" s="713"/>
      <c r="AJ8" s="714"/>
      <c r="AK8" s="39" t="str">
        <f>'syn rec_edit_2'!I13</f>
        <v/>
      </c>
      <c r="AL8" s="712"/>
      <c r="AM8" s="713"/>
      <c r="AN8" s="714"/>
      <c r="AO8" s="39" t="str">
        <f>'syn rec_edit_2'!I14</f>
        <v/>
      </c>
      <c r="AP8" s="712"/>
      <c r="AQ8" s="713"/>
      <c r="AR8" s="714"/>
      <c r="AS8" s="39" t="str">
        <f>'syn rec_edit_2'!I15</f>
        <v/>
      </c>
      <c r="AT8" s="712"/>
      <c r="AU8" s="713"/>
      <c r="AV8" s="714"/>
      <c r="AW8" s="39" t="str">
        <f>'syn rec_edit_2'!I16</f>
        <v/>
      </c>
    </row>
    <row r="9" spans="1:49" ht="12.95" customHeight="1">
      <c r="A9" s="702"/>
      <c r="B9" s="20"/>
      <c r="C9" s="38" t="str">
        <f>'syn rec_edit_2'!H5</f>
        <v/>
      </c>
      <c r="D9" s="21"/>
      <c r="E9" s="39" t="str">
        <f>'syn rec_edit_2'!J5</f>
        <v/>
      </c>
      <c r="F9" s="20"/>
      <c r="G9" s="38" t="str">
        <f>'syn rec_edit_2'!H6</f>
        <v/>
      </c>
      <c r="H9" s="21"/>
      <c r="I9" s="39" t="str">
        <f>'syn rec_edit_2'!J6</f>
        <v/>
      </c>
      <c r="J9" s="20"/>
      <c r="K9" s="38" t="str">
        <f>'syn rec_edit_2'!H7</f>
        <v/>
      </c>
      <c r="L9" s="21"/>
      <c r="M9" s="39" t="str">
        <f>'syn rec_edit_2'!J7</f>
        <v/>
      </c>
      <c r="N9" s="20"/>
      <c r="O9" s="38" t="str">
        <f>'syn rec_edit_2'!H8</f>
        <v/>
      </c>
      <c r="P9" s="21"/>
      <c r="Q9" s="39" t="str">
        <f>'syn rec_edit_2'!J8</f>
        <v/>
      </c>
      <c r="R9" s="20"/>
      <c r="S9" s="38" t="str">
        <f>'syn rec_edit_2'!H9</f>
        <v/>
      </c>
      <c r="T9" s="21"/>
      <c r="U9" s="39" t="str">
        <f>'syn rec_edit_2'!J9</f>
        <v/>
      </c>
      <c r="V9" s="20"/>
      <c r="W9" s="38" t="str">
        <f>'syn rec_edit_2'!H10</f>
        <v/>
      </c>
      <c r="X9" s="21"/>
      <c r="Y9" s="39" t="str">
        <f>'syn rec_edit_2'!J10</f>
        <v/>
      </c>
      <c r="Z9" s="20"/>
      <c r="AA9" s="38" t="str">
        <f>'syn rec_edit_2'!H11</f>
        <v/>
      </c>
      <c r="AB9" s="21"/>
      <c r="AC9" s="39" t="str">
        <f>'syn rec_edit_2'!J11</f>
        <v/>
      </c>
      <c r="AD9" s="20"/>
      <c r="AE9" s="38" t="str">
        <f>'syn rec_edit_2'!H12</f>
        <v/>
      </c>
      <c r="AF9" s="21"/>
      <c r="AG9" s="39" t="str">
        <f>'syn rec_edit_2'!J12</f>
        <v/>
      </c>
      <c r="AH9" s="20"/>
      <c r="AI9" s="38" t="str">
        <f>'syn rec_edit_2'!H13</f>
        <v/>
      </c>
      <c r="AJ9" s="21"/>
      <c r="AK9" s="39" t="str">
        <f>'syn rec_edit_2'!J13</f>
        <v/>
      </c>
      <c r="AL9" s="20"/>
      <c r="AM9" s="38" t="str">
        <f>'syn rec_edit_2'!H14</f>
        <v/>
      </c>
      <c r="AN9" s="21"/>
      <c r="AO9" s="39" t="str">
        <f>'syn rec_edit_2'!J14</f>
        <v/>
      </c>
      <c r="AP9" s="20"/>
      <c r="AQ9" s="38" t="str">
        <f>'syn rec_edit_2'!H15</f>
        <v/>
      </c>
      <c r="AR9" s="21"/>
      <c r="AS9" s="39" t="str">
        <f>'syn rec_edit_2'!J15</f>
        <v/>
      </c>
      <c r="AT9" s="20"/>
      <c r="AU9" s="38" t="str">
        <f>'syn rec_edit_2'!H16</f>
        <v/>
      </c>
      <c r="AV9" s="21"/>
      <c r="AW9" s="39" t="str">
        <f>'syn rec_edit_2'!J16</f>
        <v/>
      </c>
    </row>
    <row r="10" spans="1:49" ht="12.95" customHeight="1" thickBot="1">
      <c r="A10" s="28"/>
      <c r="B10" s="221" t="str">
        <f>'syn rec_edit_2'!F5</f>
        <v/>
      </c>
      <c r="C10" s="22"/>
      <c r="D10" s="22"/>
      <c r="E10" s="23" t="str">
        <f>'syn rec_edit_2'!G5</f>
        <v/>
      </c>
      <c r="F10" s="221" t="str">
        <f>'syn rec_edit_2'!F6</f>
        <v/>
      </c>
      <c r="G10" s="22"/>
      <c r="H10" s="22"/>
      <c r="I10" s="23" t="str">
        <f>'syn rec_edit_2'!G6</f>
        <v/>
      </c>
      <c r="J10" s="221" t="str">
        <f>'syn rec_edit_2'!F7</f>
        <v/>
      </c>
      <c r="K10" s="22"/>
      <c r="L10" s="22"/>
      <c r="M10" s="23" t="str">
        <f>'syn rec_edit_2'!G7</f>
        <v/>
      </c>
      <c r="N10" s="221" t="str">
        <f>'syn rec_edit_2'!F8</f>
        <v/>
      </c>
      <c r="O10" s="22"/>
      <c r="P10" s="22"/>
      <c r="Q10" s="23" t="str">
        <f>'syn rec_edit_2'!G8</f>
        <v/>
      </c>
      <c r="R10" s="221" t="str">
        <f>'syn rec_edit_2'!F9</f>
        <v/>
      </c>
      <c r="S10" s="22"/>
      <c r="T10" s="22"/>
      <c r="U10" s="23" t="str">
        <f>'syn rec_edit_2'!G9</f>
        <v/>
      </c>
      <c r="V10" s="221" t="str">
        <f>'syn rec_edit_2'!F10</f>
        <v/>
      </c>
      <c r="W10" s="22"/>
      <c r="X10" s="22"/>
      <c r="Y10" s="23" t="str">
        <f>'syn rec_edit_2'!G10</f>
        <v/>
      </c>
      <c r="Z10" s="221" t="str">
        <f>'syn rec_edit_2'!F11</f>
        <v/>
      </c>
      <c r="AA10" s="22"/>
      <c r="AB10" s="22"/>
      <c r="AC10" s="23" t="str">
        <f>'syn rec_edit_2'!G11</f>
        <v/>
      </c>
      <c r="AD10" s="221" t="str">
        <f>'syn rec_edit_2'!F12</f>
        <v/>
      </c>
      <c r="AE10" s="22"/>
      <c r="AF10" s="22"/>
      <c r="AG10" s="23" t="str">
        <f>'syn rec_edit_2'!G12</f>
        <v/>
      </c>
      <c r="AH10" s="221" t="str">
        <f>'syn rec_edit_2'!F13</f>
        <v/>
      </c>
      <c r="AI10" s="22"/>
      <c r="AJ10" s="22"/>
      <c r="AK10" s="23" t="str">
        <f>'syn rec_edit_2'!G13</f>
        <v/>
      </c>
      <c r="AL10" s="221" t="str">
        <f>'syn rec_edit_2'!F14</f>
        <v/>
      </c>
      <c r="AM10" s="22"/>
      <c r="AN10" s="22"/>
      <c r="AO10" s="23" t="str">
        <f>'syn rec_edit_2'!G14</f>
        <v/>
      </c>
      <c r="AP10" s="221" t="str">
        <f>'syn rec_edit_2'!F15</f>
        <v/>
      </c>
      <c r="AQ10" s="22"/>
      <c r="AR10" s="22"/>
      <c r="AS10" s="23" t="str">
        <f>'syn rec_edit_2'!G15</f>
        <v/>
      </c>
      <c r="AT10" s="221" t="str">
        <f>'syn rec_edit_2'!F16</f>
        <v/>
      </c>
      <c r="AU10" s="22"/>
      <c r="AV10" s="22"/>
      <c r="AW10" s="23" t="str">
        <f>'syn rec_edit_2'!G16</f>
        <v/>
      </c>
    </row>
    <row r="11" spans="1:49" ht="12.95" customHeight="1">
      <c r="A11" s="701" t="s">
        <v>5</v>
      </c>
      <c r="B11" s="709" t="str">
        <f>IF('syn rec_edit_2'!B17&lt;&gt;"",RIGHT('syn rec_edit_2'!B17,LEN('syn rec_edit_2'!B17)-5),"")</f>
        <v/>
      </c>
      <c r="C11" s="710"/>
      <c r="D11" s="711"/>
      <c r="E11" s="52" t="str">
        <f>IF('syn rec_edit_2'!E17&gt;0, 'syn rec_edit_2'!E17 &amp; "nt","")</f>
        <v/>
      </c>
      <c r="F11" s="709" t="str">
        <f>IF('syn rec_edit_2'!B18&lt;&gt;"",RIGHT('syn rec_edit_2'!B18,LEN('syn rec_edit_2'!B18)-5),"")</f>
        <v/>
      </c>
      <c r="G11" s="710"/>
      <c r="H11" s="711"/>
      <c r="I11" s="52" t="str">
        <f>IF('syn rec_edit_2'!E18&gt;0, 'syn rec_edit_2'!E18 &amp; "nt","")</f>
        <v/>
      </c>
      <c r="J11" s="709" t="str">
        <f>IF('syn rec_edit_2'!B19&lt;&gt;"",RIGHT('syn rec_edit_2'!B19,LEN('syn rec_edit_2'!B19)-5),"")</f>
        <v/>
      </c>
      <c r="K11" s="710"/>
      <c r="L11" s="711"/>
      <c r="M11" s="52" t="str">
        <f>IF('syn rec_edit_2'!E19&gt;0, 'syn rec_edit_2'!E19 &amp; "nt","")</f>
        <v/>
      </c>
      <c r="N11" s="709" t="str">
        <f>IF('syn rec_edit_2'!B20&lt;&gt;"",RIGHT('syn rec_edit_2'!B20,LEN('syn rec_edit_2'!B20)-5),"")</f>
        <v/>
      </c>
      <c r="O11" s="710"/>
      <c r="P11" s="711"/>
      <c r="Q11" s="52" t="str">
        <f>IF('syn rec_edit_2'!E20&gt;0, 'syn rec_edit_2'!E20 &amp; "nt","")</f>
        <v/>
      </c>
      <c r="R11" s="709" t="str">
        <f>IF('syn rec_edit_2'!B21&lt;&gt;"",RIGHT('syn rec_edit_2'!B21,LEN('syn rec_edit_2'!B21)-5),"")</f>
        <v/>
      </c>
      <c r="S11" s="710"/>
      <c r="T11" s="711"/>
      <c r="U11" s="52" t="str">
        <f>IF('syn rec_edit_2'!E21&gt;0, 'syn rec_edit_2'!E21 &amp; "nt","")</f>
        <v/>
      </c>
      <c r="V11" s="709" t="str">
        <f>IF('syn rec_edit_2'!B22&lt;&gt;"",RIGHT('syn rec_edit_2'!B22,LEN('syn rec_edit_2'!B22)-5),"")</f>
        <v/>
      </c>
      <c r="W11" s="710"/>
      <c r="X11" s="711"/>
      <c r="Y11" s="52" t="str">
        <f>IF('syn rec_edit_2'!E22&gt;0, 'syn rec_edit_2'!E22 &amp; "nt","")</f>
        <v/>
      </c>
      <c r="Z11" s="709" t="str">
        <f>IF('syn rec_edit_2'!B23&lt;&gt;"",RIGHT('syn rec_edit_2'!B23,LEN('syn rec_edit_2'!B23)-5),"")</f>
        <v/>
      </c>
      <c r="AA11" s="710"/>
      <c r="AB11" s="711"/>
      <c r="AC11" s="52" t="str">
        <f>IF('syn rec_edit_2'!E23&gt;0, 'syn rec_edit_2'!E23 &amp; "nt","")</f>
        <v/>
      </c>
      <c r="AD11" s="709" t="str">
        <f>IF('syn rec_edit_2'!B24&lt;&gt;"",RIGHT('syn rec_edit_2'!B24,LEN('syn rec_edit_2'!B24)-5),"")</f>
        <v/>
      </c>
      <c r="AE11" s="710"/>
      <c r="AF11" s="711"/>
      <c r="AG11" s="52" t="str">
        <f>IF('syn rec_edit_2'!E24&gt;0, 'syn rec_edit_2'!E24 &amp; "nt","")</f>
        <v/>
      </c>
      <c r="AH11" s="709" t="str">
        <f>IF('syn rec_edit_2'!B25&lt;&gt;"",RIGHT('syn rec_edit_2'!B25,LEN('syn rec_edit_2'!B25)-5),"")</f>
        <v/>
      </c>
      <c r="AI11" s="710"/>
      <c r="AJ11" s="711"/>
      <c r="AK11" s="52" t="str">
        <f>IF('syn rec_edit_2'!E25&gt;0, 'syn rec_edit_2'!E25 &amp; "nt","")</f>
        <v/>
      </c>
      <c r="AL11" s="709" t="str">
        <f>IF('syn rec_edit_2'!B26&lt;&gt;"",RIGHT('syn rec_edit_2'!B26,LEN('syn rec_edit_2'!B26)-5),"")</f>
        <v/>
      </c>
      <c r="AM11" s="710"/>
      <c r="AN11" s="711"/>
      <c r="AO11" s="52" t="str">
        <f>IF('syn rec_edit_2'!E26&gt;0, 'syn rec_edit_2'!E26 &amp; "nt","")</f>
        <v/>
      </c>
      <c r="AP11" s="709" t="str">
        <f>IF('syn rec_edit_2'!B27&lt;&gt;"",RIGHT('syn rec_edit_2'!B27,LEN('syn rec_edit_2'!B27)-5),"")</f>
        <v/>
      </c>
      <c r="AQ11" s="710"/>
      <c r="AR11" s="711"/>
      <c r="AS11" s="52" t="str">
        <f>IF('syn rec_edit_2'!E27&gt;0, 'syn rec_edit_2'!E27 &amp; "nt","")</f>
        <v/>
      </c>
      <c r="AT11" s="709" t="str">
        <f>IF('syn rec_edit_2'!B28&lt;&gt;"",RIGHT('syn rec_edit_2'!B28,LEN('syn rec_edit_2'!B28)-5),"")</f>
        <v/>
      </c>
      <c r="AU11" s="710"/>
      <c r="AV11" s="711"/>
      <c r="AW11" s="52" t="str">
        <f>IF('syn rec_edit_2'!E28&gt;0, 'syn rec_edit_2'!E28 &amp; "nt","")</f>
        <v/>
      </c>
    </row>
    <row r="12" spans="1:49" ht="12.95" customHeight="1">
      <c r="A12" s="702"/>
      <c r="B12" s="712"/>
      <c r="C12" s="713"/>
      <c r="D12" s="714"/>
      <c r="E12" s="39" t="str">
        <f>'syn rec_edit_2'!I17</f>
        <v/>
      </c>
      <c r="F12" s="712"/>
      <c r="G12" s="713"/>
      <c r="H12" s="714"/>
      <c r="I12" s="39" t="str">
        <f>'syn rec_edit_2'!I18</f>
        <v/>
      </c>
      <c r="J12" s="712"/>
      <c r="K12" s="713"/>
      <c r="L12" s="714"/>
      <c r="M12" s="39" t="str">
        <f>'syn rec_edit_2'!I19</f>
        <v/>
      </c>
      <c r="N12" s="712"/>
      <c r="O12" s="713"/>
      <c r="P12" s="714"/>
      <c r="Q12" s="39" t="str">
        <f>'syn rec_edit_2'!I20</f>
        <v/>
      </c>
      <c r="R12" s="712"/>
      <c r="S12" s="713"/>
      <c r="T12" s="714"/>
      <c r="U12" s="39" t="str">
        <f>'syn rec_edit_2'!I21</f>
        <v/>
      </c>
      <c r="V12" s="712"/>
      <c r="W12" s="713"/>
      <c r="X12" s="714"/>
      <c r="Y12" s="39" t="str">
        <f>'syn rec_edit_2'!I22</f>
        <v/>
      </c>
      <c r="Z12" s="712"/>
      <c r="AA12" s="713"/>
      <c r="AB12" s="714"/>
      <c r="AC12" s="39" t="str">
        <f>'syn rec_edit_2'!I23</f>
        <v/>
      </c>
      <c r="AD12" s="712"/>
      <c r="AE12" s="713"/>
      <c r="AF12" s="714"/>
      <c r="AG12" s="39" t="str">
        <f>'syn rec_edit_2'!I24</f>
        <v/>
      </c>
      <c r="AH12" s="712"/>
      <c r="AI12" s="713"/>
      <c r="AJ12" s="714"/>
      <c r="AK12" s="39" t="str">
        <f>'syn rec_edit_2'!I25</f>
        <v/>
      </c>
      <c r="AL12" s="712"/>
      <c r="AM12" s="713"/>
      <c r="AN12" s="714"/>
      <c r="AO12" s="39" t="str">
        <f>'syn rec_edit_2'!I26</f>
        <v/>
      </c>
      <c r="AP12" s="712"/>
      <c r="AQ12" s="713"/>
      <c r="AR12" s="714"/>
      <c r="AS12" s="39" t="str">
        <f>'syn rec_edit_2'!I27</f>
        <v/>
      </c>
      <c r="AT12" s="712"/>
      <c r="AU12" s="713"/>
      <c r="AV12" s="714"/>
      <c r="AW12" s="39" t="str">
        <f>'syn rec_edit_2'!I28</f>
        <v/>
      </c>
    </row>
    <row r="13" spans="1:49" ht="12.95" customHeight="1">
      <c r="A13" s="702"/>
      <c r="B13" s="20"/>
      <c r="C13" s="38" t="str">
        <f>'syn rec_edit_2'!H17</f>
        <v/>
      </c>
      <c r="D13" s="21"/>
      <c r="E13" s="39" t="str">
        <f>'syn rec_edit_2'!J17</f>
        <v/>
      </c>
      <c r="F13" s="20"/>
      <c r="G13" s="38" t="str">
        <f>'syn rec_edit_2'!H18</f>
        <v/>
      </c>
      <c r="H13" s="21"/>
      <c r="I13" s="39" t="str">
        <f>'syn rec_edit_2'!J18</f>
        <v/>
      </c>
      <c r="J13" s="20"/>
      <c r="K13" s="38" t="str">
        <f>'syn rec_edit_2'!H19</f>
        <v/>
      </c>
      <c r="L13" s="21"/>
      <c r="M13" s="39" t="str">
        <f>'syn rec_edit_2'!J19</f>
        <v/>
      </c>
      <c r="N13" s="20"/>
      <c r="O13" s="38" t="str">
        <f>'syn rec_edit_2'!H20</f>
        <v/>
      </c>
      <c r="P13" s="21"/>
      <c r="Q13" s="39" t="str">
        <f>'syn rec_edit_2'!J20</f>
        <v/>
      </c>
      <c r="R13" s="20"/>
      <c r="S13" s="38" t="str">
        <f>'syn rec_edit_2'!H21</f>
        <v/>
      </c>
      <c r="T13" s="21"/>
      <c r="U13" s="39" t="str">
        <f>'syn rec_edit_2'!J21</f>
        <v/>
      </c>
      <c r="V13" s="20"/>
      <c r="W13" s="38" t="str">
        <f>'syn rec_edit_2'!H22</f>
        <v/>
      </c>
      <c r="X13" s="21"/>
      <c r="Y13" s="39" t="str">
        <f>'syn rec_edit_2'!J22</f>
        <v/>
      </c>
      <c r="Z13" s="20"/>
      <c r="AA13" s="38" t="str">
        <f>'syn rec_edit_2'!H23</f>
        <v/>
      </c>
      <c r="AB13" s="21"/>
      <c r="AC13" s="39" t="str">
        <f>'syn rec_edit_2'!J23</f>
        <v/>
      </c>
      <c r="AD13" s="20"/>
      <c r="AE13" s="38" t="str">
        <f>'syn rec_edit_2'!H24</f>
        <v/>
      </c>
      <c r="AF13" s="21"/>
      <c r="AG13" s="39" t="str">
        <f>'syn rec_edit_2'!J24</f>
        <v/>
      </c>
      <c r="AH13" s="20"/>
      <c r="AI13" s="38" t="str">
        <f>'syn rec_edit_2'!H25</f>
        <v/>
      </c>
      <c r="AJ13" s="21"/>
      <c r="AK13" s="39" t="str">
        <f>'syn rec_edit_2'!J25</f>
        <v/>
      </c>
      <c r="AL13" s="20"/>
      <c r="AM13" s="38" t="str">
        <f>'syn rec_edit_2'!H26</f>
        <v/>
      </c>
      <c r="AN13" s="21"/>
      <c r="AO13" s="39" t="str">
        <f>'syn rec_edit_2'!J26</f>
        <v/>
      </c>
      <c r="AP13" s="20"/>
      <c r="AQ13" s="38" t="str">
        <f>'syn rec_edit_2'!H27</f>
        <v/>
      </c>
      <c r="AR13" s="21"/>
      <c r="AS13" s="39" t="str">
        <f>'syn rec_edit_2'!J27</f>
        <v/>
      </c>
      <c r="AT13" s="20"/>
      <c r="AU13" s="38" t="str">
        <f>'syn rec_edit_2'!H28</f>
        <v/>
      </c>
      <c r="AV13" s="21"/>
      <c r="AW13" s="39" t="str">
        <f>'syn rec_edit_2'!J28</f>
        <v/>
      </c>
    </row>
    <row r="14" spans="1:49" ht="12.95" customHeight="1" thickBot="1">
      <c r="A14" s="28"/>
      <c r="B14" s="221" t="str">
        <f>'syn rec_edit_2'!F17</f>
        <v/>
      </c>
      <c r="C14" s="22"/>
      <c r="D14" s="22"/>
      <c r="E14" s="23" t="str">
        <f>'syn rec_edit_2'!G17</f>
        <v/>
      </c>
      <c r="F14" s="221" t="str">
        <f>'syn rec_edit_2'!F18</f>
        <v/>
      </c>
      <c r="G14" s="22"/>
      <c r="H14" s="22"/>
      <c r="I14" s="23" t="str">
        <f>'syn rec_edit_2'!G18</f>
        <v/>
      </c>
      <c r="J14" s="221" t="str">
        <f>'syn rec_edit_2'!F19</f>
        <v/>
      </c>
      <c r="K14" s="22"/>
      <c r="L14" s="22"/>
      <c r="M14" s="23" t="str">
        <f>'syn rec_edit_2'!G19</f>
        <v/>
      </c>
      <c r="N14" s="221" t="str">
        <f>'syn rec_edit_2'!F20</f>
        <v/>
      </c>
      <c r="O14" s="22"/>
      <c r="P14" s="22"/>
      <c r="Q14" s="23" t="str">
        <f>'syn rec_edit_2'!G20</f>
        <v/>
      </c>
      <c r="R14" s="221" t="str">
        <f>'syn rec_edit_2'!F21</f>
        <v/>
      </c>
      <c r="S14" s="22"/>
      <c r="T14" s="22"/>
      <c r="U14" s="23" t="str">
        <f>'syn rec_edit_2'!G21</f>
        <v/>
      </c>
      <c r="V14" s="221" t="str">
        <f>'syn rec_edit_2'!F22</f>
        <v/>
      </c>
      <c r="W14" s="22"/>
      <c r="X14" s="22"/>
      <c r="Y14" s="23" t="str">
        <f>'syn rec_edit_2'!G22</f>
        <v/>
      </c>
      <c r="Z14" s="221" t="str">
        <f>'syn rec_edit_2'!F23</f>
        <v/>
      </c>
      <c r="AA14" s="22"/>
      <c r="AB14" s="22"/>
      <c r="AC14" s="23" t="str">
        <f>'syn rec_edit_2'!G23</f>
        <v/>
      </c>
      <c r="AD14" s="221" t="str">
        <f>'syn rec_edit_2'!F24</f>
        <v/>
      </c>
      <c r="AE14" s="22"/>
      <c r="AF14" s="22"/>
      <c r="AG14" s="23" t="str">
        <f>'syn rec_edit_2'!G24</f>
        <v/>
      </c>
      <c r="AH14" s="221" t="str">
        <f>'syn rec_edit_2'!F25</f>
        <v/>
      </c>
      <c r="AI14" s="22"/>
      <c r="AJ14" s="22"/>
      <c r="AK14" s="23" t="str">
        <f>'syn rec_edit_2'!G25</f>
        <v/>
      </c>
      <c r="AL14" s="221" t="str">
        <f>'syn rec_edit_2'!F26</f>
        <v/>
      </c>
      <c r="AM14" s="22"/>
      <c r="AN14" s="22"/>
      <c r="AO14" s="23" t="str">
        <f>'syn rec_edit_2'!G26</f>
        <v/>
      </c>
      <c r="AP14" s="221" t="str">
        <f>'syn rec_edit_2'!F27</f>
        <v/>
      </c>
      <c r="AQ14" s="22"/>
      <c r="AR14" s="22"/>
      <c r="AS14" s="23" t="str">
        <f>'syn rec_edit_2'!G27</f>
        <v/>
      </c>
      <c r="AT14" s="221" t="str">
        <f>'syn rec_edit_2'!F28</f>
        <v/>
      </c>
      <c r="AU14" s="22"/>
      <c r="AV14" s="22"/>
      <c r="AW14" s="23" t="str">
        <f>'syn rec_edit_2'!G28</f>
        <v/>
      </c>
    </row>
    <row r="15" spans="1:49" ht="12.95" customHeight="1">
      <c r="A15" s="701" t="s">
        <v>6</v>
      </c>
      <c r="B15" s="709" t="str">
        <f>IF('syn rec_edit_2'!B29&lt;&gt;"",RIGHT('syn rec_edit_2'!B29,LEN('syn rec_edit_2'!B29)-5),"")</f>
        <v/>
      </c>
      <c r="C15" s="710"/>
      <c r="D15" s="711"/>
      <c r="E15" s="52" t="str">
        <f>IF('syn rec_edit_2'!E29&gt;0, 'syn rec_edit_2'!E29 &amp; "nt","")</f>
        <v/>
      </c>
      <c r="F15" s="709" t="str">
        <f>IF('syn rec_edit_2'!B30&lt;&gt;"",RIGHT('syn rec_edit_2'!B30,LEN('syn rec_edit_2'!B30)-5),"")</f>
        <v/>
      </c>
      <c r="G15" s="710"/>
      <c r="H15" s="711"/>
      <c r="I15" s="52" t="str">
        <f>IF('syn rec_edit_2'!E30&gt;0, 'syn rec_edit_2'!E30 &amp; "nt","")</f>
        <v/>
      </c>
      <c r="J15" s="709" t="str">
        <f>IF('syn rec_edit_2'!B31&lt;&gt;"",RIGHT('syn rec_edit_2'!B31,LEN('syn rec_edit_2'!B31)-5),"")</f>
        <v/>
      </c>
      <c r="K15" s="710"/>
      <c r="L15" s="711"/>
      <c r="M15" s="52" t="str">
        <f>IF('syn rec_edit_2'!E31&gt;0, 'syn rec_edit_2'!E31 &amp; "nt","")</f>
        <v/>
      </c>
      <c r="N15" s="709" t="str">
        <f>IF('syn rec_edit_2'!B32&lt;&gt;"",RIGHT('syn rec_edit_2'!B32,LEN('syn rec_edit_2'!B32)-5),"")</f>
        <v/>
      </c>
      <c r="O15" s="710"/>
      <c r="P15" s="711"/>
      <c r="Q15" s="52" t="str">
        <f>IF('syn rec_edit_2'!E32&gt;0, 'syn rec_edit_2'!E32 &amp; "nt","")</f>
        <v/>
      </c>
      <c r="R15" s="709" t="str">
        <f>IF('syn rec_edit_2'!B33&lt;&gt;"",RIGHT('syn rec_edit_2'!B33,LEN('syn rec_edit_2'!B33)-5),"")</f>
        <v/>
      </c>
      <c r="S15" s="710"/>
      <c r="T15" s="711"/>
      <c r="U15" s="52" t="str">
        <f>IF('syn rec_edit_2'!E33&gt;0, 'syn rec_edit_2'!E33 &amp; "nt","")</f>
        <v/>
      </c>
      <c r="V15" s="709" t="str">
        <f>IF('syn rec_edit_2'!B34&lt;&gt;"",RIGHT('syn rec_edit_2'!B34,LEN('syn rec_edit_2'!B34)-5),"")</f>
        <v/>
      </c>
      <c r="W15" s="710"/>
      <c r="X15" s="711"/>
      <c r="Y15" s="52" t="str">
        <f>IF('syn rec_edit_2'!E34&gt;0, 'syn rec_edit_2'!E34 &amp; "nt","")</f>
        <v/>
      </c>
      <c r="Z15" s="709" t="str">
        <f>IF('syn rec_edit_2'!B35&lt;&gt;"",RIGHT('syn rec_edit_2'!B35,LEN('syn rec_edit_2'!B35)-5),"")</f>
        <v/>
      </c>
      <c r="AA15" s="710"/>
      <c r="AB15" s="711"/>
      <c r="AC15" s="52" t="str">
        <f>IF('syn rec_edit_2'!E35&gt;0, 'syn rec_edit_2'!E35 &amp; "nt","")</f>
        <v/>
      </c>
      <c r="AD15" s="709" t="str">
        <f>IF('syn rec_edit_2'!B36&lt;&gt;"",RIGHT('syn rec_edit_2'!B36,LEN('syn rec_edit_2'!B36)-5),"")</f>
        <v/>
      </c>
      <c r="AE15" s="710"/>
      <c r="AF15" s="711"/>
      <c r="AG15" s="52" t="str">
        <f>IF('syn rec_edit_2'!E36&gt;0, 'syn rec_edit_2'!E36 &amp; "nt","")</f>
        <v/>
      </c>
      <c r="AH15" s="709" t="str">
        <f>IF('syn rec_edit_2'!B37&lt;&gt;"",RIGHT('syn rec_edit_2'!B37,LEN('syn rec_edit_2'!B37)-5),"")</f>
        <v/>
      </c>
      <c r="AI15" s="710"/>
      <c r="AJ15" s="711"/>
      <c r="AK15" s="52" t="str">
        <f>IF('syn rec_edit_2'!E37&gt;0, 'syn rec_edit_2'!E37 &amp; "nt","")</f>
        <v/>
      </c>
      <c r="AL15" s="709" t="str">
        <f>IF('syn rec_edit_2'!B38&lt;&gt;"",RIGHT('syn rec_edit_2'!B38,LEN('syn rec_edit_2'!B38)-5),"")</f>
        <v/>
      </c>
      <c r="AM15" s="710"/>
      <c r="AN15" s="711"/>
      <c r="AO15" s="52" t="str">
        <f>IF('syn rec_edit_2'!E38&gt;0, 'syn rec_edit_2'!E38 &amp; "nt","")</f>
        <v/>
      </c>
      <c r="AP15" s="709" t="str">
        <f>IF('syn rec_edit_2'!B39&lt;&gt;"",RIGHT('syn rec_edit_2'!B39,LEN('syn rec_edit_2'!B39)-5),"")</f>
        <v/>
      </c>
      <c r="AQ15" s="710"/>
      <c r="AR15" s="711"/>
      <c r="AS15" s="52" t="str">
        <f>IF('syn rec_edit_2'!E39&gt;0, 'syn rec_edit_2'!E39 &amp; "nt","")</f>
        <v/>
      </c>
      <c r="AT15" s="709" t="str">
        <f>IF('syn rec_edit_2'!B40&lt;&gt;"",RIGHT('syn rec_edit_2'!B40,LEN('syn rec_edit_2'!B40)-5),"")</f>
        <v/>
      </c>
      <c r="AU15" s="710"/>
      <c r="AV15" s="711"/>
      <c r="AW15" s="52" t="str">
        <f>IF('syn rec_edit_2'!E40&gt;0, 'syn rec_edit_2'!E40 &amp; "nt","")</f>
        <v/>
      </c>
    </row>
    <row r="16" spans="1:49" ht="12.95" customHeight="1">
      <c r="A16" s="702"/>
      <c r="B16" s="712"/>
      <c r="C16" s="713"/>
      <c r="D16" s="714"/>
      <c r="E16" s="39" t="str">
        <f>'syn rec_edit_2'!I29</f>
        <v/>
      </c>
      <c r="F16" s="712"/>
      <c r="G16" s="713"/>
      <c r="H16" s="714"/>
      <c r="I16" s="39" t="str">
        <f>'syn rec_edit_2'!I30</f>
        <v/>
      </c>
      <c r="J16" s="712"/>
      <c r="K16" s="713"/>
      <c r="L16" s="714"/>
      <c r="M16" s="39" t="str">
        <f>'syn rec_edit_2'!I31</f>
        <v/>
      </c>
      <c r="N16" s="712"/>
      <c r="O16" s="713"/>
      <c r="P16" s="714"/>
      <c r="Q16" s="39" t="str">
        <f>'syn rec_edit_2'!I32</f>
        <v/>
      </c>
      <c r="R16" s="712"/>
      <c r="S16" s="713"/>
      <c r="T16" s="714"/>
      <c r="U16" s="39" t="str">
        <f>'syn rec_edit_2'!I33</f>
        <v/>
      </c>
      <c r="V16" s="712"/>
      <c r="W16" s="713"/>
      <c r="X16" s="714"/>
      <c r="Y16" s="39" t="str">
        <f>'syn rec_edit_2'!I34</f>
        <v/>
      </c>
      <c r="Z16" s="712"/>
      <c r="AA16" s="713"/>
      <c r="AB16" s="714"/>
      <c r="AC16" s="39" t="str">
        <f>'syn rec_edit_2'!I35</f>
        <v/>
      </c>
      <c r="AD16" s="712"/>
      <c r="AE16" s="713"/>
      <c r="AF16" s="714"/>
      <c r="AG16" s="39" t="str">
        <f>'syn rec_edit_2'!I36</f>
        <v/>
      </c>
      <c r="AH16" s="712"/>
      <c r="AI16" s="713"/>
      <c r="AJ16" s="714"/>
      <c r="AK16" s="39" t="str">
        <f>'syn rec_edit_2'!I37</f>
        <v/>
      </c>
      <c r="AL16" s="712"/>
      <c r="AM16" s="713"/>
      <c r="AN16" s="714"/>
      <c r="AO16" s="39" t="str">
        <f>'syn rec_edit_2'!I38</f>
        <v/>
      </c>
      <c r="AP16" s="712"/>
      <c r="AQ16" s="713"/>
      <c r="AR16" s="714"/>
      <c r="AS16" s="39" t="str">
        <f>'syn rec_edit_2'!I39</f>
        <v/>
      </c>
      <c r="AT16" s="712"/>
      <c r="AU16" s="713"/>
      <c r="AV16" s="714"/>
      <c r="AW16" s="39" t="str">
        <f>'syn rec_edit_2'!I40</f>
        <v/>
      </c>
    </row>
    <row r="17" spans="1:51" ht="12.95" customHeight="1">
      <c r="A17" s="702"/>
      <c r="B17" s="20"/>
      <c r="C17" s="38" t="str">
        <f>'syn rec_edit_2'!H29</f>
        <v/>
      </c>
      <c r="D17" s="21"/>
      <c r="E17" s="39" t="str">
        <f>'syn rec_edit_2'!J29</f>
        <v/>
      </c>
      <c r="F17" s="20"/>
      <c r="G17" s="38" t="str">
        <f>'syn rec_edit_2'!H30</f>
        <v/>
      </c>
      <c r="H17" s="21"/>
      <c r="I17" s="39" t="str">
        <f>'syn rec_edit_2'!J30</f>
        <v/>
      </c>
      <c r="J17" s="20"/>
      <c r="K17" s="38" t="str">
        <f>'syn rec_edit_2'!H31</f>
        <v/>
      </c>
      <c r="L17" s="21"/>
      <c r="M17" s="39" t="str">
        <f>'syn rec_edit_2'!J31</f>
        <v/>
      </c>
      <c r="N17" s="20"/>
      <c r="O17" s="38" t="str">
        <f>'syn rec_edit_2'!H32</f>
        <v/>
      </c>
      <c r="P17" s="21"/>
      <c r="Q17" s="39" t="str">
        <f>'syn rec_edit_2'!J32</f>
        <v/>
      </c>
      <c r="R17" s="20"/>
      <c r="S17" s="38" t="str">
        <f>'syn rec_edit_2'!H33</f>
        <v/>
      </c>
      <c r="T17" s="21"/>
      <c r="U17" s="39" t="str">
        <f>'syn rec_edit_2'!J33</f>
        <v/>
      </c>
      <c r="V17" s="20"/>
      <c r="W17" s="38" t="str">
        <f>'syn rec_edit_2'!H34</f>
        <v/>
      </c>
      <c r="X17" s="21"/>
      <c r="Y17" s="39" t="str">
        <f>'syn rec_edit_2'!J34</f>
        <v/>
      </c>
      <c r="Z17" s="20"/>
      <c r="AA17" s="38" t="str">
        <f>'syn rec_edit_2'!H35</f>
        <v/>
      </c>
      <c r="AB17" s="21"/>
      <c r="AC17" s="39" t="str">
        <f>'syn rec_edit_2'!J35</f>
        <v/>
      </c>
      <c r="AD17" s="20"/>
      <c r="AE17" s="38" t="str">
        <f>'syn rec_edit_2'!H36</f>
        <v/>
      </c>
      <c r="AF17" s="21"/>
      <c r="AG17" s="39" t="str">
        <f>'syn rec_edit_2'!J36</f>
        <v/>
      </c>
      <c r="AH17" s="20"/>
      <c r="AI17" s="38" t="str">
        <f>'syn rec_edit_2'!H37</f>
        <v/>
      </c>
      <c r="AJ17" s="21"/>
      <c r="AK17" s="39" t="str">
        <f>'syn rec_edit_2'!J37</f>
        <v/>
      </c>
      <c r="AL17" s="20"/>
      <c r="AM17" s="38" t="str">
        <f>'syn rec_edit_2'!H38</f>
        <v/>
      </c>
      <c r="AN17" s="21"/>
      <c r="AO17" s="39" t="str">
        <f>'syn rec_edit_2'!J38</f>
        <v/>
      </c>
      <c r="AP17" s="20"/>
      <c r="AQ17" s="38" t="str">
        <f>'syn rec_edit_2'!H39</f>
        <v/>
      </c>
      <c r="AR17" s="21"/>
      <c r="AS17" s="39" t="str">
        <f>'syn rec_edit_2'!J39</f>
        <v/>
      </c>
      <c r="AT17" s="20"/>
      <c r="AU17" s="38" t="str">
        <f>'syn rec_edit_2'!H40</f>
        <v/>
      </c>
      <c r="AV17" s="21"/>
      <c r="AW17" s="39" t="str">
        <f>'syn rec_edit_2'!J40</f>
        <v/>
      </c>
    </row>
    <row r="18" spans="1:51" ht="12.95" customHeight="1" thickBot="1">
      <c r="A18" s="28"/>
      <c r="B18" s="221" t="str">
        <f>'syn rec_edit_2'!F29</f>
        <v/>
      </c>
      <c r="C18" s="22"/>
      <c r="D18" s="22"/>
      <c r="E18" s="23" t="str">
        <f>'syn rec_edit_2'!G29</f>
        <v/>
      </c>
      <c r="F18" s="221" t="str">
        <f>'syn rec_edit_2'!F30</f>
        <v/>
      </c>
      <c r="G18" s="22"/>
      <c r="H18" s="22"/>
      <c r="I18" s="23" t="str">
        <f>'syn rec_edit_2'!G30</f>
        <v/>
      </c>
      <c r="J18" s="221" t="str">
        <f>'syn rec_edit_2'!F31</f>
        <v/>
      </c>
      <c r="K18" s="22"/>
      <c r="L18" s="22"/>
      <c r="M18" s="23" t="str">
        <f>'syn rec_edit_2'!G31</f>
        <v/>
      </c>
      <c r="N18" s="221" t="str">
        <f>'syn rec_edit_2'!F32</f>
        <v/>
      </c>
      <c r="O18" s="22"/>
      <c r="P18" s="22"/>
      <c r="Q18" s="23" t="str">
        <f>'syn rec_edit_2'!G32</f>
        <v/>
      </c>
      <c r="R18" s="221" t="str">
        <f>'syn rec_edit_2'!F33</f>
        <v/>
      </c>
      <c r="S18" s="22"/>
      <c r="T18" s="22"/>
      <c r="U18" s="23" t="str">
        <f>'syn rec_edit_2'!G33</f>
        <v/>
      </c>
      <c r="V18" s="221" t="str">
        <f>'syn rec_edit_2'!F34</f>
        <v/>
      </c>
      <c r="W18" s="22"/>
      <c r="X18" s="22"/>
      <c r="Y18" s="23" t="str">
        <f>'syn rec_edit_2'!G34</f>
        <v/>
      </c>
      <c r="Z18" s="221" t="str">
        <f>'syn rec_edit_2'!F35</f>
        <v/>
      </c>
      <c r="AA18" s="22"/>
      <c r="AB18" s="22"/>
      <c r="AC18" s="23" t="str">
        <f>'syn rec_edit_2'!G35</f>
        <v/>
      </c>
      <c r="AD18" s="221" t="str">
        <f>'syn rec_edit_2'!F36</f>
        <v/>
      </c>
      <c r="AE18" s="22"/>
      <c r="AF18" s="22"/>
      <c r="AG18" s="23" t="str">
        <f>'syn rec_edit_2'!G36</f>
        <v/>
      </c>
      <c r="AH18" s="221" t="str">
        <f>'syn rec_edit_2'!F37</f>
        <v/>
      </c>
      <c r="AI18" s="22"/>
      <c r="AJ18" s="22"/>
      <c r="AK18" s="23" t="str">
        <f>'syn rec_edit_2'!G37</f>
        <v/>
      </c>
      <c r="AL18" s="221" t="str">
        <f>'syn rec_edit_2'!F38</f>
        <v/>
      </c>
      <c r="AM18" s="22"/>
      <c r="AN18" s="22"/>
      <c r="AO18" s="23" t="str">
        <f>'syn rec_edit_2'!G38</f>
        <v/>
      </c>
      <c r="AP18" s="221" t="str">
        <f>'syn rec_edit_2'!F39</f>
        <v/>
      </c>
      <c r="AQ18" s="22"/>
      <c r="AR18" s="22"/>
      <c r="AS18" s="23" t="str">
        <f>'syn rec_edit_2'!G39</f>
        <v/>
      </c>
      <c r="AT18" s="221" t="str">
        <f>'syn rec_edit_2'!F40</f>
        <v/>
      </c>
      <c r="AU18" s="22"/>
      <c r="AV18" s="22"/>
      <c r="AW18" s="23" t="str">
        <f>'syn rec_edit_2'!G40</f>
        <v/>
      </c>
    </row>
    <row r="19" spans="1:51" ht="12.95" customHeight="1">
      <c r="A19" s="701" t="s">
        <v>7</v>
      </c>
      <c r="B19" s="709" t="str">
        <f>IF('syn rec_edit_2'!B41&lt;&gt;"",RIGHT('syn rec_edit_2'!B41,LEN('syn rec_edit_2'!B41)-5),"")</f>
        <v/>
      </c>
      <c r="C19" s="710"/>
      <c r="D19" s="711"/>
      <c r="E19" s="52" t="str">
        <f>IF('syn rec_edit_2'!E41&gt;0, 'syn rec_edit_2'!E41 &amp; "nt","")</f>
        <v/>
      </c>
      <c r="F19" s="709" t="str">
        <f>IF('syn rec_edit_2'!B42&lt;&gt;"",RIGHT('syn rec_edit_2'!B42,LEN('syn rec_edit_2'!B42)-5),"")</f>
        <v/>
      </c>
      <c r="G19" s="710"/>
      <c r="H19" s="711"/>
      <c r="I19" s="52" t="str">
        <f>IF('syn rec_edit_2'!E42&gt;0, 'syn rec_edit_2'!E42 &amp; "nt","")</f>
        <v/>
      </c>
      <c r="J19" s="709" t="str">
        <f>IF('syn rec_edit_2'!B43&lt;&gt;"",RIGHT('syn rec_edit_2'!B43,LEN('syn rec_edit_2'!B43)-5),"")</f>
        <v/>
      </c>
      <c r="K19" s="710"/>
      <c r="L19" s="711"/>
      <c r="M19" s="52" t="str">
        <f>IF('syn rec_edit_2'!E43&gt;0, 'syn rec_edit_2'!E43 &amp; "nt","")</f>
        <v/>
      </c>
      <c r="N19" s="709" t="str">
        <f>IF('syn rec_edit_2'!B44&lt;&gt;"",RIGHT('syn rec_edit_2'!B44,LEN('syn rec_edit_2'!B44)-5),"")</f>
        <v/>
      </c>
      <c r="O19" s="710"/>
      <c r="P19" s="711"/>
      <c r="Q19" s="52" t="str">
        <f>IF('syn rec_edit_2'!E44&gt;0, 'syn rec_edit_2'!E44 &amp; "nt","")</f>
        <v/>
      </c>
      <c r="R19" s="709" t="str">
        <f>IF('syn rec_edit_2'!B45&lt;&gt;"",RIGHT('syn rec_edit_2'!B45,LEN('syn rec_edit_2'!B45)-5),"")</f>
        <v/>
      </c>
      <c r="S19" s="710"/>
      <c r="T19" s="711"/>
      <c r="U19" s="52" t="str">
        <f>IF('syn rec_edit_2'!E45&gt;0, 'syn rec_edit_2'!E45 &amp; "nt","")</f>
        <v/>
      </c>
      <c r="V19" s="709" t="str">
        <f>IF('syn rec_edit_2'!B46&lt;&gt;"",RIGHT('syn rec_edit_2'!B46,LEN('syn rec_edit_2'!B46)-5),"")</f>
        <v/>
      </c>
      <c r="W19" s="710"/>
      <c r="X19" s="711"/>
      <c r="Y19" s="52" t="str">
        <f>IF('syn rec_edit_2'!E46&gt;0, 'syn rec_edit_2'!E46 &amp; "nt","")</f>
        <v/>
      </c>
      <c r="Z19" s="709" t="str">
        <f>IF('syn rec_edit_2'!B47&lt;&gt;"",RIGHT('syn rec_edit_2'!B47,LEN('syn rec_edit_2'!B47)-5),"")</f>
        <v/>
      </c>
      <c r="AA19" s="710"/>
      <c r="AB19" s="711"/>
      <c r="AC19" s="52" t="str">
        <f>IF('syn rec_edit_2'!E47&gt;0, 'syn rec_edit_2'!E47 &amp; "nt","")</f>
        <v/>
      </c>
      <c r="AD19" s="709" t="str">
        <f>IF('syn rec_edit_2'!B48&lt;&gt;"",RIGHT('syn rec_edit_2'!B48,LEN('syn rec_edit_2'!B48)-5),"")</f>
        <v/>
      </c>
      <c r="AE19" s="710"/>
      <c r="AF19" s="711"/>
      <c r="AG19" s="52" t="str">
        <f>IF('syn rec_edit_2'!E48&gt;0, 'syn rec_edit_2'!E48 &amp; "nt","")</f>
        <v/>
      </c>
      <c r="AH19" s="709" t="str">
        <f>IF('syn rec_edit_2'!B49&lt;&gt;"",RIGHT('syn rec_edit_2'!B49,LEN('syn rec_edit_2'!B49)-5),"")</f>
        <v/>
      </c>
      <c r="AI19" s="710"/>
      <c r="AJ19" s="711"/>
      <c r="AK19" s="52" t="str">
        <f>IF('syn rec_edit_2'!E49&gt;0, 'syn rec_edit_2'!E49 &amp; "nt","")</f>
        <v/>
      </c>
      <c r="AL19" s="709" t="str">
        <f>IF('syn rec_edit_2'!B50&lt;&gt;"",RIGHT('syn rec_edit_2'!B50,LEN('syn rec_edit_2'!B50)-5),"")</f>
        <v/>
      </c>
      <c r="AM19" s="710"/>
      <c r="AN19" s="711"/>
      <c r="AO19" s="52" t="str">
        <f>IF('syn rec_edit_2'!E50&gt;0, 'syn rec_edit_2'!E50 &amp; "nt","")</f>
        <v/>
      </c>
      <c r="AP19" s="709" t="str">
        <f>IF('syn rec_edit_2'!B51&lt;&gt;"",RIGHT('syn rec_edit_2'!B51,LEN('syn rec_edit_2'!B51)-5),"")</f>
        <v/>
      </c>
      <c r="AQ19" s="710"/>
      <c r="AR19" s="711"/>
      <c r="AS19" s="52" t="str">
        <f>IF('syn rec_edit_2'!E51&gt;0, 'syn rec_edit_2'!E51 &amp; "nt","")</f>
        <v/>
      </c>
      <c r="AT19" s="709" t="str">
        <f>IF('syn rec_edit_2'!B52&lt;&gt;"",RIGHT('syn rec_edit_2'!B52,LEN('syn rec_edit_2'!B52)-5),"")</f>
        <v/>
      </c>
      <c r="AU19" s="710"/>
      <c r="AV19" s="711"/>
      <c r="AW19" s="52" t="str">
        <f>IF('syn rec_edit_2'!E52&gt;0, 'syn rec_edit_2'!E52 &amp; "nt","")</f>
        <v/>
      </c>
    </row>
    <row r="20" spans="1:51" ht="12.95" customHeight="1">
      <c r="A20" s="702"/>
      <c r="B20" s="712"/>
      <c r="C20" s="713"/>
      <c r="D20" s="714"/>
      <c r="E20" s="39" t="str">
        <f>'syn rec_edit_2'!I41</f>
        <v/>
      </c>
      <c r="F20" s="712"/>
      <c r="G20" s="713"/>
      <c r="H20" s="714"/>
      <c r="I20" s="39" t="str">
        <f>'syn rec_edit_2'!I42</f>
        <v/>
      </c>
      <c r="J20" s="712"/>
      <c r="K20" s="713"/>
      <c r="L20" s="714"/>
      <c r="M20" s="39" t="str">
        <f>'syn rec_edit_2'!I43</f>
        <v/>
      </c>
      <c r="N20" s="712"/>
      <c r="O20" s="713"/>
      <c r="P20" s="714"/>
      <c r="Q20" s="39" t="str">
        <f>'syn rec_edit_2'!I44</f>
        <v/>
      </c>
      <c r="R20" s="712"/>
      <c r="S20" s="713"/>
      <c r="T20" s="714"/>
      <c r="U20" s="39" t="str">
        <f>'syn rec_edit_2'!I45</f>
        <v/>
      </c>
      <c r="V20" s="712"/>
      <c r="W20" s="713"/>
      <c r="X20" s="714"/>
      <c r="Y20" s="39" t="str">
        <f>'syn rec_edit_2'!I46</f>
        <v/>
      </c>
      <c r="Z20" s="712"/>
      <c r="AA20" s="713"/>
      <c r="AB20" s="714"/>
      <c r="AC20" s="39" t="str">
        <f>'syn rec_edit_2'!I47</f>
        <v/>
      </c>
      <c r="AD20" s="712"/>
      <c r="AE20" s="713"/>
      <c r="AF20" s="714"/>
      <c r="AG20" s="39" t="str">
        <f>'syn rec_edit_2'!I48</f>
        <v/>
      </c>
      <c r="AH20" s="712"/>
      <c r="AI20" s="713"/>
      <c r="AJ20" s="714"/>
      <c r="AK20" s="39" t="str">
        <f>'syn rec_edit_2'!I49</f>
        <v/>
      </c>
      <c r="AL20" s="712"/>
      <c r="AM20" s="713"/>
      <c r="AN20" s="714"/>
      <c r="AO20" s="39" t="str">
        <f>'syn rec_edit_2'!I50</f>
        <v/>
      </c>
      <c r="AP20" s="712"/>
      <c r="AQ20" s="713"/>
      <c r="AR20" s="714"/>
      <c r="AS20" s="39" t="str">
        <f>'syn rec_edit_2'!I51</f>
        <v/>
      </c>
      <c r="AT20" s="712"/>
      <c r="AU20" s="713"/>
      <c r="AV20" s="714"/>
      <c r="AW20" s="39" t="str">
        <f>'syn rec_edit_2'!I52</f>
        <v/>
      </c>
      <c r="AX20" s="11"/>
      <c r="AY20" s="11"/>
    </row>
    <row r="21" spans="1:51" ht="12.95" customHeight="1">
      <c r="A21" s="702"/>
      <c r="B21" s="20"/>
      <c r="C21" s="38" t="str">
        <f>'syn rec_edit_2'!H41</f>
        <v/>
      </c>
      <c r="D21" s="21"/>
      <c r="E21" s="39" t="str">
        <f>'syn rec_edit_2'!J41</f>
        <v/>
      </c>
      <c r="F21" s="20"/>
      <c r="G21" s="38" t="str">
        <f>'syn rec_edit_2'!H42</f>
        <v/>
      </c>
      <c r="H21" s="21"/>
      <c r="I21" s="39" t="str">
        <f>'syn rec_edit_2'!J42</f>
        <v/>
      </c>
      <c r="J21" s="20"/>
      <c r="K21" s="38" t="str">
        <f>'syn rec_edit_2'!H43</f>
        <v/>
      </c>
      <c r="L21" s="21"/>
      <c r="M21" s="39" t="str">
        <f>'syn rec_edit_2'!J43</f>
        <v/>
      </c>
      <c r="N21" s="20"/>
      <c r="O21" s="38" t="str">
        <f>'syn rec_edit_2'!H44</f>
        <v/>
      </c>
      <c r="P21" s="21"/>
      <c r="Q21" s="39" t="str">
        <f>'syn rec_edit_2'!J44</f>
        <v/>
      </c>
      <c r="R21" s="20"/>
      <c r="S21" s="38" t="str">
        <f>'syn rec_edit_2'!H45</f>
        <v/>
      </c>
      <c r="T21" s="21"/>
      <c r="U21" s="39" t="str">
        <f>'syn rec_edit_2'!J45</f>
        <v/>
      </c>
      <c r="V21" s="20"/>
      <c r="W21" s="38" t="str">
        <f>'syn rec_edit_2'!H46</f>
        <v/>
      </c>
      <c r="X21" s="21"/>
      <c r="Y21" s="39" t="str">
        <f>'syn rec_edit_2'!J46</f>
        <v/>
      </c>
      <c r="Z21" s="20"/>
      <c r="AA21" s="38" t="str">
        <f>'syn rec_edit_2'!H47</f>
        <v/>
      </c>
      <c r="AB21" s="21"/>
      <c r="AC21" s="39" t="str">
        <f>'syn rec_edit_2'!J47</f>
        <v/>
      </c>
      <c r="AD21" s="20"/>
      <c r="AE21" s="38" t="str">
        <f>'syn rec_edit_2'!H48</f>
        <v/>
      </c>
      <c r="AF21" s="21"/>
      <c r="AG21" s="39" t="str">
        <f>'syn rec_edit_2'!J48</f>
        <v/>
      </c>
      <c r="AH21" s="20"/>
      <c r="AI21" s="38" t="str">
        <f>'syn rec_edit_2'!H49</f>
        <v/>
      </c>
      <c r="AJ21" s="21"/>
      <c r="AK21" s="39" t="str">
        <f>'syn rec_edit_2'!J49</f>
        <v/>
      </c>
      <c r="AL21" s="20"/>
      <c r="AM21" s="38" t="str">
        <f>'syn rec_edit_2'!H50</f>
        <v/>
      </c>
      <c r="AN21" s="21"/>
      <c r="AO21" s="39" t="str">
        <f>'syn rec_edit_2'!J50</f>
        <v/>
      </c>
      <c r="AP21" s="20"/>
      <c r="AQ21" s="38" t="str">
        <f>'syn rec_edit_2'!H51</f>
        <v/>
      </c>
      <c r="AR21" s="21"/>
      <c r="AS21" s="39" t="str">
        <f>'syn rec_edit_2'!J51</f>
        <v/>
      </c>
      <c r="AT21" s="20"/>
      <c r="AU21" s="38" t="str">
        <f>'syn rec_edit_2'!H52</f>
        <v/>
      </c>
      <c r="AV21" s="21"/>
      <c r="AW21" s="39" t="str">
        <f>'syn rec_edit_2'!J52</f>
        <v/>
      </c>
    </row>
    <row r="22" spans="1:51" ht="12.95" customHeight="1" thickBot="1">
      <c r="A22" s="28"/>
      <c r="B22" s="221" t="str">
        <f>'syn rec_edit_2'!F41</f>
        <v/>
      </c>
      <c r="C22" s="22"/>
      <c r="D22" s="22"/>
      <c r="E22" s="23" t="str">
        <f>'syn rec_edit_2'!G41</f>
        <v/>
      </c>
      <c r="F22" s="221" t="str">
        <f>'syn rec_edit_2'!F42</f>
        <v/>
      </c>
      <c r="G22" s="22"/>
      <c r="H22" s="22"/>
      <c r="I22" s="23" t="str">
        <f>'syn rec_edit_2'!G42</f>
        <v/>
      </c>
      <c r="J22" s="221" t="str">
        <f>'syn rec_edit_2'!F43</f>
        <v/>
      </c>
      <c r="K22" s="22"/>
      <c r="L22" s="22"/>
      <c r="M22" s="23" t="str">
        <f>'syn rec_edit_2'!G43</f>
        <v/>
      </c>
      <c r="N22" s="221" t="str">
        <f>'syn rec_edit_2'!F44</f>
        <v/>
      </c>
      <c r="O22" s="22"/>
      <c r="P22" s="22"/>
      <c r="Q22" s="23" t="str">
        <f>'syn rec_edit_2'!G44</f>
        <v/>
      </c>
      <c r="R22" s="221" t="str">
        <f>'syn rec_edit_2'!F45</f>
        <v/>
      </c>
      <c r="S22" s="22"/>
      <c r="T22" s="22"/>
      <c r="U22" s="23" t="str">
        <f>'syn rec_edit_2'!G45</f>
        <v/>
      </c>
      <c r="V22" s="221" t="str">
        <f>'syn rec_edit_2'!F46</f>
        <v/>
      </c>
      <c r="W22" s="22"/>
      <c r="X22" s="22"/>
      <c r="Y22" s="23" t="str">
        <f>'syn rec_edit_2'!G46</f>
        <v/>
      </c>
      <c r="Z22" s="221" t="str">
        <f>'syn rec_edit_2'!F47</f>
        <v/>
      </c>
      <c r="AA22" s="22"/>
      <c r="AB22" s="22"/>
      <c r="AC22" s="23" t="str">
        <f>'syn rec_edit_2'!G47</f>
        <v/>
      </c>
      <c r="AD22" s="221" t="str">
        <f>'syn rec_edit_2'!F48</f>
        <v/>
      </c>
      <c r="AE22" s="22"/>
      <c r="AF22" s="22"/>
      <c r="AG22" s="23" t="str">
        <f>'syn rec_edit_2'!G48</f>
        <v/>
      </c>
      <c r="AH22" s="221" t="str">
        <f>'syn rec_edit_2'!F49</f>
        <v/>
      </c>
      <c r="AI22" s="22"/>
      <c r="AJ22" s="22"/>
      <c r="AK22" s="23" t="str">
        <f>'syn rec_edit_2'!G49</f>
        <v/>
      </c>
      <c r="AL22" s="221" t="str">
        <f>'syn rec_edit_2'!F50</f>
        <v/>
      </c>
      <c r="AM22" s="22"/>
      <c r="AN22" s="22"/>
      <c r="AO22" s="23" t="str">
        <f>'syn rec_edit_2'!G50</f>
        <v/>
      </c>
      <c r="AP22" s="221" t="str">
        <f>'syn rec_edit_2'!F51</f>
        <v/>
      </c>
      <c r="AQ22" s="22"/>
      <c r="AR22" s="22"/>
      <c r="AS22" s="23" t="str">
        <f>'syn rec_edit_2'!G51</f>
        <v/>
      </c>
      <c r="AT22" s="221" t="str">
        <f>'syn rec_edit_2'!F52</f>
        <v/>
      </c>
      <c r="AU22" s="22"/>
      <c r="AV22" s="22"/>
      <c r="AW22" s="23" t="str">
        <f>'syn rec_edit_2'!G52</f>
        <v/>
      </c>
    </row>
    <row r="23" spans="1:51" ht="12.95" customHeight="1">
      <c r="A23" s="701" t="s">
        <v>8</v>
      </c>
      <c r="B23" s="709" t="str">
        <f>IF('syn rec_edit_2'!B53&lt;&gt;"",RIGHT('syn rec_edit_2'!B53,LEN('syn rec_edit_2'!B53)-5),"")</f>
        <v/>
      </c>
      <c r="C23" s="710"/>
      <c r="D23" s="711"/>
      <c r="E23" s="52" t="str">
        <f>IF('syn rec_edit_2'!E53&gt;0, 'syn rec_edit_2'!E53 &amp; "nt","")</f>
        <v/>
      </c>
      <c r="F23" s="709" t="str">
        <f>IF('syn rec_edit_2'!B54&lt;&gt;"",RIGHT('syn rec_edit_2'!B54,LEN('syn rec_edit_2'!B54)-5),"")</f>
        <v/>
      </c>
      <c r="G23" s="710"/>
      <c r="H23" s="711"/>
      <c r="I23" s="52" t="str">
        <f>IF('syn rec_edit_2'!E54&gt;0, 'syn rec_edit_2'!E54 &amp; "nt","")</f>
        <v/>
      </c>
      <c r="J23" s="709" t="str">
        <f>IF('syn rec_edit_2'!B55&lt;&gt;"",RIGHT('syn rec_edit_2'!B55,LEN('syn rec_edit_2'!B55)-5),"")</f>
        <v/>
      </c>
      <c r="K23" s="710"/>
      <c r="L23" s="711"/>
      <c r="M23" s="52" t="str">
        <f>IF('syn rec_edit_2'!E55&gt;0, 'syn rec_edit_2'!E55 &amp; "nt","")</f>
        <v/>
      </c>
      <c r="N23" s="709" t="str">
        <f>IF('syn rec_edit_2'!B56&lt;&gt;"",RIGHT('syn rec_edit_2'!B56,LEN('syn rec_edit_2'!B56)-5),"")</f>
        <v/>
      </c>
      <c r="O23" s="710"/>
      <c r="P23" s="711"/>
      <c r="Q23" s="52" t="str">
        <f>IF('syn rec_edit_2'!E56&gt;0, 'syn rec_edit_2'!E56 &amp; "nt","")</f>
        <v/>
      </c>
      <c r="R23" s="709" t="str">
        <f>IF('syn rec_edit_2'!B57&lt;&gt;"",RIGHT('syn rec_edit_2'!B57,LEN('syn rec_edit_2'!B57)-5),"")</f>
        <v/>
      </c>
      <c r="S23" s="710"/>
      <c r="T23" s="711"/>
      <c r="U23" s="52" t="str">
        <f>IF('syn rec_edit_2'!E57&gt;0, 'syn rec_edit_2'!E57 &amp; "nt","")</f>
        <v/>
      </c>
      <c r="V23" s="709" t="str">
        <f>IF('syn rec_edit_2'!B58&lt;&gt;"",RIGHT('syn rec_edit_2'!B58,LEN('syn rec_edit_2'!B58)-5),"")</f>
        <v/>
      </c>
      <c r="W23" s="710"/>
      <c r="X23" s="711"/>
      <c r="Y23" s="52" t="str">
        <f>IF('syn rec_edit_2'!E58&gt;0, 'syn rec_edit_2'!E58 &amp; "nt","")</f>
        <v/>
      </c>
      <c r="Z23" s="709" t="str">
        <f>IF('syn rec_edit_2'!B59&lt;&gt;"",RIGHT('syn rec_edit_2'!B59,LEN('syn rec_edit_2'!B59)-5),"")</f>
        <v/>
      </c>
      <c r="AA23" s="710"/>
      <c r="AB23" s="711"/>
      <c r="AC23" s="52" t="str">
        <f>IF('syn rec_edit_2'!E59&gt;0, 'syn rec_edit_2'!E59 &amp; "nt","")</f>
        <v/>
      </c>
      <c r="AD23" s="709" t="str">
        <f>IF('syn rec_edit_2'!B60&lt;&gt;"",RIGHT('syn rec_edit_2'!B60,LEN('syn rec_edit_2'!B60)-5),"")</f>
        <v/>
      </c>
      <c r="AE23" s="710"/>
      <c r="AF23" s="711"/>
      <c r="AG23" s="52" t="str">
        <f>IF('syn rec_edit_2'!E60&gt;0, 'syn rec_edit_2'!E60 &amp; "nt","")</f>
        <v/>
      </c>
      <c r="AH23" s="709" t="str">
        <f>IF('syn rec_edit_2'!B61&lt;&gt;"",RIGHT('syn rec_edit_2'!B61,LEN('syn rec_edit_2'!B61)-5),"")</f>
        <v/>
      </c>
      <c r="AI23" s="710"/>
      <c r="AJ23" s="711"/>
      <c r="AK23" s="52" t="str">
        <f>IF('syn rec_edit_2'!E61&gt;0, 'syn rec_edit_2'!E61 &amp; "nt","")</f>
        <v/>
      </c>
      <c r="AL23" s="709" t="str">
        <f>IF('syn rec_edit_2'!B62&lt;&gt;"",RIGHT('syn rec_edit_2'!B62,LEN('syn rec_edit_2'!B62)-5),"")</f>
        <v/>
      </c>
      <c r="AM23" s="710"/>
      <c r="AN23" s="711"/>
      <c r="AO23" s="52" t="str">
        <f>IF('syn rec_edit_2'!E62&gt;0, 'syn rec_edit_2'!E62 &amp; "nt","")</f>
        <v/>
      </c>
      <c r="AP23" s="709" t="str">
        <f>IF('syn rec_edit_2'!B63&lt;&gt;"",RIGHT('syn rec_edit_2'!B63,LEN('syn rec_edit_2'!B63)-5),"")</f>
        <v/>
      </c>
      <c r="AQ23" s="710"/>
      <c r="AR23" s="711"/>
      <c r="AS23" s="52" t="str">
        <f>IF('syn rec_edit_2'!E63&gt;0, 'syn rec_edit_2'!E63 &amp; "nt","")</f>
        <v/>
      </c>
      <c r="AT23" s="709" t="str">
        <f>IF('syn rec_edit_2'!B64&lt;&gt;"",RIGHT('syn rec_edit_2'!B64,LEN('syn rec_edit_2'!B64)-5),"")</f>
        <v/>
      </c>
      <c r="AU23" s="710"/>
      <c r="AV23" s="711"/>
      <c r="AW23" s="52" t="str">
        <f>IF('syn rec_edit_2'!E64&gt;0, 'syn rec_edit_2'!E64 &amp; "nt","")</f>
        <v/>
      </c>
    </row>
    <row r="24" spans="1:51" ht="12.95" customHeight="1">
      <c r="A24" s="702"/>
      <c r="B24" s="712"/>
      <c r="C24" s="713"/>
      <c r="D24" s="714"/>
      <c r="E24" s="39" t="str">
        <f>'syn rec_edit_2'!I53</f>
        <v/>
      </c>
      <c r="F24" s="712"/>
      <c r="G24" s="713"/>
      <c r="H24" s="714"/>
      <c r="I24" s="39" t="str">
        <f>'syn rec_edit_2'!I54</f>
        <v/>
      </c>
      <c r="J24" s="712"/>
      <c r="K24" s="713"/>
      <c r="L24" s="714"/>
      <c r="M24" s="39" t="str">
        <f>'syn rec_edit_2'!I55</f>
        <v/>
      </c>
      <c r="N24" s="712"/>
      <c r="O24" s="713"/>
      <c r="P24" s="714"/>
      <c r="Q24" s="39" t="str">
        <f>'syn rec_edit_2'!I56</f>
        <v/>
      </c>
      <c r="R24" s="712"/>
      <c r="S24" s="713"/>
      <c r="T24" s="714"/>
      <c r="U24" s="39" t="str">
        <f>'syn rec_edit_2'!I57</f>
        <v/>
      </c>
      <c r="V24" s="712"/>
      <c r="W24" s="713"/>
      <c r="X24" s="714"/>
      <c r="Y24" s="39" t="str">
        <f>'syn rec_edit_2'!I58</f>
        <v/>
      </c>
      <c r="Z24" s="712"/>
      <c r="AA24" s="713"/>
      <c r="AB24" s="714"/>
      <c r="AC24" s="39" t="str">
        <f>'syn rec_edit_2'!I59</f>
        <v/>
      </c>
      <c r="AD24" s="712"/>
      <c r="AE24" s="713"/>
      <c r="AF24" s="714"/>
      <c r="AG24" s="39" t="str">
        <f>'syn rec_edit_2'!I60</f>
        <v/>
      </c>
      <c r="AH24" s="712"/>
      <c r="AI24" s="713"/>
      <c r="AJ24" s="714"/>
      <c r="AK24" s="39" t="str">
        <f>'syn rec_edit_2'!I61</f>
        <v/>
      </c>
      <c r="AL24" s="712"/>
      <c r="AM24" s="713"/>
      <c r="AN24" s="714"/>
      <c r="AO24" s="39" t="str">
        <f>'syn rec_edit_2'!I62</f>
        <v/>
      </c>
      <c r="AP24" s="712"/>
      <c r="AQ24" s="713"/>
      <c r="AR24" s="714"/>
      <c r="AS24" s="39" t="str">
        <f>'syn rec_edit_2'!I63</f>
        <v/>
      </c>
      <c r="AT24" s="712"/>
      <c r="AU24" s="713"/>
      <c r="AV24" s="714"/>
      <c r="AW24" s="39" t="str">
        <f>'syn rec_edit_2'!I64</f>
        <v/>
      </c>
    </row>
    <row r="25" spans="1:51" ht="12.95" customHeight="1">
      <c r="A25" s="702"/>
      <c r="B25" s="20"/>
      <c r="C25" s="38" t="str">
        <f>'syn rec_edit_2'!H53</f>
        <v/>
      </c>
      <c r="D25" s="21"/>
      <c r="E25" s="39" t="str">
        <f>'syn rec_edit_2'!J53</f>
        <v/>
      </c>
      <c r="F25" s="20"/>
      <c r="G25" s="38" t="str">
        <f>'syn rec_edit_2'!H54</f>
        <v/>
      </c>
      <c r="H25" s="21"/>
      <c r="I25" s="39" t="str">
        <f>'syn rec_edit_2'!J54</f>
        <v/>
      </c>
      <c r="J25" s="20"/>
      <c r="K25" s="38" t="str">
        <f>'syn rec_edit_2'!H55</f>
        <v/>
      </c>
      <c r="L25" s="21"/>
      <c r="M25" s="39" t="str">
        <f>'syn rec_edit_2'!J55</f>
        <v/>
      </c>
      <c r="N25" s="20"/>
      <c r="O25" s="38" t="str">
        <f>'syn rec_edit_2'!H56</f>
        <v/>
      </c>
      <c r="P25" s="21"/>
      <c r="Q25" s="39" t="str">
        <f>'syn rec_edit_2'!J56</f>
        <v/>
      </c>
      <c r="R25" s="20"/>
      <c r="S25" s="38" t="str">
        <f>'syn rec_edit_2'!H57</f>
        <v/>
      </c>
      <c r="T25" s="21"/>
      <c r="U25" s="39" t="str">
        <f>'syn rec_edit_2'!J57</f>
        <v/>
      </c>
      <c r="V25" s="20"/>
      <c r="W25" s="38" t="str">
        <f>'syn rec_edit_2'!H58</f>
        <v/>
      </c>
      <c r="X25" s="21"/>
      <c r="Y25" s="39" t="str">
        <f>'syn rec_edit_2'!J58</f>
        <v/>
      </c>
      <c r="Z25" s="20"/>
      <c r="AA25" s="38" t="str">
        <f>'syn rec_edit_2'!H59</f>
        <v/>
      </c>
      <c r="AB25" s="21"/>
      <c r="AC25" s="39" t="str">
        <f>'syn rec_edit_2'!J59</f>
        <v/>
      </c>
      <c r="AD25" s="20"/>
      <c r="AE25" s="38" t="str">
        <f>'syn rec_edit_2'!H60</f>
        <v/>
      </c>
      <c r="AF25" s="21"/>
      <c r="AG25" s="39" t="str">
        <f>'syn rec_edit_2'!J60</f>
        <v/>
      </c>
      <c r="AH25" s="20"/>
      <c r="AI25" s="38" t="str">
        <f>'syn rec_edit_2'!H61</f>
        <v/>
      </c>
      <c r="AJ25" s="21"/>
      <c r="AK25" s="39" t="str">
        <f>'syn rec_edit_2'!J61</f>
        <v/>
      </c>
      <c r="AL25" s="20"/>
      <c r="AM25" s="38" t="str">
        <f>'syn rec_edit_2'!H62</f>
        <v/>
      </c>
      <c r="AN25" s="21"/>
      <c r="AO25" s="39" t="str">
        <f>'syn rec_edit_2'!J62</f>
        <v/>
      </c>
      <c r="AP25" s="20"/>
      <c r="AQ25" s="38" t="str">
        <f>'syn rec_edit_2'!H63</f>
        <v/>
      </c>
      <c r="AR25" s="21"/>
      <c r="AS25" s="39" t="str">
        <f>'syn rec_edit_2'!J63</f>
        <v/>
      </c>
      <c r="AT25" s="20"/>
      <c r="AU25" s="38" t="str">
        <f>'syn rec_edit_2'!H64</f>
        <v/>
      </c>
      <c r="AV25" s="21"/>
      <c r="AW25" s="39" t="str">
        <f>'syn rec_edit_2'!J64</f>
        <v/>
      </c>
    </row>
    <row r="26" spans="1:51" ht="12.95" customHeight="1" thickBot="1">
      <c r="A26" s="28"/>
      <c r="B26" s="221" t="str">
        <f>'syn rec_edit_2'!F53</f>
        <v/>
      </c>
      <c r="C26" s="22"/>
      <c r="D26" s="22"/>
      <c r="E26" s="23" t="str">
        <f>'syn rec_edit_2'!G53</f>
        <v/>
      </c>
      <c r="F26" s="221" t="str">
        <f>'syn rec_edit_2'!F54</f>
        <v/>
      </c>
      <c r="G26" s="22"/>
      <c r="H26" s="22"/>
      <c r="I26" s="23" t="str">
        <f>'syn rec_edit_2'!G54</f>
        <v/>
      </c>
      <c r="J26" s="221" t="str">
        <f>'syn rec_edit_2'!F55</f>
        <v/>
      </c>
      <c r="K26" s="22"/>
      <c r="L26" s="22"/>
      <c r="M26" s="23" t="str">
        <f>'syn rec_edit_2'!G55</f>
        <v/>
      </c>
      <c r="N26" s="221" t="str">
        <f>'syn rec_edit_2'!F56</f>
        <v/>
      </c>
      <c r="O26" s="22"/>
      <c r="P26" s="22"/>
      <c r="Q26" s="23" t="str">
        <f>'syn rec_edit_2'!G56</f>
        <v/>
      </c>
      <c r="R26" s="221" t="str">
        <f>'syn rec_edit_2'!F57</f>
        <v/>
      </c>
      <c r="S26" s="22"/>
      <c r="T26" s="22"/>
      <c r="U26" s="23" t="str">
        <f>'syn rec_edit_2'!G57</f>
        <v/>
      </c>
      <c r="V26" s="221" t="str">
        <f>'syn rec_edit_2'!F58</f>
        <v/>
      </c>
      <c r="W26" s="22"/>
      <c r="X26" s="22"/>
      <c r="Y26" s="23" t="str">
        <f>'syn rec_edit_2'!G58</f>
        <v/>
      </c>
      <c r="Z26" s="221" t="str">
        <f>'syn rec_edit_2'!F59</f>
        <v/>
      </c>
      <c r="AA26" s="22"/>
      <c r="AB26" s="22"/>
      <c r="AC26" s="23" t="str">
        <f>'syn rec_edit_2'!G59</f>
        <v/>
      </c>
      <c r="AD26" s="221" t="str">
        <f>'syn rec_edit_2'!F60</f>
        <v/>
      </c>
      <c r="AE26" s="22"/>
      <c r="AF26" s="22"/>
      <c r="AG26" s="23" t="str">
        <f>'syn rec_edit_2'!G60</f>
        <v/>
      </c>
      <c r="AH26" s="221" t="str">
        <f>'syn rec_edit_2'!F61</f>
        <v/>
      </c>
      <c r="AI26" s="22"/>
      <c r="AJ26" s="22"/>
      <c r="AK26" s="23" t="str">
        <f>'syn rec_edit_2'!G61</f>
        <v/>
      </c>
      <c r="AL26" s="221" t="str">
        <f>'syn rec_edit_2'!F62</f>
        <v/>
      </c>
      <c r="AM26" s="22"/>
      <c r="AN26" s="22"/>
      <c r="AO26" s="23" t="str">
        <f>'syn rec_edit_2'!G62</f>
        <v/>
      </c>
      <c r="AP26" s="221" t="str">
        <f>'syn rec_edit_2'!F63</f>
        <v/>
      </c>
      <c r="AQ26" s="22"/>
      <c r="AR26" s="22"/>
      <c r="AS26" s="23" t="str">
        <f>'syn rec_edit_2'!G63</f>
        <v/>
      </c>
      <c r="AT26" s="221" t="str">
        <f>'syn rec_edit_2'!F64</f>
        <v/>
      </c>
      <c r="AU26" s="22"/>
      <c r="AV26" s="22"/>
      <c r="AW26" s="23" t="str">
        <f>'syn rec_edit_2'!G64</f>
        <v/>
      </c>
    </row>
    <row r="27" spans="1:51" ht="12.95" customHeight="1">
      <c r="A27" s="701" t="s">
        <v>9</v>
      </c>
      <c r="B27" s="709" t="str">
        <f>IF('syn rec_edit_2'!B65&lt;&gt;"",RIGHT('syn rec_edit_2'!B65,LEN('syn rec_edit_2'!B65)-5),"")</f>
        <v/>
      </c>
      <c r="C27" s="710"/>
      <c r="D27" s="711"/>
      <c r="E27" s="52" t="str">
        <f>IF('syn rec_edit_2'!E65&gt;0, 'syn rec_edit_2'!E65 &amp; "nt","")</f>
        <v/>
      </c>
      <c r="F27" s="709" t="str">
        <f>IF('syn rec_edit_2'!B66&lt;&gt;"",RIGHT('syn rec_edit_2'!B66,LEN('syn rec_edit_2'!B66)-5),"")</f>
        <v/>
      </c>
      <c r="G27" s="710"/>
      <c r="H27" s="711"/>
      <c r="I27" s="52" t="str">
        <f>IF('syn rec_edit_2'!E66&gt;0, 'syn rec_edit_2'!E66 &amp; "nt","")</f>
        <v/>
      </c>
      <c r="J27" s="709" t="str">
        <f>IF('syn rec_edit_2'!B67&lt;&gt;"",RIGHT('syn rec_edit_2'!B67,LEN('syn rec_edit_2'!B67)-5),"")</f>
        <v/>
      </c>
      <c r="K27" s="710"/>
      <c r="L27" s="711"/>
      <c r="M27" s="52" t="str">
        <f>IF('syn rec_edit_2'!E67&gt;0, 'syn rec_edit_2'!E67 &amp; "nt","")</f>
        <v/>
      </c>
      <c r="N27" s="709" t="str">
        <f>IF('syn rec_edit_2'!B68&lt;&gt;"",RIGHT('syn rec_edit_2'!B68,LEN('syn rec_edit_2'!B68)-5),"")</f>
        <v/>
      </c>
      <c r="O27" s="710"/>
      <c r="P27" s="711"/>
      <c r="Q27" s="52" t="str">
        <f>IF('syn rec_edit_2'!E68&gt;0, 'syn rec_edit_2'!E68 &amp; "nt","")</f>
        <v/>
      </c>
      <c r="R27" s="709" t="str">
        <f>IF('syn rec_edit_2'!B69&lt;&gt;"",RIGHT('syn rec_edit_2'!B69,LEN('syn rec_edit_2'!B69)-5),"")</f>
        <v/>
      </c>
      <c r="S27" s="710"/>
      <c r="T27" s="711"/>
      <c r="U27" s="52" t="str">
        <f>IF('syn rec_edit_2'!E69&gt;0, 'syn rec_edit_2'!E69 &amp; "nt","")</f>
        <v/>
      </c>
      <c r="V27" s="709" t="str">
        <f>IF('syn rec_edit_2'!B70&lt;&gt;"",RIGHT('syn rec_edit_2'!B70,LEN('syn rec_edit_2'!B70)-5),"")</f>
        <v/>
      </c>
      <c r="W27" s="710"/>
      <c r="X27" s="711"/>
      <c r="Y27" s="52" t="str">
        <f>IF('syn rec_edit_2'!E70&gt;0, 'syn rec_edit_2'!E70 &amp; "nt","")</f>
        <v/>
      </c>
      <c r="Z27" s="709" t="str">
        <f>IF('syn rec_edit_2'!B71&lt;&gt;"",RIGHT('syn rec_edit_2'!B71,LEN('syn rec_edit_2'!B71)-5),"")</f>
        <v/>
      </c>
      <c r="AA27" s="710"/>
      <c r="AB27" s="711"/>
      <c r="AC27" s="52" t="str">
        <f>IF('syn rec_edit_2'!E71&gt;0, 'syn rec_edit_2'!E71 &amp; "nt","")</f>
        <v/>
      </c>
      <c r="AD27" s="709" t="str">
        <f>IF('syn rec_edit_2'!B72&lt;&gt;"",RIGHT('syn rec_edit_2'!B72,LEN('syn rec_edit_2'!B72)-5),"")</f>
        <v/>
      </c>
      <c r="AE27" s="710"/>
      <c r="AF27" s="711"/>
      <c r="AG27" s="52" t="str">
        <f>IF('syn rec_edit_2'!E72&gt;0, 'syn rec_edit_2'!E72 &amp; "nt","")</f>
        <v/>
      </c>
      <c r="AH27" s="709" t="str">
        <f>IF('syn rec_edit_2'!B73&lt;&gt;"",RIGHT('syn rec_edit_2'!B73,LEN('syn rec_edit_2'!B73)-5),"")</f>
        <v/>
      </c>
      <c r="AI27" s="710"/>
      <c r="AJ27" s="711"/>
      <c r="AK27" s="52" t="str">
        <f>IF('syn rec_edit_2'!E73&gt;0, 'syn rec_edit_2'!E73 &amp; "nt","")</f>
        <v/>
      </c>
      <c r="AL27" s="709" t="str">
        <f>IF('syn rec_edit_2'!B74&lt;&gt;"",RIGHT('syn rec_edit_2'!B74,LEN('syn rec_edit_2'!B74)-5),"")</f>
        <v/>
      </c>
      <c r="AM27" s="710"/>
      <c r="AN27" s="711"/>
      <c r="AO27" s="52" t="str">
        <f>IF('syn rec_edit_2'!E74&gt;0, 'syn rec_edit_2'!E74 &amp; "nt","")</f>
        <v/>
      </c>
      <c r="AP27" s="709" t="str">
        <f>IF('syn rec_edit_2'!B75&lt;&gt;"",RIGHT('syn rec_edit_2'!B75,LEN('syn rec_edit_2'!B75)-5),"")</f>
        <v/>
      </c>
      <c r="AQ27" s="710"/>
      <c r="AR27" s="711"/>
      <c r="AS27" s="52" t="str">
        <f>IF('syn rec_edit_2'!E75&gt;0, 'syn rec_edit_2'!E75 &amp; "nt","")</f>
        <v/>
      </c>
      <c r="AT27" s="709" t="str">
        <f>IF('syn rec_edit_2'!B76&lt;&gt;"",RIGHT('syn rec_edit_2'!B76,LEN('syn rec_edit_2'!B76)-5),"")</f>
        <v/>
      </c>
      <c r="AU27" s="710"/>
      <c r="AV27" s="711"/>
      <c r="AW27" s="52" t="str">
        <f>IF('syn rec_edit_2'!E76&gt;0, 'syn rec_edit_2'!E76 &amp; "nt","")</f>
        <v/>
      </c>
    </row>
    <row r="28" spans="1:51" ht="12.95" customHeight="1">
      <c r="A28" s="702"/>
      <c r="B28" s="712"/>
      <c r="C28" s="713"/>
      <c r="D28" s="714"/>
      <c r="E28" s="39" t="str">
        <f>'syn rec_edit_2'!I65</f>
        <v/>
      </c>
      <c r="F28" s="712"/>
      <c r="G28" s="713"/>
      <c r="H28" s="714"/>
      <c r="I28" s="39" t="str">
        <f>'syn rec_edit_2'!I66</f>
        <v/>
      </c>
      <c r="J28" s="712"/>
      <c r="K28" s="713"/>
      <c r="L28" s="714"/>
      <c r="M28" s="39" t="str">
        <f>'syn rec_edit_2'!I67</f>
        <v/>
      </c>
      <c r="N28" s="712"/>
      <c r="O28" s="713"/>
      <c r="P28" s="714"/>
      <c r="Q28" s="39" t="str">
        <f>'syn rec_edit_2'!I68</f>
        <v/>
      </c>
      <c r="R28" s="712"/>
      <c r="S28" s="713"/>
      <c r="T28" s="714"/>
      <c r="U28" s="39" t="str">
        <f>'syn rec_edit_2'!I69</f>
        <v/>
      </c>
      <c r="V28" s="712"/>
      <c r="W28" s="713"/>
      <c r="X28" s="714"/>
      <c r="Y28" s="39" t="str">
        <f>'syn rec_edit_2'!I70</f>
        <v/>
      </c>
      <c r="Z28" s="712"/>
      <c r="AA28" s="713"/>
      <c r="AB28" s="714"/>
      <c r="AC28" s="39" t="str">
        <f>'syn rec_edit_2'!I71</f>
        <v/>
      </c>
      <c r="AD28" s="712"/>
      <c r="AE28" s="713"/>
      <c r="AF28" s="714"/>
      <c r="AG28" s="39" t="str">
        <f>'syn rec_edit_2'!I72</f>
        <v/>
      </c>
      <c r="AH28" s="712"/>
      <c r="AI28" s="713"/>
      <c r="AJ28" s="714"/>
      <c r="AK28" s="39" t="str">
        <f>'syn rec_edit_2'!I73</f>
        <v/>
      </c>
      <c r="AL28" s="712"/>
      <c r="AM28" s="713"/>
      <c r="AN28" s="714"/>
      <c r="AO28" s="39" t="str">
        <f>'syn rec_edit_2'!I74</f>
        <v/>
      </c>
      <c r="AP28" s="712"/>
      <c r="AQ28" s="713"/>
      <c r="AR28" s="714"/>
      <c r="AS28" s="39" t="str">
        <f>'syn rec_edit_2'!I75</f>
        <v/>
      </c>
      <c r="AT28" s="712"/>
      <c r="AU28" s="713"/>
      <c r="AV28" s="714"/>
      <c r="AW28" s="39" t="str">
        <f>'syn rec_edit_2'!I76</f>
        <v/>
      </c>
    </row>
    <row r="29" spans="1:51" ht="12.95" customHeight="1">
      <c r="A29" s="702"/>
      <c r="B29" s="20"/>
      <c r="C29" s="38" t="str">
        <f>'syn rec_edit_2'!H65</f>
        <v/>
      </c>
      <c r="D29" s="21"/>
      <c r="E29" s="39" t="str">
        <f>'syn rec_edit_2'!J65</f>
        <v/>
      </c>
      <c r="F29" s="20"/>
      <c r="G29" s="38" t="str">
        <f>'syn rec_edit_2'!H66</f>
        <v/>
      </c>
      <c r="H29" s="21"/>
      <c r="I29" s="39" t="str">
        <f>'syn rec_edit_2'!J66</f>
        <v/>
      </c>
      <c r="J29" s="20"/>
      <c r="K29" s="38" t="str">
        <f>'syn rec_edit_2'!H67</f>
        <v/>
      </c>
      <c r="L29" s="21"/>
      <c r="M29" s="39" t="str">
        <f>'syn rec_edit_2'!J67</f>
        <v/>
      </c>
      <c r="N29" s="20"/>
      <c r="O29" s="38" t="str">
        <f>'syn rec_edit_2'!H68</f>
        <v/>
      </c>
      <c r="P29" s="21"/>
      <c r="Q29" s="39" t="str">
        <f>'syn rec_edit_2'!J68</f>
        <v/>
      </c>
      <c r="R29" s="20"/>
      <c r="S29" s="38" t="str">
        <f>'syn rec_edit_2'!H69</f>
        <v/>
      </c>
      <c r="T29" s="21"/>
      <c r="U29" s="39" t="str">
        <f>'syn rec_edit_2'!J69</f>
        <v/>
      </c>
      <c r="V29" s="20"/>
      <c r="W29" s="38" t="str">
        <f>'syn rec_edit_2'!H70</f>
        <v/>
      </c>
      <c r="X29" s="21"/>
      <c r="Y29" s="39" t="str">
        <f>'syn rec_edit_2'!J70</f>
        <v/>
      </c>
      <c r="Z29" s="20"/>
      <c r="AA29" s="38" t="str">
        <f>'syn rec_edit_2'!H71</f>
        <v/>
      </c>
      <c r="AB29" s="21"/>
      <c r="AC29" s="39" t="str">
        <f>'syn rec_edit_2'!J71</f>
        <v/>
      </c>
      <c r="AD29" s="20"/>
      <c r="AE29" s="38" t="str">
        <f>'syn rec_edit_2'!H72</f>
        <v/>
      </c>
      <c r="AF29" s="21"/>
      <c r="AG29" s="39" t="str">
        <f>'syn rec_edit_2'!J72</f>
        <v/>
      </c>
      <c r="AH29" s="20"/>
      <c r="AI29" s="38" t="str">
        <f>'syn rec_edit_2'!H73</f>
        <v/>
      </c>
      <c r="AJ29" s="21"/>
      <c r="AK29" s="39" t="str">
        <f>'syn rec_edit_2'!J73</f>
        <v/>
      </c>
      <c r="AL29" s="20"/>
      <c r="AM29" s="38" t="str">
        <f>'syn rec_edit_2'!H74</f>
        <v/>
      </c>
      <c r="AN29" s="21"/>
      <c r="AO29" s="39" t="str">
        <f>'syn rec_edit_2'!J74</f>
        <v/>
      </c>
      <c r="AP29" s="20"/>
      <c r="AQ29" s="38" t="str">
        <f>'syn rec_edit_2'!H75</f>
        <v/>
      </c>
      <c r="AR29" s="21"/>
      <c r="AS29" s="39" t="str">
        <f>'syn rec_edit_2'!J75</f>
        <v/>
      </c>
      <c r="AT29" s="20"/>
      <c r="AU29" s="38" t="str">
        <f>'syn rec_edit_2'!H76</f>
        <v/>
      </c>
      <c r="AV29" s="21"/>
      <c r="AW29" s="39" t="str">
        <f>'syn rec_edit_2'!J76</f>
        <v/>
      </c>
    </row>
    <row r="30" spans="1:51" ht="12.95" customHeight="1" thickBot="1">
      <c r="A30" s="28"/>
      <c r="B30" s="221" t="str">
        <f>'syn rec_edit_2'!F65</f>
        <v/>
      </c>
      <c r="C30" s="22"/>
      <c r="D30" s="22"/>
      <c r="E30" s="23" t="str">
        <f>'syn rec_edit_2'!G65</f>
        <v/>
      </c>
      <c r="F30" s="221" t="str">
        <f>'syn rec_edit_2'!F66</f>
        <v/>
      </c>
      <c r="G30" s="22"/>
      <c r="H30" s="22"/>
      <c r="I30" s="23" t="str">
        <f>'syn rec_edit_2'!G66</f>
        <v/>
      </c>
      <c r="J30" s="221" t="str">
        <f>'syn rec_edit_2'!F67</f>
        <v/>
      </c>
      <c r="K30" s="22"/>
      <c r="L30" s="22"/>
      <c r="M30" s="23" t="str">
        <f>'syn rec_edit_2'!G67</f>
        <v/>
      </c>
      <c r="N30" s="221" t="str">
        <f>'syn rec_edit_2'!F68</f>
        <v/>
      </c>
      <c r="O30" s="22"/>
      <c r="P30" s="22"/>
      <c r="Q30" s="23" t="str">
        <f>'syn rec_edit_2'!G68</f>
        <v/>
      </c>
      <c r="R30" s="221" t="str">
        <f>'syn rec_edit_2'!F69</f>
        <v/>
      </c>
      <c r="S30" s="22"/>
      <c r="T30" s="22"/>
      <c r="U30" s="23" t="str">
        <f>'syn rec_edit_2'!G69</f>
        <v/>
      </c>
      <c r="V30" s="221" t="str">
        <f>'syn rec_edit_2'!F70</f>
        <v/>
      </c>
      <c r="W30" s="22"/>
      <c r="X30" s="22"/>
      <c r="Y30" s="23" t="str">
        <f>'syn rec_edit_2'!G70</f>
        <v/>
      </c>
      <c r="Z30" s="221" t="str">
        <f>'syn rec_edit_2'!F71</f>
        <v/>
      </c>
      <c r="AA30" s="22"/>
      <c r="AB30" s="22"/>
      <c r="AC30" s="23" t="str">
        <f>'syn rec_edit_2'!G71</f>
        <v/>
      </c>
      <c r="AD30" s="221" t="str">
        <f>'syn rec_edit_2'!F72</f>
        <v/>
      </c>
      <c r="AE30" s="22"/>
      <c r="AF30" s="22"/>
      <c r="AG30" s="23" t="str">
        <f>'syn rec_edit_2'!G72</f>
        <v/>
      </c>
      <c r="AH30" s="221" t="str">
        <f>'syn rec_edit_2'!F73</f>
        <v/>
      </c>
      <c r="AI30" s="22"/>
      <c r="AJ30" s="22"/>
      <c r="AK30" s="23" t="str">
        <f>'syn rec_edit_2'!G73</f>
        <v/>
      </c>
      <c r="AL30" s="221" t="str">
        <f>'syn rec_edit_2'!F74</f>
        <v/>
      </c>
      <c r="AM30" s="22"/>
      <c r="AN30" s="22"/>
      <c r="AO30" s="23" t="str">
        <f>'syn rec_edit_2'!G74</f>
        <v/>
      </c>
      <c r="AP30" s="221" t="str">
        <f>'syn rec_edit_2'!F75</f>
        <v/>
      </c>
      <c r="AQ30" s="22"/>
      <c r="AR30" s="22"/>
      <c r="AS30" s="23" t="str">
        <f>'syn rec_edit_2'!G75</f>
        <v/>
      </c>
      <c r="AT30" s="221" t="str">
        <f>'syn rec_edit_2'!F76</f>
        <v/>
      </c>
      <c r="AU30" s="22"/>
      <c r="AV30" s="22"/>
      <c r="AW30" s="23" t="str">
        <f>'syn rec_edit_2'!G76</f>
        <v/>
      </c>
    </row>
    <row r="31" spans="1:51" ht="12.95" customHeight="1">
      <c r="A31" s="701" t="s">
        <v>10</v>
      </c>
      <c r="B31" s="709" t="str">
        <f>IF('syn rec_edit_2'!B77&lt;&gt;"",RIGHT('syn rec_edit_2'!B77,LEN('syn rec_edit_2'!B77)-5),"")</f>
        <v/>
      </c>
      <c r="C31" s="710"/>
      <c r="D31" s="711"/>
      <c r="E31" s="52" t="str">
        <f>IF('syn rec_edit_2'!E77&gt;0, 'syn rec_edit_2'!E77 &amp; "nt","")</f>
        <v/>
      </c>
      <c r="F31" s="709" t="str">
        <f>IF('syn rec_edit_2'!B78&lt;&gt;"",RIGHT('syn rec_edit_2'!B78,LEN('syn rec_edit_2'!B78)-5),"")</f>
        <v/>
      </c>
      <c r="G31" s="710"/>
      <c r="H31" s="711"/>
      <c r="I31" s="52" t="str">
        <f>IF('syn rec_edit_2'!E78&gt;0, 'syn rec_edit_2'!E78 &amp; "nt","")</f>
        <v/>
      </c>
      <c r="J31" s="709" t="str">
        <f>IF('syn rec_edit_2'!B79&lt;&gt;"",RIGHT('syn rec_edit_2'!B79,LEN('syn rec_edit_2'!B79)-5),"")</f>
        <v/>
      </c>
      <c r="K31" s="710"/>
      <c r="L31" s="711"/>
      <c r="M31" s="52" t="str">
        <f>IF('syn rec_edit_2'!E79&gt;0, 'syn rec_edit_2'!E79 &amp; "nt","")</f>
        <v/>
      </c>
      <c r="N31" s="709" t="str">
        <f>IF('syn rec_edit_2'!B80&lt;&gt;"",RIGHT('syn rec_edit_2'!B80,LEN('syn rec_edit_2'!B80)-5),"")</f>
        <v/>
      </c>
      <c r="O31" s="710"/>
      <c r="P31" s="711"/>
      <c r="Q31" s="52" t="str">
        <f>IF('syn rec_edit_2'!E80&gt;0, 'syn rec_edit_2'!E80 &amp; "nt","")</f>
        <v/>
      </c>
      <c r="R31" s="709" t="str">
        <f>IF('syn rec_edit_2'!B81&lt;&gt;"",RIGHT('syn rec_edit_2'!B81,LEN('syn rec_edit_2'!B81)-5),"")</f>
        <v/>
      </c>
      <c r="S31" s="710"/>
      <c r="T31" s="711"/>
      <c r="U31" s="52" t="str">
        <f>IF('syn rec_edit_2'!E81&gt;0, 'syn rec_edit_2'!E81 &amp; "nt","")</f>
        <v/>
      </c>
      <c r="V31" s="709" t="str">
        <f>IF('syn rec_edit_2'!B82&lt;&gt;"",RIGHT('syn rec_edit_2'!B82,LEN('syn rec_edit_2'!B82)-5),"")</f>
        <v/>
      </c>
      <c r="W31" s="710"/>
      <c r="X31" s="711"/>
      <c r="Y31" s="52" t="str">
        <f>IF('syn rec_edit_2'!E82&gt;0, 'syn rec_edit_2'!E82 &amp; "nt","")</f>
        <v/>
      </c>
      <c r="Z31" s="709" t="str">
        <f>IF('syn rec_edit_2'!B83&lt;&gt;"",RIGHT('syn rec_edit_2'!B83,LEN('syn rec_edit_2'!B83)-5),"")</f>
        <v/>
      </c>
      <c r="AA31" s="710"/>
      <c r="AB31" s="711"/>
      <c r="AC31" s="52" t="str">
        <f>IF('syn rec_edit_2'!E83&gt;0, 'syn rec_edit_2'!E83 &amp; "nt","")</f>
        <v/>
      </c>
      <c r="AD31" s="709" t="str">
        <f>IF('syn rec_edit_2'!B84&lt;&gt;"",RIGHT('syn rec_edit_2'!B84,LEN('syn rec_edit_2'!B84)-5),"")</f>
        <v/>
      </c>
      <c r="AE31" s="710"/>
      <c r="AF31" s="711"/>
      <c r="AG31" s="52" t="str">
        <f>IF('syn rec_edit_2'!E84&gt;0, 'syn rec_edit_2'!E84 &amp; "nt","")</f>
        <v/>
      </c>
      <c r="AH31" s="709" t="str">
        <f>IF('syn rec_edit_2'!B85&lt;&gt;"",RIGHT('syn rec_edit_2'!B85,LEN('syn rec_edit_2'!B85)-5),"")</f>
        <v/>
      </c>
      <c r="AI31" s="710"/>
      <c r="AJ31" s="711"/>
      <c r="AK31" s="52" t="str">
        <f>IF('syn rec_edit_2'!E85&gt;0, 'syn rec_edit_2'!E85 &amp; "nt","")</f>
        <v/>
      </c>
      <c r="AL31" s="709" t="str">
        <f>IF('syn rec_edit_2'!B86&lt;&gt;"",RIGHT('syn rec_edit_2'!B86,LEN('syn rec_edit_2'!B86)-5),"")</f>
        <v/>
      </c>
      <c r="AM31" s="710"/>
      <c r="AN31" s="711"/>
      <c r="AO31" s="52" t="str">
        <f>IF('syn rec_edit_2'!E86&gt;0, 'syn rec_edit_2'!E86 &amp; "nt","")</f>
        <v/>
      </c>
      <c r="AP31" s="709" t="str">
        <f>IF('syn rec_edit_2'!B87&lt;&gt;"",RIGHT('syn rec_edit_2'!B87,LEN('syn rec_edit_2'!B87)-5),"")</f>
        <v/>
      </c>
      <c r="AQ31" s="710"/>
      <c r="AR31" s="711"/>
      <c r="AS31" s="52" t="str">
        <f>IF('syn rec_edit_2'!E87&gt;0, 'syn rec_edit_2'!E87 &amp; "nt","")</f>
        <v/>
      </c>
      <c r="AT31" s="709" t="str">
        <f>IF('syn rec_edit_2'!B88&lt;&gt;"",RIGHT('syn rec_edit_2'!B88,LEN('syn rec_edit_2'!B88)-5),"")</f>
        <v/>
      </c>
      <c r="AU31" s="710"/>
      <c r="AV31" s="711"/>
      <c r="AW31" s="52" t="str">
        <f>IF('syn rec_edit_2'!E88&gt;0, 'syn rec_edit_2'!E88 &amp; "nt","")</f>
        <v/>
      </c>
    </row>
    <row r="32" spans="1:51" ht="12.95" customHeight="1">
      <c r="A32" s="702"/>
      <c r="B32" s="712"/>
      <c r="C32" s="713"/>
      <c r="D32" s="714"/>
      <c r="E32" s="39" t="str">
        <f>'syn rec_edit_2'!I77</f>
        <v/>
      </c>
      <c r="F32" s="712"/>
      <c r="G32" s="713"/>
      <c r="H32" s="714"/>
      <c r="I32" s="39" t="str">
        <f>'syn rec_edit_2'!I78</f>
        <v/>
      </c>
      <c r="J32" s="712"/>
      <c r="K32" s="713"/>
      <c r="L32" s="714"/>
      <c r="M32" s="39" t="str">
        <f>'syn rec_edit_2'!I79</f>
        <v/>
      </c>
      <c r="N32" s="712"/>
      <c r="O32" s="713"/>
      <c r="P32" s="714"/>
      <c r="Q32" s="39" t="str">
        <f>'syn rec_edit_2'!I80</f>
        <v/>
      </c>
      <c r="R32" s="712"/>
      <c r="S32" s="713"/>
      <c r="T32" s="714"/>
      <c r="U32" s="39" t="str">
        <f>'syn rec_edit_2'!I81</f>
        <v/>
      </c>
      <c r="V32" s="712"/>
      <c r="W32" s="713"/>
      <c r="X32" s="714"/>
      <c r="Y32" s="39" t="str">
        <f>'syn rec_edit_2'!I82</f>
        <v/>
      </c>
      <c r="Z32" s="712"/>
      <c r="AA32" s="713"/>
      <c r="AB32" s="714"/>
      <c r="AC32" s="39" t="str">
        <f>'syn rec_edit_2'!I83</f>
        <v/>
      </c>
      <c r="AD32" s="712"/>
      <c r="AE32" s="713"/>
      <c r="AF32" s="714"/>
      <c r="AG32" s="39" t="str">
        <f>'syn rec_edit_2'!I84</f>
        <v/>
      </c>
      <c r="AH32" s="712"/>
      <c r="AI32" s="713"/>
      <c r="AJ32" s="714"/>
      <c r="AK32" s="39" t="str">
        <f>'syn rec_edit_2'!I85</f>
        <v/>
      </c>
      <c r="AL32" s="712"/>
      <c r="AM32" s="713"/>
      <c r="AN32" s="714"/>
      <c r="AO32" s="39" t="str">
        <f>'syn rec_edit_2'!I86</f>
        <v/>
      </c>
      <c r="AP32" s="712"/>
      <c r="AQ32" s="713"/>
      <c r="AR32" s="714"/>
      <c r="AS32" s="39" t="str">
        <f>'syn rec_edit_2'!I87</f>
        <v/>
      </c>
      <c r="AT32" s="712"/>
      <c r="AU32" s="713"/>
      <c r="AV32" s="714"/>
      <c r="AW32" s="39" t="str">
        <f>'syn rec_edit_2'!I88</f>
        <v/>
      </c>
    </row>
    <row r="33" spans="1:49" ht="12.95" customHeight="1">
      <c r="A33" s="702"/>
      <c r="B33" s="20"/>
      <c r="C33" s="38" t="str">
        <f>'syn rec_edit_2'!H77</f>
        <v/>
      </c>
      <c r="D33" s="21"/>
      <c r="E33" s="39" t="str">
        <f>'syn rec_edit_2'!J77</f>
        <v/>
      </c>
      <c r="F33" s="20"/>
      <c r="G33" s="38" t="str">
        <f>'syn rec_edit_2'!H78</f>
        <v/>
      </c>
      <c r="H33" s="21"/>
      <c r="I33" s="39" t="str">
        <f>'syn rec_edit_2'!J78</f>
        <v/>
      </c>
      <c r="J33" s="20"/>
      <c r="K33" s="38" t="str">
        <f>'syn rec_edit_2'!H79</f>
        <v/>
      </c>
      <c r="L33" s="21"/>
      <c r="M33" s="39" t="str">
        <f>'syn rec_edit_2'!J79</f>
        <v/>
      </c>
      <c r="N33" s="20"/>
      <c r="O33" s="38" t="str">
        <f>'syn rec_edit_2'!H80</f>
        <v/>
      </c>
      <c r="P33" s="21"/>
      <c r="Q33" s="39" t="str">
        <f>'syn rec_edit_2'!J80</f>
        <v/>
      </c>
      <c r="R33" s="20"/>
      <c r="S33" s="38" t="str">
        <f>'syn rec_edit_2'!H81</f>
        <v/>
      </c>
      <c r="T33" s="21"/>
      <c r="U33" s="39" t="str">
        <f>'syn rec_edit_2'!J81</f>
        <v/>
      </c>
      <c r="V33" s="20"/>
      <c r="W33" s="38" t="str">
        <f>'syn rec_edit_2'!H82</f>
        <v/>
      </c>
      <c r="X33" s="21"/>
      <c r="Y33" s="39" t="str">
        <f>'syn rec_edit_2'!J82</f>
        <v/>
      </c>
      <c r="Z33" s="20"/>
      <c r="AA33" s="38" t="str">
        <f>'syn rec_edit_2'!H83</f>
        <v/>
      </c>
      <c r="AB33" s="21"/>
      <c r="AC33" s="39" t="str">
        <f>'syn rec_edit_2'!J83</f>
        <v/>
      </c>
      <c r="AD33" s="20"/>
      <c r="AE33" s="38" t="str">
        <f>'syn rec_edit_2'!H84</f>
        <v/>
      </c>
      <c r="AF33" s="21"/>
      <c r="AG33" s="39" t="str">
        <f>'syn rec_edit_2'!J84</f>
        <v/>
      </c>
      <c r="AH33" s="20"/>
      <c r="AI33" s="38" t="str">
        <f>'syn rec_edit_2'!H85</f>
        <v/>
      </c>
      <c r="AJ33" s="21"/>
      <c r="AK33" s="39" t="str">
        <f>'syn rec_edit_2'!J85</f>
        <v/>
      </c>
      <c r="AL33" s="20"/>
      <c r="AM33" s="38" t="str">
        <f>'syn rec_edit_2'!H86</f>
        <v/>
      </c>
      <c r="AN33" s="21"/>
      <c r="AO33" s="39" t="str">
        <f>'syn rec_edit_2'!J86</f>
        <v/>
      </c>
      <c r="AP33" s="20"/>
      <c r="AQ33" s="38" t="str">
        <f>'syn rec_edit_2'!H87</f>
        <v/>
      </c>
      <c r="AR33" s="21"/>
      <c r="AS33" s="39" t="str">
        <f>'syn rec_edit_2'!J87</f>
        <v/>
      </c>
      <c r="AT33" s="20"/>
      <c r="AU33" s="38" t="str">
        <f>'syn rec_edit_2'!H88</f>
        <v/>
      </c>
      <c r="AV33" s="21"/>
      <c r="AW33" s="39" t="str">
        <f>'syn rec_edit_2'!J88</f>
        <v/>
      </c>
    </row>
    <row r="34" spans="1:49" ht="12.95" customHeight="1" thickBot="1">
      <c r="A34" s="28"/>
      <c r="B34" s="221" t="str">
        <f>'syn rec_edit_2'!F77</f>
        <v/>
      </c>
      <c r="C34" s="22"/>
      <c r="D34" s="22"/>
      <c r="E34" s="23" t="str">
        <f>'syn rec_edit_2'!G77</f>
        <v/>
      </c>
      <c r="F34" s="221" t="str">
        <f>'syn rec_edit_2'!F78</f>
        <v/>
      </c>
      <c r="G34" s="22"/>
      <c r="H34" s="22"/>
      <c r="I34" s="23" t="str">
        <f>'syn rec_edit_2'!G78</f>
        <v/>
      </c>
      <c r="J34" s="221" t="str">
        <f>'syn rec_edit_2'!F79</f>
        <v/>
      </c>
      <c r="K34" s="22"/>
      <c r="L34" s="22"/>
      <c r="M34" s="23" t="str">
        <f>'syn rec_edit_2'!G79</f>
        <v/>
      </c>
      <c r="N34" s="221" t="str">
        <f>'syn rec_edit_2'!F80</f>
        <v/>
      </c>
      <c r="O34" s="22"/>
      <c r="P34" s="22"/>
      <c r="Q34" s="23" t="str">
        <f>'syn rec_edit_2'!G80</f>
        <v/>
      </c>
      <c r="R34" s="221" t="str">
        <f>'syn rec_edit_2'!F81</f>
        <v/>
      </c>
      <c r="S34" s="22"/>
      <c r="T34" s="22"/>
      <c r="U34" s="23" t="str">
        <f>'syn rec_edit_2'!G81</f>
        <v/>
      </c>
      <c r="V34" s="221" t="str">
        <f>'syn rec_edit_2'!F82</f>
        <v/>
      </c>
      <c r="W34" s="22"/>
      <c r="X34" s="22"/>
      <c r="Y34" s="23" t="str">
        <f>'syn rec_edit_2'!G82</f>
        <v/>
      </c>
      <c r="Z34" s="221" t="str">
        <f>'syn rec_edit_2'!F83</f>
        <v/>
      </c>
      <c r="AA34" s="22"/>
      <c r="AB34" s="22"/>
      <c r="AC34" s="23" t="str">
        <f>'syn rec_edit_2'!G83</f>
        <v/>
      </c>
      <c r="AD34" s="221" t="str">
        <f>'syn rec_edit_2'!F84</f>
        <v/>
      </c>
      <c r="AE34" s="22"/>
      <c r="AF34" s="22"/>
      <c r="AG34" s="23" t="str">
        <f>'syn rec_edit_2'!G84</f>
        <v/>
      </c>
      <c r="AH34" s="221" t="str">
        <f>'syn rec_edit_2'!F85</f>
        <v/>
      </c>
      <c r="AI34" s="22"/>
      <c r="AJ34" s="22"/>
      <c r="AK34" s="23" t="str">
        <f>'syn rec_edit_2'!G85</f>
        <v/>
      </c>
      <c r="AL34" s="221" t="str">
        <f>'syn rec_edit_2'!F86</f>
        <v/>
      </c>
      <c r="AM34" s="22"/>
      <c r="AN34" s="22"/>
      <c r="AO34" s="23" t="str">
        <f>'syn rec_edit_2'!G86</f>
        <v/>
      </c>
      <c r="AP34" s="221" t="str">
        <f>'syn rec_edit_2'!F87</f>
        <v/>
      </c>
      <c r="AQ34" s="22"/>
      <c r="AR34" s="22"/>
      <c r="AS34" s="23" t="str">
        <f>'syn rec_edit_2'!G87</f>
        <v/>
      </c>
      <c r="AT34" s="221" t="str">
        <f>'syn rec_edit_2'!F88</f>
        <v/>
      </c>
      <c r="AU34" s="22"/>
      <c r="AV34" s="22"/>
      <c r="AW34" s="23" t="str">
        <f>'syn rec_edit_2'!G88</f>
        <v/>
      </c>
    </row>
    <row r="35" spans="1:49" ht="12.95" customHeight="1">
      <c r="A35" s="701" t="s">
        <v>11</v>
      </c>
      <c r="B35" s="709" t="str">
        <f>IF('syn rec_edit_2'!B89&lt;&gt;"",RIGHT('syn rec_edit_2'!B89,LEN('syn rec_edit_2'!B89)-5),"")</f>
        <v/>
      </c>
      <c r="C35" s="710"/>
      <c r="D35" s="711"/>
      <c r="E35" s="52" t="str">
        <f>IF('syn rec_edit_2'!E89&gt;0, 'syn rec_edit_2'!E89 &amp; "nt","")</f>
        <v/>
      </c>
      <c r="F35" s="709" t="str">
        <f>IF('syn rec_edit_2'!B90&lt;&gt;"",RIGHT('syn rec_edit_2'!B90,LEN('syn rec_edit_2'!B90)-5),"")</f>
        <v/>
      </c>
      <c r="G35" s="710"/>
      <c r="H35" s="711"/>
      <c r="I35" s="52" t="str">
        <f>IF('syn rec_edit_2'!E90&gt;0, 'syn rec_edit_2'!E90 &amp; "nt","")</f>
        <v/>
      </c>
      <c r="J35" s="709" t="str">
        <f>IF('syn rec_edit_2'!B91&lt;&gt;"",RIGHT('syn rec_edit_2'!B91,LEN('syn rec_edit_2'!B91)-5),"")</f>
        <v/>
      </c>
      <c r="K35" s="710"/>
      <c r="L35" s="711"/>
      <c r="M35" s="52" t="str">
        <f>IF('syn rec_edit_2'!E91&gt;0, 'syn rec_edit_2'!E91 &amp; "nt","")</f>
        <v/>
      </c>
      <c r="N35" s="709" t="str">
        <f>IF('syn rec_edit_2'!B92&lt;&gt;"",RIGHT('syn rec_edit_2'!B92,LEN('syn rec_edit_2'!B92)-5),"")</f>
        <v/>
      </c>
      <c r="O35" s="710"/>
      <c r="P35" s="711"/>
      <c r="Q35" s="52" t="str">
        <f>IF('syn rec_edit_2'!E92&gt;0, 'syn rec_edit_2'!E92 &amp; "nt","")</f>
        <v/>
      </c>
      <c r="R35" s="709" t="str">
        <f>IF('syn rec_edit_2'!B93&lt;&gt;"",RIGHT('syn rec_edit_2'!B93,LEN('syn rec_edit_2'!B93)-5),"")</f>
        <v/>
      </c>
      <c r="S35" s="710"/>
      <c r="T35" s="711"/>
      <c r="U35" s="52" t="str">
        <f>IF('syn rec_edit_2'!E93&gt;0, 'syn rec_edit_2'!E93 &amp; "nt","")</f>
        <v/>
      </c>
      <c r="V35" s="709" t="str">
        <f>IF('syn rec_edit_2'!B94&lt;&gt;"",RIGHT('syn rec_edit_2'!B94,LEN('syn rec_edit_2'!B94)-5),"")</f>
        <v/>
      </c>
      <c r="W35" s="710"/>
      <c r="X35" s="711"/>
      <c r="Y35" s="52" t="str">
        <f>IF('syn rec_edit_2'!E94&gt;0, 'syn rec_edit_2'!E94 &amp; "nt","")</f>
        <v/>
      </c>
      <c r="Z35" s="709" t="str">
        <f>IF('syn rec_edit_2'!B95&lt;&gt;"",RIGHT('syn rec_edit_2'!B95,LEN('syn rec_edit_2'!B95)-5),"")</f>
        <v/>
      </c>
      <c r="AA35" s="710"/>
      <c r="AB35" s="711"/>
      <c r="AC35" s="52" t="str">
        <f>IF('syn rec_edit_2'!E95&gt;0, 'syn rec_edit_2'!E95 &amp; "nt","")</f>
        <v/>
      </c>
      <c r="AD35" s="709" t="str">
        <f>IF('syn rec_edit_2'!B96&lt;&gt;"",RIGHT('syn rec_edit_2'!B96,LEN('syn rec_edit_2'!B96)-5),"")</f>
        <v/>
      </c>
      <c r="AE35" s="710"/>
      <c r="AF35" s="711"/>
      <c r="AG35" s="52" t="str">
        <f>IF('syn rec_edit_2'!E96&gt;0, 'syn rec_edit_2'!E96 &amp; "nt","")</f>
        <v/>
      </c>
      <c r="AH35" s="709" t="str">
        <f>IF('syn rec_edit_2'!B97&lt;&gt;"",RIGHT('syn rec_edit_2'!B97,LEN('syn rec_edit_2'!B97)-5),"")</f>
        <v/>
      </c>
      <c r="AI35" s="710"/>
      <c r="AJ35" s="711"/>
      <c r="AK35" s="52" t="str">
        <f>IF('syn rec_edit_2'!E97&gt;0, 'syn rec_edit_2'!E97 &amp; "nt","")</f>
        <v/>
      </c>
      <c r="AL35" s="709" t="str">
        <f>IF('syn rec_edit_2'!B98&lt;&gt;"",RIGHT('syn rec_edit_2'!B98,LEN('syn rec_edit_2'!B98)-5),"")</f>
        <v/>
      </c>
      <c r="AM35" s="710"/>
      <c r="AN35" s="711"/>
      <c r="AO35" s="52" t="str">
        <f>IF('syn rec_edit_2'!E98&gt;0, 'syn rec_edit_2'!E98 &amp; "nt","")</f>
        <v/>
      </c>
      <c r="AP35" s="709" t="str">
        <f>IF('syn rec_edit_2'!B99&lt;&gt;"",RIGHT('syn rec_edit_2'!B99,LEN('syn rec_edit_2'!B99)-5),"")</f>
        <v/>
      </c>
      <c r="AQ35" s="710"/>
      <c r="AR35" s="711"/>
      <c r="AS35" s="52" t="str">
        <f>IF('syn rec_edit_2'!E99&gt;0, 'syn rec_edit_2'!E99 &amp; "nt","")</f>
        <v/>
      </c>
      <c r="AT35" s="709" t="str">
        <f>IF('syn rec_edit_2'!B100&lt;&gt;"",RIGHT('syn rec_edit_2'!B100,LEN('syn rec_edit_2'!B100)-5),"")</f>
        <v/>
      </c>
      <c r="AU35" s="710"/>
      <c r="AV35" s="711"/>
      <c r="AW35" s="52" t="str">
        <f>IF('syn rec_edit_2'!E100&gt;0, 'syn rec_edit_2'!E100 &amp; "nt","")</f>
        <v/>
      </c>
    </row>
    <row r="36" spans="1:49" ht="12.95" customHeight="1">
      <c r="A36" s="702"/>
      <c r="B36" s="712"/>
      <c r="C36" s="713"/>
      <c r="D36" s="714"/>
      <c r="E36" s="39" t="str">
        <f>'syn rec_edit_2'!I89</f>
        <v/>
      </c>
      <c r="F36" s="712"/>
      <c r="G36" s="713"/>
      <c r="H36" s="714"/>
      <c r="I36" s="39" t="str">
        <f>'syn rec_edit_2'!I90</f>
        <v/>
      </c>
      <c r="J36" s="712"/>
      <c r="K36" s="713"/>
      <c r="L36" s="714"/>
      <c r="M36" s="39" t="str">
        <f>'syn rec_edit_2'!I91</f>
        <v/>
      </c>
      <c r="N36" s="712"/>
      <c r="O36" s="713"/>
      <c r="P36" s="714"/>
      <c r="Q36" s="39" t="str">
        <f>'syn rec_edit_2'!I92</f>
        <v/>
      </c>
      <c r="R36" s="712"/>
      <c r="S36" s="713"/>
      <c r="T36" s="714"/>
      <c r="U36" s="39" t="str">
        <f>'syn rec_edit_2'!I93</f>
        <v/>
      </c>
      <c r="V36" s="712"/>
      <c r="W36" s="713"/>
      <c r="X36" s="714"/>
      <c r="Y36" s="39" t="str">
        <f>'syn rec_edit_2'!I94</f>
        <v/>
      </c>
      <c r="Z36" s="712"/>
      <c r="AA36" s="713"/>
      <c r="AB36" s="714"/>
      <c r="AC36" s="39" t="str">
        <f>'syn rec_edit_2'!I95</f>
        <v/>
      </c>
      <c r="AD36" s="712"/>
      <c r="AE36" s="713"/>
      <c r="AF36" s="714"/>
      <c r="AG36" s="39" t="str">
        <f>'syn rec_edit_2'!I96</f>
        <v/>
      </c>
      <c r="AH36" s="712"/>
      <c r="AI36" s="713"/>
      <c r="AJ36" s="714"/>
      <c r="AK36" s="39" t="str">
        <f>'syn rec_edit_2'!I97</f>
        <v/>
      </c>
      <c r="AL36" s="712"/>
      <c r="AM36" s="713"/>
      <c r="AN36" s="714"/>
      <c r="AO36" s="39" t="str">
        <f>'syn rec_edit_2'!I98</f>
        <v/>
      </c>
      <c r="AP36" s="712"/>
      <c r="AQ36" s="713"/>
      <c r="AR36" s="714"/>
      <c r="AS36" s="39" t="str">
        <f>'syn rec_edit_2'!I99</f>
        <v/>
      </c>
      <c r="AT36" s="712"/>
      <c r="AU36" s="713"/>
      <c r="AV36" s="714"/>
      <c r="AW36" s="39" t="str">
        <f>'syn rec_edit_2'!I100</f>
        <v/>
      </c>
    </row>
    <row r="37" spans="1:49" ht="12.95" customHeight="1">
      <c r="A37" s="702"/>
      <c r="B37" s="20"/>
      <c r="C37" s="38" t="str">
        <f>'syn rec_edit_2'!H89</f>
        <v/>
      </c>
      <c r="D37" s="21"/>
      <c r="E37" s="39" t="str">
        <f>'syn rec_edit_2'!J89</f>
        <v/>
      </c>
      <c r="F37" s="20"/>
      <c r="G37" s="38" t="str">
        <f>'syn rec_edit_2'!H90</f>
        <v/>
      </c>
      <c r="H37" s="21"/>
      <c r="I37" s="39" t="str">
        <f>'syn rec_edit_2'!J90</f>
        <v/>
      </c>
      <c r="J37" s="20"/>
      <c r="K37" s="38" t="str">
        <f>'syn rec_edit_2'!H91</f>
        <v/>
      </c>
      <c r="L37" s="21"/>
      <c r="M37" s="39" t="str">
        <f>'syn rec_edit_2'!J91</f>
        <v/>
      </c>
      <c r="N37" s="20"/>
      <c r="O37" s="38" t="str">
        <f>'syn rec_edit_2'!H92</f>
        <v/>
      </c>
      <c r="P37" s="21"/>
      <c r="Q37" s="39" t="str">
        <f>'syn rec_edit_2'!J92</f>
        <v/>
      </c>
      <c r="R37" s="20"/>
      <c r="S37" s="38" t="str">
        <f>'syn rec_edit_2'!H93</f>
        <v/>
      </c>
      <c r="T37" s="21"/>
      <c r="U37" s="39" t="str">
        <f>'syn rec_edit_2'!J93</f>
        <v/>
      </c>
      <c r="V37" s="20"/>
      <c r="W37" s="38" t="str">
        <f>'syn rec_edit_2'!H94</f>
        <v/>
      </c>
      <c r="X37" s="21"/>
      <c r="Y37" s="39" t="str">
        <f>'syn rec_edit_2'!J94</f>
        <v/>
      </c>
      <c r="Z37" s="20"/>
      <c r="AA37" s="38" t="str">
        <f>'syn rec_edit_2'!H95</f>
        <v/>
      </c>
      <c r="AB37" s="21"/>
      <c r="AC37" s="39" t="str">
        <f>'syn rec_edit_2'!J95</f>
        <v/>
      </c>
      <c r="AD37" s="20"/>
      <c r="AE37" s="38" t="str">
        <f>'syn rec_edit_2'!H96</f>
        <v/>
      </c>
      <c r="AF37" s="21"/>
      <c r="AG37" s="39" t="str">
        <f>'syn rec_edit_2'!J96</f>
        <v/>
      </c>
      <c r="AH37" s="20"/>
      <c r="AI37" s="38" t="str">
        <f>'syn rec_edit_2'!H97</f>
        <v/>
      </c>
      <c r="AJ37" s="21"/>
      <c r="AK37" s="39" t="str">
        <f>'syn rec_edit_2'!J97</f>
        <v/>
      </c>
      <c r="AL37" s="20"/>
      <c r="AM37" s="38" t="str">
        <f>'syn rec_edit_2'!H98</f>
        <v/>
      </c>
      <c r="AN37" s="21"/>
      <c r="AO37" s="39" t="str">
        <f>'syn rec_edit_2'!J98</f>
        <v/>
      </c>
      <c r="AP37" s="20"/>
      <c r="AQ37" s="38" t="str">
        <f>'syn rec_edit_2'!H99</f>
        <v/>
      </c>
      <c r="AR37" s="21"/>
      <c r="AS37" s="39" t="str">
        <f>'syn rec_edit_2'!J99</f>
        <v/>
      </c>
      <c r="AT37" s="20"/>
      <c r="AU37" s="38" t="str">
        <f>'syn rec_edit_2'!H100</f>
        <v/>
      </c>
      <c r="AV37" s="21"/>
      <c r="AW37" s="39" t="str">
        <f>'syn rec_edit_2'!J100</f>
        <v/>
      </c>
    </row>
    <row r="38" spans="1:49" ht="12.95" customHeight="1" thickBot="1">
      <c r="A38" s="29"/>
      <c r="B38" s="221" t="str">
        <f>'syn rec_edit_2'!F89</f>
        <v/>
      </c>
      <c r="C38" s="22"/>
      <c r="D38" s="22"/>
      <c r="E38" s="23" t="str">
        <f>'syn rec_edit_2'!G89</f>
        <v/>
      </c>
      <c r="F38" s="221" t="str">
        <f>'syn rec_edit_2'!F90</f>
        <v/>
      </c>
      <c r="G38" s="22"/>
      <c r="H38" s="22"/>
      <c r="I38" s="23" t="str">
        <f>'syn rec_edit_2'!G90</f>
        <v/>
      </c>
      <c r="J38" s="221" t="str">
        <f>'syn rec_edit_2'!F91</f>
        <v/>
      </c>
      <c r="K38" s="22"/>
      <c r="L38" s="22"/>
      <c r="M38" s="23" t="str">
        <f>'syn rec_edit_2'!G91</f>
        <v/>
      </c>
      <c r="N38" s="221" t="str">
        <f>'syn rec_edit_2'!F92</f>
        <v/>
      </c>
      <c r="O38" s="22"/>
      <c r="P38" s="22"/>
      <c r="Q38" s="23" t="str">
        <f>'syn rec_edit_2'!G92</f>
        <v/>
      </c>
      <c r="R38" s="221" t="str">
        <f>'syn rec_edit_2'!F93</f>
        <v/>
      </c>
      <c r="S38" s="22"/>
      <c r="T38" s="22"/>
      <c r="U38" s="23" t="str">
        <f>'syn rec_edit_2'!G93</f>
        <v/>
      </c>
      <c r="V38" s="221" t="str">
        <f>'syn rec_edit_2'!F94</f>
        <v/>
      </c>
      <c r="W38" s="22"/>
      <c r="X38" s="22"/>
      <c r="Y38" s="23" t="str">
        <f>'syn rec_edit_2'!G94</f>
        <v/>
      </c>
      <c r="Z38" s="221" t="str">
        <f>'syn rec_edit_2'!F95</f>
        <v/>
      </c>
      <c r="AA38" s="22"/>
      <c r="AB38" s="22"/>
      <c r="AC38" s="23" t="str">
        <f>'syn rec_edit_2'!G95</f>
        <v/>
      </c>
      <c r="AD38" s="221" t="str">
        <f>'syn rec_edit_2'!F96</f>
        <v/>
      </c>
      <c r="AE38" s="22"/>
      <c r="AF38" s="22"/>
      <c r="AG38" s="23" t="str">
        <f>'syn rec_edit_2'!G96</f>
        <v/>
      </c>
      <c r="AH38" s="221" t="str">
        <f>'syn rec_edit_2'!F97</f>
        <v/>
      </c>
      <c r="AI38" s="22"/>
      <c r="AJ38" s="22"/>
      <c r="AK38" s="23" t="str">
        <f>'syn rec_edit_2'!G97</f>
        <v/>
      </c>
      <c r="AL38" s="221" t="str">
        <f>'syn rec_edit_2'!F98</f>
        <v/>
      </c>
      <c r="AM38" s="22"/>
      <c r="AN38" s="22"/>
      <c r="AO38" s="23" t="str">
        <f>'syn rec_edit_2'!G98</f>
        <v/>
      </c>
      <c r="AP38" s="221" t="str">
        <f>'syn rec_edit_2'!F99</f>
        <v/>
      </c>
      <c r="AQ38" s="22"/>
      <c r="AR38" s="22"/>
      <c r="AS38" s="23" t="str">
        <f>'syn rec_edit_2'!G99</f>
        <v/>
      </c>
      <c r="AT38" s="221" t="str">
        <f>'syn rec_edit_2'!F100</f>
        <v/>
      </c>
      <c r="AU38" s="22"/>
      <c r="AV38" s="22"/>
      <c r="AW38" s="23" t="str">
        <f>'syn rec_edit_2'!G100</f>
        <v/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18">
        <f>COUNTIF('syn rec_edit_2'!F5:F100,"*1-*")</f>
        <v>0</v>
      </c>
      <c r="E40" s="719"/>
      <c r="F40" s="34"/>
      <c r="G40" s="35" t="s">
        <v>13</v>
      </c>
      <c r="H40" s="35"/>
      <c r="I40" s="36"/>
      <c r="J40" s="721">
        <f>COUNTIF('syn rec_edit_2'!F5:F100,"*2-*")</f>
        <v>0</v>
      </c>
      <c r="K40" s="722"/>
      <c r="L40" s="34"/>
      <c r="M40" s="35" t="s">
        <v>14</v>
      </c>
      <c r="N40" s="35"/>
      <c r="O40" s="36"/>
      <c r="P40" s="716">
        <f>COUNTIF('syn rec_edit_2'!F5:F100,"*3-*")</f>
        <v>0</v>
      </c>
      <c r="Q40" s="717"/>
      <c r="R40" s="34"/>
      <c r="S40" s="31" t="s">
        <v>18</v>
      </c>
      <c r="T40" s="31"/>
      <c r="U40" s="31"/>
      <c r="V40" s="730">
        <f>COUNTIF('syn rec_edit_2'!F5:F100,"*4-*")</f>
        <v>0</v>
      </c>
      <c r="W40" s="731"/>
      <c r="X40" s="32"/>
      <c r="Y40" s="31" t="s">
        <v>19</v>
      </c>
      <c r="Z40" s="31"/>
      <c r="AA40" s="31"/>
      <c r="AB40" s="728">
        <f>COUNTIF('syn rec_edit_2'!F5:F100,"*5-*")</f>
        <v>0</v>
      </c>
      <c r="AC40" s="729"/>
      <c r="AD40" s="9"/>
      <c r="AE40" s="31" t="s">
        <v>516</v>
      </c>
      <c r="AF40" s="239"/>
      <c r="AG40" s="239"/>
      <c r="AH40" s="726">
        <f>COUNTIF('syn rec_edit_2'!F5:F100,"*6-*")</f>
        <v>0</v>
      </c>
      <c r="AI40" s="727"/>
      <c r="AJ40" s="724" t="s">
        <v>33</v>
      </c>
      <c r="AK40" s="725"/>
      <c r="AL40" s="725"/>
      <c r="AM40" s="725"/>
      <c r="AN40" s="725"/>
      <c r="AO40" s="723">
        <f ca="1">'syn rec_edit_2'!K2</f>
        <v>43467.539867361113</v>
      </c>
      <c r="AP40" s="723"/>
      <c r="AQ40" s="723"/>
      <c r="AR40" s="723"/>
      <c r="AS40" s="723"/>
      <c r="AT40" s="723"/>
      <c r="AU40" s="723"/>
      <c r="AV40" s="723"/>
      <c r="AW40" s="12"/>
    </row>
    <row r="41" spans="1:49" ht="19.5" customHeight="1">
      <c r="A41" s="31" t="s">
        <v>31</v>
      </c>
      <c r="B41" s="31"/>
      <c r="C41" s="32"/>
      <c r="D41" s="715">
        <f>IF(AND(D40&lt;13,D40&gt;0),1,IF(AND(D40&lt;25,D40&gt;12),2,IF(AND(D40&lt;37,D40&gt;24),3,IF(AND(D40&lt;49,D40&gt;36),4,0))))</f>
        <v>0</v>
      </c>
      <c r="E41" s="715"/>
      <c r="F41" s="33"/>
      <c r="G41" s="33"/>
      <c r="H41" s="33"/>
      <c r="I41" s="33"/>
      <c r="J41" s="715">
        <f>IF(AND(J40&lt;13,J40&gt;0),1,IF(AND(J40&lt;25,J40&gt;12),2,IF(AND(J40&lt;37,J40&gt;24),3,IF(AND(J40&lt;49,J40&gt;36),4,0))))</f>
        <v>0</v>
      </c>
      <c r="K41" s="715"/>
      <c r="L41" s="33"/>
      <c r="M41" s="33"/>
      <c r="N41" s="33"/>
      <c r="O41" s="33"/>
      <c r="P41" s="715">
        <f>IF(AND(P40&lt;13,P40&gt;0),1,IF(AND(P40&lt;25,P40&gt;12),2,IF(AND(P40&lt;37,P40&gt;24),3,IF(AND(P40&lt;49,P40&gt;36),4,0))))</f>
        <v>0</v>
      </c>
      <c r="Q41" s="715"/>
      <c r="R41" s="33"/>
      <c r="S41" s="33"/>
      <c r="T41" s="33"/>
      <c r="U41" s="33"/>
      <c r="V41" s="715">
        <f>IF(AND(V40&lt;13,V40&gt;0),1,IF(AND(V40&lt;25,V40&gt;12),2,IF(AND(V40&lt;37,V40&gt;24),3,IF(AND(V40&lt;49,V40&gt;36),4,0))))</f>
        <v>0</v>
      </c>
      <c r="W41" s="715"/>
      <c r="X41" s="33"/>
      <c r="Y41" s="33"/>
      <c r="Z41" s="33"/>
      <c r="AA41" s="33"/>
      <c r="AB41" s="715">
        <f>IF(AND(AB40&lt;13,AB40&gt;0),1,IF(AND(AB40&lt;25,AB40&gt;12),2,IF(AND(AB40&lt;37,AB40&gt;24),3,IF(AND(AB40&lt;49,AB40&gt;36),4,0))))</f>
        <v>0</v>
      </c>
      <c r="AC41" s="715"/>
      <c r="AD41" s="240"/>
      <c r="AE41" s="240"/>
      <c r="AF41" s="240"/>
      <c r="AG41" s="240"/>
      <c r="AH41" s="715">
        <f>IF(AND(AH40&lt;13,AH40&gt;0),1,IF(AND(AH40&lt;25,AH40&gt;12),2,IF(AND(AH40&lt;37,AH40&gt;24),3,IF(AND(AH40&lt;49,AH40&gt;36),4,0))))</f>
        <v>0</v>
      </c>
      <c r="AI41" s="715"/>
      <c r="AJ41" s="237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2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2"/>
      <c r="AQ42" s="13"/>
      <c r="AR42" s="13"/>
      <c r="AS42" s="13"/>
      <c r="AT42" s="13"/>
      <c r="AU42" s="12"/>
      <c r="AV42" s="12"/>
      <c r="AW42" s="12"/>
    </row>
    <row r="43" spans="1:49" ht="16.5" customHeight="1" thickBot="1">
      <c r="A43" s="704" t="s">
        <v>727</v>
      </c>
      <c r="B43" s="704"/>
      <c r="C43" s="704"/>
      <c r="D43" s="704"/>
      <c r="E43" s="705" t="s">
        <v>728</v>
      </c>
      <c r="F43" s="705"/>
      <c r="G43" s="706"/>
      <c r="H43" s="707">
        <f>COUNTIF('syn rec_edit_2'!F5:F100,"*A-*")</f>
        <v>0</v>
      </c>
      <c r="I43" s="708"/>
      <c r="J43" s="273"/>
      <c r="K43" s="705" t="s">
        <v>729</v>
      </c>
      <c r="L43" s="705"/>
      <c r="M43" s="706"/>
      <c r="N43" s="749">
        <f>COUNTIF('syn rec_edit_2'!F5:F100,"*B-*")</f>
        <v>0</v>
      </c>
      <c r="O43" s="750"/>
      <c r="AA43" s="753"/>
      <c r="AB43" s="753"/>
      <c r="AC43" s="753"/>
      <c r="AD43" s="753"/>
      <c r="AE43" s="155"/>
      <c r="AF43" s="155"/>
      <c r="AG43" s="753"/>
      <c r="AH43" s="753"/>
      <c r="AI43" s="753"/>
      <c r="AJ43" s="753"/>
      <c r="AK43" s="156"/>
      <c r="AL43" s="156"/>
      <c r="AO43" s="9" t="s">
        <v>116</v>
      </c>
      <c r="AT43" s="752">
        <f>'syn rec_edit_2'!AE4</f>
        <v>0</v>
      </c>
      <c r="AU43" s="752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A43:D43"/>
    <mergeCell ref="E43:G43"/>
    <mergeCell ref="H43:I43"/>
    <mergeCell ref="K43:M43"/>
    <mergeCell ref="N43:O43"/>
    <mergeCell ref="AA43:AD43"/>
    <mergeCell ref="AG43:AJ43"/>
    <mergeCell ref="AT43:AU43"/>
    <mergeCell ref="D41:E41"/>
    <mergeCell ref="J41:K41"/>
    <mergeCell ref="P41:Q41"/>
    <mergeCell ref="V41:W41"/>
    <mergeCell ref="AB41:AC41"/>
    <mergeCell ref="AH41:AI41"/>
    <mergeCell ref="AP35:AR36"/>
    <mergeCell ref="AT35:AV36"/>
    <mergeCell ref="D40:E40"/>
    <mergeCell ref="J40:K40"/>
    <mergeCell ref="P40:Q40"/>
    <mergeCell ref="V40:W40"/>
    <mergeCell ref="AB40:AC40"/>
    <mergeCell ref="AH40:AI40"/>
    <mergeCell ref="AJ40:AN40"/>
    <mergeCell ref="AO40:AV40"/>
    <mergeCell ref="AH35:AJ36"/>
    <mergeCell ref="AL35:AN36"/>
    <mergeCell ref="A35:A37"/>
    <mergeCell ref="B35:D36"/>
    <mergeCell ref="F35:H36"/>
    <mergeCell ref="J35:L36"/>
    <mergeCell ref="N35:P36"/>
    <mergeCell ref="R35:T36"/>
    <mergeCell ref="V35:X36"/>
    <mergeCell ref="Z35:AB36"/>
    <mergeCell ref="AD35:AF36"/>
    <mergeCell ref="AH27:AJ28"/>
    <mergeCell ref="AL27:AN28"/>
    <mergeCell ref="AP27:AR28"/>
    <mergeCell ref="AT27:AV28"/>
    <mergeCell ref="A31:A33"/>
    <mergeCell ref="B31:D32"/>
    <mergeCell ref="F31:H32"/>
    <mergeCell ref="J31:L32"/>
    <mergeCell ref="N31:P32"/>
    <mergeCell ref="R31:T32"/>
    <mergeCell ref="AT31:AV32"/>
    <mergeCell ref="V31:X32"/>
    <mergeCell ref="Z31:AB32"/>
    <mergeCell ref="AD31:AF32"/>
    <mergeCell ref="AH31:AJ32"/>
    <mergeCell ref="AL31:AN32"/>
    <mergeCell ref="AP31:AR32"/>
    <mergeCell ref="A27:A29"/>
    <mergeCell ref="B27:D28"/>
    <mergeCell ref="F27:H28"/>
    <mergeCell ref="J27:L28"/>
    <mergeCell ref="N27:P28"/>
    <mergeCell ref="R27:T28"/>
    <mergeCell ref="V27:X28"/>
    <mergeCell ref="Z27:AB28"/>
    <mergeCell ref="AD27:AF28"/>
    <mergeCell ref="AH19:AJ20"/>
    <mergeCell ref="AL19:AN20"/>
    <mergeCell ref="AP19:AR20"/>
    <mergeCell ref="AT19:AV20"/>
    <mergeCell ref="A23:A25"/>
    <mergeCell ref="B23:D24"/>
    <mergeCell ref="F23:H24"/>
    <mergeCell ref="J23:L24"/>
    <mergeCell ref="N23:P24"/>
    <mergeCell ref="R23:T24"/>
    <mergeCell ref="AT23:AV24"/>
    <mergeCell ref="V23:X24"/>
    <mergeCell ref="Z23:AB24"/>
    <mergeCell ref="AD23:AF24"/>
    <mergeCell ref="AH23:AJ24"/>
    <mergeCell ref="AL23:AN24"/>
    <mergeCell ref="AP23:AR24"/>
    <mergeCell ref="A19:A21"/>
    <mergeCell ref="B19:D20"/>
    <mergeCell ref="F19:H20"/>
    <mergeCell ref="J19:L20"/>
    <mergeCell ref="N19:P20"/>
    <mergeCell ref="AH11:AJ12"/>
    <mergeCell ref="AL11:AN12"/>
    <mergeCell ref="R19:T20"/>
    <mergeCell ref="V19:X20"/>
    <mergeCell ref="Z19:AB20"/>
    <mergeCell ref="AD19:AF20"/>
    <mergeCell ref="AP11:AR12"/>
    <mergeCell ref="AT11:AV12"/>
    <mergeCell ref="A15:A17"/>
    <mergeCell ref="B15:D16"/>
    <mergeCell ref="F15:H16"/>
    <mergeCell ref="J15:L16"/>
    <mergeCell ref="N15:P16"/>
    <mergeCell ref="R15:T16"/>
    <mergeCell ref="AT15:AV16"/>
    <mergeCell ref="V15:X16"/>
    <mergeCell ref="Z15:AB16"/>
    <mergeCell ref="AD15:AF16"/>
    <mergeCell ref="AH15:AJ16"/>
    <mergeCell ref="AL15:AN16"/>
    <mergeCell ref="AP15:AR16"/>
    <mergeCell ref="A11:A13"/>
    <mergeCell ref="B11:D12"/>
    <mergeCell ref="F11:H12"/>
    <mergeCell ref="J11:L12"/>
    <mergeCell ref="N11:P12"/>
    <mergeCell ref="R11:T12"/>
    <mergeCell ref="V11:X12"/>
    <mergeCell ref="Z11:AB12"/>
    <mergeCell ref="AD11:AF12"/>
    <mergeCell ref="A3:F4"/>
    <mergeCell ref="G3:G4"/>
    <mergeCell ref="A7:A9"/>
    <mergeCell ref="B7:D8"/>
    <mergeCell ref="F7:H8"/>
    <mergeCell ref="J7:L8"/>
    <mergeCell ref="N7:P8"/>
    <mergeCell ref="R7:T8"/>
    <mergeCell ref="B6:E6"/>
    <mergeCell ref="Z6:AC6"/>
    <mergeCell ref="AD6:AG6"/>
    <mergeCell ref="AT7:AV8"/>
    <mergeCell ref="V7:X8"/>
    <mergeCell ref="Z7:AB8"/>
    <mergeCell ref="AD7:AF8"/>
    <mergeCell ref="AH7:AJ8"/>
    <mergeCell ref="AL7:AN8"/>
    <mergeCell ref="AP7:AR8"/>
    <mergeCell ref="H3:I4"/>
    <mergeCell ref="K3:AN4"/>
    <mergeCell ref="AO3:AW4"/>
    <mergeCell ref="S5:T5"/>
    <mergeCell ref="AB5:AC5"/>
    <mergeCell ref="AH5:AP5"/>
    <mergeCell ref="AQ5:AS5"/>
    <mergeCell ref="AT5:AW5"/>
    <mergeCell ref="AH6:AK6"/>
    <mergeCell ref="AL6:AO6"/>
    <mergeCell ref="AP6:AS6"/>
    <mergeCell ref="AT6:AW6"/>
    <mergeCell ref="F6:I6"/>
    <mergeCell ref="J6:M6"/>
    <mergeCell ref="N6:Q6"/>
    <mergeCell ref="R6:U6"/>
    <mergeCell ref="V6:Y6"/>
  </mergeCells>
  <conditionalFormatting sqref="B10:AW10 B14:AW14 B18:AW18 B22:AW22 B26:AW26 B30:AW30 B34:AW34 B38:AW38">
    <cfRule type="containsText" dxfId="191" priority="1" operator="containsText" text="B-">
      <formula>NOT(ISERROR(SEARCH("B-",B10)))</formula>
    </cfRule>
    <cfRule type="containsText" dxfId="190" priority="2" operator="containsText" text="A-">
      <formula>NOT(ISERROR(SEARCH("A-",B10)))</formula>
    </cfRule>
    <cfRule type="containsText" dxfId="189" priority="3" operator="containsText" text="6-">
      <formula>NOT(ISERROR(SEARCH("6-",B10)))</formula>
    </cfRule>
    <cfRule type="containsText" dxfId="188" priority="4" operator="containsText" text="5-">
      <formula>NOT(ISERROR(SEARCH("5-",B10)))</formula>
    </cfRule>
    <cfRule type="containsText" dxfId="187" priority="5" operator="containsText" text="4-">
      <formula>NOT(ISERROR(SEARCH("4-",B10)))</formula>
    </cfRule>
    <cfRule type="containsText" dxfId="186" priority="6" operator="containsText" text="3-">
      <formula>NOT(ISERROR(SEARCH("3-",B10)))</formula>
    </cfRule>
    <cfRule type="containsText" dxfId="185" priority="7" operator="containsText" text="2-">
      <formula>NOT(ISERROR(SEARCH("2-",B10)))</formula>
    </cfRule>
    <cfRule type="containsText" dxfId="184" priority="8" operator="containsText" text="1-">
      <formula>NOT(ISERROR(SEARCH("1-",B10)))</formula>
    </cfRule>
  </conditionalFormatting>
  <printOptions horizontalCentered="1" verticalCentered="1"/>
  <pageMargins left="0.25" right="0.25" top="0.25" bottom="0.25" header="0" footer="0"/>
  <pageSetup scale="97" orientation="landscape" horizontalDpi="4294967292" verticalDpi="4294967292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2"/>
  <dimension ref="A1:XFC67"/>
  <sheetViews>
    <sheetView showGridLines="0" showZeros="0" topLeftCell="A3" zoomScale="102" zoomScaleNormal="102" zoomScaleSheetLayoutView="100" zoomScalePageLayoutView="9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 customWidth="1"/>
    <col min="51" max="51" width="4.140625" style="8" hidden="1" customWidth="1"/>
    <col min="52" max="16383" width="12.5703125" style="8" hidden="1"/>
    <col min="16384" max="16384" width="1" style="8" customWidth="1"/>
  </cols>
  <sheetData>
    <row r="1" spans="1:49" ht="2.25" customHeight="1" thickBot="1"/>
    <row r="2" spans="1:49" ht="1.5" hidden="1" customHeight="1"/>
    <row r="3" spans="1:49" ht="21.75" customHeight="1">
      <c r="A3" s="737">
        <f>'syn rec_edit'!J2</f>
        <v>0</v>
      </c>
      <c r="B3" s="738"/>
      <c r="C3" s="738"/>
      <c r="D3" s="738"/>
      <c r="E3" s="738"/>
      <c r="F3" s="738"/>
      <c r="G3" s="736" t="s">
        <v>20</v>
      </c>
      <c r="H3" s="732">
        <f>'syn rec_edit'!H2</f>
        <v>0</v>
      </c>
      <c r="I3" s="733"/>
      <c r="J3" s="473"/>
      <c r="K3" s="742" t="s">
        <v>43</v>
      </c>
      <c r="L3" s="742"/>
      <c r="M3" s="742"/>
      <c r="N3" s="742"/>
      <c r="O3" s="742"/>
      <c r="P3" s="742"/>
      <c r="Q3" s="742"/>
      <c r="R3" s="742"/>
      <c r="S3" s="742"/>
      <c r="T3" s="742"/>
      <c r="U3" s="742"/>
      <c r="V3" s="742"/>
      <c r="W3" s="742"/>
      <c r="X3" s="742"/>
      <c r="Y3" s="742"/>
      <c r="Z3" s="742"/>
      <c r="AA3" s="742"/>
      <c r="AB3" s="742"/>
      <c r="AC3" s="742"/>
      <c r="AD3" s="742"/>
      <c r="AE3" s="742"/>
      <c r="AF3" s="742"/>
      <c r="AG3" s="742"/>
      <c r="AH3" s="742"/>
      <c r="AI3" s="742"/>
      <c r="AJ3" s="742"/>
      <c r="AK3" s="742"/>
      <c r="AL3" s="742"/>
      <c r="AM3" s="742"/>
      <c r="AN3" s="742"/>
      <c r="AO3" s="743" t="s">
        <v>881</v>
      </c>
      <c r="AP3" s="744"/>
      <c r="AQ3" s="744"/>
      <c r="AR3" s="744"/>
      <c r="AS3" s="744"/>
      <c r="AT3" s="744"/>
      <c r="AU3" s="744"/>
      <c r="AV3" s="744"/>
      <c r="AW3" s="745"/>
    </row>
    <row r="4" spans="1:49" ht="21.75" customHeight="1" thickBot="1">
      <c r="A4" s="739"/>
      <c r="B4" s="740"/>
      <c r="C4" s="740"/>
      <c r="D4" s="740"/>
      <c r="E4" s="740"/>
      <c r="F4" s="740"/>
      <c r="G4" s="734"/>
      <c r="H4" s="734"/>
      <c r="I4" s="735"/>
      <c r="J4" s="473"/>
      <c r="K4" s="742"/>
      <c r="L4" s="742"/>
      <c r="M4" s="742"/>
      <c r="N4" s="742"/>
      <c r="O4" s="742"/>
      <c r="P4" s="742"/>
      <c r="Q4" s="742"/>
      <c r="R4" s="742"/>
      <c r="S4" s="742"/>
      <c r="T4" s="742"/>
      <c r="U4" s="742"/>
      <c r="V4" s="742"/>
      <c r="W4" s="742"/>
      <c r="X4" s="742"/>
      <c r="Y4" s="742"/>
      <c r="Z4" s="742"/>
      <c r="AA4" s="742"/>
      <c r="AB4" s="742"/>
      <c r="AC4" s="742"/>
      <c r="AD4" s="742"/>
      <c r="AE4" s="742"/>
      <c r="AF4" s="742"/>
      <c r="AG4" s="742"/>
      <c r="AH4" s="742"/>
      <c r="AI4" s="742"/>
      <c r="AJ4" s="742"/>
      <c r="AK4" s="742"/>
      <c r="AL4" s="742"/>
      <c r="AM4" s="742"/>
      <c r="AN4" s="742"/>
      <c r="AO4" s="746"/>
      <c r="AP4" s="747"/>
      <c r="AQ4" s="747"/>
      <c r="AR4" s="747"/>
      <c r="AS4" s="747"/>
      <c r="AT4" s="747"/>
      <c r="AU4" s="747"/>
      <c r="AV4" s="747"/>
      <c r="AW4" s="748"/>
    </row>
    <row r="5" spans="1:49" ht="38.25" customHeight="1">
      <c r="A5" s="478" t="str">
        <f>"*"&amp;TEXT(A3,"yyyymmdd")&amp;"-"&amp;H3&amp;AO3&amp;"*"</f>
        <v>*19000100-0P5*</v>
      </c>
      <c r="B5" s="476"/>
      <c r="C5" s="476"/>
      <c r="D5" s="476"/>
      <c r="E5" s="476"/>
      <c r="F5" s="476"/>
      <c r="G5" s="476"/>
      <c r="H5" s="476"/>
      <c r="I5" s="476"/>
      <c r="J5" s="474"/>
      <c r="K5" s="474"/>
      <c r="L5" s="474"/>
      <c r="N5" s="30"/>
      <c r="O5" s="30" t="s">
        <v>879</v>
      </c>
      <c r="P5" s="30"/>
      <c r="Q5" s="30"/>
      <c r="R5" s="30"/>
      <c r="S5" s="741">
        <f>D40+J40+P40+V40+AB40+AH40+H43+N43</f>
        <v>0</v>
      </c>
      <c r="T5" s="741"/>
      <c r="U5" s="237"/>
      <c r="V5" s="9"/>
      <c r="W5" s="9"/>
      <c r="X5" s="475" t="s">
        <v>23</v>
      </c>
      <c r="Y5" s="475"/>
      <c r="Z5" s="475"/>
      <c r="AA5" s="475"/>
      <c r="AB5" s="741">
        <f>'syn rec_edit_2'!S11</f>
        <v>0</v>
      </c>
      <c r="AC5" s="741"/>
      <c r="AD5" s="51" t="s">
        <v>34</v>
      </c>
      <c r="AE5" s="33"/>
      <c r="AF5" s="237"/>
      <c r="AG5" s="237"/>
      <c r="AH5" s="754" t="s">
        <v>35</v>
      </c>
      <c r="AI5" s="754"/>
      <c r="AJ5" s="754"/>
      <c r="AK5" s="754"/>
      <c r="AL5" s="754"/>
      <c r="AM5" s="754"/>
      <c r="AN5" s="754"/>
      <c r="AO5" s="754"/>
      <c r="AP5" s="754"/>
      <c r="AQ5" s="741">
        <f>'syn rec_edit'!I2</f>
        <v>0</v>
      </c>
      <c r="AR5" s="741"/>
      <c r="AS5" s="741"/>
      <c r="AT5" s="751">
        <f>'syn rec_edit'!I3</f>
        <v>0</v>
      </c>
      <c r="AU5" s="751"/>
      <c r="AV5" s="751"/>
      <c r="AW5" s="751"/>
    </row>
    <row r="6" spans="1:49" ht="21" customHeight="1" thickBot="1">
      <c r="A6" s="8" t="s">
        <v>3</v>
      </c>
      <c r="B6" s="703">
        <v>1</v>
      </c>
      <c r="C6" s="703"/>
      <c r="D6" s="703"/>
      <c r="E6" s="703"/>
      <c r="F6" s="703">
        <v>2</v>
      </c>
      <c r="G6" s="703"/>
      <c r="H6" s="703"/>
      <c r="I6" s="703"/>
      <c r="J6" s="703">
        <v>3</v>
      </c>
      <c r="K6" s="703"/>
      <c r="L6" s="703"/>
      <c r="M6" s="703"/>
      <c r="N6" s="703">
        <v>4</v>
      </c>
      <c r="O6" s="703"/>
      <c r="P6" s="703"/>
      <c r="Q6" s="703"/>
      <c r="R6" s="703">
        <v>5</v>
      </c>
      <c r="S6" s="703"/>
      <c r="T6" s="703"/>
      <c r="U6" s="703"/>
      <c r="V6" s="703">
        <v>6</v>
      </c>
      <c r="W6" s="703"/>
      <c r="X6" s="703"/>
      <c r="Y6" s="703"/>
      <c r="Z6" s="720">
        <v>7</v>
      </c>
      <c r="AA6" s="720"/>
      <c r="AB6" s="720"/>
      <c r="AC6" s="720"/>
      <c r="AD6" s="720">
        <v>8</v>
      </c>
      <c r="AE6" s="720"/>
      <c r="AF6" s="720"/>
      <c r="AG6" s="720"/>
      <c r="AH6" s="703">
        <v>9</v>
      </c>
      <c r="AI6" s="703"/>
      <c r="AJ6" s="703"/>
      <c r="AK6" s="703"/>
      <c r="AL6" s="703">
        <v>10</v>
      </c>
      <c r="AM6" s="703"/>
      <c r="AN6" s="703"/>
      <c r="AO6" s="703"/>
      <c r="AP6" s="703">
        <v>11</v>
      </c>
      <c r="AQ6" s="703"/>
      <c r="AR6" s="703"/>
      <c r="AS6" s="703"/>
      <c r="AT6" s="703">
        <v>12</v>
      </c>
      <c r="AU6" s="703"/>
      <c r="AV6" s="703"/>
      <c r="AW6" s="703"/>
    </row>
    <row r="7" spans="1:49" ht="12.95" customHeight="1">
      <c r="A7" s="701" t="s">
        <v>4</v>
      </c>
      <c r="B7" s="709" t="str">
        <f>IF('syn rec_edit_2'!B101&lt;&gt;"",RIGHT('syn rec_edit_2'!B101,LEN('syn rec_edit_2'!B101)-5),"")</f>
        <v/>
      </c>
      <c r="C7" s="710"/>
      <c r="D7" s="711"/>
      <c r="E7" s="52" t="str">
        <f>IF('syn rec_edit_2'!E101&gt;0, 'syn rec_edit_2'!E101 &amp; "nt","")</f>
        <v/>
      </c>
      <c r="F7" s="709" t="str">
        <f>IF('syn rec_edit_2'!B102&lt;&gt;"",RIGHT('syn rec_edit_2'!B102,LEN('syn rec_edit_2'!B102)-5),"")</f>
        <v/>
      </c>
      <c r="G7" s="710"/>
      <c r="H7" s="711"/>
      <c r="I7" s="52" t="str">
        <f>IF('syn rec_edit_2'!E102&gt;0, 'syn rec_edit_2'!E102 &amp; "nt","")</f>
        <v/>
      </c>
      <c r="J7" s="709" t="str">
        <f>IF('syn rec_edit_2'!B103&lt;&gt;"",RIGHT('syn rec_edit_2'!B103,LEN('syn rec_edit_2'!B103)-5),"")</f>
        <v/>
      </c>
      <c r="K7" s="710"/>
      <c r="L7" s="711"/>
      <c r="M7" s="52" t="str">
        <f>IF('syn rec_edit_2'!E103&gt;0, 'syn rec_edit_2'!E103 &amp; "nt","")</f>
        <v/>
      </c>
      <c r="N7" s="709" t="str">
        <f>IF('syn rec_edit_2'!B104&lt;&gt;"",RIGHT('syn rec_edit_2'!B104,LEN('syn rec_edit_2'!B104)-5),"")</f>
        <v/>
      </c>
      <c r="O7" s="710"/>
      <c r="P7" s="711"/>
      <c r="Q7" s="52" t="str">
        <f>IF('syn rec_edit_2'!E104&gt;0, 'syn rec_edit_2'!E104 &amp; "nt","")</f>
        <v/>
      </c>
      <c r="R7" s="709" t="str">
        <f>IF('syn rec_edit_2'!B105&lt;&gt;"",RIGHT('syn rec_edit_2'!B105,LEN('syn rec_edit_2'!B105)-5),"")</f>
        <v/>
      </c>
      <c r="S7" s="710"/>
      <c r="T7" s="711"/>
      <c r="U7" s="52" t="str">
        <f>IF('syn rec_edit_2'!E105&gt;0, 'syn rec_edit_2'!E105 &amp; "nt","")</f>
        <v/>
      </c>
      <c r="V7" s="709" t="str">
        <f>IF('syn rec_edit_2'!B106&lt;&gt;"",RIGHT('syn rec_edit_2'!B106,LEN('syn rec_edit_2'!B106)-5),"")</f>
        <v/>
      </c>
      <c r="W7" s="710"/>
      <c r="X7" s="711"/>
      <c r="Y7" s="52" t="str">
        <f>IF('syn rec_edit_2'!E106&gt;0, 'syn rec_edit_2'!E106 &amp; "nt","")</f>
        <v/>
      </c>
      <c r="Z7" s="709" t="str">
        <f>IF('syn rec_edit_2'!B107&lt;&gt;"",RIGHT('syn rec_edit_2'!B107,LEN('syn rec_edit_2'!B107)-5),"")</f>
        <v/>
      </c>
      <c r="AA7" s="710"/>
      <c r="AB7" s="711"/>
      <c r="AC7" s="52" t="str">
        <f>IF('syn rec_edit_2'!E107&gt;0, 'syn rec_edit_2'!E107 &amp; "nt","")</f>
        <v/>
      </c>
      <c r="AD7" s="709" t="str">
        <f>IF('syn rec_edit_2'!B108&lt;&gt;"",RIGHT('syn rec_edit_2'!B108,LEN('syn rec_edit_2'!B108)-5),"")</f>
        <v/>
      </c>
      <c r="AE7" s="710"/>
      <c r="AF7" s="711"/>
      <c r="AG7" s="52" t="str">
        <f>IF('syn rec_edit_2'!E108&gt;0, 'syn rec_edit_2'!E108 &amp; "nt","")</f>
        <v/>
      </c>
      <c r="AH7" s="709" t="str">
        <f>IF('syn rec_edit_2'!B109&lt;&gt;"",RIGHT('syn rec_edit_2'!B109,LEN('syn rec_edit_2'!B109)-5),"")</f>
        <v/>
      </c>
      <c r="AI7" s="710"/>
      <c r="AJ7" s="711"/>
      <c r="AK7" s="52" t="str">
        <f>IF('syn rec_edit_2'!E109&gt;0, 'syn rec_edit_2'!E109 &amp; "nt","")</f>
        <v/>
      </c>
      <c r="AL7" s="709" t="str">
        <f>IF('syn rec_edit_2'!B110&lt;&gt;"",RIGHT('syn rec_edit_2'!B110,LEN('syn rec_edit_2'!B110)-5),"")</f>
        <v/>
      </c>
      <c r="AM7" s="710"/>
      <c r="AN7" s="711"/>
      <c r="AO7" s="52" t="str">
        <f>IF('syn rec_edit_2'!E110&gt;0, 'syn rec_edit_2'!E110 &amp; "nt","")</f>
        <v/>
      </c>
      <c r="AP7" s="709" t="str">
        <f>IF('syn rec_edit_2'!B111&lt;&gt;"",RIGHT('syn rec_edit_2'!B111,LEN('syn rec_edit_2'!B111)-5),"")</f>
        <v/>
      </c>
      <c r="AQ7" s="710"/>
      <c r="AR7" s="711"/>
      <c r="AS7" s="52" t="str">
        <f>IF('syn rec_edit_2'!E111&gt;0, 'syn rec_edit_2'!E111 &amp; "nt","")</f>
        <v/>
      </c>
      <c r="AT7" s="709" t="str">
        <f>IF('syn rec_edit_2'!B112&lt;&gt;"",RIGHT('syn rec_edit_2'!B112,LEN('syn rec_edit_2'!B112)-5),"")</f>
        <v/>
      </c>
      <c r="AU7" s="710"/>
      <c r="AV7" s="711"/>
      <c r="AW7" s="52" t="str">
        <f>IF('syn rec_edit_2'!E112&gt;0, 'syn rec_edit_2'!E112 &amp; "nt","")</f>
        <v/>
      </c>
    </row>
    <row r="8" spans="1:49" ht="12.95" customHeight="1">
      <c r="A8" s="702"/>
      <c r="B8" s="712"/>
      <c r="C8" s="713"/>
      <c r="D8" s="714"/>
      <c r="E8" s="39" t="str">
        <f>'syn rec_edit_2'!I101</f>
        <v/>
      </c>
      <c r="F8" s="712"/>
      <c r="G8" s="713"/>
      <c r="H8" s="714"/>
      <c r="I8" s="39" t="str">
        <f>'syn rec_edit_2'!I102</f>
        <v/>
      </c>
      <c r="J8" s="712"/>
      <c r="K8" s="713"/>
      <c r="L8" s="714"/>
      <c r="M8" s="39" t="str">
        <f>'syn rec_edit_2'!I103</f>
        <v/>
      </c>
      <c r="N8" s="712"/>
      <c r="O8" s="713"/>
      <c r="P8" s="714"/>
      <c r="Q8" s="39" t="str">
        <f>'syn rec_edit_2'!I104</f>
        <v/>
      </c>
      <c r="R8" s="712"/>
      <c r="S8" s="713"/>
      <c r="T8" s="714"/>
      <c r="U8" s="39" t="str">
        <f>'syn rec_edit_2'!I105</f>
        <v/>
      </c>
      <c r="V8" s="712"/>
      <c r="W8" s="713"/>
      <c r="X8" s="714"/>
      <c r="Y8" s="39" t="str">
        <f>'syn rec_edit_2'!I106</f>
        <v/>
      </c>
      <c r="Z8" s="712"/>
      <c r="AA8" s="713"/>
      <c r="AB8" s="714"/>
      <c r="AC8" s="39" t="str">
        <f>'syn rec_edit_2'!I107</f>
        <v/>
      </c>
      <c r="AD8" s="712"/>
      <c r="AE8" s="713"/>
      <c r="AF8" s="714"/>
      <c r="AG8" s="39" t="str">
        <f>'syn rec_edit_2'!I108</f>
        <v/>
      </c>
      <c r="AH8" s="712"/>
      <c r="AI8" s="713"/>
      <c r="AJ8" s="714"/>
      <c r="AK8" s="39" t="str">
        <f>'syn rec_edit_2'!I109</f>
        <v/>
      </c>
      <c r="AL8" s="712"/>
      <c r="AM8" s="713"/>
      <c r="AN8" s="714"/>
      <c r="AO8" s="39" t="str">
        <f>'syn rec_edit_2'!I110</f>
        <v/>
      </c>
      <c r="AP8" s="712"/>
      <c r="AQ8" s="713"/>
      <c r="AR8" s="714"/>
      <c r="AS8" s="39" t="str">
        <f>'syn rec_edit_2'!I111</f>
        <v/>
      </c>
      <c r="AT8" s="712"/>
      <c r="AU8" s="713"/>
      <c r="AV8" s="714"/>
      <c r="AW8" s="39" t="str">
        <f>'syn rec_edit_2'!I112</f>
        <v/>
      </c>
    </row>
    <row r="9" spans="1:49" ht="12.95" customHeight="1">
      <c r="A9" s="702"/>
      <c r="B9" s="20"/>
      <c r="C9" s="38" t="str">
        <f>'syn rec_edit_2'!H101</f>
        <v/>
      </c>
      <c r="D9" s="21"/>
      <c r="E9" s="39" t="str">
        <f>'syn rec_edit_2'!J101</f>
        <v/>
      </c>
      <c r="F9" s="20"/>
      <c r="G9" s="38" t="str">
        <f>'syn rec_edit_2'!H102</f>
        <v/>
      </c>
      <c r="H9" s="21"/>
      <c r="I9" s="39" t="str">
        <f>'syn rec_edit_2'!J102</f>
        <v/>
      </c>
      <c r="J9" s="20"/>
      <c r="K9" s="38" t="str">
        <f>'syn rec_edit_2'!H103</f>
        <v/>
      </c>
      <c r="L9" s="21"/>
      <c r="M9" s="39" t="str">
        <f>'syn rec_edit_2'!J103</f>
        <v/>
      </c>
      <c r="N9" s="20"/>
      <c r="O9" s="38" t="str">
        <f>'syn rec_edit_2'!H104</f>
        <v/>
      </c>
      <c r="P9" s="21"/>
      <c r="Q9" s="39" t="str">
        <f>'syn rec_edit_2'!J104</f>
        <v/>
      </c>
      <c r="R9" s="20"/>
      <c r="S9" s="38" t="str">
        <f>'syn rec_edit_2'!H105</f>
        <v/>
      </c>
      <c r="T9" s="21"/>
      <c r="U9" s="39" t="str">
        <f>'syn rec_edit_2'!J105</f>
        <v/>
      </c>
      <c r="V9" s="20"/>
      <c r="W9" s="38" t="str">
        <f>'syn rec_edit_2'!H106</f>
        <v/>
      </c>
      <c r="X9" s="21"/>
      <c r="Y9" s="39" t="str">
        <f>'syn rec_edit_2'!J106</f>
        <v/>
      </c>
      <c r="Z9" s="20"/>
      <c r="AA9" s="38" t="str">
        <f>'syn rec_edit_2'!H107</f>
        <v/>
      </c>
      <c r="AB9" s="21"/>
      <c r="AC9" s="39" t="str">
        <f>'syn rec_edit_2'!J107</f>
        <v/>
      </c>
      <c r="AD9" s="20"/>
      <c r="AE9" s="38" t="str">
        <f>'syn rec_edit_2'!H108</f>
        <v/>
      </c>
      <c r="AF9" s="21"/>
      <c r="AG9" s="39" t="str">
        <f>'syn rec_edit_2'!J108</f>
        <v/>
      </c>
      <c r="AH9" s="20"/>
      <c r="AI9" s="38" t="str">
        <f>'syn rec_edit_2'!H109</f>
        <v/>
      </c>
      <c r="AJ9" s="21"/>
      <c r="AK9" s="39" t="str">
        <f>'syn rec_edit_2'!J109</f>
        <v/>
      </c>
      <c r="AL9" s="20"/>
      <c r="AM9" s="38" t="str">
        <f>'syn rec_edit_2'!H110</f>
        <v/>
      </c>
      <c r="AN9" s="21"/>
      <c r="AO9" s="39" t="str">
        <f>'syn rec_edit_2'!J110</f>
        <v/>
      </c>
      <c r="AP9" s="20"/>
      <c r="AQ9" s="38" t="str">
        <f>'syn rec_edit_2'!H111</f>
        <v/>
      </c>
      <c r="AR9" s="21"/>
      <c r="AS9" s="39" t="str">
        <f>'syn rec_edit_2'!J111</f>
        <v/>
      </c>
      <c r="AT9" s="20"/>
      <c r="AU9" s="38" t="str">
        <f>'syn rec_edit_2'!H112</f>
        <v/>
      </c>
      <c r="AV9" s="21"/>
      <c r="AW9" s="39" t="str">
        <f>'syn rec_edit_2'!J112</f>
        <v/>
      </c>
    </row>
    <row r="10" spans="1:49" ht="12.95" customHeight="1" thickBot="1">
      <c r="A10" s="28"/>
      <c r="B10" s="221" t="str">
        <f>'syn rec_edit_2'!F101</f>
        <v/>
      </c>
      <c r="C10" s="22"/>
      <c r="D10" s="22"/>
      <c r="E10" s="23" t="str">
        <f>'syn rec_edit_2'!G101</f>
        <v/>
      </c>
      <c r="F10" s="221" t="str">
        <f>'syn rec_edit_2'!F102</f>
        <v/>
      </c>
      <c r="G10" s="22"/>
      <c r="H10" s="22"/>
      <c r="I10" s="23" t="str">
        <f>'syn rec_edit_2'!G102</f>
        <v/>
      </c>
      <c r="J10" s="221" t="str">
        <f>'syn rec_edit_2'!F103</f>
        <v/>
      </c>
      <c r="K10" s="22"/>
      <c r="L10" s="22"/>
      <c r="M10" s="23" t="str">
        <f>'syn rec_edit_2'!G103</f>
        <v/>
      </c>
      <c r="N10" s="221" t="str">
        <f>'syn rec_edit_2'!F104</f>
        <v/>
      </c>
      <c r="O10" s="22"/>
      <c r="P10" s="22"/>
      <c r="Q10" s="23" t="str">
        <f>'syn rec_edit_2'!G104</f>
        <v/>
      </c>
      <c r="R10" s="221" t="str">
        <f>'syn rec_edit_2'!F105</f>
        <v/>
      </c>
      <c r="S10" s="22"/>
      <c r="T10" s="22"/>
      <c r="U10" s="23" t="str">
        <f>'syn rec_edit_2'!G105</f>
        <v/>
      </c>
      <c r="V10" s="221" t="str">
        <f>'syn rec_edit_2'!F106</f>
        <v/>
      </c>
      <c r="W10" s="22"/>
      <c r="X10" s="22"/>
      <c r="Y10" s="23" t="str">
        <f>'syn rec_edit_2'!G106</f>
        <v/>
      </c>
      <c r="Z10" s="221" t="str">
        <f>'syn rec_edit_2'!F107</f>
        <v/>
      </c>
      <c r="AA10" s="22"/>
      <c r="AB10" s="22"/>
      <c r="AC10" s="23" t="str">
        <f>'syn rec_edit_2'!G107</f>
        <v/>
      </c>
      <c r="AD10" s="221" t="str">
        <f>'syn rec_edit_2'!F108</f>
        <v/>
      </c>
      <c r="AE10" s="22"/>
      <c r="AF10" s="22"/>
      <c r="AG10" s="23" t="str">
        <f>'syn rec_edit_2'!G108</f>
        <v/>
      </c>
      <c r="AH10" s="221" t="str">
        <f>'syn rec_edit_2'!F109</f>
        <v/>
      </c>
      <c r="AI10" s="22"/>
      <c r="AJ10" s="22"/>
      <c r="AK10" s="23" t="str">
        <f>'syn rec_edit_2'!G109</f>
        <v/>
      </c>
      <c r="AL10" s="221" t="str">
        <f>'syn rec_edit_2'!F110</f>
        <v/>
      </c>
      <c r="AM10" s="22"/>
      <c r="AN10" s="22"/>
      <c r="AO10" s="23" t="str">
        <f>'syn rec_edit_2'!G110</f>
        <v/>
      </c>
      <c r="AP10" s="221" t="str">
        <f>'syn rec_edit_2'!F111</f>
        <v/>
      </c>
      <c r="AQ10" s="22"/>
      <c r="AR10" s="22"/>
      <c r="AS10" s="23" t="str">
        <f>'syn rec_edit_2'!G111</f>
        <v/>
      </c>
      <c r="AT10" s="221" t="str">
        <f>'syn rec_edit_2'!F112</f>
        <v/>
      </c>
      <c r="AU10" s="22"/>
      <c r="AV10" s="22"/>
      <c r="AW10" s="23" t="str">
        <f>'syn rec_edit_2'!G112</f>
        <v/>
      </c>
    </row>
    <row r="11" spans="1:49" ht="12.95" customHeight="1">
      <c r="A11" s="701" t="s">
        <v>5</v>
      </c>
      <c r="B11" s="709" t="str">
        <f>IF('syn rec_edit_2'!B113&lt;&gt;"",RIGHT('syn rec_edit_2'!B113,LEN('syn rec_edit_2'!B113)-5),"")</f>
        <v/>
      </c>
      <c r="C11" s="710"/>
      <c r="D11" s="711"/>
      <c r="E11" s="52" t="str">
        <f>IF('syn rec_edit_2'!E113&gt;0, 'syn rec_edit_2'!E113 &amp; "nt","")</f>
        <v/>
      </c>
      <c r="F11" s="709" t="str">
        <f>IF('syn rec_edit_2'!B114&lt;&gt;"",RIGHT('syn rec_edit_2'!B114,LEN('syn rec_edit_2'!B114)-5),"")</f>
        <v/>
      </c>
      <c r="G11" s="710"/>
      <c r="H11" s="711"/>
      <c r="I11" s="52" t="str">
        <f>IF('syn rec_edit_2'!E114&gt;0, 'syn rec_edit_2'!E114 &amp; "nt","")</f>
        <v/>
      </c>
      <c r="J11" s="709" t="str">
        <f>IF('syn rec_edit_2'!B115&lt;&gt;"",RIGHT('syn rec_edit_2'!B115,LEN('syn rec_edit_2'!B115)-5),"")</f>
        <v/>
      </c>
      <c r="K11" s="710"/>
      <c r="L11" s="711"/>
      <c r="M11" s="52" t="str">
        <f>IF('syn rec_edit_2'!E115&gt;0, 'syn rec_edit_2'!E115 &amp; "nt","")</f>
        <v/>
      </c>
      <c r="N11" s="709" t="str">
        <f>IF('syn rec_edit_2'!B116&lt;&gt;"",RIGHT('syn rec_edit_2'!B116,LEN('syn rec_edit_2'!B116)-5),"")</f>
        <v/>
      </c>
      <c r="O11" s="710"/>
      <c r="P11" s="711"/>
      <c r="Q11" s="52" t="str">
        <f>IF('syn rec_edit_2'!E116&gt;0, 'syn rec_edit_2'!E116 &amp; "nt","")</f>
        <v/>
      </c>
      <c r="R11" s="709" t="str">
        <f>IF('syn rec_edit_2'!B117&lt;&gt;"",RIGHT('syn rec_edit_2'!B117,LEN('syn rec_edit_2'!B117)-5),"")</f>
        <v/>
      </c>
      <c r="S11" s="710"/>
      <c r="T11" s="711"/>
      <c r="U11" s="52" t="str">
        <f>IF('syn rec_edit_2'!E117&gt;0, 'syn rec_edit_2'!E117 &amp; "nt","")</f>
        <v/>
      </c>
      <c r="V11" s="709" t="str">
        <f>IF('syn rec_edit_2'!B118&lt;&gt;"",RIGHT('syn rec_edit_2'!B118,LEN('syn rec_edit_2'!B118)-5),"")</f>
        <v/>
      </c>
      <c r="W11" s="710"/>
      <c r="X11" s="711"/>
      <c r="Y11" s="52" t="str">
        <f>IF('syn rec_edit_2'!E118&gt;0, 'syn rec_edit_2'!E118 &amp; "nt","")</f>
        <v/>
      </c>
      <c r="Z11" s="709" t="str">
        <f>IF('syn rec_edit_2'!B119&lt;&gt;"",RIGHT('syn rec_edit_2'!B119,LEN('syn rec_edit_2'!B119)-5),"")</f>
        <v/>
      </c>
      <c r="AA11" s="710"/>
      <c r="AB11" s="711"/>
      <c r="AC11" s="52" t="str">
        <f>IF('syn rec_edit_2'!E119&gt;0, 'syn rec_edit_2'!E119 &amp; "nt","")</f>
        <v/>
      </c>
      <c r="AD11" s="709" t="str">
        <f>IF('syn rec_edit_2'!B120&lt;&gt;"",RIGHT('syn rec_edit_2'!B120,LEN('syn rec_edit_2'!B120)-5),"")</f>
        <v/>
      </c>
      <c r="AE11" s="710"/>
      <c r="AF11" s="711"/>
      <c r="AG11" s="52" t="str">
        <f>IF('syn rec_edit_2'!E120&gt;0, 'syn rec_edit_2'!E120 &amp; "nt","")</f>
        <v/>
      </c>
      <c r="AH11" s="709" t="str">
        <f>IF('syn rec_edit_2'!B121&lt;&gt;"",RIGHT('syn rec_edit_2'!B121,LEN('syn rec_edit_2'!B121)-5),"")</f>
        <v/>
      </c>
      <c r="AI11" s="710"/>
      <c r="AJ11" s="711"/>
      <c r="AK11" s="52" t="str">
        <f>IF('syn rec_edit_2'!E121&gt;0, 'syn rec_edit_2'!E121 &amp; "nt","")</f>
        <v/>
      </c>
      <c r="AL11" s="709" t="str">
        <f>IF('syn rec_edit_2'!B122&lt;&gt;"",RIGHT('syn rec_edit_2'!B122,LEN('syn rec_edit_2'!B122)-5),"")</f>
        <v/>
      </c>
      <c r="AM11" s="710"/>
      <c r="AN11" s="711"/>
      <c r="AO11" s="52" t="str">
        <f>IF('syn rec_edit_2'!E122&gt;0, 'syn rec_edit_2'!E122 &amp; "nt","")</f>
        <v/>
      </c>
      <c r="AP11" s="709" t="str">
        <f>IF('syn rec_edit_2'!B123&lt;&gt;"",RIGHT('syn rec_edit_2'!B123,LEN('syn rec_edit_2'!B123)-5),"")</f>
        <v/>
      </c>
      <c r="AQ11" s="710"/>
      <c r="AR11" s="711"/>
      <c r="AS11" s="52" t="str">
        <f>IF('syn rec_edit_2'!E123&gt;0, 'syn rec_edit_2'!E123 &amp; "nt","")</f>
        <v/>
      </c>
      <c r="AT11" s="709" t="str">
        <f>IF('syn rec_edit_2'!B124&lt;&gt;"",RIGHT('syn rec_edit_2'!B124,LEN('syn rec_edit_2'!B124)-5),"")</f>
        <v/>
      </c>
      <c r="AU11" s="710"/>
      <c r="AV11" s="711"/>
      <c r="AW11" s="52" t="str">
        <f>IF('syn rec_edit_2'!E124&gt;0, 'syn rec_edit_2'!E124 &amp; "nt","")</f>
        <v/>
      </c>
    </row>
    <row r="12" spans="1:49" ht="12.95" customHeight="1">
      <c r="A12" s="702"/>
      <c r="B12" s="712"/>
      <c r="C12" s="713"/>
      <c r="D12" s="714"/>
      <c r="E12" s="39" t="str">
        <f>'syn rec_edit_2'!I113</f>
        <v/>
      </c>
      <c r="F12" s="712"/>
      <c r="G12" s="713"/>
      <c r="H12" s="714"/>
      <c r="I12" s="39" t="str">
        <f>'syn rec_edit_2'!I114</f>
        <v/>
      </c>
      <c r="J12" s="712"/>
      <c r="K12" s="713"/>
      <c r="L12" s="714"/>
      <c r="M12" s="39" t="str">
        <f>'syn rec_edit_2'!I115</f>
        <v/>
      </c>
      <c r="N12" s="712"/>
      <c r="O12" s="713"/>
      <c r="P12" s="714"/>
      <c r="Q12" s="39" t="str">
        <f>'syn rec_edit_2'!I116</f>
        <v/>
      </c>
      <c r="R12" s="712"/>
      <c r="S12" s="713"/>
      <c r="T12" s="714"/>
      <c r="U12" s="39" t="str">
        <f>'syn rec_edit_2'!I117</f>
        <v/>
      </c>
      <c r="V12" s="712"/>
      <c r="W12" s="713"/>
      <c r="X12" s="714"/>
      <c r="Y12" s="39" t="str">
        <f>'syn rec_edit_2'!I118</f>
        <v/>
      </c>
      <c r="Z12" s="712"/>
      <c r="AA12" s="713"/>
      <c r="AB12" s="714"/>
      <c r="AC12" s="39" t="str">
        <f>'syn rec_edit_2'!I119</f>
        <v/>
      </c>
      <c r="AD12" s="712"/>
      <c r="AE12" s="713"/>
      <c r="AF12" s="714"/>
      <c r="AG12" s="39" t="str">
        <f>'syn rec_edit_2'!I120</f>
        <v/>
      </c>
      <c r="AH12" s="712"/>
      <c r="AI12" s="713"/>
      <c r="AJ12" s="714"/>
      <c r="AK12" s="39" t="str">
        <f>'syn rec_edit_2'!I121</f>
        <v/>
      </c>
      <c r="AL12" s="712"/>
      <c r="AM12" s="713"/>
      <c r="AN12" s="714"/>
      <c r="AO12" s="39" t="str">
        <f>'syn rec_edit_2'!I122</f>
        <v/>
      </c>
      <c r="AP12" s="712"/>
      <c r="AQ12" s="713"/>
      <c r="AR12" s="714"/>
      <c r="AS12" s="39" t="str">
        <f>'syn rec_edit_2'!I123</f>
        <v/>
      </c>
      <c r="AT12" s="712"/>
      <c r="AU12" s="713"/>
      <c r="AV12" s="714"/>
      <c r="AW12" s="39" t="str">
        <f>'syn rec_edit_2'!I124</f>
        <v/>
      </c>
    </row>
    <row r="13" spans="1:49" ht="12.95" customHeight="1">
      <c r="A13" s="702"/>
      <c r="B13" s="20"/>
      <c r="C13" s="38" t="str">
        <f>'syn rec_edit_2'!H113</f>
        <v/>
      </c>
      <c r="D13" s="21"/>
      <c r="E13" s="39" t="str">
        <f>'syn rec_edit_2'!J113</f>
        <v/>
      </c>
      <c r="F13" s="20"/>
      <c r="G13" s="38" t="str">
        <f>'syn rec_edit_2'!H114</f>
        <v/>
      </c>
      <c r="H13" s="21"/>
      <c r="I13" s="39" t="str">
        <f>'syn rec_edit_2'!J114</f>
        <v/>
      </c>
      <c r="J13" s="20"/>
      <c r="K13" s="38" t="str">
        <f>'syn rec_edit_2'!H115</f>
        <v/>
      </c>
      <c r="L13" s="21"/>
      <c r="M13" s="39" t="str">
        <f>'syn rec_edit_2'!J115</f>
        <v/>
      </c>
      <c r="N13" s="20"/>
      <c r="O13" s="38" t="str">
        <f>'syn rec_edit_2'!H116</f>
        <v/>
      </c>
      <c r="P13" s="21"/>
      <c r="Q13" s="39" t="str">
        <f>'syn rec_edit_2'!J116</f>
        <v/>
      </c>
      <c r="R13" s="20"/>
      <c r="S13" s="38" t="str">
        <f>'syn rec_edit_2'!H117</f>
        <v/>
      </c>
      <c r="T13" s="21"/>
      <c r="U13" s="39" t="str">
        <f>'syn rec_edit_2'!J117</f>
        <v/>
      </c>
      <c r="V13" s="20"/>
      <c r="W13" s="38" t="str">
        <f>'syn rec_edit_2'!H118</f>
        <v/>
      </c>
      <c r="X13" s="21"/>
      <c r="Y13" s="39" t="str">
        <f>'syn rec_edit_2'!J118</f>
        <v/>
      </c>
      <c r="Z13" s="20"/>
      <c r="AA13" s="38" t="str">
        <f>'syn rec_edit_2'!H119</f>
        <v/>
      </c>
      <c r="AB13" s="21"/>
      <c r="AC13" s="39" t="str">
        <f>'syn rec_edit_2'!J119</f>
        <v/>
      </c>
      <c r="AD13" s="20"/>
      <c r="AE13" s="38" t="str">
        <f>'syn rec_edit_2'!H120</f>
        <v/>
      </c>
      <c r="AF13" s="21"/>
      <c r="AG13" s="39" t="str">
        <f>'syn rec_edit_2'!J120</f>
        <v/>
      </c>
      <c r="AH13" s="20"/>
      <c r="AI13" s="38" t="str">
        <f>'syn rec_edit_2'!H121</f>
        <v/>
      </c>
      <c r="AJ13" s="21"/>
      <c r="AK13" s="39" t="str">
        <f>'syn rec_edit_2'!J121</f>
        <v/>
      </c>
      <c r="AL13" s="20"/>
      <c r="AM13" s="38" t="str">
        <f>'syn rec_edit_2'!H122</f>
        <v/>
      </c>
      <c r="AN13" s="21"/>
      <c r="AO13" s="39" t="str">
        <f>'syn rec_edit_2'!J122</f>
        <v/>
      </c>
      <c r="AP13" s="20"/>
      <c r="AQ13" s="38" t="str">
        <f>'syn rec_edit_2'!H123</f>
        <v/>
      </c>
      <c r="AR13" s="21"/>
      <c r="AS13" s="39" t="str">
        <f>'syn rec_edit_2'!J123</f>
        <v/>
      </c>
      <c r="AT13" s="20"/>
      <c r="AU13" s="38" t="str">
        <f>'syn rec_edit_2'!H124</f>
        <v/>
      </c>
      <c r="AV13" s="21"/>
      <c r="AW13" s="39" t="str">
        <f>'syn rec_edit_2'!J124</f>
        <v/>
      </c>
    </row>
    <row r="14" spans="1:49" ht="12.95" customHeight="1" thickBot="1">
      <c r="A14" s="28"/>
      <c r="B14" s="221" t="str">
        <f>'syn rec_edit_2'!F113</f>
        <v/>
      </c>
      <c r="C14" s="22"/>
      <c r="D14" s="22"/>
      <c r="E14" s="23" t="str">
        <f>'syn rec_edit_2'!G113</f>
        <v/>
      </c>
      <c r="F14" s="221" t="str">
        <f>'syn rec_edit_2'!F114</f>
        <v/>
      </c>
      <c r="G14" s="22"/>
      <c r="H14" s="22"/>
      <c r="I14" s="23" t="str">
        <f>'syn rec_edit_2'!G114</f>
        <v/>
      </c>
      <c r="J14" s="221" t="str">
        <f>'syn rec_edit_2'!F115</f>
        <v/>
      </c>
      <c r="K14" s="22"/>
      <c r="L14" s="22"/>
      <c r="M14" s="23" t="str">
        <f>'syn rec_edit_2'!G115</f>
        <v/>
      </c>
      <c r="N14" s="221" t="str">
        <f>'syn rec_edit_2'!F116</f>
        <v/>
      </c>
      <c r="O14" s="22"/>
      <c r="P14" s="22"/>
      <c r="Q14" s="23" t="str">
        <f>'syn rec_edit_2'!G116</f>
        <v/>
      </c>
      <c r="R14" s="221" t="str">
        <f>'syn rec_edit_2'!F117</f>
        <v/>
      </c>
      <c r="S14" s="22"/>
      <c r="T14" s="22"/>
      <c r="U14" s="23" t="str">
        <f>'syn rec_edit_2'!G117</f>
        <v/>
      </c>
      <c r="V14" s="221" t="str">
        <f>'syn rec_edit_2'!F118</f>
        <v/>
      </c>
      <c r="W14" s="22"/>
      <c r="X14" s="22"/>
      <c r="Y14" s="23" t="str">
        <f>'syn rec_edit_2'!G118</f>
        <v/>
      </c>
      <c r="Z14" s="221" t="str">
        <f>'syn rec_edit_2'!F119</f>
        <v/>
      </c>
      <c r="AA14" s="22"/>
      <c r="AB14" s="22"/>
      <c r="AC14" s="23" t="str">
        <f>'syn rec_edit_2'!G119</f>
        <v/>
      </c>
      <c r="AD14" s="221" t="str">
        <f>'syn rec_edit_2'!F120</f>
        <v/>
      </c>
      <c r="AE14" s="22"/>
      <c r="AF14" s="22"/>
      <c r="AG14" s="23" t="str">
        <f>'syn rec_edit_2'!G120</f>
        <v/>
      </c>
      <c r="AH14" s="221" t="str">
        <f>'syn rec_edit_2'!F121</f>
        <v/>
      </c>
      <c r="AI14" s="22"/>
      <c r="AJ14" s="22"/>
      <c r="AK14" s="23" t="str">
        <f>'syn rec_edit_2'!G121</f>
        <v/>
      </c>
      <c r="AL14" s="221" t="str">
        <f>'syn rec_edit_2'!F122</f>
        <v/>
      </c>
      <c r="AM14" s="22"/>
      <c r="AN14" s="22"/>
      <c r="AO14" s="23" t="str">
        <f>'syn rec_edit_2'!G122</f>
        <v/>
      </c>
      <c r="AP14" s="221" t="str">
        <f>'syn rec_edit_2'!F123</f>
        <v/>
      </c>
      <c r="AQ14" s="22"/>
      <c r="AR14" s="22"/>
      <c r="AS14" s="23" t="str">
        <f>'syn rec_edit_2'!G123</f>
        <v/>
      </c>
      <c r="AT14" s="221" t="str">
        <f>'syn rec_edit_2'!F124</f>
        <v/>
      </c>
      <c r="AU14" s="22"/>
      <c r="AV14" s="22"/>
      <c r="AW14" s="23" t="str">
        <f>'syn rec_edit_2'!G124</f>
        <v/>
      </c>
    </row>
    <row r="15" spans="1:49" ht="12.95" customHeight="1">
      <c r="A15" s="701" t="s">
        <v>6</v>
      </c>
      <c r="B15" s="709" t="str">
        <f>IF('syn rec_edit_2'!B125&lt;&gt;"",RIGHT('syn rec_edit_2'!B125,LEN('syn rec_edit_2'!B125)-5),"")</f>
        <v/>
      </c>
      <c r="C15" s="710"/>
      <c r="D15" s="711"/>
      <c r="E15" s="52" t="str">
        <f>IF('syn rec_edit_2'!E125&gt;0, 'syn rec_edit_2'!E125 &amp; "nt","")</f>
        <v/>
      </c>
      <c r="F15" s="709" t="str">
        <f>IF('syn rec_edit_2'!B126&lt;&gt;"",RIGHT('syn rec_edit_2'!B126,LEN('syn rec_edit_2'!B126)-5),"")</f>
        <v/>
      </c>
      <c r="G15" s="710"/>
      <c r="H15" s="711"/>
      <c r="I15" s="52" t="str">
        <f>IF('syn rec_edit_2'!E126&gt;0, 'syn rec_edit_2'!E126 &amp; "nt","")</f>
        <v/>
      </c>
      <c r="J15" s="709" t="str">
        <f>IF('syn rec_edit_2'!B127&lt;&gt;"",RIGHT('syn rec_edit_2'!B127,LEN('syn rec_edit_2'!B127)-5),"")</f>
        <v/>
      </c>
      <c r="K15" s="710"/>
      <c r="L15" s="711"/>
      <c r="M15" s="52" t="str">
        <f>IF('syn rec_edit_2'!E127&gt;0, 'syn rec_edit_2'!E127 &amp; "nt","")</f>
        <v/>
      </c>
      <c r="N15" s="709" t="str">
        <f>IF('syn rec_edit_2'!B128&lt;&gt;"",RIGHT('syn rec_edit_2'!B128,LEN('syn rec_edit_2'!B128)-5),"")</f>
        <v/>
      </c>
      <c r="O15" s="710"/>
      <c r="P15" s="711"/>
      <c r="Q15" s="52" t="str">
        <f>IF('syn rec_edit_2'!E128&gt;0, 'syn rec_edit_2'!E128 &amp; "nt","")</f>
        <v/>
      </c>
      <c r="R15" s="709" t="str">
        <f>IF('syn rec_edit_2'!B129&lt;&gt;"",RIGHT('syn rec_edit_2'!B129,LEN('syn rec_edit_2'!B129)-5),"")</f>
        <v/>
      </c>
      <c r="S15" s="710"/>
      <c r="T15" s="711"/>
      <c r="U15" s="52" t="str">
        <f>IF('syn rec_edit_2'!E129&gt;0, 'syn rec_edit_2'!E129 &amp; "nt","")</f>
        <v/>
      </c>
      <c r="V15" s="709" t="str">
        <f>IF('syn rec_edit_2'!B130&lt;&gt;"",RIGHT('syn rec_edit_2'!B130,LEN('syn rec_edit_2'!B130)-5),"")</f>
        <v/>
      </c>
      <c r="W15" s="710"/>
      <c r="X15" s="711"/>
      <c r="Y15" s="52" t="str">
        <f>IF('syn rec_edit_2'!E130&gt;0, 'syn rec_edit_2'!E130 &amp; "nt","")</f>
        <v/>
      </c>
      <c r="Z15" s="709" t="str">
        <f>IF('syn rec_edit_2'!B131&lt;&gt;"",RIGHT('syn rec_edit_2'!B131,LEN('syn rec_edit_2'!B131)-5),"")</f>
        <v/>
      </c>
      <c r="AA15" s="710"/>
      <c r="AB15" s="711"/>
      <c r="AC15" s="52" t="str">
        <f>IF('syn rec_edit_2'!E131&gt;0, 'syn rec_edit_2'!E131 &amp; "nt","")</f>
        <v/>
      </c>
      <c r="AD15" s="709" t="str">
        <f>IF('syn rec_edit_2'!B132&lt;&gt;"",RIGHT('syn rec_edit_2'!B132,LEN('syn rec_edit_2'!B132)-5),"")</f>
        <v/>
      </c>
      <c r="AE15" s="710"/>
      <c r="AF15" s="711"/>
      <c r="AG15" s="52" t="str">
        <f>IF('syn rec_edit_2'!E132&gt;0, 'syn rec_edit_2'!E132 &amp; "nt","")</f>
        <v/>
      </c>
      <c r="AH15" s="709" t="str">
        <f>IF('syn rec_edit_2'!B133&lt;&gt;"",RIGHT('syn rec_edit_2'!B133,LEN('syn rec_edit_2'!B133)-5),"")</f>
        <v/>
      </c>
      <c r="AI15" s="710"/>
      <c r="AJ15" s="711"/>
      <c r="AK15" s="52" t="str">
        <f>IF('syn rec_edit_2'!E133&gt;0, 'syn rec_edit_2'!E133 &amp; "nt","")</f>
        <v/>
      </c>
      <c r="AL15" s="709" t="str">
        <f>IF('syn rec_edit_2'!B134&lt;&gt;"",RIGHT('syn rec_edit_2'!B134,LEN('syn rec_edit_2'!B134)-5),"")</f>
        <v/>
      </c>
      <c r="AM15" s="710"/>
      <c r="AN15" s="711"/>
      <c r="AO15" s="52" t="str">
        <f>IF('syn rec_edit_2'!E134&gt;0, 'syn rec_edit_2'!E134 &amp; "nt","")</f>
        <v/>
      </c>
      <c r="AP15" s="709" t="str">
        <f>IF('syn rec_edit_2'!B135&lt;&gt;"",RIGHT('syn rec_edit_2'!B135,LEN('syn rec_edit_2'!B135)-5),"")</f>
        <v/>
      </c>
      <c r="AQ15" s="710"/>
      <c r="AR15" s="711"/>
      <c r="AS15" s="52" t="str">
        <f>IF('syn rec_edit_2'!E135&gt;0, 'syn rec_edit_2'!E135 &amp; "nt","")</f>
        <v/>
      </c>
      <c r="AT15" s="709" t="str">
        <f>IF('syn rec_edit_2'!B136&lt;&gt;"",RIGHT('syn rec_edit_2'!B136,LEN('syn rec_edit_2'!B136)-5),"")</f>
        <v/>
      </c>
      <c r="AU15" s="710"/>
      <c r="AV15" s="711"/>
      <c r="AW15" s="52" t="str">
        <f>IF('syn rec_edit_2'!E136&gt;0, 'syn rec_edit_2'!E136 &amp; "nt","")</f>
        <v/>
      </c>
    </row>
    <row r="16" spans="1:49" ht="12.95" customHeight="1">
      <c r="A16" s="702"/>
      <c r="B16" s="712"/>
      <c r="C16" s="713"/>
      <c r="D16" s="714"/>
      <c r="E16" s="39" t="str">
        <f>'syn rec_edit_2'!I125</f>
        <v/>
      </c>
      <c r="F16" s="712"/>
      <c r="G16" s="713"/>
      <c r="H16" s="714"/>
      <c r="I16" s="39" t="str">
        <f>'syn rec_edit_2'!I126</f>
        <v/>
      </c>
      <c r="J16" s="712"/>
      <c r="K16" s="713"/>
      <c r="L16" s="714"/>
      <c r="M16" s="39" t="str">
        <f>'syn rec_edit_2'!I127</f>
        <v/>
      </c>
      <c r="N16" s="712"/>
      <c r="O16" s="713"/>
      <c r="P16" s="714"/>
      <c r="Q16" s="39" t="str">
        <f>'syn rec_edit_2'!I128</f>
        <v/>
      </c>
      <c r="R16" s="712"/>
      <c r="S16" s="713"/>
      <c r="T16" s="714"/>
      <c r="U16" s="39" t="str">
        <f>'syn rec_edit_2'!I129</f>
        <v/>
      </c>
      <c r="V16" s="712"/>
      <c r="W16" s="713"/>
      <c r="X16" s="714"/>
      <c r="Y16" s="39" t="str">
        <f>'syn rec_edit_2'!I130</f>
        <v/>
      </c>
      <c r="Z16" s="712"/>
      <c r="AA16" s="713"/>
      <c r="AB16" s="714"/>
      <c r="AC16" s="39" t="str">
        <f>'syn rec_edit_2'!I131</f>
        <v/>
      </c>
      <c r="AD16" s="712"/>
      <c r="AE16" s="713"/>
      <c r="AF16" s="714"/>
      <c r="AG16" s="39" t="str">
        <f>'syn rec_edit_2'!I132</f>
        <v/>
      </c>
      <c r="AH16" s="712"/>
      <c r="AI16" s="713"/>
      <c r="AJ16" s="714"/>
      <c r="AK16" s="39" t="str">
        <f>'syn rec_edit_2'!I133</f>
        <v/>
      </c>
      <c r="AL16" s="712"/>
      <c r="AM16" s="713"/>
      <c r="AN16" s="714"/>
      <c r="AO16" s="39" t="str">
        <f>'syn rec_edit_2'!I134</f>
        <v/>
      </c>
      <c r="AP16" s="712"/>
      <c r="AQ16" s="713"/>
      <c r="AR16" s="714"/>
      <c r="AS16" s="39" t="str">
        <f>'syn rec_edit_2'!I135</f>
        <v/>
      </c>
      <c r="AT16" s="712"/>
      <c r="AU16" s="713"/>
      <c r="AV16" s="714"/>
      <c r="AW16" s="39" t="str">
        <f>'syn rec_edit_2'!I136</f>
        <v/>
      </c>
    </row>
    <row r="17" spans="1:51" ht="12.95" customHeight="1">
      <c r="A17" s="702"/>
      <c r="B17" s="20"/>
      <c r="C17" s="38" t="str">
        <f>'syn rec_edit_2'!H125</f>
        <v/>
      </c>
      <c r="D17" s="21"/>
      <c r="E17" s="39" t="str">
        <f>'syn rec_edit_2'!J125</f>
        <v/>
      </c>
      <c r="F17" s="20"/>
      <c r="G17" s="38" t="str">
        <f>'syn rec_edit_2'!H126</f>
        <v/>
      </c>
      <c r="H17" s="21"/>
      <c r="I17" s="39" t="str">
        <f>'syn rec_edit_2'!J126</f>
        <v/>
      </c>
      <c r="J17" s="20"/>
      <c r="K17" s="38" t="str">
        <f>'syn rec_edit_2'!H127</f>
        <v/>
      </c>
      <c r="L17" s="21"/>
      <c r="M17" s="39" t="str">
        <f>'syn rec_edit_2'!J127</f>
        <v/>
      </c>
      <c r="N17" s="20"/>
      <c r="O17" s="38" t="str">
        <f>'syn rec_edit_2'!H128</f>
        <v/>
      </c>
      <c r="P17" s="21"/>
      <c r="Q17" s="39" t="str">
        <f>'syn rec_edit_2'!J128</f>
        <v/>
      </c>
      <c r="R17" s="20"/>
      <c r="S17" s="38" t="str">
        <f>'syn rec_edit_2'!H129</f>
        <v/>
      </c>
      <c r="T17" s="21"/>
      <c r="U17" s="39" t="str">
        <f>'syn rec_edit_2'!J129</f>
        <v/>
      </c>
      <c r="V17" s="20"/>
      <c r="W17" s="38" t="str">
        <f>'syn rec_edit_2'!H130</f>
        <v/>
      </c>
      <c r="X17" s="21"/>
      <c r="Y17" s="39" t="str">
        <f>'syn rec_edit_2'!J130</f>
        <v/>
      </c>
      <c r="Z17" s="20"/>
      <c r="AA17" s="38" t="str">
        <f>'syn rec_edit_2'!H131</f>
        <v/>
      </c>
      <c r="AB17" s="21"/>
      <c r="AC17" s="39" t="str">
        <f>'syn rec_edit_2'!J131</f>
        <v/>
      </c>
      <c r="AD17" s="20"/>
      <c r="AE17" s="38" t="str">
        <f>'syn rec_edit_2'!H132</f>
        <v/>
      </c>
      <c r="AF17" s="21"/>
      <c r="AG17" s="39" t="str">
        <f>'syn rec_edit_2'!J132</f>
        <v/>
      </c>
      <c r="AH17" s="20"/>
      <c r="AI17" s="38" t="str">
        <f>'syn rec_edit_2'!H133</f>
        <v/>
      </c>
      <c r="AJ17" s="21"/>
      <c r="AK17" s="39" t="str">
        <f>'syn rec_edit_2'!J133</f>
        <v/>
      </c>
      <c r="AL17" s="20"/>
      <c r="AM17" s="38" t="str">
        <f>'syn rec_edit_2'!H134</f>
        <v/>
      </c>
      <c r="AN17" s="21"/>
      <c r="AO17" s="39" t="str">
        <f>'syn rec_edit_2'!J134</f>
        <v/>
      </c>
      <c r="AP17" s="20"/>
      <c r="AQ17" s="38" t="str">
        <f>'syn rec_edit_2'!H135</f>
        <v/>
      </c>
      <c r="AR17" s="21"/>
      <c r="AS17" s="39" t="str">
        <f>'syn rec_edit_2'!J135</f>
        <v/>
      </c>
      <c r="AT17" s="20"/>
      <c r="AU17" s="38" t="str">
        <f>'syn rec_edit_2'!H136</f>
        <v/>
      </c>
      <c r="AV17" s="21"/>
      <c r="AW17" s="39" t="str">
        <f>'syn rec_edit_2'!J136</f>
        <v/>
      </c>
    </row>
    <row r="18" spans="1:51" ht="12.95" customHeight="1" thickBot="1">
      <c r="A18" s="28"/>
      <c r="B18" s="221" t="str">
        <f>'syn rec_edit_2'!F125</f>
        <v/>
      </c>
      <c r="C18" s="22"/>
      <c r="D18" s="22"/>
      <c r="E18" s="23" t="str">
        <f>'syn rec_edit_2'!G125</f>
        <v/>
      </c>
      <c r="F18" s="221" t="str">
        <f>'syn rec_edit_2'!F126</f>
        <v/>
      </c>
      <c r="G18" s="22"/>
      <c r="H18" s="22"/>
      <c r="I18" s="23" t="str">
        <f>'syn rec_edit_2'!G126</f>
        <v/>
      </c>
      <c r="J18" s="221" t="str">
        <f>'syn rec_edit_2'!F127</f>
        <v/>
      </c>
      <c r="K18" s="22"/>
      <c r="L18" s="22"/>
      <c r="M18" s="23" t="str">
        <f>'syn rec_edit_2'!G127</f>
        <v/>
      </c>
      <c r="N18" s="221" t="str">
        <f>'syn rec_edit_2'!F128</f>
        <v/>
      </c>
      <c r="O18" s="22"/>
      <c r="P18" s="22"/>
      <c r="Q18" s="23" t="str">
        <f>'syn rec_edit_2'!G128</f>
        <v/>
      </c>
      <c r="R18" s="221" t="str">
        <f>'syn rec_edit_2'!F129</f>
        <v/>
      </c>
      <c r="S18" s="22"/>
      <c r="T18" s="22"/>
      <c r="U18" s="23" t="str">
        <f>'syn rec_edit_2'!G129</f>
        <v/>
      </c>
      <c r="V18" s="221" t="str">
        <f>'syn rec_edit_2'!F130</f>
        <v/>
      </c>
      <c r="W18" s="22"/>
      <c r="X18" s="22"/>
      <c r="Y18" s="23" t="str">
        <f>'syn rec_edit_2'!G130</f>
        <v/>
      </c>
      <c r="Z18" s="221" t="str">
        <f>'syn rec_edit_2'!F131</f>
        <v/>
      </c>
      <c r="AA18" s="22"/>
      <c r="AB18" s="22"/>
      <c r="AC18" s="23" t="str">
        <f>'syn rec_edit_2'!G131</f>
        <v/>
      </c>
      <c r="AD18" s="221" t="str">
        <f>'syn rec_edit_2'!F132</f>
        <v/>
      </c>
      <c r="AE18" s="22"/>
      <c r="AF18" s="22"/>
      <c r="AG18" s="23" t="str">
        <f>'syn rec_edit_2'!G132</f>
        <v/>
      </c>
      <c r="AH18" s="221" t="str">
        <f>'syn rec_edit_2'!F133</f>
        <v/>
      </c>
      <c r="AI18" s="22"/>
      <c r="AJ18" s="22"/>
      <c r="AK18" s="23" t="str">
        <f>'syn rec_edit_2'!G133</f>
        <v/>
      </c>
      <c r="AL18" s="221" t="str">
        <f>'syn rec_edit_2'!F134</f>
        <v/>
      </c>
      <c r="AM18" s="22"/>
      <c r="AN18" s="22"/>
      <c r="AO18" s="23" t="str">
        <f>'syn rec_edit_2'!G134</f>
        <v/>
      </c>
      <c r="AP18" s="221" t="str">
        <f>'syn rec_edit_2'!F135</f>
        <v/>
      </c>
      <c r="AQ18" s="22"/>
      <c r="AR18" s="22"/>
      <c r="AS18" s="23" t="str">
        <f>'syn rec_edit_2'!G135</f>
        <v/>
      </c>
      <c r="AT18" s="221" t="str">
        <f>'syn rec_edit_2'!F136</f>
        <v/>
      </c>
      <c r="AU18" s="22"/>
      <c r="AV18" s="22"/>
      <c r="AW18" s="23" t="str">
        <f>'syn rec_edit_2'!G136</f>
        <v/>
      </c>
    </row>
    <row r="19" spans="1:51" ht="12.95" customHeight="1">
      <c r="A19" s="701" t="s">
        <v>7</v>
      </c>
      <c r="B19" s="709" t="str">
        <f>IF('syn rec_edit_2'!B137&lt;&gt;"",RIGHT('syn rec_edit_2'!B137,LEN('syn rec_edit_2'!B137)-5),"")</f>
        <v/>
      </c>
      <c r="C19" s="710"/>
      <c r="D19" s="711"/>
      <c r="E19" s="52" t="str">
        <f>IF('syn rec_edit_2'!E137&gt;0, 'syn rec_edit_2'!E137 &amp; "nt","")</f>
        <v/>
      </c>
      <c r="F19" s="709" t="str">
        <f>IF('syn rec_edit_2'!B138&lt;&gt;"",RIGHT('syn rec_edit_2'!B138,LEN('syn rec_edit_2'!B138)-5),"")</f>
        <v/>
      </c>
      <c r="G19" s="710"/>
      <c r="H19" s="711"/>
      <c r="I19" s="52" t="str">
        <f>IF('syn rec_edit_2'!E138&gt;0, 'syn rec_edit_2'!E138 &amp; "nt","")</f>
        <v/>
      </c>
      <c r="J19" s="709" t="str">
        <f>IF('syn rec_edit_2'!B139&lt;&gt;"",RIGHT('syn rec_edit_2'!B139,LEN('syn rec_edit_2'!B139)-5),"")</f>
        <v/>
      </c>
      <c r="K19" s="710"/>
      <c r="L19" s="711"/>
      <c r="M19" s="52" t="str">
        <f>IF('syn rec_edit_2'!E139&gt;0, 'syn rec_edit_2'!E139 &amp; "nt","")</f>
        <v/>
      </c>
      <c r="N19" s="709" t="str">
        <f>IF('syn rec_edit_2'!B140&lt;&gt;"",RIGHT('syn rec_edit_2'!B140,LEN('syn rec_edit_2'!B140)-5),"")</f>
        <v/>
      </c>
      <c r="O19" s="710"/>
      <c r="P19" s="711"/>
      <c r="Q19" s="52" t="str">
        <f>IF('syn rec_edit_2'!E140&gt;0, 'syn rec_edit_2'!E140 &amp; "nt","")</f>
        <v/>
      </c>
      <c r="R19" s="709" t="str">
        <f>IF('syn rec_edit_2'!B141&lt;&gt;"",RIGHT('syn rec_edit_2'!B141,LEN('syn rec_edit_2'!B141)-5),"")</f>
        <v/>
      </c>
      <c r="S19" s="710"/>
      <c r="T19" s="711"/>
      <c r="U19" s="52" t="str">
        <f>IF('syn rec_edit_2'!E141&gt;0, 'syn rec_edit_2'!E141 &amp; "nt","")</f>
        <v/>
      </c>
      <c r="V19" s="709" t="str">
        <f>IF('syn rec_edit_2'!B142&lt;&gt;"",RIGHT('syn rec_edit_2'!B142,LEN('syn rec_edit_2'!B142)-5),"")</f>
        <v/>
      </c>
      <c r="W19" s="710"/>
      <c r="X19" s="711"/>
      <c r="Y19" s="52" t="str">
        <f>IF('syn rec_edit_2'!E142&gt;0, 'syn rec_edit_2'!E142 &amp; "nt","")</f>
        <v/>
      </c>
      <c r="Z19" s="709" t="str">
        <f>IF('syn rec_edit_2'!B143&lt;&gt;"",RIGHT('syn rec_edit_2'!B143,LEN('syn rec_edit_2'!B143)-5),"")</f>
        <v/>
      </c>
      <c r="AA19" s="710"/>
      <c r="AB19" s="711"/>
      <c r="AC19" s="52" t="str">
        <f>IF('syn rec_edit_2'!E143&gt;0, 'syn rec_edit_2'!E143 &amp; "nt","")</f>
        <v/>
      </c>
      <c r="AD19" s="709" t="str">
        <f>IF('syn rec_edit_2'!B144&lt;&gt;"",RIGHT('syn rec_edit_2'!B144,LEN('syn rec_edit_2'!B144)-5),"")</f>
        <v/>
      </c>
      <c r="AE19" s="710"/>
      <c r="AF19" s="711"/>
      <c r="AG19" s="52" t="str">
        <f>IF('syn rec_edit_2'!E144&gt;0, 'syn rec_edit_2'!E144 &amp; "nt","")</f>
        <v/>
      </c>
      <c r="AH19" s="709" t="str">
        <f>IF('syn rec_edit_2'!B145&lt;&gt;"",RIGHT('syn rec_edit_2'!B145,LEN('syn rec_edit_2'!B145)-5),"")</f>
        <v/>
      </c>
      <c r="AI19" s="710"/>
      <c r="AJ19" s="711"/>
      <c r="AK19" s="52" t="str">
        <f>IF('syn rec_edit_2'!E145&gt;0, 'syn rec_edit_2'!E145 &amp; "nt","")</f>
        <v/>
      </c>
      <c r="AL19" s="709" t="str">
        <f>IF('syn rec_edit_2'!B146&lt;&gt;"",RIGHT('syn rec_edit_2'!B146,LEN('syn rec_edit_2'!B146)-5),"")</f>
        <v/>
      </c>
      <c r="AM19" s="710"/>
      <c r="AN19" s="711"/>
      <c r="AO19" s="52" t="str">
        <f>IF('syn rec_edit_2'!E146&gt;0, 'syn rec_edit_2'!E146 &amp; "nt","")</f>
        <v/>
      </c>
      <c r="AP19" s="709" t="str">
        <f>IF('syn rec_edit_2'!B147&lt;&gt;"",RIGHT('syn rec_edit_2'!B147,LEN('syn rec_edit_2'!B147)-5),"")</f>
        <v/>
      </c>
      <c r="AQ19" s="710"/>
      <c r="AR19" s="711"/>
      <c r="AS19" s="52" t="str">
        <f>IF('syn rec_edit_2'!E147&gt;0, 'syn rec_edit_2'!E147 &amp; "nt","")</f>
        <v/>
      </c>
      <c r="AT19" s="709" t="str">
        <f>IF('syn rec_edit_2'!B148&lt;&gt;"",RIGHT('syn rec_edit_2'!B148,LEN('syn rec_edit_2'!B148)-5),"")</f>
        <v/>
      </c>
      <c r="AU19" s="710"/>
      <c r="AV19" s="711"/>
      <c r="AW19" s="52" t="str">
        <f>IF('syn rec_edit_2'!E148&gt;0, 'syn rec_edit_2'!E148 &amp; "nt","")</f>
        <v/>
      </c>
    </row>
    <row r="20" spans="1:51" ht="12.95" customHeight="1">
      <c r="A20" s="702"/>
      <c r="B20" s="712"/>
      <c r="C20" s="713"/>
      <c r="D20" s="714"/>
      <c r="E20" s="39" t="str">
        <f>'syn rec_edit_2'!I137</f>
        <v/>
      </c>
      <c r="F20" s="712"/>
      <c r="G20" s="713"/>
      <c r="H20" s="714"/>
      <c r="I20" s="39" t="str">
        <f>'syn rec_edit_2'!I138</f>
        <v/>
      </c>
      <c r="J20" s="712"/>
      <c r="K20" s="713"/>
      <c r="L20" s="714"/>
      <c r="M20" s="39" t="str">
        <f>'syn rec_edit_2'!I139</f>
        <v/>
      </c>
      <c r="N20" s="712"/>
      <c r="O20" s="713"/>
      <c r="P20" s="714"/>
      <c r="Q20" s="39" t="str">
        <f>'syn rec_edit_2'!I140</f>
        <v/>
      </c>
      <c r="R20" s="712"/>
      <c r="S20" s="713"/>
      <c r="T20" s="714"/>
      <c r="U20" s="39" t="str">
        <f>'syn rec_edit_2'!I141</f>
        <v/>
      </c>
      <c r="V20" s="712"/>
      <c r="W20" s="713"/>
      <c r="X20" s="714"/>
      <c r="Y20" s="39" t="str">
        <f>'syn rec_edit_2'!I142</f>
        <v/>
      </c>
      <c r="Z20" s="712"/>
      <c r="AA20" s="713"/>
      <c r="AB20" s="714"/>
      <c r="AC20" s="39" t="str">
        <f>'syn rec_edit_2'!I143</f>
        <v/>
      </c>
      <c r="AD20" s="712"/>
      <c r="AE20" s="713"/>
      <c r="AF20" s="714"/>
      <c r="AG20" s="39" t="str">
        <f>'syn rec_edit_2'!I144</f>
        <v/>
      </c>
      <c r="AH20" s="712"/>
      <c r="AI20" s="713"/>
      <c r="AJ20" s="714"/>
      <c r="AK20" s="39" t="str">
        <f>'syn rec_edit_2'!I145</f>
        <v/>
      </c>
      <c r="AL20" s="712"/>
      <c r="AM20" s="713"/>
      <c r="AN20" s="714"/>
      <c r="AO20" s="39" t="str">
        <f>'syn rec_edit_2'!I146</f>
        <v/>
      </c>
      <c r="AP20" s="712"/>
      <c r="AQ20" s="713"/>
      <c r="AR20" s="714"/>
      <c r="AS20" s="39" t="str">
        <f>'syn rec_edit_2'!I147</f>
        <v/>
      </c>
      <c r="AT20" s="712"/>
      <c r="AU20" s="713"/>
      <c r="AV20" s="714"/>
      <c r="AW20" s="39" t="str">
        <f>'syn rec_edit_2'!I148</f>
        <v/>
      </c>
      <c r="AX20" s="11"/>
      <c r="AY20" s="11"/>
    </row>
    <row r="21" spans="1:51" ht="12.95" customHeight="1">
      <c r="A21" s="702"/>
      <c r="B21" s="20"/>
      <c r="C21" s="38" t="str">
        <f>'syn rec_edit_2'!H137</f>
        <v/>
      </c>
      <c r="D21" s="21"/>
      <c r="E21" s="39" t="str">
        <f>'syn rec_edit_2'!J137</f>
        <v/>
      </c>
      <c r="F21" s="20"/>
      <c r="G21" s="38" t="str">
        <f>'syn rec_edit_2'!H138</f>
        <v/>
      </c>
      <c r="H21" s="21"/>
      <c r="I21" s="39" t="str">
        <f>'syn rec_edit_2'!J138</f>
        <v/>
      </c>
      <c r="J21" s="20"/>
      <c r="K21" s="38" t="str">
        <f>'syn rec_edit_2'!H139</f>
        <v/>
      </c>
      <c r="L21" s="21"/>
      <c r="M21" s="39" t="str">
        <f>'syn rec_edit_2'!J139</f>
        <v/>
      </c>
      <c r="N21" s="20"/>
      <c r="O21" s="38" t="str">
        <f>'syn rec_edit_2'!H140</f>
        <v/>
      </c>
      <c r="P21" s="21"/>
      <c r="Q21" s="39" t="str">
        <f>'syn rec_edit_2'!J140</f>
        <v/>
      </c>
      <c r="R21" s="20"/>
      <c r="S21" s="38" t="str">
        <f>'syn rec_edit_2'!H141</f>
        <v/>
      </c>
      <c r="T21" s="21"/>
      <c r="U21" s="39" t="str">
        <f>'syn rec_edit_2'!J141</f>
        <v/>
      </c>
      <c r="V21" s="20"/>
      <c r="W21" s="38" t="str">
        <f>'syn rec_edit_2'!H142</f>
        <v/>
      </c>
      <c r="X21" s="21"/>
      <c r="Y21" s="39" t="str">
        <f>'syn rec_edit_2'!J142</f>
        <v/>
      </c>
      <c r="Z21" s="20"/>
      <c r="AA21" s="38" t="str">
        <f>'syn rec_edit_2'!H143</f>
        <v/>
      </c>
      <c r="AB21" s="21"/>
      <c r="AC21" s="39" t="str">
        <f>'syn rec_edit_2'!J143</f>
        <v/>
      </c>
      <c r="AD21" s="20"/>
      <c r="AE21" s="38" t="str">
        <f>'syn rec_edit_2'!H144</f>
        <v/>
      </c>
      <c r="AF21" s="21"/>
      <c r="AG21" s="39" t="str">
        <f>'syn rec_edit_2'!J144</f>
        <v/>
      </c>
      <c r="AH21" s="20"/>
      <c r="AI21" s="38" t="str">
        <f>'syn rec_edit_2'!H145</f>
        <v/>
      </c>
      <c r="AJ21" s="21"/>
      <c r="AK21" s="39" t="str">
        <f>'syn rec_edit_2'!J145</f>
        <v/>
      </c>
      <c r="AL21" s="20"/>
      <c r="AM21" s="38" t="str">
        <f>'syn rec_edit_2'!H146</f>
        <v/>
      </c>
      <c r="AN21" s="21"/>
      <c r="AO21" s="39" t="str">
        <f>'syn rec_edit_2'!J146</f>
        <v/>
      </c>
      <c r="AP21" s="20"/>
      <c r="AQ21" s="38" t="str">
        <f>'syn rec_edit_2'!H147</f>
        <v/>
      </c>
      <c r="AR21" s="21"/>
      <c r="AS21" s="39" t="str">
        <f>'syn rec_edit_2'!J147</f>
        <v/>
      </c>
      <c r="AT21" s="20"/>
      <c r="AU21" s="38" t="str">
        <f>'syn rec_edit_2'!H148</f>
        <v/>
      </c>
      <c r="AV21" s="21"/>
      <c r="AW21" s="39" t="str">
        <f>'syn rec_edit_2'!J148</f>
        <v/>
      </c>
    </row>
    <row r="22" spans="1:51" ht="12.95" customHeight="1" thickBot="1">
      <c r="A22" s="28"/>
      <c r="B22" s="221" t="str">
        <f>'syn rec_edit_2'!F137</f>
        <v/>
      </c>
      <c r="C22" s="22"/>
      <c r="D22" s="22"/>
      <c r="E22" s="23" t="str">
        <f>'syn rec_edit_2'!G137</f>
        <v/>
      </c>
      <c r="F22" s="221" t="str">
        <f>'syn rec_edit_2'!F138</f>
        <v/>
      </c>
      <c r="G22" s="22"/>
      <c r="H22" s="22"/>
      <c r="I22" s="23" t="str">
        <f>'syn rec_edit_2'!G138</f>
        <v/>
      </c>
      <c r="J22" s="221" t="str">
        <f>'syn rec_edit_2'!F139</f>
        <v/>
      </c>
      <c r="K22" s="22"/>
      <c r="L22" s="22"/>
      <c r="M22" s="23" t="str">
        <f>'syn rec_edit_2'!G139</f>
        <v/>
      </c>
      <c r="N22" s="221" t="str">
        <f>'syn rec_edit_2'!F140</f>
        <v/>
      </c>
      <c r="O22" s="22"/>
      <c r="P22" s="22"/>
      <c r="Q22" s="23" t="str">
        <f>'syn rec_edit_2'!G140</f>
        <v/>
      </c>
      <c r="R22" s="221" t="str">
        <f>'syn rec_edit_2'!F141</f>
        <v/>
      </c>
      <c r="S22" s="22"/>
      <c r="T22" s="22"/>
      <c r="U22" s="23" t="str">
        <f>'syn rec_edit_2'!G141</f>
        <v/>
      </c>
      <c r="V22" s="221" t="str">
        <f>'syn rec_edit_2'!F142</f>
        <v/>
      </c>
      <c r="W22" s="22"/>
      <c r="X22" s="22"/>
      <c r="Y22" s="23" t="str">
        <f>'syn rec_edit_2'!G142</f>
        <v/>
      </c>
      <c r="Z22" s="221" t="str">
        <f>'syn rec_edit_2'!F143</f>
        <v/>
      </c>
      <c r="AA22" s="22"/>
      <c r="AB22" s="22"/>
      <c r="AC22" s="23" t="str">
        <f>'syn rec_edit_2'!G143</f>
        <v/>
      </c>
      <c r="AD22" s="221" t="str">
        <f>'syn rec_edit_2'!F144</f>
        <v/>
      </c>
      <c r="AE22" s="22"/>
      <c r="AF22" s="22"/>
      <c r="AG22" s="23" t="str">
        <f>'syn rec_edit_2'!G144</f>
        <v/>
      </c>
      <c r="AH22" s="221" t="str">
        <f>'syn rec_edit_2'!F145</f>
        <v/>
      </c>
      <c r="AI22" s="22"/>
      <c r="AJ22" s="22"/>
      <c r="AK22" s="23" t="str">
        <f>'syn rec_edit_2'!G145</f>
        <v/>
      </c>
      <c r="AL22" s="221" t="str">
        <f>'syn rec_edit_2'!F146</f>
        <v/>
      </c>
      <c r="AM22" s="22"/>
      <c r="AN22" s="22"/>
      <c r="AO22" s="23" t="str">
        <f>'syn rec_edit_2'!G146</f>
        <v/>
      </c>
      <c r="AP22" s="221" t="str">
        <f>'syn rec_edit_2'!F147</f>
        <v/>
      </c>
      <c r="AQ22" s="22"/>
      <c r="AR22" s="22"/>
      <c r="AS22" s="23" t="str">
        <f>'syn rec_edit_2'!G147</f>
        <v/>
      </c>
      <c r="AT22" s="221" t="str">
        <f>'syn rec_edit_2'!F148</f>
        <v/>
      </c>
      <c r="AU22" s="22"/>
      <c r="AV22" s="22"/>
      <c r="AW22" s="23" t="str">
        <f>'syn rec_edit_2'!G148</f>
        <v/>
      </c>
    </row>
    <row r="23" spans="1:51" ht="12.95" customHeight="1">
      <c r="A23" s="701" t="s">
        <v>8</v>
      </c>
      <c r="B23" s="709" t="str">
        <f>IF('syn rec_edit_2'!B149&lt;&gt;"",RIGHT('syn rec_edit_2'!B149,LEN('syn rec_edit_2'!B149)-5),"")</f>
        <v/>
      </c>
      <c r="C23" s="710"/>
      <c r="D23" s="711"/>
      <c r="E23" s="52" t="str">
        <f>IF('syn rec_edit_2'!E149&gt;0, 'syn rec_edit_2'!E149 &amp; "nt","")</f>
        <v/>
      </c>
      <c r="F23" s="709" t="str">
        <f>IF('syn rec_edit_2'!B150&lt;&gt;"",RIGHT('syn rec_edit_2'!B150,LEN('syn rec_edit_2'!B150)-5),"")</f>
        <v/>
      </c>
      <c r="G23" s="710"/>
      <c r="H23" s="711"/>
      <c r="I23" s="52" t="str">
        <f>IF('syn rec_edit_2'!E150&gt;0, 'syn rec_edit_2'!E150 &amp; "nt","")</f>
        <v/>
      </c>
      <c r="J23" s="709" t="str">
        <f>IF('syn rec_edit_2'!B151&lt;&gt;"",RIGHT('syn rec_edit_2'!B151,LEN('syn rec_edit_2'!B151)-5),"")</f>
        <v/>
      </c>
      <c r="K23" s="710"/>
      <c r="L23" s="711"/>
      <c r="M23" s="52" t="str">
        <f>IF('syn rec_edit_2'!E151&gt;0, 'syn rec_edit_2'!E151 &amp; "nt","")</f>
        <v/>
      </c>
      <c r="N23" s="709" t="str">
        <f>IF('syn rec_edit_2'!B152&lt;&gt;"",RIGHT('syn rec_edit_2'!B152,LEN('syn rec_edit_2'!B152)-5),"")</f>
        <v/>
      </c>
      <c r="O23" s="710"/>
      <c r="P23" s="711"/>
      <c r="Q23" s="52" t="str">
        <f>IF('syn rec_edit_2'!E152&gt;0, 'syn rec_edit_2'!E152 &amp; "nt","")</f>
        <v/>
      </c>
      <c r="R23" s="709" t="str">
        <f>IF('syn rec_edit_2'!B153&lt;&gt;"",RIGHT('syn rec_edit_2'!B153,LEN('syn rec_edit_2'!B153)-5),"")</f>
        <v/>
      </c>
      <c r="S23" s="710"/>
      <c r="T23" s="711"/>
      <c r="U23" s="52" t="str">
        <f>IF('syn rec_edit_2'!E153&gt;0, 'syn rec_edit_2'!E153 &amp; "nt","")</f>
        <v/>
      </c>
      <c r="V23" s="709" t="str">
        <f>IF('syn rec_edit_2'!B154&lt;&gt;"",RIGHT('syn rec_edit_2'!B154,LEN('syn rec_edit_2'!B154)-5),"")</f>
        <v/>
      </c>
      <c r="W23" s="710"/>
      <c r="X23" s="711"/>
      <c r="Y23" s="52" t="str">
        <f>IF('syn rec_edit_2'!E154&gt;0, 'syn rec_edit_2'!E154 &amp; "nt","")</f>
        <v/>
      </c>
      <c r="Z23" s="709" t="str">
        <f>IF('syn rec_edit_2'!B155&lt;&gt;"",RIGHT('syn rec_edit_2'!B155,LEN('syn rec_edit_2'!B155)-5),"")</f>
        <v/>
      </c>
      <c r="AA23" s="710"/>
      <c r="AB23" s="711"/>
      <c r="AC23" s="52" t="str">
        <f>IF('syn rec_edit_2'!E155&gt;0, 'syn rec_edit_2'!E155 &amp; "nt","")</f>
        <v/>
      </c>
      <c r="AD23" s="709" t="str">
        <f>IF('syn rec_edit_2'!B156&lt;&gt;"",RIGHT('syn rec_edit_2'!B156,LEN('syn rec_edit_2'!B156)-5),"")</f>
        <v/>
      </c>
      <c r="AE23" s="710"/>
      <c r="AF23" s="711"/>
      <c r="AG23" s="52" t="str">
        <f>IF('syn rec_edit_2'!E156&gt;0, 'syn rec_edit_2'!E156 &amp; "nt","")</f>
        <v/>
      </c>
      <c r="AH23" s="709" t="str">
        <f>IF('syn rec_edit_2'!B157&lt;&gt;"",RIGHT('syn rec_edit_2'!B157,LEN('syn rec_edit_2'!B157)-5),"")</f>
        <v/>
      </c>
      <c r="AI23" s="710"/>
      <c r="AJ23" s="711"/>
      <c r="AK23" s="52" t="str">
        <f>IF('syn rec_edit_2'!E157&gt;0, 'syn rec_edit_2'!E157 &amp; "nt","")</f>
        <v/>
      </c>
      <c r="AL23" s="709" t="str">
        <f>IF('syn rec_edit_2'!B158&lt;&gt;"",RIGHT('syn rec_edit_2'!B158,LEN('syn rec_edit_2'!B158)-5),"")</f>
        <v/>
      </c>
      <c r="AM23" s="710"/>
      <c r="AN23" s="711"/>
      <c r="AO23" s="52" t="str">
        <f>IF('syn rec_edit_2'!E158&gt;0, 'syn rec_edit_2'!E158 &amp; "nt","")</f>
        <v/>
      </c>
      <c r="AP23" s="709" t="str">
        <f>IF('syn rec_edit_2'!B159&lt;&gt;"",RIGHT('syn rec_edit_2'!B159,LEN('syn rec_edit_2'!B159)-5),"")</f>
        <v/>
      </c>
      <c r="AQ23" s="710"/>
      <c r="AR23" s="711"/>
      <c r="AS23" s="52" t="str">
        <f>IF('syn rec_edit_2'!E159&gt;0, 'syn rec_edit_2'!E159 &amp; "nt","")</f>
        <v/>
      </c>
      <c r="AT23" s="709" t="str">
        <f>IF('syn rec_edit_2'!B160&lt;&gt;"",RIGHT('syn rec_edit_2'!B160,LEN('syn rec_edit_2'!B160)-5),"")</f>
        <v/>
      </c>
      <c r="AU23" s="710"/>
      <c r="AV23" s="711"/>
      <c r="AW23" s="52" t="str">
        <f>IF('syn rec_edit_2'!E160&gt;0, 'syn rec_edit_2'!E160 &amp; "nt","")</f>
        <v/>
      </c>
    </row>
    <row r="24" spans="1:51" ht="12.95" customHeight="1">
      <c r="A24" s="702"/>
      <c r="B24" s="712"/>
      <c r="C24" s="713"/>
      <c r="D24" s="714"/>
      <c r="E24" s="39" t="str">
        <f>'syn rec_edit_2'!I149</f>
        <v/>
      </c>
      <c r="F24" s="712"/>
      <c r="G24" s="713"/>
      <c r="H24" s="714"/>
      <c r="I24" s="39" t="str">
        <f>'syn rec_edit_2'!I150</f>
        <v/>
      </c>
      <c r="J24" s="712"/>
      <c r="K24" s="713"/>
      <c r="L24" s="714"/>
      <c r="M24" s="39" t="str">
        <f>'syn rec_edit_2'!I151</f>
        <v/>
      </c>
      <c r="N24" s="712"/>
      <c r="O24" s="713"/>
      <c r="P24" s="714"/>
      <c r="Q24" s="39" t="str">
        <f>'syn rec_edit_2'!I152</f>
        <v/>
      </c>
      <c r="R24" s="712"/>
      <c r="S24" s="713"/>
      <c r="T24" s="714"/>
      <c r="U24" s="39" t="str">
        <f>'syn rec_edit_2'!I153</f>
        <v/>
      </c>
      <c r="V24" s="712"/>
      <c r="W24" s="713"/>
      <c r="X24" s="714"/>
      <c r="Y24" s="39" t="str">
        <f>'syn rec_edit_2'!I154</f>
        <v/>
      </c>
      <c r="Z24" s="712"/>
      <c r="AA24" s="713"/>
      <c r="AB24" s="714"/>
      <c r="AC24" s="39" t="str">
        <f>'syn rec_edit_2'!I155</f>
        <v/>
      </c>
      <c r="AD24" s="712"/>
      <c r="AE24" s="713"/>
      <c r="AF24" s="714"/>
      <c r="AG24" s="39" t="str">
        <f>'syn rec_edit_2'!I156</f>
        <v/>
      </c>
      <c r="AH24" s="712"/>
      <c r="AI24" s="713"/>
      <c r="AJ24" s="714"/>
      <c r="AK24" s="39" t="str">
        <f>'syn rec_edit_2'!I157</f>
        <v/>
      </c>
      <c r="AL24" s="712"/>
      <c r="AM24" s="713"/>
      <c r="AN24" s="714"/>
      <c r="AO24" s="39" t="str">
        <f>'syn rec_edit_2'!I158</f>
        <v/>
      </c>
      <c r="AP24" s="712"/>
      <c r="AQ24" s="713"/>
      <c r="AR24" s="714"/>
      <c r="AS24" s="39" t="str">
        <f>'syn rec_edit_2'!I159</f>
        <v/>
      </c>
      <c r="AT24" s="712"/>
      <c r="AU24" s="713"/>
      <c r="AV24" s="714"/>
      <c r="AW24" s="39" t="str">
        <f>'syn rec_edit_2'!I160</f>
        <v/>
      </c>
    </row>
    <row r="25" spans="1:51" ht="12.95" customHeight="1">
      <c r="A25" s="702"/>
      <c r="B25" s="20"/>
      <c r="C25" s="38" t="str">
        <f>'syn rec_edit_2'!H149</f>
        <v/>
      </c>
      <c r="D25" s="21"/>
      <c r="E25" s="39" t="str">
        <f>'syn rec_edit_2'!J149</f>
        <v/>
      </c>
      <c r="F25" s="20"/>
      <c r="G25" s="38" t="str">
        <f>'syn rec_edit_2'!H150</f>
        <v/>
      </c>
      <c r="H25" s="21"/>
      <c r="I25" s="39" t="str">
        <f>'syn rec_edit_2'!J150</f>
        <v/>
      </c>
      <c r="J25" s="20"/>
      <c r="K25" s="38" t="str">
        <f>'syn rec_edit_2'!H151</f>
        <v/>
      </c>
      <c r="L25" s="21"/>
      <c r="M25" s="39" t="str">
        <f>'syn rec_edit_2'!J151</f>
        <v/>
      </c>
      <c r="N25" s="20"/>
      <c r="O25" s="38" t="str">
        <f>'syn rec_edit_2'!H152</f>
        <v/>
      </c>
      <c r="P25" s="21"/>
      <c r="Q25" s="39" t="str">
        <f>'syn rec_edit_2'!J152</f>
        <v/>
      </c>
      <c r="R25" s="20"/>
      <c r="S25" s="38" t="str">
        <f>'syn rec_edit_2'!H153</f>
        <v/>
      </c>
      <c r="T25" s="21"/>
      <c r="U25" s="39" t="str">
        <f>'syn rec_edit_2'!J153</f>
        <v/>
      </c>
      <c r="V25" s="20"/>
      <c r="W25" s="38" t="str">
        <f>'syn rec_edit_2'!H154</f>
        <v/>
      </c>
      <c r="X25" s="21"/>
      <c r="Y25" s="39" t="str">
        <f>'syn rec_edit_2'!J154</f>
        <v/>
      </c>
      <c r="Z25" s="20"/>
      <c r="AA25" s="38" t="str">
        <f>'syn rec_edit_2'!H155</f>
        <v/>
      </c>
      <c r="AB25" s="21"/>
      <c r="AC25" s="39" t="str">
        <f>'syn rec_edit_2'!J155</f>
        <v/>
      </c>
      <c r="AD25" s="20"/>
      <c r="AE25" s="38" t="str">
        <f>'syn rec_edit_2'!H156</f>
        <v/>
      </c>
      <c r="AF25" s="21"/>
      <c r="AG25" s="39" t="str">
        <f>'syn rec_edit_2'!J156</f>
        <v/>
      </c>
      <c r="AH25" s="20"/>
      <c r="AI25" s="38" t="str">
        <f>'syn rec_edit_2'!H157</f>
        <v/>
      </c>
      <c r="AJ25" s="21"/>
      <c r="AK25" s="39" t="str">
        <f>'syn rec_edit_2'!J157</f>
        <v/>
      </c>
      <c r="AL25" s="20"/>
      <c r="AM25" s="38" t="str">
        <f>'syn rec_edit_2'!H158</f>
        <v/>
      </c>
      <c r="AN25" s="21"/>
      <c r="AO25" s="39" t="str">
        <f>'syn rec_edit_2'!J158</f>
        <v/>
      </c>
      <c r="AP25" s="20"/>
      <c r="AQ25" s="38" t="str">
        <f>'syn rec_edit_2'!H159</f>
        <v/>
      </c>
      <c r="AR25" s="21"/>
      <c r="AS25" s="39" t="str">
        <f>'syn rec_edit_2'!J159</f>
        <v/>
      </c>
      <c r="AT25" s="20"/>
      <c r="AU25" s="38" t="str">
        <f>'syn rec_edit_2'!H160</f>
        <v/>
      </c>
      <c r="AV25" s="21"/>
      <c r="AW25" s="39" t="str">
        <f>'syn rec_edit_2'!J160</f>
        <v/>
      </c>
    </row>
    <row r="26" spans="1:51" ht="12.95" customHeight="1" thickBot="1">
      <c r="A26" s="28"/>
      <c r="B26" s="221" t="str">
        <f>'syn rec_edit_2'!F149</f>
        <v/>
      </c>
      <c r="C26" s="22"/>
      <c r="D26" s="22"/>
      <c r="E26" s="23" t="str">
        <f>'syn rec_edit_2'!G149</f>
        <v/>
      </c>
      <c r="F26" s="221" t="str">
        <f>'syn rec_edit_2'!F150</f>
        <v/>
      </c>
      <c r="G26" s="22"/>
      <c r="H26" s="22"/>
      <c r="I26" s="23" t="str">
        <f>'syn rec_edit_2'!G150</f>
        <v/>
      </c>
      <c r="J26" s="221" t="str">
        <f>'syn rec_edit_2'!F151</f>
        <v/>
      </c>
      <c r="K26" s="22"/>
      <c r="L26" s="22"/>
      <c r="M26" s="23" t="str">
        <f>'syn rec_edit_2'!G151</f>
        <v/>
      </c>
      <c r="N26" s="221" t="str">
        <f>'syn rec_edit_2'!F152</f>
        <v/>
      </c>
      <c r="O26" s="22"/>
      <c r="P26" s="22"/>
      <c r="Q26" s="23" t="str">
        <f>'syn rec_edit_2'!G152</f>
        <v/>
      </c>
      <c r="R26" s="221" t="str">
        <f>'syn rec_edit_2'!F153</f>
        <v/>
      </c>
      <c r="S26" s="22"/>
      <c r="T26" s="22"/>
      <c r="U26" s="23" t="str">
        <f>'syn rec_edit_2'!G153</f>
        <v/>
      </c>
      <c r="V26" s="221" t="str">
        <f>'syn rec_edit_2'!F154</f>
        <v/>
      </c>
      <c r="W26" s="22"/>
      <c r="X26" s="22"/>
      <c r="Y26" s="23" t="str">
        <f>'syn rec_edit_2'!G154</f>
        <v/>
      </c>
      <c r="Z26" s="221" t="str">
        <f>'syn rec_edit_2'!F155</f>
        <v/>
      </c>
      <c r="AA26" s="22"/>
      <c r="AB26" s="22"/>
      <c r="AC26" s="23" t="str">
        <f>'syn rec_edit_2'!G155</f>
        <v/>
      </c>
      <c r="AD26" s="221" t="str">
        <f>'syn rec_edit_2'!F156</f>
        <v/>
      </c>
      <c r="AE26" s="22"/>
      <c r="AF26" s="22"/>
      <c r="AG26" s="23" t="str">
        <f>'syn rec_edit_2'!G156</f>
        <v/>
      </c>
      <c r="AH26" s="221" t="str">
        <f>'syn rec_edit_2'!F157</f>
        <v/>
      </c>
      <c r="AI26" s="22"/>
      <c r="AJ26" s="22"/>
      <c r="AK26" s="23" t="str">
        <f>'syn rec_edit_2'!G157</f>
        <v/>
      </c>
      <c r="AL26" s="221" t="str">
        <f>'syn rec_edit_2'!F158</f>
        <v/>
      </c>
      <c r="AM26" s="22"/>
      <c r="AN26" s="22"/>
      <c r="AO26" s="23" t="str">
        <f>'syn rec_edit_2'!G158</f>
        <v/>
      </c>
      <c r="AP26" s="221" t="str">
        <f>'syn rec_edit_2'!F159</f>
        <v/>
      </c>
      <c r="AQ26" s="22"/>
      <c r="AR26" s="22"/>
      <c r="AS26" s="23" t="str">
        <f>'syn rec_edit_2'!G159</f>
        <v/>
      </c>
      <c r="AT26" s="221" t="str">
        <f>'syn rec_edit_2'!F160</f>
        <v/>
      </c>
      <c r="AU26" s="22"/>
      <c r="AV26" s="22"/>
      <c r="AW26" s="23" t="str">
        <f>'syn rec_edit_2'!G160</f>
        <v/>
      </c>
    </row>
    <row r="27" spans="1:51" ht="12.95" customHeight="1">
      <c r="A27" s="701" t="s">
        <v>9</v>
      </c>
      <c r="B27" s="709" t="str">
        <f>IF('syn rec_edit_2'!B161&lt;&gt;"",RIGHT('syn rec_edit_2'!B161,LEN('syn rec_edit_2'!B161)-5),"")</f>
        <v/>
      </c>
      <c r="C27" s="710"/>
      <c r="D27" s="711"/>
      <c r="E27" s="52" t="str">
        <f>IF('syn rec_edit_2'!E161&gt;0, 'syn rec_edit_2'!E161 &amp; "nt","")</f>
        <v/>
      </c>
      <c r="F27" s="709" t="str">
        <f>IF('syn rec_edit_2'!B162&lt;&gt;"",RIGHT('syn rec_edit_2'!B162,LEN('syn rec_edit_2'!B162)-5),"")</f>
        <v/>
      </c>
      <c r="G27" s="710"/>
      <c r="H27" s="711"/>
      <c r="I27" s="52" t="str">
        <f>IF('syn rec_edit_2'!E162&gt;0, 'syn rec_edit_2'!E162 &amp; "nt","")</f>
        <v/>
      </c>
      <c r="J27" s="709" t="str">
        <f>IF('syn rec_edit_2'!B163&lt;&gt;"",RIGHT('syn rec_edit_2'!B163,LEN('syn rec_edit_2'!B163)-5),"")</f>
        <v/>
      </c>
      <c r="K27" s="710"/>
      <c r="L27" s="711"/>
      <c r="M27" s="52" t="str">
        <f>IF('syn rec_edit_2'!E163&gt;0, 'syn rec_edit_2'!E163 &amp; "nt","")</f>
        <v/>
      </c>
      <c r="N27" s="709" t="str">
        <f>IF('syn rec_edit_2'!B164&lt;&gt;"",RIGHT('syn rec_edit_2'!B164,LEN('syn rec_edit_2'!B164)-5),"")</f>
        <v/>
      </c>
      <c r="O27" s="710"/>
      <c r="P27" s="711"/>
      <c r="Q27" s="52" t="str">
        <f>IF('syn rec_edit_2'!E164&gt;0, 'syn rec_edit_2'!E164 &amp; "nt","")</f>
        <v/>
      </c>
      <c r="R27" s="709" t="str">
        <f>IF('syn rec_edit_2'!B165&lt;&gt;"",RIGHT('syn rec_edit_2'!B165,LEN('syn rec_edit_2'!B165)-5),"")</f>
        <v/>
      </c>
      <c r="S27" s="710"/>
      <c r="T27" s="711"/>
      <c r="U27" s="52" t="str">
        <f>IF('syn rec_edit_2'!E165&gt;0, 'syn rec_edit_2'!E165 &amp; "nt","")</f>
        <v/>
      </c>
      <c r="V27" s="709" t="str">
        <f>IF('syn rec_edit_2'!B166&lt;&gt;"",RIGHT('syn rec_edit_2'!B166,LEN('syn rec_edit_2'!B166)-5),"")</f>
        <v/>
      </c>
      <c r="W27" s="710"/>
      <c r="X27" s="711"/>
      <c r="Y27" s="52" t="str">
        <f>IF('syn rec_edit_2'!E166&gt;0, 'syn rec_edit_2'!E166 &amp; "nt","")</f>
        <v/>
      </c>
      <c r="Z27" s="709" t="str">
        <f>IF('syn rec_edit_2'!B167&lt;&gt;"",RIGHT('syn rec_edit_2'!B167,LEN('syn rec_edit_2'!B167)-5),"")</f>
        <v/>
      </c>
      <c r="AA27" s="710"/>
      <c r="AB27" s="711"/>
      <c r="AC27" s="52" t="str">
        <f>IF('syn rec_edit_2'!E167&gt;0, 'syn rec_edit_2'!E167 &amp; "nt","")</f>
        <v/>
      </c>
      <c r="AD27" s="709" t="str">
        <f>IF('syn rec_edit_2'!B168&lt;&gt;"",RIGHT('syn rec_edit_2'!B168,LEN('syn rec_edit_2'!B168)-5),"")</f>
        <v/>
      </c>
      <c r="AE27" s="710"/>
      <c r="AF27" s="711"/>
      <c r="AG27" s="52" t="str">
        <f>IF('syn rec_edit_2'!E168&gt;0, 'syn rec_edit_2'!E168 &amp; "nt","")</f>
        <v/>
      </c>
      <c r="AH27" s="709" t="str">
        <f>IF('syn rec_edit_2'!B169&lt;&gt;"",RIGHT('syn rec_edit_2'!B169,LEN('syn rec_edit_2'!B169)-5),"")</f>
        <v/>
      </c>
      <c r="AI27" s="710"/>
      <c r="AJ27" s="711"/>
      <c r="AK27" s="52" t="str">
        <f>IF('syn rec_edit_2'!E169&gt;0, 'syn rec_edit_2'!E169 &amp; "nt","")</f>
        <v/>
      </c>
      <c r="AL27" s="709" t="str">
        <f>IF('syn rec_edit_2'!B170&lt;&gt;"",RIGHT('syn rec_edit_2'!B170,LEN('syn rec_edit_2'!B170)-5),"")</f>
        <v/>
      </c>
      <c r="AM27" s="710"/>
      <c r="AN27" s="711"/>
      <c r="AO27" s="52" t="str">
        <f>IF('syn rec_edit_2'!E170&gt;0, 'syn rec_edit_2'!E170 &amp; "nt","")</f>
        <v/>
      </c>
      <c r="AP27" s="709" t="str">
        <f>IF('syn rec_edit_2'!B171&lt;&gt;"",RIGHT('syn rec_edit_2'!B171,LEN('syn rec_edit_2'!B171)-5),"")</f>
        <v/>
      </c>
      <c r="AQ27" s="710"/>
      <c r="AR27" s="711"/>
      <c r="AS27" s="52" t="str">
        <f>IF('syn rec_edit_2'!E171&gt;0, 'syn rec_edit_2'!E171 &amp; "nt","")</f>
        <v/>
      </c>
      <c r="AT27" s="709" t="str">
        <f>IF('syn rec_edit_2'!B172&lt;&gt;"",RIGHT('syn rec_edit_2'!B172,LEN('syn rec_edit_2'!B172)-5),"")</f>
        <v/>
      </c>
      <c r="AU27" s="710"/>
      <c r="AV27" s="711"/>
      <c r="AW27" s="52" t="str">
        <f>IF('syn rec_edit_2'!E172&gt;0, 'syn rec_edit_2'!E172 &amp; "nt","")</f>
        <v/>
      </c>
    </row>
    <row r="28" spans="1:51" ht="12.95" customHeight="1">
      <c r="A28" s="702"/>
      <c r="B28" s="712"/>
      <c r="C28" s="713"/>
      <c r="D28" s="714"/>
      <c r="E28" s="39" t="str">
        <f>'syn rec_edit_2'!I161</f>
        <v/>
      </c>
      <c r="F28" s="712"/>
      <c r="G28" s="713"/>
      <c r="H28" s="714"/>
      <c r="I28" s="39" t="str">
        <f>'syn rec_edit_2'!I162</f>
        <v/>
      </c>
      <c r="J28" s="712"/>
      <c r="K28" s="713"/>
      <c r="L28" s="714"/>
      <c r="M28" s="39" t="str">
        <f>'syn rec_edit_2'!I163</f>
        <v/>
      </c>
      <c r="N28" s="712"/>
      <c r="O28" s="713"/>
      <c r="P28" s="714"/>
      <c r="Q28" s="39" t="str">
        <f>'syn rec_edit_2'!I164</f>
        <v/>
      </c>
      <c r="R28" s="712"/>
      <c r="S28" s="713"/>
      <c r="T28" s="714"/>
      <c r="U28" s="39" t="str">
        <f>'syn rec_edit_2'!I165</f>
        <v/>
      </c>
      <c r="V28" s="712"/>
      <c r="W28" s="713"/>
      <c r="X28" s="714"/>
      <c r="Y28" s="39" t="str">
        <f>'syn rec_edit_2'!I166</f>
        <v/>
      </c>
      <c r="Z28" s="712"/>
      <c r="AA28" s="713"/>
      <c r="AB28" s="714"/>
      <c r="AC28" s="39" t="str">
        <f>'syn rec_edit_2'!I167</f>
        <v/>
      </c>
      <c r="AD28" s="712"/>
      <c r="AE28" s="713"/>
      <c r="AF28" s="714"/>
      <c r="AG28" s="39" t="str">
        <f>'syn rec_edit_2'!I168</f>
        <v/>
      </c>
      <c r="AH28" s="712"/>
      <c r="AI28" s="713"/>
      <c r="AJ28" s="714"/>
      <c r="AK28" s="39" t="str">
        <f>'syn rec_edit_2'!I169</f>
        <v/>
      </c>
      <c r="AL28" s="712"/>
      <c r="AM28" s="713"/>
      <c r="AN28" s="714"/>
      <c r="AO28" s="39" t="str">
        <f>'syn rec_edit_2'!I170</f>
        <v/>
      </c>
      <c r="AP28" s="712"/>
      <c r="AQ28" s="713"/>
      <c r="AR28" s="714"/>
      <c r="AS28" s="39" t="str">
        <f>'syn rec_edit_2'!I171</f>
        <v/>
      </c>
      <c r="AT28" s="712"/>
      <c r="AU28" s="713"/>
      <c r="AV28" s="714"/>
      <c r="AW28" s="39" t="str">
        <f>'syn rec_edit_2'!I172</f>
        <v/>
      </c>
    </row>
    <row r="29" spans="1:51" ht="12.95" customHeight="1">
      <c r="A29" s="702"/>
      <c r="B29" s="20"/>
      <c r="C29" s="38" t="str">
        <f>'syn rec_edit_2'!H161</f>
        <v/>
      </c>
      <c r="D29" s="21"/>
      <c r="E29" s="39" t="str">
        <f>'syn rec_edit_2'!J161</f>
        <v/>
      </c>
      <c r="F29" s="20"/>
      <c r="G29" s="38" t="str">
        <f>'syn rec_edit_2'!H162</f>
        <v/>
      </c>
      <c r="H29" s="21"/>
      <c r="I29" s="39" t="str">
        <f>'syn rec_edit_2'!J162</f>
        <v/>
      </c>
      <c r="J29" s="20"/>
      <c r="K29" s="38" t="str">
        <f>'syn rec_edit_2'!H163</f>
        <v/>
      </c>
      <c r="L29" s="21"/>
      <c r="M29" s="39" t="str">
        <f>'syn rec_edit_2'!J163</f>
        <v/>
      </c>
      <c r="N29" s="20"/>
      <c r="O29" s="38" t="str">
        <f>'syn rec_edit_2'!H164</f>
        <v/>
      </c>
      <c r="P29" s="21"/>
      <c r="Q29" s="39" t="str">
        <f>'syn rec_edit_2'!J164</f>
        <v/>
      </c>
      <c r="R29" s="20"/>
      <c r="S29" s="38" t="str">
        <f>'syn rec_edit_2'!H165</f>
        <v/>
      </c>
      <c r="T29" s="21"/>
      <c r="U29" s="39" t="str">
        <f>'syn rec_edit_2'!J165</f>
        <v/>
      </c>
      <c r="V29" s="20"/>
      <c r="W29" s="38" t="str">
        <f>'syn rec_edit_2'!H166</f>
        <v/>
      </c>
      <c r="X29" s="21"/>
      <c r="Y29" s="39" t="str">
        <f>'syn rec_edit_2'!J166</f>
        <v/>
      </c>
      <c r="Z29" s="20"/>
      <c r="AA29" s="38" t="str">
        <f>'syn rec_edit_2'!H167</f>
        <v/>
      </c>
      <c r="AB29" s="21"/>
      <c r="AC29" s="39" t="str">
        <f>'syn rec_edit_2'!J167</f>
        <v/>
      </c>
      <c r="AD29" s="20"/>
      <c r="AE29" s="38" t="str">
        <f>'syn rec_edit_2'!H168</f>
        <v/>
      </c>
      <c r="AF29" s="21"/>
      <c r="AG29" s="39" t="str">
        <f>'syn rec_edit_2'!J168</f>
        <v/>
      </c>
      <c r="AH29" s="20"/>
      <c r="AI29" s="38" t="str">
        <f>'syn rec_edit_2'!H169</f>
        <v/>
      </c>
      <c r="AJ29" s="21"/>
      <c r="AK29" s="39" t="str">
        <f>'syn rec_edit_2'!J169</f>
        <v/>
      </c>
      <c r="AL29" s="20"/>
      <c r="AM29" s="38" t="str">
        <f>'syn rec_edit_2'!H170</f>
        <v/>
      </c>
      <c r="AN29" s="21"/>
      <c r="AO29" s="39" t="str">
        <f>'syn rec_edit_2'!J170</f>
        <v/>
      </c>
      <c r="AP29" s="20"/>
      <c r="AQ29" s="38" t="str">
        <f>'syn rec_edit_2'!H171</f>
        <v/>
      </c>
      <c r="AR29" s="21"/>
      <c r="AS29" s="39" t="str">
        <f>'syn rec_edit_2'!J171</f>
        <v/>
      </c>
      <c r="AT29" s="20"/>
      <c r="AU29" s="38" t="str">
        <f>'syn rec_edit_2'!H172</f>
        <v/>
      </c>
      <c r="AV29" s="21"/>
      <c r="AW29" s="39" t="str">
        <f>'syn rec_edit_2'!J172</f>
        <v/>
      </c>
    </row>
    <row r="30" spans="1:51" ht="12.95" customHeight="1" thickBot="1">
      <c r="A30" s="28"/>
      <c r="B30" s="221" t="str">
        <f>'syn rec_edit_2'!F161</f>
        <v/>
      </c>
      <c r="C30" s="22"/>
      <c r="D30" s="22"/>
      <c r="E30" s="23" t="str">
        <f>'syn rec_edit_2'!G161</f>
        <v/>
      </c>
      <c r="F30" s="221" t="str">
        <f>'syn rec_edit_2'!F162</f>
        <v/>
      </c>
      <c r="G30" s="22"/>
      <c r="H30" s="22"/>
      <c r="I30" s="23" t="str">
        <f>'syn rec_edit_2'!G162</f>
        <v/>
      </c>
      <c r="J30" s="221" t="str">
        <f>'syn rec_edit_2'!F163</f>
        <v/>
      </c>
      <c r="K30" s="22"/>
      <c r="L30" s="22"/>
      <c r="M30" s="23" t="str">
        <f>'syn rec_edit_2'!G163</f>
        <v/>
      </c>
      <c r="N30" s="221" t="str">
        <f>'syn rec_edit_2'!F164</f>
        <v/>
      </c>
      <c r="O30" s="22"/>
      <c r="P30" s="22"/>
      <c r="Q30" s="23" t="str">
        <f>'syn rec_edit_2'!G164</f>
        <v/>
      </c>
      <c r="R30" s="221" t="str">
        <f>'syn rec_edit_2'!F165</f>
        <v/>
      </c>
      <c r="S30" s="22"/>
      <c r="T30" s="22"/>
      <c r="U30" s="23" t="str">
        <f>'syn rec_edit_2'!G165</f>
        <v/>
      </c>
      <c r="V30" s="221" t="str">
        <f>'syn rec_edit_2'!F166</f>
        <v/>
      </c>
      <c r="W30" s="22"/>
      <c r="X30" s="22"/>
      <c r="Y30" s="23" t="str">
        <f>'syn rec_edit_2'!G166</f>
        <v/>
      </c>
      <c r="Z30" s="221" t="str">
        <f>'syn rec_edit_2'!F167</f>
        <v/>
      </c>
      <c r="AA30" s="22"/>
      <c r="AB30" s="22"/>
      <c r="AC30" s="23" t="str">
        <f>'syn rec_edit_2'!G167</f>
        <v/>
      </c>
      <c r="AD30" s="221" t="str">
        <f>'syn rec_edit_2'!F168</f>
        <v/>
      </c>
      <c r="AE30" s="22"/>
      <c r="AF30" s="22"/>
      <c r="AG30" s="23" t="str">
        <f>'syn rec_edit_2'!G168</f>
        <v/>
      </c>
      <c r="AH30" s="221" t="str">
        <f>'syn rec_edit_2'!F169</f>
        <v/>
      </c>
      <c r="AI30" s="22"/>
      <c r="AJ30" s="22"/>
      <c r="AK30" s="23" t="str">
        <f>'syn rec_edit_2'!G169</f>
        <v/>
      </c>
      <c r="AL30" s="221" t="str">
        <f>'syn rec_edit_2'!F170</f>
        <v/>
      </c>
      <c r="AM30" s="22"/>
      <c r="AN30" s="22"/>
      <c r="AO30" s="23" t="str">
        <f>'syn rec_edit_2'!G170</f>
        <v/>
      </c>
      <c r="AP30" s="221" t="str">
        <f>'syn rec_edit_2'!F171</f>
        <v/>
      </c>
      <c r="AQ30" s="22"/>
      <c r="AR30" s="22"/>
      <c r="AS30" s="23" t="str">
        <f>'syn rec_edit_2'!G171</f>
        <v/>
      </c>
      <c r="AT30" s="221" t="str">
        <f>'syn rec_edit_2'!F172</f>
        <v/>
      </c>
      <c r="AU30" s="22"/>
      <c r="AV30" s="22"/>
      <c r="AW30" s="23" t="str">
        <f>'syn rec_edit_2'!G172</f>
        <v/>
      </c>
    </row>
    <row r="31" spans="1:51" ht="12.95" customHeight="1">
      <c r="A31" s="701" t="s">
        <v>10</v>
      </c>
      <c r="B31" s="709" t="str">
        <f>IF('syn rec_edit_2'!B173&lt;&gt;"",RIGHT('syn rec_edit_2'!B173,LEN('syn rec_edit_2'!B173)-5),"")</f>
        <v/>
      </c>
      <c r="C31" s="710"/>
      <c r="D31" s="711"/>
      <c r="E31" s="52" t="str">
        <f>IF('syn rec_edit_2'!E173&gt;0, 'syn rec_edit_2'!E173 &amp; "nt","")</f>
        <v/>
      </c>
      <c r="F31" s="709" t="str">
        <f>IF('syn rec_edit_2'!B174&lt;&gt;"",RIGHT('syn rec_edit_2'!B174,LEN('syn rec_edit_2'!B174)-5),"")</f>
        <v/>
      </c>
      <c r="G31" s="710"/>
      <c r="H31" s="711"/>
      <c r="I31" s="52" t="str">
        <f>IF('syn rec_edit_2'!E174&gt;0, 'syn rec_edit_2'!E174 &amp; "nt","")</f>
        <v/>
      </c>
      <c r="J31" s="709" t="str">
        <f>IF('syn rec_edit_2'!B175&lt;&gt;"",RIGHT('syn rec_edit_2'!B175,LEN('syn rec_edit_2'!B175)-5),"")</f>
        <v/>
      </c>
      <c r="K31" s="710"/>
      <c r="L31" s="711"/>
      <c r="M31" s="52" t="str">
        <f>IF('syn rec_edit_2'!E175&gt;0, 'syn rec_edit_2'!E175 &amp; "nt","")</f>
        <v/>
      </c>
      <c r="N31" s="709" t="str">
        <f>IF('syn rec_edit_2'!B176&lt;&gt;"",RIGHT('syn rec_edit_2'!B176,LEN('syn rec_edit_2'!B176)-5),"")</f>
        <v/>
      </c>
      <c r="O31" s="710"/>
      <c r="P31" s="711"/>
      <c r="Q31" s="52" t="str">
        <f>IF('syn rec_edit_2'!E176&gt;0, 'syn rec_edit_2'!E176 &amp; "nt","")</f>
        <v/>
      </c>
      <c r="R31" s="709" t="str">
        <f>IF('syn rec_edit_2'!B177&lt;&gt;"",RIGHT('syn rec_edit_2'!B177,LEN('syn rec_edit_2'!B177)-5),"")</f>
        <v/>
      </c>
      <c r="S31" s="710"/>
      <c r="T31" s="711"/>
      <c r="U31" s="52" t="str">
        <f>IF('syn rec_edit_2'!E177&gt;0, 'syn rec_edit_2'!E177 &amp; "nt","")</f>
        <v/>
      </c>
      <c r="V31" s="709" t="str">
        <f>IF('syn rec_edit_2'!B178&lt;&gt;"",RIGHT('syn rec_edit_2'!B178,LEN('syn rec_edit_2'!B178)-5),"")</f>
        <v/>
      </c>
      <c r="W31" s="710"/>
      <c r="X31" s="711"/>
      <c r="Y31" s="52" t="str">
        <f>IF('syn rec_edit_2'!E178&gt;0, 'syn rec_edit_2'!E178 &amp; "nt","")</f>
        <v/>
      </c>
      <c r="Z31" s="709" t="str">
        <f>IF('syn rec_edit_2'!B179&lt;&gt;"",RIGHT('syn rec_edit_2'!B179,LEN('syn rec_edit_2'!B179)-5),"")</f>
        <v/>
      </c>
      <c r="AA31" s="710"/>
      <c r="AB31" s="711"/>
      <c r="AC31" s="52" t="str">
        <f>IF('syn rec_edit_2'!E179&gt;0, 'syn rec_edit_2'!E179 &amp; "nt","")</f>
        <v/>
      </c>
      <c r="AD31" s="709" t="str">
        <f>IF('syn rec_edit_2'!B180&lt;&gt;"",RIGHT('syn rec_edit_2'!B180,LEN('syn rec_edit_2'!B180)-5),"")</f>
        <v/>
      </c>
      <c r="AE31" s="710"/>
      <c r="AF31" s="711"/>
      <c r="AG31" s="52" t="str">
        <f>IF('syn rec_edit_2'!E180&gt;0, 'syn rec_edit_2'!E180 &amp; "nt","")</f>
        <v/>
      </c>
      <c r="AH31" s="709" t="str">
        <f>IF('syn rec_edit_2'!B181&lt;&gt;"",RIGHT('syn rec_edit_2'!B181,LEN('syn rec_edit_2'!B181)-5),"")</f>
        <v/>
      </c>
      <c r="AI31" s="710"/>
      <c r="AJ31" s="711"/>
      <c r="AK31" s="52" t="str">
        <f>IF('syn rec_edit_2'!E181&gt;0, 'syn rec_edit_2'!E181 &amp; "nt","")</f>
        <v/>
      </c>
      <c r="AL31" s="709" t="str">
        <f>IF('syn rec_edit_2'!B182&lt;&gt;"",RIGHT('syn rec_edit_2'!B182,LEN('syn rec_edit_2'!B182)-5),"")</f>
        <v/>
      </c>
      <c r="AM31" s="710"/>
      <c r="AN31" s="711"/>
      <c r="AO31" s="52" t="str">
        <f>IF('syn rec_edit_2'!E182&gt;0, 'syn rec_edit_2'!E182 &amp; "nt","")</f>
        <v/>
      </c>
      <c r="AP31" s="709" t="str">
        <f>IF('syn rec_edit_2'!B183&lt;&gt;"",RIGHT('syn rec_edit_2'!B183,LEN('syn rec_edit_2'!B183)-5),"")</f>
        <v/>
      </c>
      <c r="AQ31" s="710"/>
      <c r="AR31" s="711"/>
      <c r="AS31" s="52" t="str">
        <f>IF('syn rec_edit_2'!E183&gt;0, 'syn rec_edit_2'!E183 &amp; "nt","")</f>
        <v/>
      </c>
      <c r="AT31" s="709" t="str">
        <f>IF('syn rec_edit_2'!B184&lt;&gt;"",RIGHT('syn rec_edit_2'!B184,LEN('syn rec_edit_2'!B184)-5),"")</f>
        <v/>
      </c>
      <c r="AU31" s="710"/>
      <c r="AV31" s="711"/>
      <c r="AW31" s="52" t="str">
        <f>IF('syn rec_edit_2'!E184&gt;0, 'syn rec_edit_2'!E184 &amp; "nt","")</f>
        <v/>
      </c>
    </row>
    <row r="32" spans="1:51" ht="12.95" customHeight="1">
      <c r="A32" s="702"/>
      <c r="B32" s="712"/>
      <c r="C32" s="713"/>
      <c r="D32" s="714"/>
      <c r="E32" s="39" t="str">
        <f>'syn rec_edit_2'!I173</f>
        <v/>
      </c>
      <c r="F32" s="712"/>
      <c r="G32" s="713"/>
      <c r="H32" s="714"/>
      <c r="I32" s="39" t="str">
        <f>'syn rec_edit_2'!I174</f>
        <v/>
      </c>
      <c r="J32" s="712"/>
      <c r="K32" s="713"/>
      <c r="L32" s="714"/>
      <c r="M32" s="39" t="str">
        <f>'syn rec_edit_2'!I175</f>
        <v/>
      </c>
      <c r="N32" s="712"/>
      <c r="O32" s="713"/>
      <c r="P32" s="714"/>
      <c r="Q32" s="39" t="str">
        <f>'syn rec_edit_2'!I176</f>
        <v/>
      </c>
      <c r="R32" s="712"/>
      <c r="S32" s="713"/>
      <c r="T32" s="714"/>
      <c r="U32" s="39" t="str">
        <f>'syn rec_edit_2'!I177</f>
        <v/>
      </c>
      <c r="V32" s="712"/>
      <c r="W32" s="713"/>
      <c r="X32" s="714"/>
      <c r="Y32" s="39" t="str">
        <f>'syn rec_edit_2'!I178</f>
        <v/>
      </c>
      <c r="Z32" s="712"/>
      <c r="AA32" s="713"/>
      <c r="AB32" s="714"/>
      <c r="AC32" s="39" t="str">
        <f>'syn rec_edit_2'!I179</f>
        <v/>
      </c>
      <c r="AD32" s="712"/>
      <c r="AE32" s="713"/>
      <c r="AF32" s="714"/>
      <c r="AG32" s="39" t="str">
        <f>'syn rec_edit_2'!I180</f>
        <v/>
      </c>
      <c r="AH32" s="712"/>
      <c r="AI32" s="713"/>
      <c r="AJ32" s="714"/>
      <c r="AK32" s="39" t="str">
        <f>'syn rec_edit_2'!I181</f>
        <v/>
      </c>
      <c r="AL32" s="712"/>
      <c r="AM32" s="713"/>
      <c r="AN32" s="714"/>
      <c r="AO32" s="39" t="str">
        <f>'syn rec_edit_2'!I182</f>
        <v/>
      </c>
      <c r="AP32" s="712"/>
      <c r="AQ32" s="713"/>
      <c r="AR32" s="714"/>
      <c r="AS32" s="39" t="str">
        <f>'syn rec_edit_2'!I183</f>
        <v/>
      </c>
      <c r="AT32" s="712"/>
      <c r="AU32" s="713"/>
      <c r="AV32" s="714"/>
      <c r="AW32" s="39" t="str">
        <f>'syn rec_edit_2'!I184</f>
        <v/>
      </c>
    </row>
    <row r="33" spans="1:49" ht="12.95" customHeight="1">
      <c r="A33" s="702"/>
      <c r="B33" s="20"/>
      <c r="C33" s="38" t="str">
        <f>'syn rec_edit_2'!H173</f>
        <v/>
      </c>
      <c r="D33" s="21"/>
      <c r="E33" s="39" t="str">
        <f>'syn rec_edit_2'!J173</f>
        <v/>
      </c>
      <c r="F33" s="20"/>
      <c r="G33" s="38" t="str">
        <f>'syn rec_edit_2'!H174</f>
        <v/>
      </c>
      <c r="H33" s="21"/>
      <c r="I33" s="39" t="str">
        <f>'syn rec_edit_2'!J174</f>
        <v/>
      </c>
      <c r="J33" s="20"/>
      <c r="K33" s="38" t="str">
        <f>'syn rec_edit_2'!H175</f>
        <v/>
      </c>
      <c r="L33" s="21"/>
      <c r="M33" s="39" t="str">
        <f>'syn rec_edit_2'!J175</f>
        <v/>
      </c>
      <c r="N33" s="20"/>
      <c r="O33" s="38" t="str">
        <f>'syn rec_edit_2'!H176</f>
        <v/>
      </c>
      <c r="P33" s="21"/>
      <c r="Q33" s="39" t="str">
        <f>'syn rec_edit_2'!J176</f>
        <v/>
      </c>
      <c r="R33" s="20"/>
      <c r="S33" s="38" t="str">
        <f>'syn rec_edit_2'!H177</f>
        <v/>
      </c>
      <c r="T33" s="21"/>
      <c r="U33" s="39" t="str">
        <f>'syn rec_edit_2'!J177</f>
        <v/>
      </c>
      <c r="V33" s="20"/>
      <c r="W33" s="38" t="str">
        <f>'syn rec_edit_2'!H178</f>
        <v/>
      </c>
      <c r="X33" s="21"/>
      <c r="Y33" s="39" t="str">
        <f>'syn rec_edit_2'!J178</f>
        <v/>
      </c>
      <c r="Z33" s="20"/>
      <c r="AA33" s="38" t="str">
        <f>'syn rec_edit_2'!H179</f>
        <v/>
      </c>
      <c r="AB33" s="21"/>
      <c r="AC33" s="39" t="str">
        <f>'syn rec_edit_2'!J179</f>
        <v/>
      </c>
      <c r="AD33" s="20"/>
      <c r="AE33" s="38" t="str">
        <f>'syn rec_edit_2'!H180</f>
        <v/>
      </c>
      <c r="AF33" s="21"/>
      <c r="AG33" s="39" t="str">
        <f>'syn rec_edit_2'!J180</f>
        <v/>
      </c>
      <c r="AH33" s="20"/>
      <c r="AI33" s="38" t="str">
        <f>'syn rec_edit_2'!H181</f>
        <v/>
      </c>
      <c r="AJ33" s="21"/>
      <c r="AK33" s="39" t="str">
        <f>'syn rec_edit_2'!J181</f>
        <v/>
      </c>
      <c r="AL33" s="20"/>
      <c r="AM33" s="38" t="str">
        <f>'syn rec_edit_2'!H182</f>
        <v/>
      </c>
      <c r="AN33" s="21"/>
      <c r="AO33" s="39" t="str">
        <f>'syn rec_edit_2'!J182</f>
        <v/>
      </c>
      <c r="AP33" s="20"/>
      <c r="AQ33" s="38" t="str">
        <f>'syn rec_edit_2'!H183</f>
        <v/>
      </c>
      <c r="AR33" s="21"/>
      <c r="AS33" s="39" t="str">
        <f>'syn rec_edit_2'!J183</f>
        <v/>
      </c>
      <c r="AT33" s="20"/>
      <c r="AU33" s="38" t="str">
        <f>'syn rec_edit_2'!H184</f>
        <v/>
      </c>
      <c r="AV33" s="21"/>
      <c r="AW33" s="39" t="str">
        <f>'syn rec_edit_2'!J184</f>
        <v/>
      </c>
    </row>
    <row r="34" spans="1:49" ht="12.95" customHeight="1" thickBot="1">
      <c r="A34" s="28"/>
      <c r="B34" s="221" t="str">
        <f>'syn rec_edit_2'!F173</f>
        <v/>
      </c>
      <c r="C34" s="22"/>
      <c r="D34" s="22"/>
      <c r="E34" s="23" t="str">
        <f>'syn rec_edit_2'!G173</f>
        <v/>
      </c>
      <c r="F34" s="221" t="str">
        <f>'syn rec_edit_2'!F174</f>
        <v/>
      </c>
      <c r="G34" s="22"/>
      <c r="H34" s="22"/>
      <c r="I34" s="23" t="str">
        <f>'syn rec_edit_2'!G174</f>
        <v/>
      </c>
      <c r="J34" s="221" t="str">
        <f>'syn rec_edit_2'!F175</f>
        <v/>
      </c>
      <c r="K34" s="22"/>
      <c r="L34" s="22"/>
      <c r="M34" s="23" t="str">
        <f>'syn rec_edit_2'!G175</f>
        <v/>
      </c>
      <c r="N34" s="221" t="str">
        <f>'syn rec_edit_2'!F176</f>
        <v/>
      </c>
      <c r="O34" s="22"/>
      <c r="P34" s="22"/>
      <c r="Q34" s="23" t="str">
        <f>'syn rec_edit_2'!G176</f>
        <v/>
      </c>
      <c r="R34" s="221" t="str">
        <f>'syn rec_edit_2'!F177</f>
        <v/>
      </c>
      <c r="S34" s="22"/>
      <c r="T34" s="22"/>
      <c r="U34" s="23" t="str">
        <f>'syn rec_edit_2'!G177</f>
        <v/>
      </c>
      <c r="V34" s="221" t="str">
        <f>'syn rec_edit_2'!F178</f>
        <v/>
      </c>
      <c r="W34" s="22"/>
      <c r="X34" s="22"/>
      <c r="Y34" s="23" t="str">
        <f>'syn rec_edit_2'!G178</f>
        <v/>
      </c>
      <c r="Z34" s="221" t="str">
        <f>'syn rec_edit_2'!F179</f>
        <v/>
      </c>
      <c r="AA34" s="22"/>
      <c r="AB34" s="22"/>
      <c r="AC34" s="23" t="str">
        <f>'syn rec_edit_2'!G179</f>
        <v/>
      </c>
      <c r="AD34" s="221" t="str">
        <f>'syn rec_edit_2'!F180</f>
        <v/>
      </c>
      <c r="AE34" s="22"/>
      <c r="AF34" s="22"/>
      <c r="AG34" s="23" t="str">
        <f>'syn rec_edit_2'!G180</f>
        <v/>
      </c>
      <c r="AH34" s="221" t="str">
        <f>'syn rec_edit_2'!F181</f>
        <v/>
      </c>
      <c r="AI34" s="22"/>
      <c r="AJ34" s="22"/>
      <c r="AK34" s="23" t="str">
        <f>'syn rec_edit_2'!G181</f>
        <v/>
      </c>
      <c r="AL34" s="221" t="str">
        <f>'syn rec_edit_2'!F182</f>
        <v/>
      </c>
      <c r="AM34" s="22"/>
      <c r="AN34" s="22"/>
      <c r="AO34" s="23" t="str">
        <f>'syn rec_edit_2'!G182</f>
        <v/>
      </c>
      <c r="AP34" s="221" t="str">
        <f>'syn rec_edit_2'!F183</f>
        <v/>
      </c>
      <c r="AQ34" s="22"/>
      <c r="AR34" s="22"/>
      <c r="AS34" s="23" t="str">
        <f>'syn rec_edit_2'!G183</f>
        <v/>
      </c>
      <c r="AT34" s="221" t="str">
        <f>'syn rec_edit_2'!F184</f>
        <v/>
      </c>
      <c r="AU34" s="22"/>
      <c r="AV34" s="22"/>
      <c r="AW34" s="23" t="str">
        <f>'syn rec_edit_2'!G184</f>
        <v/>
      </c>
    </row>
    <row r="35" spans="1:49" ht="12.95" customHeight="1">
      <c r="A35" s="701" t="s">
        <v>11</v>
      </c>
      <c r="B35" s="709" t="str">
        <f>IF('syn rec_edit_2'!B185&lt;&gt;"",RIGHT('syn rec_edit_2'!B185,LEN('syn rec_edit_2'!B185)-5),"")</f>
        <v/>
      </c>
      <c r="C35" s="710"/>
      <c r="D35" s="711"/>
      <c r="E35" s="52" t="str">
        <f>IF('syn rec_edit_2'!E185&gt;0, 'syn rec_edit_2'!E185 &amp; "nt","")</f>
        <v/>
      </c>
      <c r="F35" s="709" t="str">
        <f>IF('syn rec_edit_2'!B186&lt;&gt;"",RIGHT('syn rec_edit_2'!B186,LEN('syn rec_edit_2'!B186)-5),"")</f>
        <v/>
      </c>
      <c r="G35" s="710"/>
      <c r="H35" s="711"/>
      <c r="I35" s="52" t="str">
        <f>IF('syn rec_edit_2'!E186&gt;0, 'syn rec_edit_2'!E186 &amp; "nt","")</f>
        <v/>
      </c>
      <c r="J35" s="709" t="str">
        <f>IF('syn rec_edit_2'!B187&lt;&gt;"",RIGHT('syn rec_edit_2'!B187,LEN('syn rec_edit_2'!B187)-5),"")</f>
        <v/>
      </c>
      <c r="K35" s="710"/>
      <c r="L35" s="711"/>
      <c r="M35" s="52" t="str">
        <f>IF('syn rec_edit_2'!E187&gt;0, 'syn rec_edit_2'!E187 &amp; "nt","")</f>
        <v/>
      </c>
      <c r="N35" s="709" t="str">
        <f>IF('syn rec_edit_2'!B188&lt;&gt;"",RIGHT('syn rec_edit_2'!B188,LEN('syn rec_edit_2'!B188)-5),"")</f>
        <v/>
      </c>
      <c r="O35" s="710"/>
      <c r="P35" s="711"/>
      <c r="Q35" s="52" t="str">
        <f>IF('syn rec_edit_2'!E188&gt;0, 'syn rec_edit_2'!E188 &amp; "nt","")</f>
        <v/>
      </c>
      <c r="R35" s="709" t="str">
        <f>IF('syn rec_edit_2'!B189&lt;&gt;"",RIGHT('syn rec_edit_2'!B189,LEN('syn rec_edit_2'!B189)-5),"")</f>
        <v/>
      </c>
      <c r="S35" s="710"/>
      <c r="T35" s="711"/>
      <c r="U35" s="52" t="str">
        <f>IF('syn rec_edit_2'!E189&gt;0, 'syn rec_edit_2'!E189 &amp; "nt","")</f>
        <v/>
      </c>
      <c r="V35" s="709" t="str">
        <f>IF('syn rec_edit_2'!B190&lt;&gt;"",RIGHT('syn rec_edit_2'!B190,LEN('syn rec_edit_2'!B190)-5),"")</f>
        <v/>
      </c>
      <c r="W35" s="710"/>
      <c r="X35" s="711"/>
      <c r="Y35" s="52" t="str">
        <f>IF('syn rec_edit_2'!E190&gt;0, 'syn rec_edit_2'!E190 &amp; "nt","")</f>
        <v/>
      </c>
      <c r="Z35" s="709" t="str">
        <f>IF('syn rec_edit_2'!B191&lt;&gt;"",RIGHT('syn rec_edit_2'!B191,LEN('syn rec_edit_2'!B191)-5),"")</f>
        <v/>
      </c>
      <c r="AA35" s="710"/>
      <c r="AB35" s="711"/>
      <c r="AC35" s="52" t="str">
        <f>IF('syn rec_edit_2'!E191&gt;0, 'syn rec_edit_2'!E191 &amp; "nt","")</f>
        <v/>
      </c>
      <c r="AD35" s="709" t="str">
        <f>IF('syn rec_edit_2'!B192&lt;&gt;"",RIGHT('syn rec_edit_2'!B192,LEN('syn rec_edit_2'!B192)-5),"")</f>
        <v/>
      </c>
      <c r="AE35" s="710"/>
      <c r="AF35" s="711"/>
      <c r="AG35" s="52" t="str">
        <f>IF('syn rec_edit_2'!E192&gt;0, 'syn rec_edit_2'!E192 &amp; "nt","")</f>
        <v/>
      </c>
      <c r="AH35" s="709" t="str">
        <f>IF('syn rec_edit_2'!B193&lt;&gt;"",RIGHT('syn rec_edit_2'!B193,LEN('syn rec_edit_2'!B193)-5),"")</f>
        <v/>
      </c>
      <c r="AI35" s="710"/>
      <c r="AJ35" s="711"/>
      <c r="AK35" s="52" t="str">
        <f>IF('syn rec_edit_2'!E193&gt;0, 'syn rec_edit_2'!E193 &amp; "nt","")</f>
        <v/>
      </c>
      <c r="AL35" s="709" t="str">
        <f>IF('syn rec_edit_2'!B194&lt;&gt;"",RIGHT('syn rec_edit_2'!B194,LEN('syn rec_edit_2'!B194)-5),"")</f>
        <v/>
      </c>
      <c r="AM35" s="710"/>
      <c r="AN35" s="711"/>
      <c r="AO35" s="52" t="str">
        <f>IF('syn rec_edit_2'!E194&gt;0, 'syn rec_edit_2'!E194 &amp; "nt","")</f>
        <v/>
      </c>
      <c r="AP35" s="709" t="str">
        <f>IF('syn rec_edit_2'!B195&lt;&gt;"",RIGHT('syn rec_edit_2'!B195,LEN('syn rec_edit_2'!B195)-5),"")</f>
        <v/>
      </c>
      <c r="AQ35" s="710"/>
      <c r="AR35" s="711"/>
      <c r="AS35" s="52" t="str">
        <f>IF('syn rec_edit_2'!E195&gt;0, 'syn rec_edit_2'!E195 &amp; "nt","")</f>
        <v/>
      </c>
      <c r="AT35" s="709" t="str">
        <f>IF('syn rec_edit_2'!B196&lt;&gt;"",RIGHT('syn rec_edit_2'!B196,LEN('syn rec_edit_2'!B196)-5),"")</f>
        <v/>
      </c>
      <c r="AU35" s="710"/>
      <c r="AV35" s="711"/>
      <c r="AW35" s="52" t="str">
        <f>IF('syn rec_edit_2'!E196&gt;0, 'syn rec_edit_2'!E196 &amp; "nt","")</f>
        <v/>
      </c>
    </row>
    <row r="36" spans="1:49" ht="12.95" customHeight="1">
      <c r="A36" s="702"/>
      <c r="B36" s="712"/>
      <c r="C36" s="713"/>
      <c r="D36" s="714"/>
      <c r="E36" s="39" t="str">
        <f>'syn rec_edit_2'!I185</f>
        <v/>
      </c>
      <c r="F36" s="712"/>
      <c r="G36" s="713"/>
      <c r="H36" s="714"/>
      <c r="I36" s="39" t="str">
        <f>'syn rec_edit_2'!I186</f>
        <v/>
      </c>
      <c r="J36" s="712"/>
      <c r="K36" s="713"/>
      <c r="L36" s="714"/>
      <c r="M36" s="39" t="str">
        <f>'syn rec_edit_2'!I187</f>
        <v/>
      </c>
      <c r="N36" s="712"/>
      <c r="O36" s="713"/>
      <c r="P36" s="714"/>
      <c r="Q36" s="39" t="str">
        <f>'syn rec_edit_2'!I188</f>
        <v/>
      </c>
      <c r="R36" s="712"/>
      <c r="S36" s="713"/>
      <c r="T36" s="714"/>
      <c r="U36" s="39" t="str">
        <f>'syn rec_edit_2'!I189</f>
        <v/>
      </c>
      <c r="V36" s="712"/>
      <c r="W36" s="713"/>
      <c r="X36" s="714"/>
      <c r="Y36" s="39" t="str">
        <f>'syn rec_edit_2'!I190</f>
        <v/>
      </c>
      <c r="Z36" s="712"/>
      <c r="AA36" s="713"/>
      <c r="AB36" s="714"/>
      <c r="AC36" s="39" t="str">
        <f>'syn rec_edit_2'!I191</f>
        <v/>
      </c>
      <c r="AD36" s="712"/>
      <c r="AE36" s="713"/>
      <c r="AF36" s="714"/>
      <c r="AG36" s="39" t="str">
        <f>'syn rec_edit_2'!I192</f>
        <v/>
      </c>
      <c r="AH36" s="712"/>
      <c r="AI36" s="713"/>
      <c r="AJ36" s="714"/>
      <c r="AK36" s="39" t="str">
        <f>'syn rec_edit_2'!I193</f>
        <v/>
      </c>
      <c r="AL36" s="712"/>
      <c r="AM36" s="713"/>
      <c r="AN36" s="714"/>
      <c r="AO36" s="39" t="str">
        <f>'syn rec_edit_2'!I194</f>
        <v/>
      </c>
      <c r="AP36" s="712"/>
      <c r="AQ36" s="713"/>
      <c r="AR36" s="714"/>
      <c r="AS36" s="39" t="str">
        <f>'syn rec_edit_2'!I195</f>
        <v/>
      </c>
      <c r="AT36" s="712"/>
      <c r="AU36" s="713"/>
      <c r="AV36" s="714"/>
      <c r="AW36" s="39" t="str">
        <f>'syn rec_edit_2'!I196</f>
        <v/>
      </c>
    </row>
    <row r="37" spans="1:49" ht="12.95" customHeight="1">
      <c r="A37" s="702"/>
      <c r="B37" s="20"/>
      <c r="C37" s="38" t="str">
        <f>'syn rec_edit_2'!H185</f>
        <v/>
      </c>
      <c r="D37" s="21"/>
      <c r="E37" s="39" t="str">
        <f>'syn rec_edit_2'!J185</f>
        <v/>
      </c>
      <c r="F37" s="20"/>
      <c r="G37" s="38" t="str">
        <f>'syn rec_edit_2'!H186</f>
        <v/>
      </c>
      <c r="H37" s="21"/>
      <c r="I37" s="39" t="str">
        <f>'syn rec_edit_2'!J186</f>
        <v/>
      </c>
      <c r="J37" s="20"/>
      <c r="K37" s="38" t="str">
        <f>'syn rec_edit_2'!H187</f>
        <v/>
      </c>
      <c r="L37" s="21"/>
      <c r="M37" s="39" t="str">
        <f>'syn rec_edit_2'!J187</f>
        <v/>
      </c>
      <c r="N37" s="20"/>
      <c r="O37" s="38" t="str">
        <f>'syn rec_edit_2'!H188</f>
        <v/>
      </c>
      <c r="P37" s="21"/>
      <c r="Q37" s="39" t="str">
        <f>'syn rec_edit_2'!J188</f>
        <v/>
      </c>
      <c r="R37" s="20"/>
      <c r="S37" s="38" t="str">
        <f>'syn rec_edit_2'!H189</f>
        <v/>
      </c>
      <c r="T37" s="21"/>
      <c r="U37" s="39" t="str">
        <f>'syn rec_edit_2'!J189</f>
        <v/>
      </c>
      <c r="V37" s="20"/>
      <c r="W37" s="38" t="str">
        <f>'syn rec_edit_2'!H190</f>
        <v/>
      </c>
      <c r="X37" s="21"/>
      <c r="Y37" s="39" t="str">
        <f>'syn rec_edit_2'!J190</f>
        <v/>
      </c>
      <c r="Z37" s="20"/>
      <c r="AA37" s="38" t="str">
        <f>'syn rec_edit_2'!H191</f>
        <v/>
      </c>
      <c r="AB37" s="21"/>
      <c r="AC37" s="39" t="str">
        <f>'syn rec_edit_2'!J191</f>
        <v/>
      </c>
      <c r="AD37" s="20"/>
      <c r="AE37" s="38" t="str">
        <f>'syn rec_edit_2'!H192</f>
        <v/>
      </c>
      <c r="AF37" s="21"/>
      <c r="AG37" s="39" t="str">
        <f>'syn rec_edit_2'!J192</f>
        <v/>
      </c>
      <c r="AH37" s="20"/>
      <c r="AI37" s="38" t="str">
        <f>'syn rec_edit_2'!H193</f>
        <v/>
      </c>
      <c r="AJ37" s="21"/>
      <c r="AK37" s="39" t="str">
        <f>'syn rec_edit_2'!J193</f>
        <v/>
      </c>
      <c r="AL37" s="20"/>
      <c r="AM37" s="38" t="str">
        <f>'syn rec_edit_2'!H194</f>
        <v/>
      </c>
      <c r="AN37" s="21"/>
      <c r="AO37" s="39" t="str">
        <f>'syn rec_edit_2'!J194</f>
        <v/>
      </c>
      <c r="AP37" s="20"/>
      <c r="AQ37" s="38" t="str">
        <f>'syn rec_edit_2'!H195</f>
        <v/>
      </c>
      <c r="AR37" s="21"/>
      <c r="AS37" s="39" t="str">
        <f>'syn rec_edit_2'!J195</f>
        <v/>
      </c>
      <c r="AT37" s="20"/>
      <c r="AU37" s="38" t="str">
        <f>'syn rec_edit_2'!H196</f>
        <v/>
      </c>
      <c r="AV37" s="21"/>
      <c r="AW37" s="39" t="str">
        <f>'syn rec_edit_2'!J196</f>
        <v/>
      </c>
    </row>
    <row r="38" spans="1:49" ht="12.95" customHeight="1" thickBot="1">
      <c r="A38" s="29"/>
      <c r="B38" s="221" t="str">
        <f>'syn rec_edit_2'!F185</f>
        <v/>
      </c>
      <c r="C38" s="22"/>
      <c r="D38" s="22"/>
      <c r="E38" s="23" t="str">
        <f>'syn rec_edit_2'!G185</f>
        <v/>
      </c>
      <c r="F38" s="221" t="str">
        <f>'syn rec_edit_2'!F186</f>
        <v/>
      </c>
      <c r="G38" s="22"/>
      <c r="H38" s="22"/>
      <c r="I38" s="23" t="str">
        <f>'syn rec_edit_2'!G186</f>
        <v/>
      </c>
      <c r="J38" s="221" t="str">
        <f>'syn rec_edit_2'!F187</f>
        <v/>
      </c>
      <c r="K38" s="22"/>
      <c r="L38" s="22"/>
      <c r="M38" s="23" t="str">
        <f>'syn rec_edit_2'!G187</f>
        <v/>
      </c>
      <c r="N38" s="221" t="str">
        <f>'syn rec_edit_2'!F188</f>
        <v/>
      </c>
      <c r="O38" s="22"/>
      <c r="P38" s="22"/>
      <c r="Q38" s="23" t="str">
        <f>'syn rec_edit_2'!G188</f>
        <v/>
      </c>
      <c r="R38" s="221" t="str">
        <f>'syn rec_edit_2'!F189</f>
        <v/>
      </c>
      <c r="S38" s="22"/>
      <c r="T38" s="22"/>
      <c r="U38" s="23" t="str">
        <f>'syn rec_edit_2'!G189</f>
        <v/>
      </c>
      <c r="V38" s="221" t="str">
        <f>'syn rec_edit_2'!F190</f>
        <v/>
      </c>
      <c r="W38" s="22"/>
      <c r="X38" s="22"/>
      <c r="Y38" s="23" t="str">
        <f>'syn rec_edit_2'!G190</f>
        <v/>
      </c>
      <c r="Z38" s="221" t="str">
        <f>'syn rec_edit_2'!F191</f>
        <v/>
      </c>
      <c r="AA38" s="22"/>
      <c r="AB38" s="22"/>
      <c r="AC38" s="23" t="str">
        <f>'syn rec_edit_2'!G191</f>
        <v/>
      </c>
      <c r="AD38" s="221" t="str">
        <f>'syn rec_edit_2'!F192</f>
        <v/>
      </c>
      <c r="AE38" s="22"/>
      <c r="AF38" s="22"/>
      <c r="AG38" s="23" t="str">
        <f>'syn rec_edit_2'!G192</f>
        <v/>
      </c>
      <c r="AH38" s="221" t="str">
        <f>'syn rec_edit_2'!F193</f>
        <v/>
      </c>
      <c r="AI38" s="22"/>
      <c r="AJ38" s="22"/>
      <c r="AK38" s="23" t="str">
        <f>'syn rec_edit_2'!G193</f>
        <v/>
      </c>
      <c r="AL38" s="221" t="str">
        <f>'syn rec_edit_2'!F194</f>
        <v/>
      </c>
      <c r="AM38" s="22"/>
      <c r="AN38" s="22"/>
      <c r="AO38" s="23" t="str">
        <f>'syn rec_edit_2'!G194</f>
        <v/>
      </c>
      <c r="AP38" s="221" t="str">
        <f>'syn rec_edit_2'!F195</f>
        <v/>
      </c>
      <c r="AQ38" s="22"/>
      <c r="AR38" s="22"/>
      <c r="AS38" s="23" t="str">
        <f>'syn rec_edit_2'!G195</f>
        <v/>
      </c>
      <c r="AT38" s="221" t="str">
        <f>'syn rec_edit_2'!F196</f>
        <v/>
      </c>
      <c r="AU38" s="22"/>
      <c r="AV38" s="22"/>
      <c r="AW38" s="23" t="str">
        <f>'syn rec_edit_2'!G196</f>
        <v/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18">
        <f>COUNTIF('syn rec_edit_2'!F101:F196,"*1-*")</f>
        <v>0</v>
      </c>
      <c r="E40" s="719"/>
      <c r="F40" s="34"/>
      <c r="G40" s="35" t="s">
        <v>13</v>
      </c>
      <c r="H40" s="35"/>
      <c r="I40" s="36"/>
      <c r="J40" s="721">
        <f>COUNTIF('syn rec_edit_2'!F101:F196,"*2-*")</f>
        <v>0</v>
      </c>
      <c r="K40" s="722"/>
      <c r="L40" s="34"/>
      <c r="M40" s="35" t="s">
        <v>14</v>
      </c>
      <c r="N40" s="35"/>
      <c r="O40" s="36"/>
      <c r="P40" s="716">
        <f>COUNTIF('syn rec_edit_2'!F101:F196,"*3-*")</f>
        <v>0</v>
      </c>
      <c r="Q40" s="717"/>
      <c r="R40" s="34"/>
      <c r="S40" s="31" t="s">
        <v>18</v>
      </c>
      <c r="T40" s="31"/>
      <c r="U40" s="31"/>
      <c r="V40" s="730">
        <f>COUNTIF('syn rec_edit_2'!F101:F196,"*4-*")</f>
        <v>0</v>
      </c>
      <c r="W40" s="731"/>
      <c r="X40" s="32"/>
      <c r="Y40" s="31" t="s">
        <v>19</v>
      </c>
      <c r="Z40" s="31"/>
      <c r="AA40" s="31"/>
      <c r="AB40" s="728">
        <f>COUNTIF('syn rec_edit_2'!F101:F196,"*5-*")</f>
        <v>0</v>
      </c>
      <c r="AC40" s="729"/>
      <c r="AD40" s="9"/>
      <c r="AE40" s="31" t="s">
        <v>516</v>
      </c>
      <c r="AF40" s="239"/>
      <c r="AG40" s="239"/>
      <c r="AH40" s="726">
        <f>COUNTIF('syn rec_edit_2'!F101:F196,"*6-*")</f>
        <v>0</v>
      </c>
      <c r="AI40" s="727"/>
      <c r="AJ40" s="724" t="s">
        <v>33</v>
      </c>
      <c r="AK40" s="725"/>
      <c r="AL40" s="725"/>
      <c r="AM40" s="725"/>
      <c r="AN40" s="725"/>
      <c r="AO40" s="723">
        <f ca="1">'syn rec_edit_2'!K2</f>
        <v>43467.539867361113</v>
      </c>
      <c r="AP40" s="723"/>
      <c r="AQ40" s="723"/>
      <c r="AR40" s="723"/>
      <c r="AS40" s="723"/>
      <c r="AT40" s="723"/>
      <c r="AU40" s="723"/>
      <c r="AV40" s="723"/>
      <c r="AW40" s="12"/>
    </row>
    <row r="41" spans="1:49" ht="19.5" customHeight="1">
      <c r="A41" s="31" t="s">
        <v>31</v>
      </c>
      <c r="B41" s="31"/>
      <c r="C41" s="32"/>
      <c r="D41" s="715">
        <f>IF(AND(D40&lt;13,D40&gt;0),1,IF(AND(D40&lt;25,D40&gt;12),2,IF(AND(D40&lt;37,D40&gt;24),3,IF(AND(D40&lt;49,D40&gt;36),4,0))))</f>
        <v>0</v>
      </c>
      <c r="E41" s="715"/>
      <c r="F41" s="33"/>
      <c r="G41" s="33"/>
      <c r="H41" s="33"/>
      <c r="I41" s="33"/>
      <c r="J41" s="715">
        <f>IF(AND(J40&lt;13,J40&gt;0),1,IF(AND(J40&lt;25,J40&gt;12),2,IF(AND(J40&lt;37,J40&gt;24),3,IF(AND(J40&lt;49,J40&gt;36),4,0))))</f>
        <v>0</v>
      </c>
      <c r="K41" s="715"/>
      <c r="L41" s="33"/>
      <c r="M41" s="33"/>
      <c r="N41" s="33"/>
      <c r="O41" s="33"/>
      <c r="P41" s="715">
        <f>IF(AND(P40&lt;13,P40&gt;0),1,IF(AND(P40&lt;25,P40&gt;12),2,IF(AND(P40&lt;37,P40&gt;24),3,IF(AND(P40&lt;49,P40&gt;36),4,0))))</f>
        <v>0</v>
      </c>
      <c r="Q41" s="715"/>
      <c r="R41" s="33"/>
      <c r="S41" s="33"/>
      <c r="T41" s="33"/>
      <c r="U41" s="33"/>
      <c r="V41" s="715">
        <f>IF(AND(V40&lt;13,V40&gt;0),1,IF(AND(V40&lt;25,V40&gt;12),2,IF(AND(V40&lt;37,V40&gt;24),3,IF(AND(V40&lt;49,V40&gt;36),4,0))))</f>
        <v>0</v>
      </c>
      <c r="W41" s="715"/>
      <c r="X41" s="33"/>
      <c r="Y41" s="33"/>
      <c r="Z41" s="33"/>
      <c r="AA41" s="33"/>
      <c r="AB41" s="715">
        <f>IF(AND(AB40&lt;13,AB40&gt;0),1,IF(AND(AB40&lt;25,AB40&gt;12),2,IF(AND(AB40&lt;37,AB40&gt;24),3,IF(AND(AB40&lt;49,AB40&gt;36),4,0))))</f>
        <v>0</v>
      </c>
      <c r="AC41" s="715"/>
      <c r="AD41" s="240"/>
      <c r="AE41" s="240"/>
      <c r="AF41" s="240"/>
      <c r="AG41" s="240"/>
      <c r="AH41" s="715">
        <f>IF(AND(AH40&lt;13,AH40&gt;0),1,IF(AND(AH40&lt;25,AH40&gt;12),2,IF(AND(AH40&lt;37,AH40&gt;24),3,IF(AND(AH40&lt;49,AH40&gt;36),4,0))))</f>
        <v>0</v>
      </c>
      <c r="AI41" s="715"/>
      <c r="AJ41" s="237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2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2"/>
      <c r="AQ42" s="13"/>
      <c r="AR42" s="13"/>
      <c r="AS42" s="13"/>
      <c r="AT42" s="13"/>
      <c r="AU42" s="12"/>
      <c r="AV42" s="12"/>
      <c r="AW42" s="12"/>
    </row>
    <row r="43" spans="1:49" ht="16.5" customHeight="1" thickBot="1">
      <c r="A43" s="704" t="s">
        <v>727</v>
      </c>
      <c r="B43" s="704"/>
      <c r="C43" s="704"/>
      <c r="D43" s="704"/>
      <c r="E43" s="705" t="s">
        <v>728</v>
      </c>
      <c r="F43" s="705"/>
      <c r="G43" s="706"/>
      <c r="H43" s="707">
        <f>COUNTIF('syn rec_edit_2'!F101:F196,"*A-*")</f>
        <v>0</v>
      </c>
      <c r="I43" s="708"/>
      <c r="J43" s="273"/>
      <c r="K43" s="705" t="s">
        <v>729</v>
      </c>
      <c r="L43" s="705"/>
      <c r="M43" s="706"/>
      <c r="N43" s="749">
        <f>COUNTIF('syn rec_edit_2'!F101:F196,"*B-*")</f>
        <v>0</v>
      </c>
      <c r="O43" s="750"/>
      <c r="AA43" s="753"/>
      <c r="AB43" s="753"/>
      <c r="AC43" s="753"/>
      <c r="AD43" s="753"/>
      <c r="AE43" s="155"/>
      <c r="AF43" s="155"/>
      <c r="AG43" s="753"/>
      <c r="AH43" s="753"/>
      <c r="AI43" s="753"/>
      <c r="AJ43" s="753"/>
      <c r="AK43" s="156"/>
      <c r="AL43" s="156"/>
      <c r="AO43" s="9" t="s">
        <v>116</v>
      </c>
      <c r="AT43" s="752">
        <f>'syn rec_edit_2'!AF4</f>
        <v>0</v>
      </c>
      <c r="AU43" s="752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A43:D43"/>
    <mergeCell ref="E43:G43"/>
    <mergeCell ref="K43:M43"/>
    <mergeCell ref="AA43:AD43"/>
    <mergeCell ref="AG43:AJ43"/>
    <mergeCell ref="AT43:AU43"/>
    <mergeCell ref="H43:I43"/>
    <mergeCell ref="N43:O43"/>
    <mergeCell ref="D41:E41"/>
    <mergeCell ref="J41:K41"/>
    <mergeCell ref="P41:Q41"/>
    <mergeCell ref="V41:W41"/>
    <mergeCell ref="AB41:AC41"/>
    <mergeCell ref="AH41:AI41"/>
    <mergeCell ref="AP35:AR36"/>
    <mergeCell ref="AT35:AV36"/>
    <mergeCell ref="D40:E40"/>
    <mergeCell ref="J40:K40"/>
    <mergeCell ref="P40:Q40"/>
    <mergeCell ref="V40:W40"/>
    <mergeCell ref="AB40:AC40"/>
    <mergeCell ref="AH40:AI40"/>
    <mergeCell ref="AJ40:AN40"/>
    <mergeCell ref="AO40:AV40"/>
    <mergeCell ref="AH35:AJ36"/>
    <mergeCell ref="AL35:AN36"/>
    <mergeCell ref="A35:A37"/>
    <mergeCell ref="B35:D36"/>
    <mergeCell ref="F35:H36"/>
    <mergeCell ref="J35:L36"/>
    <mergeCell ref="N35:P36"/>
    <mergeCell ref="R35:T36"/>
    <mergeCell ref="V35:X36"/>
    <mergeCell ref="Z35:AB36"/>
    <mergeCell ref="AD35:AF36"/>
    <mergeCell ref="AH27:AJ28"/>
    <mergeCell ref="AL27:AN28"/>
    <mergeCell ref="AP27:AR28"/>
    <mergeCell ref="AT27:AV28"/>
    <mergeCell ref="A31:A33"/>
    <mergeCell ref="B31:D32"/>
    <mergeCell ref="F31:H32"/>
    <mergeCell ref="J31:L32"/>
    <mergeCell ref="N31:P32"/>
    <mergeCell ref="R31:T32"/>
    <mergeCell ref="AT31:AV32"/>
    <mergeCell ref="V31:X32"/>
    <mergeCell ref="Z31:AB32"/>
    <mergeCell ref="AD31:AF32"/>
    <mergeCell ref="AH31:AJ32"/>
    <mergeCell ref="AL31:AN32"/>
    <mergeCell ref="AP31:AR32"/>
    <mergeCell ref="A27:A29"/>
    <mergeCell ref="B27:D28"/>
    <mergeCell ref="F27:H28"/>
    <mergeCell ref="J27:L28"/>
    <mergeCell ref="N27:P28"/>
    <mergeCell ref="R27:T28"/>
    <mergeCell ref="V27:X28"/>
    <mergeCell ref="Z27:AB28"/>
    <mergeCell ref="AD27:AF28"/>
    <mergeCell ref="AH19:AJ20"/>
    <mergeCell ref="AL19:AN20"/>
    <mergeCell ref="AP19:AR20"/>
    <mergeCell ref="AT19:AV20"/>
    <mergeCell ref="A23:A25"/>
    <mergeCell ref="B23:D24"/>
    <mergeCell ref="F23:H24"/>
    <mergeCell ref="J23:L24"/>
    <mergeCell ref="N23:P24"/>
    <mergeCell ref="R23:T24"/>
    <mergeCell ref="AT23:AV24"/>
    <mergeCell ref="V23:X24"/>
    <mergeCell ref="Z23:AB24"/>
    <mergeCell ref="AD23:AF24"/>
    <mergeCell ref="AH23:AJ24"/>
    <mergeCell ref="AL23:AN24"/>
    <mergeCell ref="AP23:AR24"/>
    <mergeCell ref="A19:A21"/>
    <mergeCell ref="B19:D20"/>
    <mergeCell ref="F19:H20"/>
    <mergeCell ref="J19:L20"/>
    <mergeCell ref="N19:P20"/>
    <mergeCell ref="AH11:AJ12"/>
    <mergeCell ref="AL11:AN12"/>
    <mergeCell ref="R19:T20"/>
    <mergeCell ref="V19:X20"/>
    <mergeCell ref="Z19:AB20"/>
    <mergeCell ref="AD19:AF20"/>
    <mergeCell ref="AP11:AR12"/>
    <mergeCell ref="AT11:AV12"/>
    <mergeCell ref="A15:A17"/>
    <mergeCell ref="B15:D16"/>
    <mergeCell ref="F15:H16"/>
    <mergeCell ref="J15:L16"/>
    <mergeCell ref="N15:P16"/>
    <mergeCell ref="R15:T16"/>
    <mergeCell ref="AT15:AV16"/>
    <mergeCell ref="V15:X16"/>
    <mergeCell ref="Z15:AB16"/>
    <mergeCell ref="AD15:AF16"/>
    <mergeCell ref="AH15:AJ16"/>
    <mergeCell ref="AL15:AN16"/>
    <mergeCell ref="AP15:AR16"/>
    <mergeCell ref="A11:A13"/>
    <mergeCell ref="B11:D12"/>
    <mergeCell ref="F11:H12"/>
    <mergeCell ref="J11:L12"/>
    <mergeCell ref="N11:P12"/>
    <mergeCell ref="R11:T12"/>
    <mergeCell ref="V11:X12"/>
    <mergeCell ref="Z11:AB12"/>
    <mergeCell ref="AD11:AF12"/>
    <mergeCell ref="A3:F4"/>
    <mergeCell ref="G3:G4"/>
    <mergeCell ref="A7:A9"/>
    <mergeCell ref="B7:D8"/>
    <mergeCell ref="F7:H8"/>
    <mergeCell ref="J7:L8"/>
    <mergeCell ref="N7:P8"/>
    <mergeCell ref="R7:T8"/>
    <mergeCell ref="B6:E6"/>
    <mergeCell ref="Z6:AC6"/>
    <mergeCell ref="AD6:AG6"/>
    <mergeCell ref="AT7:AV8"/>
    <mergeCell ref="V7:X8"/>
    <mergeCell ref="Z7:AB8"/>
    <mergeCell ref="AD7:AF8"/>
    <mergeCell ref="AH7:AJ8"/>
    <mergeCell ref="AL7:AN8"/>
    <mergeCell ref="AP7:AR8"/>
    <mergeCell ref="H3:I4"/>
    <mergeCell ref="K3:AN4"/>
    <mergeCell ref="AO3:AW4"/>
    <mergeCell ref="S5:T5"/>
    <mergeCell ref="AB5:AC5"/>
    <mergeCell ref="AH5:AP5"/>
    <mergeCell ref="AQ5:AS5"/>
    <mergeCell ref="AT5:AW5"/>
    <mergeCell ref="AH6:AK6"/>
    <mergeCell ref="AL6:AO6"/>
    <mergeCell ref="AP6:AS6"/>
    <mergeCell ref="AT6:AW6"/>
    <mergeCell ref="F6:I6"/>
    <mergeCell ref="J6:M6"/>
    <mergeCell ref="N6:Q6"/>
    <mergeCell ref="R6:U6"/>
    <mergeCell ref="V6:Y6"/>
  </mergeCells>
  <conditionalFormatting sqref="B10:AW10 B14:AW14 B18:AW18 B22:AW22 B26:AW26 B30:AW30 B34:AW34 B38:AW38">
    <cfRule type="containsText" dxfId="183" priority="1" operator="containsText" text="B-">
      <formula>NOT(ISERROR(SEARCH("B-",B10)))</formula>
    </cfRule>
    <cfRule type="containsText" dxfId="182" priority="2" operator="containsText" text="A-">
      <formula>NOT(ISERROR(SEARCH("A-",B10)))</formula>
    </cfRule>
    <cfRule type="containsText" dxfId="181" priority="3" operator="containsText" text="6-">
      <formula>NOT(ISERROR(SEARCH("6-",B10)))</formula>
    </cfRule>
    <cfRule type="containsText" dxfId="180" priority="4" operator="containsText" text="5-">
      <formula>NOT(ISERROR(SEARCH("5-",B10)))</formula>
    </cfRule>
    <cfRule type="containsText" dxfId="179" priority="5" operator="containsText" text="4-">
      <formula>NOT(ISERROR(SEARCH("4-",B10)))</formula>
    </cfRule>
    <cfRule type="containsText" dxfId="178" priority="6" operator="containsText" text="3-">
      <formula>NOT(ISERROR(SEARCH("3-",B10)))</formula>
    </cfRule>
    <cfRule type="containsText" dxfId="177" priority="7" operator="containsText" text="2-">
      <formula>NOT(ISERROR(SEARCH("2-",B10)))</formula>
    </cfRule>
    <cfRule type="containsText" dxfId="176" priority="8" operator="containsText" text="1-">
      <formula>NOT(ISERROR(SEARCH("1-",B10)))</formula>
    </cfRule>
  </conditionalFormatting>
  <printOptions horizontalCentered="1" verticalCentered="1"/>
  <pageMargins left="0.25" right="0.25" top="0.25" bottom="0.25" header="0" footer="0"/>
  <pageSetup scale="97" orientation="landscape" horizontalDpi="4294967292" verticalDpi="4294967292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3"/>
  <dimension ref="A1:XFC67"/>
  <sheetViews>
    <sheetView showGridLines="0" showZeros="0" topLeftCell="A3" zoomScale="102" zoomScaleNormal="102" zoomScaleSheetLayoutView="100" zoomScalePageLayoutView="7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 customWidth="1"/>
    <col min="51" max="51" width="4.140625" style="8" hidden="1" customWidth="1"/>
    <col min="52" max="16383" width="12.5703125" style="8" hidden="1"/>
    <col min="16384" max="16384" width="0.5703125" style="8" customWidth="1"/>
  </cols>
  <sheetData>
    <row r="1" spans="1:49" ht="2.25" customHeight="1" thickBot="1"/>
    <row r="2" spans="1:49" ht="1.5" hidden="1" customHeight="1"/>
    <row r="3" spans="1:49" ht="21.75" customHeight="1">
      <c r="A3" s="737">
        <f>'syn rec_edit'!J2</f>
        <v>0</v>
      </c>
      <c r="B3" s="738"/>
      <c r="C3" s="738"/>
      <c r="D3" s="738"/>
      <c r="E3" s="738"/>
      <c r="F3" s="738"/>
      <c r="G3" s="736" t="s">
        <v>20</v>
      </c>
      <c r="H3" s="732">
        <f>'syn rec_edit'!H2</f>
        <v>0</v>
      </c>
      <c r="I3" s="733"/>
      <c r="J3" s="473"/>
      <c r="K3" s="742" t="s">
        <v>43</v>
      </c>
      <c r="L3" s="742"/>
      <c r="M3" s="742"/>
      <c r="N3" s="742"/>
      <c r="O3" s="742"/>
      <c r="P3" s="742"/>
      <c r="Q3" s="742"/>
      <c r="R3" s="742"/>
      <c r="S3" s="742"/>
      <c r="T3" s="742"/>
      <c r="U3" s="742"/>
      <c r="V3" s="742"/>
      <c r="W3" s="742"/>
      <c r="X3" s="742"/>
      <c r="Y3" s="742"/>
      <c r="Z3" s="742"/>
      <c r="AA3" s="742"/>
      <c r="AB3" s="742"/>
      <c r="AC3" s="742"/>
      <c r="AD3" s="742"/>
      <c r="AE3" s="742"/>
      <c r="AF3" s="742"/>
      <c r="AG3" s="742"/>
      <c r="AH3" s="742"/>
      <c r="AI3" s="742"/>
      <c r="AJ3" s="742"/>
      <c r="AK3" s="742"/>
      <c r="AL3" s="742"/>
      <c r="AM3" s="742"/>
      <c r="AN3" s="742"/>
      <c r="AO3" s="743" t="s">
        <v>882</v>
      </c>
      <c r="AP3" s="744"/>
      <c r="AQ3" s="744"/>
      <c r="AR3" s="744"/>
      <c r="AS3" s="744"/>
      <c r="AT3" s="744"/>
      <c r="AU3" s="744"/>
      <c r="AV3" s="744"/>
      <c r="AW3" s="745"/>
    </row>
    <row r="4" spans="1:49" ht="21.75" customHeight="1" thickBot="1">
      <c r="A4" s="739"/>
      <c r="B4" s="740"/>
      <c r="C4" s="740"/>
      <c r="D4" s="740"/>
      <c r="E4" s="740"/>
      <c r="F4" s="740"/>
      <c r="G4" s="734"/>
      <c r="H4" s="734"/>
      <c r="I4" s="735"/>
      <c r="J4" s="473"/>
      <c r="K4" s="742"/>
      <c r="L4" s="742"/>
      <c r="M4" s="742"/>
      <c r="N4" s="742"/>
      <c r="O4" s="742"/>
      <c r="P4" s="742"/>
      <c r="Q4" s="742"/>
      <c r="R4" s="742"/>
      <c r="S4" s="742"/>
      <c r="T4" s="742"/>
      <c r="U4" s="742"/>
      <c r="V4" s="742"/>
      <c r="W4" s="742"/>
      <c r="X4" s="742"/>
      <c r="Y4" s="742"/>
      <c r="Z4" s="742"/>
      <c r="AA4" s="742"/>
      <c r="AB4" s="742"/>
      <c r="AC4" s="742"/>
      <c r="AD4" s="742"/>
      <c r="AE4" s="742"/>
      <c r="AF4" s="742"/>
      <c r="AG4" s="742"/>
      <c r="AH4" s="742"/>
      <c r="AI4" s="742"/>
      <c r="AJ4" s="742"/>
      <c r="AK4" s="742"/>
      <c r="AL4" s="742"/>
      <c r="AM4" s="742"/>
      <c r="AN4" s="742"/>
      <c r="AO4" s="746"/>
      <c r="AP4" s="747"/>
      <c r="AQ4" s="747"/>
      <c r="AR4" s="747"/>
      <c r="AS4" s="747"/>
      <c r="AT4" s="747"/>
      <c r="AU4" s="747"/>
      <c r="AV4" s="747"/>
      <c r="AW4" s="748"/>
    </row>
    <row r="5" spans="1:49" ht="38.25" customHeight="1">
      <c r="A5" s="478" t="str">
        <f>"*"&amp;TEXT(A3,"yyyymmdd")&amp;"-"&amp;H3&amp;AO3&amp;"*"</f>
        <v>*19000100-0P6*</v>
      </c>
      <c r="B5" s="476"/>
      <c r="C5" s="476"/>
      <c r="D5" s="476"/>
      <c r="E5" s="476"/>
      <c r="F5" s="476"/>
      <c r="G5" s="476"/>
      <c r="H5" s="476"/>
      <c r="I5" s="476"/>
      <c r="J5" s="474"/>
      <c r="K5" s="474"/>
      <c r="L5" s="474"/>
      <c r="N5" s="30"/>
      <c r="O5" s="30" t="s">
        <v>879</v>
      </c>
      <c r="P5" s="30"/>
      <c r="Q5" s="30"/>
      <c r="R5" s="30"/>
      <c r="S5" s="741">
        <f>D40+J40+P40+V40+AB40+AH40+H43+N43</f>
        <v>0</v>
      </c>
      <c r="T5" s="741"/>
      <c r="U5" s="237"/>
      <c r="V5" s="9"/>
      <c r="W5" s="9"/>
      <c r="X5" s="475" t="s">
        <v>23</v>
      </c>
      <c r="Y5" s="475"/>
      <c r="Z5" s="475"/>
      <c r="AA5" s="475"/>
      <c r="AB5" s="741">
        <f>'syn rec_edit_2'!T11</f>
        <v>0</v>
      </c>
      <c r="AC5" s="741"/>
      <c r="AD5" s="51" t="s">
        <v>34</v>
      </c>
      <c r="AE5" s="33"/>
      <c r="AF5" s="237"/>
      <c r="AG5" s="237"/>
      <c r="AH5" s="754" t="s">
        <v>35</v>
      </c>
      <c r="AI5" s="754"/>
      <c r="AJ5" s="754"/>
      <c r="AK5" s="754"/>
      <c r="AL5" s="754"/>
      <c r="AM5" s="754"/>
      <c r="AN5" s="754"/>
      <c r="AO5" s="754"/>
      <c r="AP5" s="754"/>
      <c r="AQ5" s="741">
        <f>'syn rec_edit'!I2</f>
        <v>0</v>
      </c>
      <c r="AR5" s="741"/>
      <c r="AS5" s="741"/>
      <c r="AT5" s="751">
        <f>'syn rec_edit'!I3</f>
        <v>0</v>
      </c>
      <c r="AU5" s="751"/>
      <c r="AV5" s="751"/>
      <c r="AW5" s="751"/>
    </row>
    <row r="6" spans="1:49" ht="21" customHeight="1" thickBot="1">
      <c r="A6" s="8" t="s">
        <v>3</v>
      </c>
      <c r="B6" s="703">
        <v>1</v>
      </c>
      <c r="C6" s="703"/>
      <c r="D6" s="703"/>
      <c r="E6" s="703"/>
      <c r="F6" s="703">
        <v>2</v>
      </c>
      <c r="G6" s="703"/>
      <c r="H6" s="703"/>
      <c r="I6" s="703"/>
      <c r="J6" s="703">
        <v>3</v>
      </c>
      <c r="K6" s="703"/>
      <c r="L6" s="703"/>
      <c r="M6" s="703"/>
      <c r="N6" s="703">
        <v>4</v>
      </c>
      <c r="O6" s="703"/>
      <c r="P6" s="703"/>
      <c r="Q6" s="703"/>
      <c r="R6" s="703">
        <v>5</v>
      </c>
      <c r="S6" s="703"/>
      <c r="T6" s="703"/>
      <c r="U6" s="703"/>
      <c r="V6" s="703">
        <v>6</v>
      </c>
      <c r="W6" s="703"/>
      <c r="X6" s="703"/>
      <c r="Y6" s="703"/>
      <c r="Z6" s="720">
        <v>7</v>
      </c>
      <c r="AA6" s="720"/>
      <c r="AB6" s="720"/>
      <c r="AC6" s="720"/>
      <c r="AD6" s="720">
        <v>8</v>
      </c>
      <c r="AE6" s="720"/>
      <c r="AF6" s="720"/>
      <c r="AG6" s="720"/>
      <c r="AH6" s="703">
        <v>9</v>
      </c>
      <c r="AI6" s="703"/>
      <c r="AJ6" s="703"/>
      <c r="AK6" s="703"/>
      <c r="AL6" s="703">
        <v>10</v>
      </c>
      <c r="AM6" s="703"/>
      <c r="AN6" s="703"/>
      <c r="AO6" s="703"/>
      <c r="AP6" s="703">
        <v>11</v>
      </c>
      <c r="AQ6" s="703"/>
      <c r="AR6" s="703"/>
      <c r="AS6" s="703"/>
      <c r="AT6" s="703">
        <v>12</v>
      </c>
      <c r="AU6" s="703"/>
      <c r="AV6" s="703"/>
      <c r="AW6" s="703"/>
    </row>
    <row r="7" spans="1:49" ht="12.95" customHeight="1">
      <c r="A7" s="701" t="s">
        <v>4</v>
      </c>
      <c r="B7" s="709" t="str">
        <f>IF('syn rec_edit_2'!B197&lt;&gt;"",RIGHT('syn rec_edit_2'!B197,LEN('syn rec_edit_2'!B197)-5),"")</f>
        <v/>
      </c>
      <c r="C7" s="710"/>
      <c r="D7" s="711"/>
      <c r="E7" s="52" t="str">
        <f>IF('syn rec_edit_2'!E197&gt;0, 'syn rec_edit_2'!E197 &amp; "nt","")</f>
        <v/>
      </c>
      <c r="F7" s="709" t="str">
        <f>IF('syn rec_edit_2'!B198&lt;&gt;"",RIGHT('syn rec_edit_2'!B198,LEN('syn rec_edit_2'!B198)-5),"")</f>
        <v/>
      </c>
      <c r="G7" s="710"/>
      <c r="H7" s="711"/>
      <c r="I7" s="52" t="str">
        <f>IF('syn rec_edit_2'!E198&gt;0, 'syn rec_edit_2'!E198 &amp; "nt","")</f>
        <v/>
      </c>
      <c r="J7" s="709" t="str">
        <f>IF('syn rec_edit_2'!B199&lt;&gt;"",RIGHT('syn rec_edit_2'!B199,LEN('syn rec_edit_2'!B199)-5),"")</f>
        <v/>
      </c>
      <c r="K7" s="710"/>
      <c r="L7" s="711"/>
      <c r="M7" s="52" t="str">
        <f>IF('syn rec_edit_2'!E199&gt;0, 'syn rec_edit_2'!E199 &amp; "nt","")</f>
        <v/>
      </c>
      <c r="N7" s="709" t="str">
        <f>IF('syn rec_edit_2'!B200&lt;&gt;"",RIGHT('syn rec_edit_2'!B200,LEN('syn rec_edit_2'!B200)-5),"")</f>
        <v/>
      </c>
      <c r="O7" s="710"/>
      <c r="P7" s="711"/>
      <c r="Q7" s="52" t="str">
        <f>IF('syn rec_edit_2'!E200&gt;0, 'syn rec_edit_2'!E200 &amp; "nt","")</f>
        <v/>
      </c>
      <c r="R7" s="709" t="str">
        <f>IF('syn rec_edit_2'!B201&lt;&gt;"",RIGHT('syn rec_edit_2'!B201,LEN('syn rec_edit_2'!B201)-5),"")</f>
        <v/>
      </c>
      <c r="S7" s="710"/>
      <c r="T7" s="711"/>
      <c r="U7" s="52" t="str">
        <f>IF('syn rec_edit_2'!E201&gt;0, 'syn rec_edit_2'!E201 &amp; "nt","")</f>
        <v/>
      </c>
      <c r="V7" s="709" t="str">
        <f>IF('syn rec_edit_2'!B202&lt;&gt;"",RIGHT('syn rec_edit_2'!B202,LEN('syn rec_edit_2'!B202)-5),"")</f>
        <v/>
      </c>
      <c r="W7" s="710"/>
      <c r="X7" s="711"/>
      <c r="Y7" s="52" t="str">
        <f>IF('syn rec_edit_2'!E202&gt;0, 'syn rec_edit_2'!E202 &amp; "nt","")</f>
        <v/>
      </c>
      <c r="Z7" s="709" t="str">
        <f>IF('syn rec_edit_2'!B203&lt;&gt;"",RIGHT('syn rec_edit_2'!B203,LEN('syn rec_edit_2'!B203)-5),"")</f>
        <v/>
      </c>
      <c r="AA7" s="710"/>
      <c r="AB7" s="711"/>
      <c r="AC7" s="52" t="str">
        <f>IF('syn rec_edit_2'!E203&gt;0, 'syn rec_edit_2'!E203 &amp; "nt","")</f>
        <v/>
      </c>
      <c r="AD7" s="709" t="str">
        <f>IF('syn rec_edit_2'!B204&lt;&gt;"",RIGHT('syn rec_edit_2'!B204,LEN('syn rec_edit_2'!B204)-5),"")</f>
        <v/>
      </c>
      <c r="AE7" s="710"/>
      <c r="AF7" s="711"/>
      <c r="AG7" s="52" t="str">
        <f>IF('syn rec_edit_2'!E204&gt;0, 'syn rec_edit_2'!E204 &amp; "nt","")</f>
        <v/>
      </c>
      <c r="AH7" s="709" t="str">
        <f>IF('syn rec_edit_2'!B205&lt;&gt;"",RIGHT('syn rec_edit_2'!B205,LEN('syn rec_edit_2'!B205)-5),"")</f>
        <v/>
      </c>
      <c r="AI7" s="710"/>
      <c r="AJ7" s="711"/>
      <c r="AK7" s="52" t="str">
        <f>IF('syn rec_edit_2'!E205&gt;0, 'syn rec_edit_2'!E205 &amp; "nt","")</f>
        <v/>
      </c>
      <c r="AL7" s="709" t="str">
        <f>IF('syn rec_edit_2'!B206&lt;&gt;"",RIGHT('syn rec_edit_2'!B206,LEN('syn rec_edit_2'!B206)-5),"")</f>
        <v/>
      </c>
      <c r="AM7" s="710"/>
      <c r="AN7" s="711"/>
      <c r="AO7" s="52" t="str">
        <f>IF('syn rec_edit_2'!E206&gt;0, 'syn rec_edit_2'!E206 &amp; "nt","")</f>
        <v/>
      </c>
      <c r="AP7" s="709" t="str">
        <f>IF('syn rec_edit_2'!B207&lt;&gt;"",RIGHT('syn rec_edit_2'!B207,LEN('syn rec_edit_2'!B207)-5),"")</f>
        <v/>
      </c>
      <c r="AQ7" s="710"/>
      <c r="AR7" s="711"/>
      <c r="AS7" s="52" t="str">
        <f>IF('syn rec_edit_2'!E207&gt;0, 'syn rec_edit_2'!E207 &amp; "nt","")</f>
        <v/>
      </c>
      <c r="AT7" s="709" t="str">
        <f>IF('syn rec_edit_2'!B208&lt;&gt;"",RIGHT('syn rec_edit_2'!B208,LEN('syn rec_edit_2'!B208)-5),"")</f>
        <v/>
      </c>
      <c r="AU7" s="710"/>
      <c r="AV7" s="711"/>
      <c r="AW7" s="52" t="str">
        <f>IF('syn rec_edit_2'!E208&gt;0, 'syn rec_edit_2'!E208 &amp; "nt","")</f>
        <v/>
      </c>
    </row>
    <row r="8" spans="1:49" ht="12.95" customHeight="1">
      <c r="A8" s="702"/>
      <c r="B8" s="712"/>
      <c r="C8" s="713"/>
      <c r="D8" s="714"/>
      <c r="E8" s="39">
        <f>'syn rec_edit_2'!I197</f>
        <v>0</v>
      </c>
      <c r="F8" s="712"/>
      <c r="G8" s="713"/>
      <c r="H8" s="714"/>
      <c r="I8" s="39">
        <f>'syn rec_edit_2'!I198</f>
        <v>0</v>
      </c>
      <c r="J8" s="712"/>
      <c r="K8" s="713"/>
      <c r="L8" s="714"/>
      <c r="M8" s="39">
        <f>'syn rec_edit_2'!I199</f>
        <v>0</v>
      </c>
      <c r="N8" s="712"/>
      <c r="O8" s="713"/>
      <c r="P8" s="714"/>
      <c r="Q8" s="39">
        <f>'syn rec_edit_2'!I200</f>
        <v>0</v>
      </c>
      <c r="R8" s="712"/>
      <c r="S8" s="713"/>
      <c r="T8" s="714"/>
      <c r="U8" s="39">
        <f>'syn rec_edit_2'!I201</f>
        <v>0</v>
      </c>
      <c r="V8" s="712"/>
      <c r="W8" s="713"/>
      <c r="X8" s="714"/>
      <c r="Y8" s="39">
        <f>'syn rec_edit_2'!I202</f>
        <v>0</v>
      </c>
      <c r="Z8" s="712"/>
      <c r="AA8" s="713"/>
      <c r="AB8" s="714"/>
      <c r="AC8" s="39">
        <f>'syn rec_edit_2'!I203</f>
        <v>0</v>
      </c>
      <c r="AD8" s="712"/>
      <c r="AE8" s="713"/>
      <c r="AF8" s="714"/>
      <c r="AG8" s="39">
        <f>'syn rec_edit_2'!I204</f>
        <v>0</v>
      </c>
      <c r="AH8" s="712"/>
      <c r="AI8" s="713"/>
      <c r="AJ8" s="714"/>
      <c r="AK8" s="39">
        <f>'syn rec_edit_2'!I205</f>
        <v>0</v>
      </c>
      <c r="AL8" s="712"/>
      <c r="AM8" s="713"/>
      <c r="AN8" s="714"/>
      <c r="AO8" s="39">
        <f>'syn rec_edit_2'!I206</f>
        <v>0</v>
      </c>
      <c r="AP8" s="712"/>
      <c r="AQ8" s="713"/>
      <c r="AR8" s="714"/>
      <c r="AS8" s="39">
        <f>'syn rec_edit_2'!I207</f>
        <v>0</v>
      </c>
      <c r="AT8" s="712"/>
      <c r="AU8" s="713"/>
      <c r="AV8" s="714"/>
      <c r="AW8" s="39">
        <f>'syn rec_edit_2'!I208</f>
        <v>0</v>
      </c>
    </row>
    <row r="9" spans="1:49" ht="12.95" customHeight="1">
      <c r="A9" s="702"/>
      <c r="B9" s="20"/>
      <c r="C9" s="38">
        <f>'syn rec_edit_2'!H197</f>
        <v>0</v>
      </c>
      <c r="D9" s="21"/>
      <c r="E9" s="39">
        <f>'syn rec_edit_2'!J197</f>
        <v>0</v>
      </c>
      <c r="F9" s="20"/>
      <c r="G9" s="38">
        <f>'syn rec_edit_2'!H198</f>
        <v>0</v>
      </c>
      <c r="H9" s="21"/>
      <c r="I9" s="39">
        <f>'syn rec_edit_2'!J198</f>
        <v>0</v>
      </c>
      <c r="J9" s="20"/>
      <c r="K9" s="38">
        <f>'syn rec_edit_2'!H199</f>
        <v>0</v>
      </c>
      <c r="L9" s="21"/>
      <c r="M9" s="39">
        <f>'syn rec_edit_2'!J199</f>
        <v>0</v>
      </c>
      <c r="N9" s="20"/>
      <c r="O9" s="38">
        <f>'syn rec_edit_2'!H200</f>
        <v>0</v>
      </c>
      <c r="P9" s="21"/>
      <c r="Q9" s="39">
        <f>'syn rec_edit_2'!J200</f>
        <v>0</v>
      </c>
      <c r="R9" s="20"/>
      <c r="S9" s="38">
        <f>'syn rec_edit_2'!H201</f>
        <v>0</v>
      </c>
      <c r="T9" s="21"/>
      <c r="U9" s="39">
        <f>'syn rec_edit_2'!J201</f>
        <v>0</v>
      </c>
      <c r="V9" s="20"/>
      <c r="W9" s="38">
        <f>'syn rec_edit_2'!H202</f>
        <v>0</v>
      </c>
      <c r="X9" s="21"/>
      <c r="Y9" s="39">
        <f>'syn rec_edit_2'!J202</f>
        <v>0</v>
      </c>
      <c r="Z9" s="20"/>
      <c r="AA9" s="38">
        <f>'syn rec_edit_2'!H203</f>
        <v>0</v>
      </c>
      <c r="AB9" s="21"/>
      <c r="AC9" s="39">
        <f>'syn rec_edit_2'!J203</f>
        <v>0</v>
      </c>
      <c r="AD9" s="20"/>
      <c r="AE9" s="38">
        <f>'syn rec_edit_2'!H204</f>
        <v>0</v>
      </c>
      <c r="AF9" s="21"/>
      <c r="AG9" s="39">
        <f>'syn rec_edit_2'!J204</f>
        <v>0</v>
      </c>
      <c r="AH9" s="20"/>
      <c r="AI9" s="38">
        <f>'syn rec_edit_2'!H205</f>
        <v>0</v>
      </c>
      <c r="AJ9" s="21"/>
      <c r="AK9" s="39">
        <f>'syn rec_edit_2'!J205</f>
        <v>0</v>
      </c>
      <c r="AL9" s="20"/>
      <c r="AM9" s="38">
        <f>'syn rec_edit_2'!H206</f>
        <v>0</v>
      </c>
      <c r="AN9" s="21"/>
      <c r="AO9" s="39">
        <f>'syn rec_edit_2'!J206</f>
        <v>0</v>
      </c>
      <c r="AP9" s="20"/>
      <c r="AQ9" s="38">
        <f>'syn rec_edit_2'!H207</f>
        <v>0</v>
      </c>
      <c r="AR9" s="21"/>
      <c r="AS9" s="39">
        <f>'syn rec_edit_2'!J207</f>
        <v>0</v>
      </c>
      <c r="AT9" s="20"/>
      <c r="AU9" s="38">
        <f>'syn rec_edit_2'!H208</f>
        <v>0</v>
      </c>
      <c r="AV9" s="21"/>
      <c r="AW9" s="39">
        <f>'syn rec_edit_2'!J208</f>
        <v>0</v>
      </c>
    </row>
    <row r="10" spans="1:49" ht="12.95" customHeight="1" thickBot="1">
      <c r="A10" s="28"/>
      <c r="B10" s="221">
        <f>'syn rec_edit_2'!F197</f>
        <v>0</v>
      </c>
      <c r="C10" s="22"/>
      <c r="D10" s="22"/>
      <c r="E10" s="23">
        <f>'syn rec_edit_2'!G197</f>
        <v>0</v>
      </c>
      <c r="F10" s="221">
        <f>'syn rec_edit_2'!F198</f>
        <v>0</v>
      </c>
      <c r="G10" s="22"/>
      <c r="H10" s="22"/>
      <c r="I10" s="23">
        <f>'syn rec_edit_2'!G198</f>
        <v>0</v>
      </c>
      <c r="J10" s="221">
        <f>'syn rec_edit_2'!F199</f>
        <v>0</v>
      </c>
      <c r="K10" s="22"/>
      <c r="L10" s="22"/>
      <c r="M10" s="23">
        <f>'syn rec_edit_2'!G199</f>
        <v>0</v>
      </c>
      <c r="N10" s="221">
        <f>'syn rec_edit_2'!F200</f>
        <v>0</v>
      </c>
      <c r="O10" s="22"/>
      <c r="P10" s="22"/>
      <c r="Q10" s="23">
        <f>'syn rec_edit_2'!G200</f>
        <v>0</v>
      </c>
      <c r="R10" s="221">
        <f>'syn rec_edit_2'!F201</f>
        <v>0</v>
      </c>
      <c r="S10" s="22"/>
      <c r="T10" s="22"/>
      <c r="U10" s="23">
        <f>'syn rec_edit_2'!G201</f>
        <v>0</v>
      </c>
      <c r="V10" s="221">
        <f>'syn rec_edit_2'!F202</f>
        <v>0</v>
      </c>
      <c r="W10" s="22"/>
      <c r="X10" s="22"/>
      <c r="Y10" s="23">
        <f>'syn rec_edit_2'!G202</f>
        <v>0</v>
      </c>
      <c r="Z10" s="221">
        <f>'syn rec_edit_2'!F203</f>
        <v>0</v>
      </c>
      <c r="AA10" s="22"/>
      <c r="AB10" s="22"/>
      <c r="AC10" s="23">
        <f>'syn rec_edit_2'!G203</f>
        <v>0</v>
      </c>
      <c r="AD10" s="221">
        <f>'syn rec_edit_2'!F204</f>
        <v>0</v>
      </c>
      <c r="AE10" s="22"/>
      <c r="AF10" s="22"/>
      <c r="AG10" s="23">
        <f>'syn rec_edit_2'!G204</f>
        <v>0</v>
      </c>
      <c r="AH10" s="221">
        <f>'syn rec_edit_2'!F205</f>
        <v>0</v>
      </c>
      <c r="AI10" s="22"/>
      <c r="AJ10" s="22"/>
      <c r="AK10" s="23">
        <f>'syn rec_edit_2'!G205</f>
        <v>0</v>
      </c>
      <c r="AL10" s="221">
        <f>'syn rec_edit_2'!F206</f>
        <v>0</v>
      </c>
      <c r="AM10" s="22"/>
      <c r="AN10" s="22"/>
      <c r="AO10" s="23">
        <f>'syn rec_edit_2'!G206</f>
        <v>0</v>
      </c>
      <c r="AP10" s="221">
        <f>'syn rec_edit_2'!F207</f>
        <v>0</v>
      </c>
      <c r="AQ10" s="22"/>
      <c r="AR10" s="22"/>
      <c r="AS10" s="23">
        <f>'syn rec_edit_2'!G207</f>
        <v>0</v>
      </c>
      <c r="AT10" s="221">
        <f>'syn rec_edit_2'!F208</f>
        <v>0</v>
      </c>
      <c r="AU10" s="22"/>
      <c r="AV10" s="22"/>
      <c r="AW10" s="23">
        <f>'syn rec_edit_2'!G208</f>
        <v>0</v>
      </c>
    </row>
    <row r="11" spans="1:49" ht="12.95" customHeight="1">
      <c r="A11" s="701" t="s">
        <v>5</v>
      </c>
      <c r="B11" s="709" t="str">
        <f>IF('syn rec_edit_2'!B209&lt;&gt;"",RIGHT('syn rec_edit_2'!B209,LEN('syn rec_edit_2'!B209)-5),"")</f>
        <v/>
      </c>
      <c r="C11" s="710"/>
      <c r="D11" s="711"/>
      <c r="E11" s="52" t="str">
        <f>IF('syn rec_edit_2'!E209&gt;0, 'syn rec_edit_2'!E209 &amp; "nt","")</f>
        <v/>
      </c>
      <c r="F11" s="709" t="str">
        <f>IF('syn rec_edit_2'!B210&lt;&gt;"",RIGHT('syn rec_edit_2'!B210,LEN('syn rec_edit_2'!B210)-5),"")</f>
        <v/>
      </c>
      <c r="G11" s="710"/>
      <c r="H11" s="711"/>
      <c r="I11" s="52" t="str">
        <f>IF('syn rec_edit_2'!E210&gt;0, 'syn rec_edit_2'!E210 &amp; "nt","")</f>
        <v/>
      </c>
      <c r="J11" s="709" t="str">
        <f>IF('syn rec_edit_2'!B211&lt;&gt;"",RIGHT('syn rec_edit_2'!B211,LEN('syn rec_edit_2'!B211)-5),"")</f>
        <v/>
      </c>
      <c r="K11" s="710"/>
      <c r="L11" s="711"/>
      <c r="M11" s="52" t="str">
        <f>IF('syn rec_edit_2'!E211&gt;0, 'syn rec_edit_2'!E211 &amp; "nt","")</f>
        <v/>
      </c>
      <c r="N11" s="709" t="str">
        <f>IF('syn rec_edit_2'!B212&lt;&gt;"",RIGHT('syn rec_edit_2'!B212,LEN('syn rec_edit_2'!B212)-5),"")</f>
        <v/>
      </c>
      <c r="O11" s="710"/>
      <c r="P11" s="711"/>
      <c r="Q11" s="52" t="str">
        <f>IF('syn rec_edit_2'!E212&gt;0, 'syn rec_edit_2'!E212 &amp; "nt","")</f>
        <v/>
      </c>
      <c r="R11" s="709" t="str">
        <f>IF('syn rec_edit_2'!B213&lt;&gt;"",RIGHT('syn rec_edit_2'!B213,LEN('syn rec_edit_2'!B213)-5),"")</f>
        <v/>
      </c>
      <c r="S11" s="710"/>
      <c r="T11" s="711"/>
      <c r="U11" s="52" t="str">
        <f>IF('syn rec_edit_2'!E213&gt;0, 'syn rec_edit_2'!E213 &amp; "nt","")</f>
        <v/>
      </c>
      <c r="V11" s="709" t="str">
        <f>IF('syn rec_edit_2'!B214&lt;&gt;"",RIGHT('syn rec_edit_2'!B214,LEN('syn rec_edit_2'!B214)-5),"")</f>
        <v/>
      </c>
      <c r="W11" s="710"/>
      <c r="X11" s="711"/>
      <c r="Y11" s="52" t="str">
        <f>IF('syn rec_edit_2'!E214&gt;0, 'syn rec_edit_2'!E214 &amp; "nt","")</f>
        <v/>
      </c>
      <c r="Z11" s="709" t="str">
        <f>IF('syn rec_edit_2'!B215&lt;&gt;"",RIGHT('syn rec_edit_2'!B215,LEN('syn rec_edit_2'!B215)-5),"")</f>
        <v/>
      </c>
      <c r="AA11" s="710"/>
      <c r="AB11" s="711"/>
      <c r="AC11" s="52" t="str">
        <f>IF('syn rec_edit_2'!E215&gt;0, 'syn rec_edit_2'!E215 &amp; "nt","")</f>
        <v/>
      </c>
      <c r="AD11" s="709" t="str">
        <f>IF('syn rec_edit_2'!B216&lt;&gt;"",RIGHT('syn rec_edit_2'!B216,LEN('syn rec_edit_2'!B216)-5),"")</f>
        <v/>
      </c>
      <c r="AE11" s="710"/>
      <c r="AF11" s="711"/>
      <c r="AG11" s="52" t="str">
        <f>IF('syn rec_edit_2'!E216&gt;0, 'syn rec_edit_2'!E216 &amp; "nt","")</f>
        <v/>
      </c>
      <c r="AH11" s="709" t="str">
        <f>IF('syn rec_edit_2'!B217&lt;&gt;"",RIGHT('syn rec_edit_2'!B217,LEN('syn rec_edit_2'!B217)-5),"")</f>
        <v/>
      </c>
      <c r="AI11" s="710"/>
      <c r="AJ11" s="711"/>
      <c r="AK11" s="52" t="str">
        <f>IF('syn rec_edit_2'!E217&gt;0, 'syn rec_edit_2'!E217 &amp; "nt","")</f>
        <v/>
      </c>
      <c r="AL11" s="709" t="str">
        <f>IF('syn rec_edit_2'!B218&lt;&gt;"",RIGHT('syn rec_edit_2'!B218,LEN('syn rec_edit_2'!B218)-5),"")</f>
        <v/>
      </c>
      <c r="AM11" s="710"/>
      <c r="AN11" s="711"/>
      <c r="AO11" s="52" t="str">
        <f>IF('syn rec_edit_2'!E218&gt;0, 'syn rec_edit_2'!E218 &amp; "nt","")</f>
        <v/>
      </c>
      <c r="AP11" s="709" t="str">
        <f>IF('syn rec_edit_2'!B219&lt;&gt;"",RIGHT('syn rec_edit_2'!B219,LEN('syn rec_edit_2'!B219)-5),"")</f>
        <v/>
      </c>
      <c r="AQ11" s="710"/>
      <c r="AR11" s="711"/>
      <c r="AS11" s="52" t="str">
        <f>IF('syn rec_edit_2'!E219&gt;0, 'syn rec_edit_2'!E219 &amp; "nt","")</f>
        <v/>
      </c>
      <c r="AT11" s="709" t="str">
        <f>IF('syn rec_edit_2'!B220&lt;&gt;"",RIGHT('syn rec_edit_2'!B220,LEN('syn rec_edit_2'!B220)-5),"")</f>
        <v/>
      </c>
      <c r="AU11" s="710"/>
      <c r="AV11" s="711"/>
      <c r="AW11" s="52" t="str">
        <f>IF('syn rec_edit_2'!E220&gt;0, 'syn rec_edit_2'!E220 &amp; "nt","")</f>
        <v/>
      </c>
    </row>
    <row r="12" spans="1:49" ht="12.95" customHeight="1">
      <c r="A12" s="702"/>
      <c r="B12" s="712"/>
      <c r="C12" s="713"/>
      <c r="D12" s="714"/>
      <c r="E12" s="39">
        <f>'syn rec_edit_2'!I209</f>
        <v>0</v>
      </c>
      <c r="F12" s="712"/>
      <c r="G12" s="713"/>
      <c r="H12" s="714"/>
      <c r="I12" s="39">
        <f>'syn rec_edit_2'!I210</f>
        <v>0</v>
      </c>
      <c r="J12" s="712"/>
      <c r="K12" s="713"/>
      <c r="L12" s="714"/>
      <c r="M12" s="39">
        <f>'syn rec_edit_2'!I211</f>
        <v>0</v>
      </c>
      <c r="N12" s="712"/>
      <c r="O12" s="713"/>
      <c r="P12" s="714"/>
      <c r="Q12" s="39">
        <f>'syn rec_edit_2'!I212</f>
        <v>0</v>
      </c>
      <c r="R12" s="712"/>
      <c r="S12" s="713"/>
      <c r="T12" s="714"/>
      <c r="U12" s="39">
        <f>'syn rec_edit_2'!I213</f>
        <v>0</v>
      </c>
      <c r="V12" s="712"/>
      <c r="W12" s="713"/>
      <c r="X12" s="714"/>
      <c r="Y12" s="39">
        <f>'syn rec_edit_2'!I214</f>
        <v>0</v>
      </c>
      <c r="Z12" s="712"/>
      <c r="AA12" s="713"/>
      <c r="AB12" s="714"/>
      <c r="AC12" s="39">
        <f>'syn rec_edit_2'!I215</f>
        <v>0</v>
      </c>
      <c r="AD12" s="712"/>
      <c r="AE12" s="713"/>
      <c r="AF12" s="714"/>
      <c r="AG12" s="39">
        <f>'syn rec_edit_2'!I216</f>
        <v>0</v>
      </c>
      <c r="AH12" s="712"/>
      <c r="AI12" s="713"/>
      <c r="AJ12" s="714"/>
      <c r="AK12" s="39">
        <f>'syn rec_edit_2'!I217</f>
        <v>0</v>
      </c>
      <c r="AL12" s="712"/>
      <c r="AM12" s="713"/>
      <c r="AN12" s="714"/>
      <c r="AO12" s="39">
        <f>'syn rec_edit_2'!I218</f>
        <v>0</v>
      </c>
      <c r="AP12" s="712"/>
      <c r="AQ12" s="713"/>
      <c r="AR12" s="714"/>
      <c r="AS12" s="39">
        <f>'syn rec_edit_2'!I219</f>
        <v>0</v>
      </c>
      <c r="AT12" s="712"/>
      <c r="AU12" s="713"/>
      <c r="AV12" s="714"/>
      <c r="AW12" s="39">
        <f>'syn rec_edit_2'!I220</f>
        <v>0</v>
      </c>
    </row>
    <row r="13" spans="1:49" ht="12.95" customHeight="1">
      <c r="A13" s="702"/>
      <c r="B13" s="20"/>
      <c r="C13" s="38">
        <f>'syn rec_edit_2'!H209</f>
        <v>0</v>
      </c>
      <c r="D13" s="21"/>
      <c r="E13" s="39">
        <f>'syn rec_edit_2'!J209</f>
        <v>0</v>
      </c>
      <c r="F13" s="20"/>
      <c r="G13" s="38">
        <f>'syn rec_edit_2'!H210</f>
        <v>0</v>
      </c>
      <c r="H13" s="21"/>
      <c r="I13" s="39">
        <f>'syn rec_edit_2'!J210</f>
        <v>0</v>
      </c>
      <c r="J13" s="20"/>
      <c r="K13" s="38">
        <f>'syn rec_edit_2'!H211</f>
        <v>0</v>
      </c>
      <c r="L13" s="21"/>
      <c r="M13" s="39">
        <f>'syn rec_edit_2'!J211</f>
        <v>0</v>
      </c>
      <c r="N13" s="20"/>
      <c r="O13" s="38">
        <f>'syn rec_edit_2'!H212</f>
        <v>0</v>
      </c>
      <c r="P13" s="21"/>
      <c r="Q13" s="39">
        <f>'syn rec_edit_2'!J212</f>
        <v>0</v>
      </c>
      <c r="R13" s="20"/>
      <c r="S13" s="38">
        <f>'syn rec_edit_2'!H213</f>
        <v>0</v>
      </c>
      <c r="T13" s="21"/>
      <c r="U13" s="39">
        <f>'syn rec_edit_2'!J213</f>
        <v>0</v>
      </c>
      <c r="V13" s="20"/>
      <c r="W13" s="38">
        <f>'syn rec_edit_2'!H214</f>
        <v>0</v>
      </c>
      <c r="X13" s="21"/>
      <c r="Y13" s="39">
        <f>'syn rec_edit_2'!J214</f>
        <v>0</v>
      </c>
      <c r="Z13" s="20"/>
      <c r="AA13" s="38">
        <f>'syn rec_edit_2'!H215</f>
        <v>0</v>
      </c>
      <c r="AB13" s="21"/>
      <c r="AC13" s="39">
        <f>'syn rec_edit_2'!J215</f>
        <v>0</v>
      </c>
      <c r="AD13" s="20"/>
      <c r="AE13" s="38">
        <f>'syn rec_edit_2'!H216</f>
        <v>0</v>
      </c>
      <c r="AF13" s="21"/>
      <c r="AG13" s="39">
        <f>'syn rec_edit_2'!J216</f>
        <v>0</v>
      </c>
      <c r="AH13" s="20"/>
      <c r="AI13" s="38">
        <f>'syn rec_edit_2'!H217</f>
        <v>0</v>
      </c>
      <c r="AJ13" s="21"/>
      <c r="AK13" s="39">
        <f>'syn rec_edit_2'!J217</f>
        <v>0</v>
      </c>
      <c r="AL13" s="20"/>
      <c r="AM13" s="38">
        <f>'syn rec_edit_2'!H218</f>
        <v>0</v>
      </c>
      <c r="AN13" s="21"/>
      <c r="AO13" s="39">
        <f>'syn rec_edit_2'!J218</f>
        <v>0</v>
      </c>
      <c r="AP13" s="20"/>
      <c r="AQ13" s="38">
        <f>'syn rec_edit_2'!H219</f>
        <v>0</v>
      </c>
      <c r="AR13" s="21"/>
      <c r="AS13" s="39">
        <f>'syn rec_edit_2'!J219</f>
        <v>0</v>
      </c>
      <c r="AT13" s="20"/>
      <c r="AU13" s="38">
        <f>'syn rec_edit_2'!H220</f>
        <v>0</v>
      </c>
      <c r="AV13" s="21"/>
      <c r="AW13" s="39">
        <f>'syn rec_edit_2'!J220</f>
        <v>0</v>
      </c>
    </row>
    <row r="14" spans="1:49" ht="12.95" customHeight="1" thickBot="1">
      <c r="A14" s="28"/>
      <c r="B14" s="221">
        <f>'syn rec_edit_2'!F209</f>
        <v>0</v>
      </c>
      <c r="C14" s="22"/>
      <c r="D14" s="22"/>
      <c r="E14" s="23">
        <f>'syn rec_edit_2'!G209</f>
        <v>0</v>
      </c>
      <c r="F14" s="221">
        <f>'syn rec_edit_2'!F210</f>
        <v>0</v>
      </c>
      <c r="G14" s="22"/>
      <c r="H14" s="22"/>
      <c r="I14" s="23">
        <f>'syn rec_edit_2'!G210</f>
        <v>0</v>
      </c>
      <c r="J14" s="221">
        <f>'syn rec_edit_2'!F211</f>
        <v>0</v>
      </c>
      <c r="K14" s="22"/>
      <c r="L14" s="22"/>
      <c r="M14" s="23">
        <f>'syn rec_edit_2'!G211</f>
        <v>0</v>
      </c>
      <c r="N14" s="221">
        <f>'syn rec_edit_2'!F212</f>
        <v>0</v>
      </c>
      <c r="O14" s="22"/>
      <c r="P14" s="22"/>
      <c r="Q14" s="23">
        <f>'syn rec_edit_2'!G212</f>
        <v>0</v>
      </c>
      <c r="R14" s="221">
        <f>'syn rec_edit_2'!F213</f>
        <v>0</v>
      </c>
      <c r="S14" s="22"/>
      <c r="T14" s="22"/>
      <c r="U14" s="23">
        <f>'syn rec_edit_2'!G213</f>
        <v>0</v>
      </c>
      <c r="V14" s="221">
        <f>'syn rec_edit_2'!F214</f>
        <v>0</v>
      </c>
      <c r="W14" s="22"/>
      <c r="X14" s="22"/>
      <c r="Y14" s="23">
        <f>'syn rec_edit_2'!G214</f>
        <v>0</v>
      </c>
      <c r="Z14" s="221">
        <f>'syn rec_edit_2'!F215</f>
        <v>0</v>
      </c>
      <c r="AA14" s="22"/>
      <c r="AB14" s="22"/>
      <c r="AC14" s="23">
        <f>'syn rec_edit_2'!G215</f>
        <v>0</v>
      </c>
      <c r="AD14" s="221">
        <f>'syn rec_edit_2'!F216</f>
        <v>0</v>
      </c>
      <c r="AE14" s="22"/>
      <c r="AF14" s="22"/>
      <c r="AG14" s="23">
        <f>'syn rec_edit_2'!G216</f>
        <v>0</v>
      </c>
      <c r="AH14" s="221">
        <f>'syn rec_edit_2'!F217</f>
        <v>0</v>
      </c>
      <c r="AI14" s="22"/>
      <c r="AJ14" s="22"/>
      <c r="AK14" s="23">
        <f>'syn rec_edit_2'!G217</f>
        <v>0</v>
      </c>
      <c r="AL14" s="221">
        <f>'syn rec_edit_2'!F218</f>
        <v>0</v>
      </c>
      <c r="AM14" s="22"/>
      <c r="AN14" s="22"/>
      <c r="AO14" s="23">
        <f>'syn rec_edit_2'!G218</f>
        <v>0</v>
      </c>
      <c r="AP14" s="221">
        <f>'syn rec_edit_2'!F219</f>
        <v>0</v>
      </c>
      <c r="AQ14" s="22"/>
      <c r="AR14" s="22"/>
      <c r="AS14" s="23">
        <f>'syn rec_edit_2'!G219</f>
        <v>0</v>
      </c>
      <c r="AT14" s="221">
        <f>'syn rec_edit_2'!F220</f>
        <v>0</v>
      </c>
      <c r="AU14" s="22"/>
      <c r="AV14" s="22"/>
      <c r="AW14" s="23">
        <f>'syn rec_edit_2'!G220</f>
        <v>0</v>
      </c>
    </row>
    <row r="15" spans="1:49" ht="12.95" customHeight="1">
      <c r="A15" s="701" t="s">
        <v>6</v>
      </c>
      <c r="B15" s="709" t="str">
        <f>IF('syn rec_edit_2'!B221&lt;&gt;"",RIGHT('syn rec_edit_2'!B221,LEN('syn rec_edit_2'!B221)-5),"")</f>
        <v/>
      </c>
      <c r="C15" s="710"/>
      <c r="D15" s="711"/>
      <c r="E15" s="52" t="str">
        <f>IF('syn rec_edit_2'!E221&gt;0, 'syn rec_edit_2'!E221 &amp; "nt","")</f>
        <v/>
      </c>
      <c r="F15" s="709" t="str">
        <f>IF('syn rec_edit_2'!B222&lt;&gt;"",RIGHT('syn rec_edit_2'!B222,LEN('syn rec_edit_2'!B222)-5),"")</f>
        <v/>
      </c>
      <c r="G15" s="710"/>
      <c r="H15" s="711"/>
      <c r="I15" s="52" t="str">
        <f>IF('syn rec_edit_2'!E222&gt;0, 'syn rec_edit_2'!E222 &amp; "nt","")</f>
        <v/>
      </c>
      <c r="J15" s="709" t="str">
        <f>IF('syn rec_edit_2'!B223&lt;&gt;"",RIGHT('syn rec_edit_2'!B223,LEN('syn rec_edit_2'!B223)-5),"")</f>
        <v/>
      </c>
      <c r="K15" s="710"/>
      <c r="L15" s="711"/>
      <c r="M15" s="52" t="str">
        <f>IF('syn rec_edit_2'!E223&gt;0, 'syn rec_edit_2'!E223 &amp; "nt","")</f>
        <v/>
      </c>
      <c r="N15" s="709" t="str">
        <f>IF('syn rec_edit_2'!B224&lt;&gt;"",RIGHT('syn rec_edit_2'!B224,LEN('syn rec_edit_2'!B224)-5),"")</f>
        <v/>
      </c>
      <c r="O15" s="710"/>
      <c r="P15" s="711"/>
      <c r="Q15" s="52" t="str">
        <f>IF('syn rec_edit_2'!E224&gt;0, 'syn rec_edit_2'!E224 &amp; "nt","")</f>
        <v/>
      </c>
      <c r="R15" s="709" t="str">
        <f>IF('syn rec_edit_2'!B225&lt;&gt;"",RIGHT('syn rec_edit_2'!B225,LEN('syn rec_edit_2'!B225)-5),"")</f>
        <v/>
      </c>
      <c r="S15" s="710"/>
      <c r="T15" s="711"/>
      <c r="U15" s="52" t="str">
        <f>IF('syn rec_edit_2'!E225&gt;0, 'syn rec_edit_2'!E225 &amp; "nt","")</f>
        <v/>
      </c>
      <c r="V15" s="709" t="str">
        <f>IF('syn rec_edit_2'!B226&lt;&gt;"",RIGHT('syn rec_edit_2'!B226,LEN('syn rec_edit_2'!B226)-5),"")</f>
        <v/>
      </c>
      <c r="W15" s="710"/>
      <c r="X15" s="711"/>
      <c r="Y15" s="52" t="str">
        <f>IF('syn rec_edit_2'!E226&gt;0, 'syn rec_edit_2'!E226 &amp; "nt","")</f>
        <v/>
      </c>
      <c r="Z15" s="709" t="str">
        <f>IF('syn rec_edit_2'!B227&lt;&gt;"",RIGHT('syn rec_edit_2'!B227,LEN('syn rec_edit_2'!B227)-5),"")</f>
        <v/>
      </c>
      <c r="AA15" s="710"/>
      <c r="AB15" s="711"/>
      <c r="AC15" s="52" t="str">
        <f>IF('syn rec_edit_2'!E227&gt;0, 'syn rec_edit_2'!E227 &amp; "nt","")</f>
        <v/>
      </c>
      <c r="AD15" s="709" t="str">
        <f>IF('syn rec_edit_2'!B228&lt;&gt;"",RIGHT('syn rec_edit_2'!B228,LEN('syn rec_edit_2'!B228)-5),"")</f>
        <v/>
      </c>
      <c r="AE15" s="710"/>
      <c r="AF15" s="711"/>
      <c r="AG15" s="52" t="str">
        <f>IF('syn rec_edit_2'!E228&gt;0, 'syn rec_edit_2'!E228 &amp; "nt","")</f>
        <v/>
      </c>
      <c r="AH15" s="709" t="str">
        <f>IF('syn rec_edit_2'!B229&lt;&gt;"",RIGHT('syn rec_edit_2'!B229,LEN('syn rec_edit_2'!B229)-5),"")</f>
        <v/>
      </c>
      <c r="AI15" s="710"/>
      <c r="AJ15" s="711"/>
      <c r="AK15" s="52" t="str">
        <f>IF('syn rec_edit_2'!E229&gt;0, 'syn rec_edit_2'!E229 &amp; "nt","")</f>
        <v/>
      </c>
      <c r="AL15" s="709" t="str">
        <f>IF('syn rec_edit_2'!B230&lt;&gt;"",RIGHT('syn rec_edit_2'!B230,LEN('syn rec_edit_2'!B230)-5),"")</f>
        <v/>
      </c>
      <c r="AM15" s="710"/>
      <c r="AN15" s="711"/>
      <c r="AO15" s="52" t="str">
        <f>IF('syn rec_edit_2'!E230&gt;0, 'syn rec_edit_2'!E230 &amp; "nt","")</f>
        <v/>
      </c>
      <c r="AP15" s="709" t="str">
        <f>IF('syn rec_edit_2'!B231&lt;&gt;"",RIGHT('syn rec_edit_2'!B231,LEN('syn rec_edit_2'!B231)-5),"")</f>
        <v/>
      </c>
      <c r="AQ15" s="710"/>
      <c r="AR15" s="711"/>
      <c r="AS15" s="52" t="str">
        <f>IF('syn rec_edit_2'!E231&gt;0, 'syn rec_edit_2'!E231 &amp; "nt","")</f>
        <v/>
      </c>
      <c r="AT15" s="709" t="str">
        <f>IF('syn rec_edit_2'!B232&lt;&gt;"",RIGHT('syn rec_edit_2'!B232,LEN('syn rec_edit_2'!B232)-5),"")</f>
        <v/>
      </c>
      <c r="AU15" s="710"/>
      <c r="AV15" s="711"/>
      <c r="AW15" s="52" t="str">
        <f>IF('syn rec_edit_2'!E232&gt;0, 'syn rec_edit_2'!E232 &amp; "nt","")</f>
        <v/>
      </c>
    </row>
    <row r="16" spans="1:49" ht="12.95" customHeight="1">
      <c r="A16" s="702"/>
      <c r="B16" s="712"/>
      <c r="C16" s="713"/>
      <c r="D16" s="714"/>
      <c r="E16" s="39">
        <f>'syn rec_edit_2'!I221</f>
        <v>0</v>
      </c>
      <c r="F16" s="712"/>
      <c r="G16" s="713"/>
      <c r="H16" s="714"/>
      <c r="I16" s="39">
        <f>'syn rec_edit_2'!I222</f>
        <v>0</v>
      </c>
      <c r="J16" s="712"/>
      <c r="K16" s="713"/>
      <c r="L16" s="714"/>
      <c r="M16" s="39">
        <f>'syn rec_edit_2'!I223</f>
        <v>0</v>
      </c>
      <c r="N16" s="712"/>
      <c r="O16" s="713"/>
      <c r="P16" s="714"/>
      <c r="Q16" s="39">
        <f>'syn rec_edit_2'!I224</f>
        <v>0</v>
      </c>
      <c r="R16" s="712"/>
      <c r="S16" s="713"/>
      <c r="T16" s="714"/>
      <c r="U16" s="39">
        <f>'syn rec_edit_2'!I225</f>
        <v>0</v>
      </c>
      <c r="V16" s="712"/>
      <c r="W16" s="713"/>
      <c r="X16" s="714"/>
      <c r="Y16" s="39">
        <f>'syn rec_edit_2'!I226</f>
        <v>0</v>
      </c>
      <c r="Z16" s="712"/>
      <c r="AA16" s="713"/>
      <c r="AB16" s="714"/>
      <c r="AC16" s="39">
        <f>'syn rec_edit_2'!I227</f>
        <v>0</v>
      </c>
      <c r="AD16" s="712"/>
      <c r="AE16" s="713"/>
      <c r="AF16" s="714"/>
      <c r="AG16" s="39">
        <f>'syn rec_edit_2'!I228</f>
        <v>0</v>
      </c>
      <c r="AH16" s="712"/>
      <c r="AI16" s="713"/>
      <c r="AJ16" s="714"/>
      <c r="AK16" s="39">
        <f>'syn rec_edit_2'!I229</f>
        <v>0</v>
      </c>
      <c r="AL16" s="712"/>
      <c r="AM16" s="713"/>
      <c r="AN16" s="714"/>
      <c r="AO16" s="39">
        <f>'syn rec_edit_2'!I230</f>
        <v>0</v>
      </c>
      <c r="AP16" s="712"/>
      <c r="AQ16" s="713"/>
      <c r="AR16" s="714"/>
      <c r="AS16" s="39">
        <f>'syn rec_edit_2'!I231</f>
        <v>0</v>
      </c>
      <c r="AT16" s="712"/>
      <c r="AU16" s="713"/>
      <c r="AV16" s="714"/>
      <c r="AW16" s="39">
        <f>'syn rec_edit_2'!I232</f>
        <v>0</v>
      </c>
    </row>
    <row r="17" spans="1:51" ht="12.95" customHeight="1">
      <c r="A17" s="702"/>
      <c r="B17" s="20"/>
      <c r="C17" s="38">
        <f>'syn rec_edit_2'!H221</f>
        <v>0</v>
      </c>
      <c r="D17" s="21"/>
      <c r="E17" s="39">
        <f>'syn rec_edit_2'!J221</f>
        <v>0</v>
      </c>
      <c r="F17" s="20"/>
      <c r="G17" s="38">
        <f>'syn rec_edit_2'!H222</f>
        <v>0</v>
      </c>
      <c r="H17" s="21"/>
      <c r="I17" s="39">
        <f>'syn rec_edit_2'!J222</f>
        <v>0</v>
      </c>
      <c r="J17" s="20"/>
      <c r="K17" s="38">
        <f>'syn rec_edit_2'!H223</f>
        <v>0</v>
      </c>
      <c r="L17" s="21"/>
      <c r="M17" s="39">
        <f>'syn rec_edit_2'!J223</f>
        <v>0</v>
      </c>
      <c r="N17" s="20"/>
      <c r="O17" s="38">
        <f>'syn rec_edit_2'!H224</f>
        <v>0</v>
      </c>
      <c r="P17" s="21"/>
      <c r="Q17" s="39">
        <f>'syn rec_edit_2'!J224</f>
        <v>0</v>
      </c>
      <c r="R17" s="20"/>
      <c r="S17" s="38">
        <f>'syn rec_edit_2'!H225</f>
        <v>0</v>
      </c>
      <c r="T17" s="21"/>
      <c r="U17" s="39">
        <f>'syn rec_edit_2'!J225</f>
        <v>0</v>
      </c>
      <c r="V17" s="20"/>
      <c r="W17" s="38">
        <f>'syn rec_edit_2'!H226</f>
        <v>0</v>
      </c>
      <c r="X17" s="21"/>
      <c r="Y17" s="39">
        <f>'syn rec_edit_2'!J226</f>
        <v>0</v>
      </c>
      <c r="Z17" s="20"/>
      <c r="AA17" s="38">
        <f>'syn rec_edit_2'!H227</f>
        <v>0</v>
      </c>
      <c r="AB17" s="21"/>
      <c r="AC17" s="39">
        <f>'syn rec_edit_2'!J227</f>
        <v>0</v>
      </c>
      <c r="AD17" s="20"/>
      <c r="AE17" s="38">
        <f>'syn rec_edit_2'!H228</f>
        <v>0</v>
      </c>
      <c r="AF17" s="21"/>
      <c r="AG17" s="39">
        <f>'syn rec_edit_2'!J228</f>
        <v>0</v>
      </c>
      <c r="AH17" s="20"/>
      <c r="AI17" s="38">
        <f>'syn rec_edit_2'!H229</f>
        <v>0</v>
      </c>
      <c r="AJ17" s="21"/>
      <c r="AK17" s="39">
        <f>'syn rec_edit_2'!J229</f>
        <v>0</v>
      </c>
      <c r="AL17" s="20"/>
      <c r="AM17" s="38">
        <f>'syn rec_edit_2'!H230</f>
        <v>0</v>
      </c>
      <c r="AN17" s="21"/>
      <c r="AO17" s="39">
        <f>'syn rec_edit_2'!J230</f>
        <v>0</v>
      </c>
      <c r="AP17" s="20"/>
      <c r="AQ17" s="38">
        <f>'syn rec_edit_2'!H231</f>
        <v>0</v>
      </c>
      <c r="AR17" s="21"/>
      <c r="AS17" s="39">
        <f>'syn rec_edit_2'!J231</f>
        <v>0</v>
      </c>
      <c r="AT17" s="20"/>
      <c r="AU17" s="38">
        <f>'syn rec_edit_2'!H232</f>
        <v>0</v>
      </c>
      <c r="AV17" s="21"/>
      <c r="AW17" s="39">
        <f>'syn rec_edit_2'!J232</f>
        <v>0</v>
      </c>
    </row>
    <row r="18" spans="1:51" ht="12.95" customHeight="1" thickBot="1">
      <c r="A18" s="28"/>
      <c r="B18" s="221">
        <f>'syn rec_edit_2'!F221</f>
        <v>0</v>
      </c>
      <c r="C18" s="22"/>
      <c r="D18" s="22"/>
      <c r="E18" s="23">
        <f>'syn rec_edit_2'!G221</f>
        <v>0</v>
      </c>
      <c r="F18" s="221">
        <f>'syn rec_edit_2'!F222</f>
        <v>0</v>
      </c>
      <c r="G18" s="22"/>
      <c r="H18" s="22"/>
      <c r="I18" s="23">
        <f>'syn rec_edit_2'!G222</f>
        <v>0</v>
      </c>
      <c r="J18" s="221">
        <f>'syn rec_edit_2'!F223</f>
        <v>0</v>
      </c>
      <c r="K18" s="22"/>
      <c r="L18" s="22"/>
      <c r="M18" s="23">
        <f>'syn rec_edit_2'!G223</f>
        <v>0</v>
      </c>
      <c r="N18" s="221">
        <f>'syn rec_edit_2'!F224</f>
        <v>0</v>
      </c>
      <c r="O18" s="22"/>
      <c r="P18" s="22"/>
      <c r="Q18" s="23">
        <f>'syn rec_edit_2'!G224</f>
        <v>0</v>
      </c>
      <c r="R18" s="221">
        <f>'syn rec_edit_2'!F225</f>
        <v>0</v>
      </c>
      <c r="S18" s="22"/>
      <c r="T18" s="22"/>
      <c r="U18" s="23">
        <f>'syn rec_edit_2'!G225</f>
        <v>0</v>
      </c>
      <c r="V18" s="221">
        <f>'syn rec_edit_2'!F226</f>
        <v>0</v>
      </c>
      <c r="W18" s="22"/>
      <c r="X18" s="22"/>
      <c r="Y18" s="23">
        <f>'syn rec_edit_2'!G226</f>
        <v>0</v>
      </c>
      <c r="Z18" s="221">
        <f>'syn rec_edit_2'!F227</f>
        <v>0</v>
      </c>
      <c r="AA18" s="22"/>
      <c r="AB18" s="22"/>
      <c r="AC18" s="23">
        <f>'syn rec_edit_2'!G227</f>
        <v>0</v>
      </c>
      <c r="AD18" s="221">
        <f>'syn rec_edit_2'!F228</f>
        <v>0</v>
      </c>
      <c r="AE18" s="22"/>
      <c r="AF18" s="22"/>
      <c r="AG18" s="23">
        <f>'syn rec_edit_2'!G228</f>
        <v>0</v>
      </c>
      <c r="AH18" s="221">
        <f>'syn rec_edit_2'!F229</f>
        <v>0</v>
      </c>
      <c r="AI18" s="22"/>
      <c r="AJ18" s="22"/>
      <c r="AK18" s="23">
        <f>'syn rec_edit_2'!G229</f>
        <v>0</v>
      </c>
      <c r="AL18" s="221">
        <f>'syn rec_edit_2'!F230</f>
        <v>0</v>
      </c>
      <c r="AM18" s="22"/>
      <c r="AN18" s="22"/>
      <c r="AO18" s="23">
        <f>'syn rec_edit_2'!G230</f>
        <v>0</v>
      </c>
      <c r="AP18" s="221">
        <f>'syn rec_edit_2'!F231</f>
        <v>0</v>
      </c>
      <c r="AQ18" s="22"/>
      <c r="AR18" s="22"/>
      <c r="AS18" s="23">
        <f>'syn rec_edit_2'!G231</f>
        <v>0</v>
      </c>
      <c r="AT18" s="221">
        <f>'syn rec_edit_2'!F232</f>
        <v>0</v>
      </c>
      <c r="AU18" s="22"/>
      <c r="AV18" s="22"/>
      <c r="AW18" s="23">
        <f>'syn rec_edit_2'!G232</f>
        <v>0</v>
      </c>
    </row>
    <row r="19" spans="1:51" ht="12.95" customHeight="1">
      <c r="A19" s="701" t="s">
        <v>7</v>
      </c>
      <c r="B19" s="709" t="str">
        <f>IF('syn rec_edit_2'!B233&lt;&gt;"",RIGHT('syn rec_edit_2'!B233,LEN('syn rec_edit_2'!B233)-5),"")</f>
        <v/>
      </c>
      <c r="C19" s="710"/>
      <c r="D19" s="711"/>
      <c r="E19" s="52" t="str">
        <f>IF('syn rec_edit_2'!E233&gt;0, 'syn rec_edit_2'!E233 &amp; "nt","")</f>
        <v/>
      </c>
      <c r="F19" s="709" t="str">
        <f>IF('syn rec_edit_2'!B234&lt;&gt;"",RIGHT('syn rec_edit_2'!B234,LEN('syn rec_edit_2'!B234)-5),"")</f>
        <v/>
      </c>
      <c r="G19" s="710"/>
      <c r="H19" s="711"/>
      <c r="I19" s="52" t="str">
        <f>IF('syn rec_edit_2'!E234&gt;0, 'syn rec_edit_2'!E234 &amp; "nt","")</f>
        <v/>
      </c>
      <c r="J19" s="709" t="str">
        <f>IF('syn rec_edit_2'!B235&lt;&gt;"",RIGHT('syn rec_edit_2'!B235,LEN('syn rec_edit_2'!B235)-5),"")</f>
        <v/>
      </c>
      <c r="K19" s="710"/>
      <c r="L19" s="711"/>
      <c r="M19" s="52" t="str">
        <f>IF('syn rec_edit_2'!E235&gt;0, 'syn rec_edit_2'!E235 &amp; "nt","")</f>
        <v/>
      </c>
      <c r="N19" s="709" t="str">
        <f>IF('syn rec_edit_2'!B236&lt;&gt;"",RIGHT('syn rec_edit_2'!B236,LEN('syn rec_edit_2'!B236)-5),"")</f>
        <v/>
      </c>
      <c r="O19" s="710"/>
      <c r="P19" s="711"/>
      <c r="Q19" s="52" t="str">
        <f>IF('syn rec_edit_2'!E236&gt;0, 'syn rec_edit_2'!E236 &amp; "nt","")</f>
        <v/>
      </c>
      <c r="R19" s="709" t="str">
        <f>IF('syn rec_edit_2'!B237&lt;&gt;"",RIGHT('syn rec_edit_2'!B237,LEN('syn rec_edit_2'!B237)-5),"")</f>
        <v/>
      </c>
      <c r="S19" s="710"/>
      <c r="T19" s="711"/>
      <c r="U19" s="52" t="str">
        <f>IF('syn rec_edit_2'!E237&gt;0, 'syn rec_edit_2'!E237 &amp; "nt","")</f>
        <v/>
      </c>
      <c r="V19" s="709" t="str">
        <f>IF('syn rec_edit_2'!B238&lt;&gt;"",RIGHT('syn rec_edit_2'!B238,LEN('syn rec_edit_2'!B238)-5),"")</f>
        <v/>
      </c>
      <c r="W19" s="710"/>
      <c r="X19" s="711"/>
      <c r="Y19" s="52" t="str">
        <f>IF('syn rec_edit_2'!E238&gt;0, 'syn rec_edit_2'!E238 &amp; "nt","")</f>
        <v/>
      </c>
      <c r="Z19" s="709" t="str">
        <f>IF('syn rec_edit_2'!B239&lt;&gt;"",RIGHT('syn rec_edit_2'!B239,LEN('syn rec_edit_2'!B239)-5),"")</f>
        <v/>
      </c>
      <c r="AA19" s="710"/>
      <c r="AB19" s="711"/>
      <c r="AC19" s="52" t="str">
        <f>IF('syn rec_edit_2'!E239&gt;0, 'syn rec_edit_2'!E239 &amp; "nt","")</f>
        <v/>
      </c>
      <c r="AD19" s="709" t="str">
        <f>IF('syn rec_edit_2'!B240&lt;&gt;"",RIGHT('syn rec_edit_2'!B240,LEN('syn rec_edit_2'!B240)-5),"")</f>
        <v/>
      </c>
      <c r="AE19" s="710"/>
      <c r="AF19" s="711"/>
      <c r="AG19" s="52" t="str">
        <f>IF('syn rec_edit_2'!E240&gt;0, 'syn rec_edit_2'!E240 &amp; "nt","")</f>
        <v/>
      </c>
      <c r="AH19" s="709" t="str">
        <f>IF('syn rec_edit_2'!B241&lt;&gt;"",RIGHT('syn rec_edit_2'!B241,LEN('syn rec_edit_2'!B241)-5),"")</f>
        <v/>
      </c>
      <c r="AI19" s="710"/>
      <c r="AJ19" s="711"/>
      <c r="AK19" s="52" t="str">
        <f>IF('syn rec_edit_2'!E241&gt;0, 'syn rec_edit_2'!E241 &amp; "nt","")</f>
        <v/>
      </c>
      <c r="AL19" s="709" t="str">
        <f>IF('syn rec_edit_2'!B242&lt;&gt;"",RIGHT('syn rec_edit_2'!B242,LEN('syn rec_edit_2'!B242)-5),"")</f>
        <v/>
      </c>
      <c r="AM19" s="710"/>
      <c r="AN19" s="711"/>
      <c r="AO19" s="52" t="str">
        <f>IF('syn rec_edit_2'!E242&gt;0, 'syn rec_edit_2'!E242 &amp; "nt","")</f>
        <v/>
      </c>
      <c r="AP19" s="709" t="str">
        <f>IF('syn rec_edit_2'!B243&lt;&gt;"",RIGHT('syn rec_edit_2'!B243,LEN('syn rec_edit_2'!B243)-5),"")</f>
        <v/>
      </c>
      <c r="AQ19" s="710"/>
      <c r="AR19" s="711"/>
      <c r="AS19" s="52" t="str">
        <f>IF('syn rec_edit_2'!E243&gt;0, 'syn rec_edit_2'!E243 &amp; "nt","")</f>
        <v/>
      </c>
      <c r="AT19" s="709" t="str">
        <f>IF('syn rec_edit_2'!B244&lt;&gt;"",RIGHT('syn rec_edit_2'!B244,LEN('syn rec_edit_2'!B244)-5),"")</f>
        <v/>
      </c>
      <c r="AU19" s="710"/>
      <c r="AV19" s="711"/>
      <c r="AW19" s="52" t="str">
        <f>IF('syn rec_edit_2'!E244&gt;0, 'syn rec_edit_2'!E244 &amp; "nt","")</f>
        <v/>
      </c>
    </row>
    <row r="20" spans="1:51" ht="12.95" customHeight="1">
      <c r="A20" s="702"/>
      <c r="B20" s="712"/>
      <c r="C20" s="713"/>
      <c r="D20" s="714"/>
      <c r="E20" s="39">
        <f>'syn rec_edit_2'!I233</f>
        <v>0</v>
      </c>
      <c r="F20" s="712"/>
      <c r="G20" s="713"/>
      <c r="H20" s="714"/>
      <c r="I20" s="39">
        <f>'syn rec_edit_2'!I234</f>
        <v>0</v>
      </c>
      <c r="J20" s="712"/>
      <c r="K20" s="713"/>
      <c r="L20" s="714"/>
      <c r="M20" s="39">
        <f>'syn rec_edit_2'!I235</f>
        <v>0</v>
      </c>
      <c r="N20" s="712"/>
      <c r="O20" s="713"/>
      <c r="P20" s="714"/>
      <c r="Q20" s="39">
        <f>'syn rec_edit_2'!I236</f>
        <v>0</v>
      </c>
      <c r="R20" s="712"/>
      <c r="S20" s="713"/>
      <c r="T20" s="714"/>
      <c r="U20" s="39">
        <f>'syn rec_edit_2'!I237</f>
        <v>0</v>
      </c>
      <c r="V20" s="712"/>
      <c r="W20" s="713"/>
      <c r="X20" s="714"/>
      <c r="Y20" s="39">
        <f>'syn rec_edit_2'!I238</f>
        <v>0</v>
      </c>
      <c r="Z20" s="712"/>
      <c r="AA20" s="713"/>
      <c r="AB20" s="714"/>
      <c r="AC20" s="39">
        <f>'syn rec_edit_2'!I239</f>
        <v>0</v>
      </c>
      <c r="AD20" s="712"/>
      <c r="AE20" s="713"/>
      <c r="AF20" s="714"/>
      <c r="AG20" s="39">
        <f>'syn rec_edit_2'!I240</f>
        <v>0</v>
      </c>
      <c r="AH20" s="712"/>
      <c r="AI20" s="713"/>
      <c r="AJ20" s="714"/>
      <c r="AK20" s="39">
        <f>'syn rec_edit_2'!I241</f>
        <v>0</v>
      </c>
      <c r="AL20" s="712"/>
      <c r="AM20" s="713"/>
      <c r="AN20" s="714"/>
      <c r="AO20" s="39">
        <f>'syn rec_edit_2'!I242</f>
        <v>0</v>
      </c>
      <c r="AP20" s="712"/>
      <c r="AQ20" s="713"/>
      <c r="AR20" s="714"/>
      <c r="AS20" s="39">
        <f>'syn rec_edit_2'!I243</f>
        <v>0</v>
      </c>
      <c r="AT20" s="712"/>
      <c r="AU20" s="713"/>
      <c r="AV20" s="714"/>
      <c r="AW20" s="39">
        <f>'syn rec_edit_2'!I244</f>
        <v>0</v>
      </c>
      <c r="AX20" s="11"/>
      <c r="AY20" s="11"/>
    </row>
    <row r="21" spans="1:51" ht="12.95" customHeight="1">
      <c r="A21" s="702"/>
      <c r="B21" s="20"/>
      <c r="C21" s="38">
        <f>'syn rec_edit_2'!H233</f>
        <v>0</v>
      </c>
      <c r="D21" s="21"/>
      <c r="E21" s="39">
        <f>'syn rec_edit_2'!J233</f>
        <v>0</v>
      </c>
      <c r="F21" s="20"/>
      <c r="G21" s="38">
        <f>'syn rec_edit_2'!H234</f>
        <v>0</v>
      </c>
      <c r="H21" s="21"/>
      <c r="I21" s="39">
        <f>'syn rec_edit_2'!J234</f>
        <v>0</v>
      </c>
      <c r="J21" s="20"/>
      <c r="K21" s="38">
        <f>'syn rec_edit_2'!H235</f>
        <v>0</v>
      </c>
      <c r="L21" s="21"/>
      <c r="M21" s="39">
        <f>'syn rec_edit_2'!J235</f>
        <v>0</v>
      </c>
      <c r="N21" s="20"/>
      <c r="O21" s="38">
        <f>'syn rec_edit_2'!H236</f>
        <v>0</v>
      </c>
      <c r="P21" s="21"/>
      <c r="Q21" s="39">
        <f>'syn rec_edit_2'!J236</f>
        <v>0</v>
      </c>
      <c r="R21" s="20"/>
      <c r="S21" s="38">
        <f>'syn rec_edit_2'!H237</f>
        <v>0</v>
      </c>
      <c r="T21" s="21"/>
      <c r="U21" s="39">
        <f>'syn rec_edit_2'!J237</f>
        <v>0</v>
      </c>
      <c r="V21" s="20"/>
      <c r="W21" s="38">
        <f>'syn rec_edit_2'!H238</f>
        <v>0</v>
      </c>
      <c r="X21" s="21"/>
      <c r="Y21" s="39">
        <f>'syn rec_edit_2'!J238</f>
        <v>0</v>
      </c>
      <c r="Z21" s="20"/>
      <c r="AA21" s="38">
        <f>'syn rec_edit_2'!H239</f>
        <v>0</v>
      </c>
      <c r="AB21" s="21"/>
      <c r="AC21" s="39">
        <f>'syn rec_edit_2'!J239</f>
        <v>0</v>
      </c>
      <c r="AD21" s="20"/>
      <c r="AE21" s="38">
        <f>'syn rec_edit_2'!H240</f>
        <v>0</v>
      </c>
      <c r="AF21" s="21"/>
      <c r="AG21" s="39">
        <f>'syn rec_edit_2'!J240</f>
        <v>0</v>
      </c>
      <c r="AH21" s="20"/>
      <c r="AI21" s="38">
        <f>'syn rec_edit_2'!H241</f>
        <v>0</v>
      </c>
      <c r="AJ21" s="21"/>
      <c r="AK21" s="39">
        <f>'syn rec_edit_2'!J241</f>
        <v>0</v>
      </c>
      <c r="AL21" s="20"/>
      <c r="AM21" s="38">
        <f>'syn rec_edit_2'!H242</f>
        <v>0</v>
      </c>
      <c r="AN21" s="21"/>
      <c r="AO21" s="39">
        <f>'syn rec_edit_2'!J242</f>
        <v>0</v>
      </c>
      <c r="AP21" s="20"/>
      <c r="AQ21" s="38">
        <f>'syn rec_edit_2'!H243</f>
        <v>0</v>
      </c>
      <c r="AR21" s="21"/>
      <c r="AS21" s="39">
        <f>'syn rec_edit_2'!J243</f>
        <v>0</v>
      </c>
      <c r="AT21" s="20"/>
      <c r="AU21" s="38">
        <f>'syn rec_edit_2'!H244</f>
        <v>0</v>
      </c>
      <c r="AV21" s="21"/>
      <c r="AW21" s="39">
        <f>'syn rec_edit_2'!J244</f>
        <v>0</v>
      </c>
    </row>
    <row r="22" spans="1:51" ht="12.95" customHeight="1" thickBot="1">
      <c r="A22" s="28"/>
      <c r="B22" s="221">
        <f>'syn rec_edit_2'!F233</f>
        <v>0</v>
      </c>
      <c r="C22" s="22"/>
      <c r="D22" s="22"/>
      <c r="E22" s="23">
        <f>'syn rec_edit_2'!G233</f>
        <v>0</v>
      </c>
      <c r="F22" s="221">
        <f>'syn rec_edit_2'!F234</f>
        <v>0</v>
      </c>
      <c r="G22" s="22"/>
      <c r="H22" s="22"/>
      <c r="I22" s="23">
        <f>'syn rec_edit_2'!G234</f>
        <v>0</v>
      </c>
      <c r="J22" s="221">
        <f>'syn rec_edit_2'!F235</f>
        <v>0</v>
      </c>
      <c r="K22" s="22"/>
      <c r="L22" s="22"/>
      <c r="M22" s="23">
        <f>'syn rec_edit_2'!G235</f>
        <v>0</v>
      </c>
      <c r="N22" s="221">
        <f>'syn rec_edit_2'!F236</f>
        <v>0</v>
      </c>
      <c r="O22" s="22"/>
      <c r="P22" s="22"/>
      <c r="Q22" s="23">
        <f>'syn rec_edit_2'!G236</f>
        <v>0</v>
      </c>
      <c r="R22" s="221">
        <f>'syn rec_edit_2'!F237</f>
        <v>0</v>
      </c>
      <c r="S22" s="22"/>
      <c r="T22" s="22"/>
      <c r="U22" s="23">
        <f>'syn rec_edit_2'!G237</f>
        <v>0</v>
      </c>
      <c r="V22" s="221">
        <f>'syn rec_edit_2'!F238</f>
        <v>0</v>
      </c>
      <c r="W22" s="22"/>
      <c r="X22" s="22"/>
      <c r="Y22" s="23">
        <f>'syn rec_edit_2'!G238</f>
        <v>0</v>
      </c>
      <c r="Z22" s="221">
        <f>'syn rec_edit_2'!F239</f>
        <v>0</v>
      </c>
      <c r="AA22" s="22"/>
      <c r="AB22" s="22"/>
      <c r="AC22" s="23">
        <f>'syn rec_edit_2'!G239</f>
        <v>0</v>
      </c>
      <c r="AD22" s="221">
        <f>'syn rec_edit_2'!F240</f>
        <v>0</v>
      </c>
      <c r="AE22" s="22"/>
      <c r="AF22" s="22"/>
      <c r="AG22" s="23">
        <f>'syn rec_edit_2'!G240</f>
        <v>0</v>
      </c>
      <c r="AH22" s="221">
        <f>'syn rec_edit_2'!F241</f>
        <v>0</v>
      </c>
      <c r="AI22" s="22"/>
      <c r="AJ22" s="22"/>
      <c r="AK22" s="23">
        <f>'syn rec_edit_2'!G241</f>
        <v>0</v>
      </c>
      <c r="AL22" s="221">
        <f>'syn rec_edit_2'!F242</f>
        <v>0</v>
      </c>
      <c r="AM22" s="22"/>
      <c r="AN22" s="22"/>
      <c r="AO22" s="23">
        <f>'syn rec_edit_2'!G242</f>
        <v>0</v>
      </c>
      <c r="AP22" s="221">
        <f>'syn rec_edit_2'!F243</f>
        <v>0</v>
      </c>
      <c r="AQ22" s="22"/>
      <c r="AR22" s="22"/>
      <c r="AS22" s="23">
        <f>'syn rec_edit_2'!G243</f>
        <v>0</v>
      </c>
      <c r="AT22" s="221">
        <f>'syn rec_edit_2'!F244</f>
        <v>0</v>
      </c>
      <c r="AU22" s="22"/>
      <c r="AV22" s="22"/>
      <c r="AW22" s="23">
        <f>'syn rec_edit_2'!G244</f>
        <v>0</v>
      </c>
    </row>
    <row r="23" spans="1:51" ht="12.95" customHeight="1">
      <c r="A23" s="701" t="s">
        <v>8</v>
      </c>
      <c r="B23" s="709" t="str">
        <f>IF('syn rec_edit_2'!B245&lt;&gt;"",RIGHT('syn rec_edit_2'!B245,LEN('syn rec_edit_2'!B245)-5),"")</f>
        <v/>
      </c>
      <c r="C23" s="710"/>
      <c r="D23" s="711"/>
      <c r="E23" s="52" t="str">
        <f>IF('syn rec_edit_2'!E245&gt;0, 'syn rec_edit_2'!E245 &amp; "nt","")</f>
        <v/>
      </c>
      <c r="F23" s="709" t="str">
        <f>IF('syn rec_edit_2'!B246&lt;&gt;"",RIGHT('syn rec_edit_2'!B246,LEN('syn rec_edit_2'!B246)-5),"")</f>
        <v/>
      </c>
      <c r="G23" s="710"/>
      <c r="H23" s="711"/>
      <c r="I23" s="52" t="str">
        <f>IF('syn rec_edit_2'!E246&gt;0, 'syn rec_edit_2'!E246 &amp; "nt","")</f>
        <v/>
      </c>
      <c r="J23" s="709" t="str">
        <f>IF('syn rec_edit_2'!B247&lt;&gt;"",RIGHT('syn rec_edit_2'!B247,LEN('syn rec_edit_2'!B247)-5),"")</f>
        <v/>
      </c>
      <c r="K23" s="710"/>
      <c r="L23" s="711"/>
      <c r="M23" s="52" t="str">
        <f>IF('syn rec_edit_2'!E247&gt;0, 'syn rec_edit_2'!E247 &amp; "nt","")</f>
        <v/>
      </c>
      <c r="N23" s="709" t="str">
        <f>IF('syn rec_edit_2'!B248&lt;&gt;"",RIGHT('syn rec_edit_2'!B248,LEN('syn rec_edit_2'!B248)-5),"")</f>
        <v/>
      </c>
      <c r="O23" s="710"/>
      <c r="P23" s="711"/>
      <c r="Q23" s="52" t="str">
        <f>IF('syn rec_edit_2'!E248&gt;0, 'syn rec_edit_2'!E248 &amp; "nt","")</f>
        <v/>
      </c>
      <c r="R23" s="709" t="str">
        <f>IF('syn rec_edit_2'!B249&lt;&gt;"",RIGHT('syn rec_edit_2'!B249,LEN('syn rec_edit_2'!B249)-5),"")</f>
        <v/>
      </c>
      <c r="S23" s="710"/>
      <c r="T23" s="711"/>
      <c r="U23" s="52" t="str">
        <f>IF('syn rec_edit_2'!E249&gt;0, 'syn rec_edit_2'!E249 &amp; "nt","")</f>
        <v/>
      </c>
      <c r="V23" s="709" t="str">
        <f>IF('syn rec_edit_2'!B250&lt;&gt;"",RIGHT('syn rec_edit_2'!B250,LEN('syn rec_edit_2'!B250)-5),"")</f>
        <v/>
      </c>
      <c r="W23" s="710"/>
      <c r="X23" s="711"/>
      <c r="Y23" s="52" t="str">
        <f>IF('syn rec_edit_2'!E250&gt;0, 'syn rec_edit_2'!E250 &amp; "nt","")</f>
        <v/>
      </c>
      <c r="Z23" s="709" t="str">
        <f>IF('syn rec_edit_2'!B251&lt;&gt;"",RIGHT('syn rec_edit_2'!B251,LEN('syn rec_edit_2'!B251)-5),"")</f>
        <v/>
      </c>
      <c r="AA23" s="710"/>
      <c r="AB23" s="711"/>
      <c r="AC23" s="52" t="str">
        <f>IF('syn rec_edit_2'!E251&gt;0, 'syn rec_edit_2'!E251 &amp; "nt","")</f>
        <v/>
      </c>
      <c r="AD23" s="709" t="str">
        <f>IF('syn rec_edit_2'!B252&lt;&gt;"",RIGHT('syn rec_edit_2'!B252,LEN('syn rec_edit_2'!B252)-5),"")</f>
        <v/>
      </c>
      <c r="AE23" s="710"/>
      <c r="AF23" s="711"/>
      <c r="AG23" s="52" t="str">
        <f>IF('syn rec_edit_2'!E252&gt;0, 'syn rec_edit_2'!E252 &amp; "nt","")</f>
        <v/>
      </c>
      <c r="AH23" s="709" t="str">
        <f>IF('syn rec_edit_2'!B253&lt;&gt;"",RIGHT('syn rec_edit_2'!B253,LEN('syn rec_edit_2'!B253)-5),"")</f>
        <v/>
      </c>
      <c r="AI23" s="710"/>
      <c r="AJ23" s="711"/>
      <c r="AK23" s="52" t="str">
        <f>IF('syn rec_edit_2'!E253&gt;0, 'syn rec_edit_2'!E253 &amp; "nt","")</f>
        <v/>
      </c>
      <c r="AL23" s="709" t="str">
        <f>IF('syn rec_edit_2'!B254&lt;&gt;"",RIGHT('syn rec_edit_2'!B254,LEN('syn rec_edit_2'!B254)-5),"")</f>
        <v/>
      </c>
      <c r="AM23" s="710"/>
      <c r="AN23" s="711"/>
      <c r="AO23" s="52" t="str">
        <f>IF('syn rec_edit_2'!E254&gt;0, 'syn rec_edit_2'!E254 &amp; "nt","")</f>
        <v/>
      </c>
      <c r="AP23" s="709" t="str">
        <f>IF('syn rec_edit_2'!B255&lt;&gt;"",RIGHT('syn rec_edit_2'!B255,LEN('syn rec_edit_2'!B255)-5),"")</f>
        <v/>
      </c>
      <c r="AQ23" s="710"/>
      <c r="AR23" s="711"/>
      <c r="AS23" s="52" t="str">
        <f>IF('syn rec_edit_2'!E255&gt;0, 'syn rec_edit_2'!E255 &amp; "nt","")</f>
        <v/>
      </c>
      <c r="AT23" s="709" t="str">
        <f>IF('syn rec_edit_2'!B256&lt;&gt;"",RIGHT('syn rec_edit_2'!B256,LEN('syn rec_edit_2'!B256)-5),"")</f>
        <v/>
      </c>
      <c r="AU23" s="710"/>
      <c r="AV23" s="711"/>
      <c r="AW23" s="52" t="str">
        <f>IF('syn rec_edit_2'!E256&gt;0, 'syn rec_edit_2'!E256 &amp; "nt","")</f>
        <v/>
      </c>
    </row>
    <row r="24" spans="1:51" ht="12.95" customHeight="1">
      <c r="A24" s="702"/>
      <c r="B24" s="712"/>
      <c r="C24" s="713"/>
      <c r="D24" s="714"/>
      <c r="E24" s="39">
        <f>'syn rec_edit_2'!I245</f>
        <v>0</v>
      </c>
      <c r="F24" s="712"/>
      <c r="G24" s="713"/>
      <c r="H24" s="714"/>
      <c r="I24" s="39">
        <f>'syn rec_edit_2'!I246</f>
        <v>0</v>
      </c>
      <c r="J24" s="712"/>
      <c r="K24" s="713"/>
      <c r="L24" s="714"/>
      <c r="M24" s="39">
        <f>'syn rec_edit_2'!I247</f>
        <v>0</v>
      </c>
      <c r="N24" s="712"/>
      <c r="O24" s="713"/>
      <c r="P24" s="714"/>
      <c r="Q24" s="39">
        <f>'syn rec_edit_2'!I248</f>
        <v>0</v>
      </c>
      <c r="R24" s="712"/>
      <c r="S24" s="713"/>
      <c r="T24" s="714"/>
      <c r="U24" s="39">
        <f>'syn rec_edit_2'!I249</f>
        <v>0</v>
      </c>
      <c r="V24" s="712"/>
      <c r="W24" s="713"/>
      <c r="X24" s="714"/>
      <c r="Y24" s="39">
        <f>'syn rec_edit_2'!I250</f>
        <v>0</v>
      </c>
      <c r="Z24" s="712"/>
      <c r="AA24" s="713"/>
      <c r="AB24" s="714"/>
      <c r="AC24" s="39">
        <f>'syn rec_edit_2'!I251</f>
        <v>0</v>
      </c>
      <c r="AD24" s="712"/>
      <c r="AE24" s="713"/>
      <c r="AF24" s="714"/>
      <c r="AG24" s="39">
        <f>'syn rec_edit_2'!I252</f>
        <v>0</v>
      </c>
      <c r="AH24" s="712"/>
      <c r="AI24" s="713"/>
      <c r="AJ24" s="714"/>
      <c r="AK24" s="39">
        <f>'syn rec_edit_2'!I253</f>
        <v>0</v>
      </c>
      <c r="AL24" s="712"/>
      <c r="AM24" s="713"/>
      <c r="AN24" s="714"/>
      <c r="AO24" s="39">
        <f>'syn rec_edit_2'!I254</f>
        <v>0</v>
      </c>
      <c r="AP24" s="712"/>
      <c r="AQ24" s="713"/>
      <c r="AR24" s="714"/>
      <c r="AS24" s="39">
        <f>'syn rec_edit_2'!I255</f>
        <v>0</v>
      </c>
      <c r="AT24" s="712"/>
      <c r="AU24" s="713"/>
      <c r="AV24" s="714"/>
      <c r="AW24" s="39">
        <f>'syn rec_edit_2'!I256</f>
        <v>0</v>
      </c>
    </row>
    <row r="25" spans="1:51" ht="12.95" customHeight="1">
      <c r="A25" s="702"/>
      <c r="B25" s="20"/>
      <c r="C25" s="38">
        <f>'syn rec_edit_2'!H245</f>
        <v>0</v>
      </c>
      <c r="D25" s="21"/>
      <c r="E25" s="39">
        <f>'syn rec_edit_2'!J245</f>
        <v>0</v>
      </c>
      <c r="F25" s="20"/>
      <c r="G25" s="38">
        <f>'syn rec_edit_2'!H246</f>
        <v>0</v>
      </c>
      <c r="H25" s="21"/>
      <c r="I25" s="39">
        <f>'syn rec_edit_2'!J246</f>
        <v>0</v>
      </c>
      <c r="J25" s="20"/>
      <c r="K25" s="38">
        <f>'syn rec_edit_2'!H247</f>
        <v>0</v>
      </c>
      <c r="L25" s="21"/>
      <c r="M25" s="39">
        <f>'syn rec_edit_2'!J247</f>
        <v>0</v>
      </c>
      <c r="N25" s="20"/>
      <c r="O25" s="38">
        <f>'syn rec_edit_2'!H248</f>
        <v>0</v>
      </c>
      <c r="P25" s="21"/>
      <c r="Q25" s="39">
        <f>'syn rec_edit_2'!J248</f>
        <v>0</v>
      </c>
      <c r="R25" s="20"/>
      <c r="S25" s="38">
        <f>'syn rec_edit_2'!H249</f>
        <v>0</v>
      </c>
      <c r="T25" s="21"/>
      <c r="U25" s="39">
        <f>'syn rec_edit_2'!J249</f>
        <v>0</v>
      </c>
      <c r="V25" s="20"/>
      <c r="W25" s="38">
        <f>'syn rec_edit_2'!H250</f>
        <v>0</v>
      </c>
      <c r="X25" s="21"/>
      <c r="Y25" s="39">
        <f>'syn rec_edit_2'!J250</f>
        <v>0</v>
      </c>
      <c r="Z25" s="20"/>
      <c r="AA25" s="38">
        <f>'syn rec_edit_2'!H251</f>
        <v>0</v>
      </c>
      <c r="AB25" s="21"/>
      <c r="AC25" s="39">
        <f>'syn rec_edit_2'!J251</f>
        <v>0</v>
      </c>
      <c r="AD25" s="20"/>
      <c r="AE25" s="38">
        <f>'syn rec_edit_2'!H252</f>
        <v>0</v>
      </c>
      <c r="AF25" s="21"/>
      <c r="AG25" s="39">
        <f>'syn rec_edit_2'!J252</f>
        <v>0</v>
      </c>
      <c r="AH25" s="20"/>
      <c r="AI25" s="38">
        <f>'syn rec_edit_2'!H253</f>
        <v>0</v>
      </c>
      <c r="AJ25" s="21"/>
      <c r="AK25" s="39">
        <f>'syn rec_edit_2'!J253</f>
        <v>0</v>
      </c>
      <c r="AL25" s="20"/>
      <c r="AM25" s="38">
        <f>'syn rec_edit_2'!H254</f>
        <v>0</v>
      </c>
      <c r="AN25" s="21"/>
      <c r="AO25" s="39">
        <f>'syn rec_edit_2'!J254</f>
        <v>0</v>
      </c>
      <c r="AP25" s="20"/>
      <c r="AQ25" s="38">
        <f>'syn rec_edit_2'!H255</f>
        <v>0</v>
      </c>
      <c r="AR25" s="21"/>
      <c r="AS25" s="39">
        <f>'syn rec_edit_2'!J255</f>
        <v>0</v>
      </c>
      <c r="AT25" s="20"/>
      <c r="AU25" s="38">
        <f>'syn rec_edit_2'!H256</f>
        <v>0</v>
      </c>
      <c r="AV25" s="21"/>
      <c r="AW25" s="39">
        <f>'syn rec_edit_2'!J256</f>
        <v>0</v>
      </c>
    </row>
    <row r="26" spans="1:51" ht="12.95" customHeight="1" thickBot="1">
      <c r="A26" s="28"/>
      <c r="B26" s="221">
        <f>'syn rec_edit_2'!F245</f>
        <v>0</v>
      </c>
      <c r="C26" s="22"/>
      <c r="D26" s="22"/>
      <c r="E26" s="23">
        <f>'syn rec_edit_2'!G245</f>
        <v>0</v>
      </c>
      <c r="F26" s="221">
        <f>'syn rec_edit_2'!F246</f>
        <v>0</v>
      </c>
      <c r="G26" s="22"/>
      <c r="H26" s="22"/>
      <c r="I26" s="23">
        <f>'syn rec_edit_2'!G246</f>
        <v>0</v>
      </c>
      <c r="J26" s="221">
        <f>'syn rec_edit_2'!F247</f>
        <v>0</v>
      </c>
      <c r="K26" s="22"/>
      <c r="L26" s="22"/>
      <c r="M26" s="23">
        <f>'syn rec_edit_2'!G247</f>
        <v>0</v>
      </c>
      <c r="N26" s="221">
        <f>'syn rec_edit_2'!F248</f>
        <v>0</v>
      </c>
      <c r="O26" s="22"/>
      <c r="P26" s="22"/>
      <c r="Q26" s="23">
        <f>'syn rec_edit_2'!G248</f>
        <v>0</v>
      </c>
      <c r="R26" s="221">
        <f>'syn rec_edit_2'!F249</f>
        <v>0</v>
      </c>
      <c r="S26" s="22"/>
      <c r="T26" s="22"/>
      <c r="U26" s="23">
        <f>'syn rec_edit_2'!G249</f>
        <v>0</v>
      </c>
      <c r="V26" s="221">
        <f>'syn rec_edit_2'!F250</f>
        <v>0</v>
      </c>
      <c r="W26" s="22"/>
      <c r="X26" s="22"/>
      <c r="Y26" s="23">
        <f>'syn rec_edit_2'!G250</f>
        <v>0</v>
      </c>
      <c r="Z26" s="221">
        <f>'syn rec_edit_2'!F251</f>
        <v>0</v>
      </c>
      <c r="AA26" s="22"/>
      <c r="AB26" s="22"/>
      <c r="AC26" s="23">
        <f>'syn rec_edit_2'!G251</f>
        <v>0</v>
      </c>
      <c r="AD26" s="221">
        <f>'syn rec_edit_2'!F252</f>
        <v>0</v>
      </c>
      <c r="AE26" s="22"/>
      <c r="AF26" s="22"/>
      <c r="AG26" s="23">
        <f>'syn rec_edit_2'!G252</f>
        <v>0</v>
      </c>
      <c r="AH26" s="221">
        <f>'syn rec_edit_2'!F253</f>
        <v>0</v>
      </c>
      <c r="AI26" s="22"/>
      <c r="AJ26" s="22"/>
      <c r="AK26" s="23">
        <f>'syn rec_edit_2'!G253</f>
        <v>0</v>
      </c>
      <c r="AL26" s="221">
        <f>'syn rec_edit_2'!F254</f>
        <v>0</v>
      </c>
      <c r="AM26" s="22"/>
      <c r="AN26" s="22"/>
      <c r="AO26" s="23">
        <f>'syn rec_edit_2'!G254</f>
        <v>0</v>
      </c>
      <c r="AP26" s="221">
        <f>'syn rec_edit_2'!F255</f>
        <v>0</v>
      </c>
      <c r="AQ26" s="22"/>
      <c r="AR26" s="22"/>
      <c r="AS26" s="23">
        <f>'syn rec_edit_2'!G255</f>
        <v>0</v>
      </c>
      <c r="AT26" s="221">
        <f>'syn rec_edit_2'!F256</f>
        <v>0</v>
      </c>
      <c r="AU26" s="22"/>
      <c r="AV26" s="22"/>
      <c r="AW26" s="23">
        <f>'syn rec_edit_2'!G256</f>
        <v>0</v>
      </c>
    </row>
    <row r="27" spans="1:51" ht="12.95" customHeight="1">
      <c r="A27" s="701" t="s">
        <v>9</v>
      </c>
      <c r="B27" s="709" t="str">
        <f>IF('syn rec_edit_2'!B257&lt;&gt;"",RIGHT('syn rec_edit_2'!B257,LEN('syn rec_edit_2'!B257)-5),"")</f>
        <v/>
      </c>
      <c r="C27" s="710"/>
      <c r="D27" s="711"/>
      <c r="E27" s="52" t="str">
        <f>IF('syn rec_edit_2'!E257&gt;0, 'syn rec_edit_2'!E257 &amp; "nt","")</f>
        <v/>
      </c>
      <c r="F27" s="709" t="str">
        <f>IF('syn rec_edit_2'!B258&lt;&gt;"",RIGHT('syn rec_edit_2'!B258,LEN('syn rec_edit_2'!B258)-5),"")</f>
        <v/>
      </c>
      <c r="G27" s="710"/>
      <c r="H27" s="711"/>
      <c r="I27" s="52" t="str">
        <f>IF('syn rec_edit_2'!E258&gt;0, 'syn rec_edit_2'!E258 &amp; "nt","")</f>
        <v/>
      </c>
      <c r="J27" s="709" t="str">
        <f>IF('syn rec_edit_2'!B259&lt;&gt;"",RIGHT('syn rec_edit_2'!B259,LEN('syn rec_edit_2'!B259)-5),"")</f>
        <v/>
      </c>
      <c r="K27" s="710"/>
      <c r="L27" s="711"/>
      <c r="M27" s="52" t="str">
        <f>IF('syn rec_edit_2'!E259&gt;0, 'syn rec_edit_2'!E259 &amp; "nt","")</f>
        <v/>
      </c>
      <c r="N27" s="709" t="str">
        <f>IF('syn rec_edit_2'!B260&lt;&gt;"",RIGHT('syn rec_edit_2'!B260,LEN('syn rec_edit_2'!B260)-5),"")</f>
        <v/>
      </c>
      <c r="O27" s="710"/>
      <c r="P27" s="711"/>
      <c r="Q27" s="52" t="str">
        <f>IF('syn rec_edit_2'!E260&gt;0, 'syn rec_edit_2'!E260 &amp; "nt","")</f>
        <v/>
      </c>
      <c r="R27" s="709" t="str">
        <f>IF('syn rec_edit_2'!B261&lt;&gt;"",RIGHT('syn rec_edit_2'!B261,LEN('syn rec_edit_2'!B261)-5),"")</f>
        <v/>
      </c>
      <c r="S27" s="710"/>
      <c r="T27" s="711"/>
      <c r="U27" s="52" t="str">
        <f>IF('syn rec_edit_2'!E261&gt;0, 'syn rec_edit_2'!E261 &amp; "nt","")</f>
        <v/>
      </c>
      <c r="V27" s="709" t="str">
        <f>IF('syn rec_edit_2'!B262&lt;&gt;"",RIGHT('syn rec_edit_2'!B262,LEN('syn rec_edit_2'!B262)-5),"")</f>
        <v/>
      </c>
      <c r="W27" s="710"/>
      <c r="X27" s="711"/>
      <c r="Y27" s="52" t="str">
        <f>IF('syn rec_edit_2'!E262&gt;0, 'syn rec_edit_2'!E262 &amp; "nt","")</f>
        <v/>
      </c>
      <c r="Z27" s="709" t="str">
        <f>IF('syn rec_edit_2'!B263&lt;&gt;"",RIGHT('syn rec_edit_2'!B263,LEN('syn rec_edit_2'!B263)-5),"")</f>
        <v/>
      </c>
      <c r="AA27" s="710"/>
      <c r="AB27" s="711"/>
      <c r="AC27" s="52" t="str">
        <f>IF('syn rec_edit_2'!E263&gt;0, 'syn rec_edit_2'!E263 &amp; "nt","")</f>
        <v/>
      </c>
      <c r="AD27" s="709" t="str">
        <f>IF('syn rec_edit_2'!B264&lt;&gt;"",RIGHT('syn rec_edit_2'!B264,LEN('syn rec_edit_2'!B264)-5),"")</f>
        <v/>
      </c>
      <c r="AE27" s="710"/>
      <c r="AF27" s="711"/>
      <c r="AG27" s="52" t="str">
        <f>IF('syn rec_edit_2'!E264&gt;0, 'syn rec_edit_2'!E264 &amp; "nt","")</f>
        <v/>
      </c>
      <c r="AH27" s="709" t="str">
        <f>IF('syn rec_edit_2'!B265&lt;&gt;"",RIGHT('syn rec_edit_2'!B265,LEN('syn rec_edit_2'!B265)-5),"")</f>
        <v/>
      </c>
      <c r="AI27" s="710"/>
      <c r="AJ27" s="711"/>
      <c r="AK27" s="52" t="str">
        <f>IF('syn rec_edit_2'!E265&gt;0, 'syn rec_edit_2'!E265 &amp; "nt","")</f>
        <v/>
      </c>
      <c r="AL27" s="709" t="str">
        <f>IF('syn rec_edit_2'!B266&lt;&gt;"",RIGHT('syn rec_edit_2'!B266,LEN('syn rec_edit_2'!B266)-5),"")</f>
        <v/>
      </c>
      <c r="AM27" s="710"/>
      <c r="AN27" s="711"/>
      <c r="AO27" s="52" t="str">
        <f>IF('syn rec_edit_2'!E266&gt;0, 'syn rec_edit_2'!E266 &amp; "nt","")</f>
        <v/>
      </c>
      <c r="AP27" s="709" t="str">
        <f>IF('syn rec_edit_2'!B267&lt;&gt;"",RIGHT('syn rec_edit_2'!B267,LEN('syn rec_edit_2'!B267)-5),"")</f>
        <v/>
      </c>
      <c r="AQ27" s="710"/>
      <c r="AR27" s="711"/>
      <c r="AS27" s="52" t="str">
        <f>IF('syn rec_edit_2'!E267&gt;0, 'syn rec_edit_2'!E267 &amp; "nt","")</f>
        <v/>
      </c>
      <c r="AT27" s="709" t="str">
        <f>IF('syn rec_edit_2'!B268&lt;&gt;"",RIGHT('syn rec_edit_2'!B268,LEN('syn rec_edit_2'!B268)-5),"")</f>
        <v/>
      </c>
      <c r="AU27" s="710"/>
      <c r="AV27" s="711"/>
      <c r="AW27" s="52" t="str">
        <f>IF('syn rec_edit_2'!E268&gt;0, 'syn rec_edit_2'!E268 &amp; "nt","")</f>
        <v/>
      </c>
    </row>
    <row r="28" spans="1:51" ht="12.95" customHeight="1">
      <c r="A28" s="702"/>
      <c r="B28" s="712"/>
      <c r="C28" s="713"/>
      <c r="D28" s="714"/>
      <c r="E28" s="39">
        <f>'syn rec_edit_2'!I257</f>
        <v>0</v>
      </c>
      <c r="F28" s="712"/>
      <c r="G28" s="713"/>
      <c r="H28" s="714"/>
      <c r="I28" s="39">
        <f>'syn rec_edit_2'!I258</f>
        <v>0</v>
      </c>
      <c r="J28" s="712"/>
      <c r="K28" s="713"/>
      <c r="L28" s="714"/>
      <c r="M28" s="39">
        <f>'syn rec_edit_2'!I259</f>
        <v>0</v>
      </c>
      <c r="N28" s="712"/>
      <c r="O28" s="713"/>
      <c r="P28" s="714"/>
      <c r="Q28" s="39">
        <f>'syn rec_edit_2'!I260</f>
        <v>0</v>
      </c>
      <c r="R28" s="712"/>
      <c r="S28" s="713"/>
      <c r="T28" s="714"/>
      <c r="U28" s="39">
        <f>'syn rec_edit_2'!I261</f>
        <v>0</v>
      </c>
      <c r="V28" s="712"/>
      <c r="W28" s="713"/>
      <c r="X28" s="714"/>
      <c r="Y28" s="39">
        <f>'syn rec_edit_2'!I262</f>
        <v>0</v>
      </c>
      <c r="Z28" s="712"/>
      <c r="AA28" s="713"/>
      <c r="AB28" s="714"/>
      <c r="AC28" s="39">
        <f>'syn rec_edit_2'!I263</f>
        <v>0</v>
      </c>
      <c r="AD28" s="712"/>
      <c r="AE28" s="713"/>
      <c r="AF28" s="714"/>
      <c r="AG28" s="39">
        <f>'syn rec_edit_2'!I264</f>
        <v>0</v>
      </c>
      <c r="AH28" s="712"/>
      <c r="AI28" s="713"/>
      <c r="AJ28" s="714"/>
      <c r="AK28" s="39">
        <f>'syn rec_edit_2'!I265</f>
        <v>0</v>
      </c>
      <c r="AL28" s="712"/>
      <c r="AM28" s="713"/>
      <c r="AN28" s="714"/>
      <c r="AO28" s="39">
        <f>'syn rec_edit_2'!I266</f>
        <v>0</v>
      </c>
      <c r="AP28" s="712"/>
      <c r="AQ28" s="713"/>
      <c r="AR28" s="714"/>
      <c r="AS28" s="39">
        <f>'syn rec_edit_2'!I267</f>
        <v>0</v>
      </c>
      <c r="AT28" s="712"/>
      <c r="AU28" s="713"/>
      <c r="AV28" s="714"/>
      <c r="AW28" s="39">
        <f>'syn rec_edit_2'!I268</f>
        <v>0</v>
      </c>
    </row>
    <row r="29" spans="1:51" ht="12.95" customHeight="1">
      <c r="A29" s="702"/>
      <c r="B29" s="20"/>
      <c r="C29" s="38">
        <f>'syn rec_edit_2'!H257</f>
        <v>0</v>
      </c>
      <c r="D29" s="21"/>
      <c r="E29" s="39">
        <f>'syn rec_edit_2'!J257</f>
        <v>0</v>
      </c>
      <c r="F29" s="20"/>
      <c r="G29" s="38">
        <f>'syn rec_edit_2'!H258</f>
        <v>0</v>
      </c>
      <c r="H29" s="21"/>
      <c r="I29" s="39">
        <f>'syn rec_edit_2'!J258</f>
        <v>0</v>
      </c>
      <c r="J29" s="20"/>
      <c r="K29" s="38">
        <f>'syn rec_edit_2'!H259</f>
        <v>0</v>
      </c>
      <c r="L29" s="21"/>
      <c r="M29" s="39">
        <f>'syn rec_edit_2'!J259</f>
        <v>0</v>
      </c>
      <c r="N29" s="20"/>
      <c r="O29" s="38">
        <f>'syn rec_edit_2'!H260</f>
        <v>0</v>
      </c>
      <c r="P29" s="21"/>
      <c r="Q29" s="39">
        <f>'syn rec_edit_2'!J260</f>
        <v>0</v>
      </c>
      <c r="R29" s="20"/>
      <c r="S29" s="38">
        <f>'syn rec_edit_2'!H261</f>
        <v>0</v>
      </c>
      <c r="T29" s="21"/>
      <c r="U29" s="39">
        <f>'syn rec_edit_2'!J261</f>
        <v>0</v>
      </c>
      <c r="V29" s="20"/>
      <c r="W29" s="38">
        <f>'syn rec_edit_2'!H262</f>
        <v>0</v>
      </c>
      <c r="X29" s="21"/>
      <c r="Y29" s="39">
        <f>'syn rec_edit_2'!J262</f>
        <v>0</v>
      </c>
      <c r="Z29" s="20"/>
      <c r="AA29" s="38">
        <f>'syn rec_edit_2'!H263</f>
        <v>0</v>
      </c>
      <c r="AB29" s="21"/>
      <c r="AC29" s="39">
        <f>'syn rec_edit_2'!J263</f>
        <v>0</v>
      </c>
      <c r="AD29" s="20"/>
      <c r="AE29" s="38">
        <f>'syn rec_edit_2'!H264</f>
        <v>0</v>
      </c>
      <c r="AF29" s="21"/>
      <c r="AG29" s="39">
        <f>'syn rec_edit_2'!J264</f>
        <v>0</v>
      </c>
      <c r="AH29" s="20"/>
      <c r="AI29" s="38">
        <f>'syn rec_edit_2'!H265</f>
        <v>0</v>
      </c>
      <c r="AJ29" s="21"/>
      <c r="AK29" s="39">
        <f>'syn rec_edit_2'!J265</f>
        <v>0</v>
      </c>
      <c r="AL29" s="20"/>
      <c r="AM29" s="38">
        <f>'syn rec_edit_2'!H266</f>
        <v>0</v>
      </c>
      <c r="AN29" s="21"/>
      <c r="AO29" s="39">
        <f>'syn rec_edit_2'!J266</f>
        <v>0</v>
      </c>
      <c r="AP29" s="20"/>
      <c r="AQ29" s="38">
        <f>'syn rec_edit_2'!H267</f>
        <v>0</v>
      </c>
      <c r="AR29" s="21"/>
      <c r="AS29" s="39">
        <f>'syn rec_edit_2'!J267</f>
        <v>0</v>
      </c>
      <c r="AT29" s="20"/>
      <c r="AU29" s="38">
        <f>'syn rec_edit_2'!H268</f>
        <v>0</v>
      </c>
      <c r="AV29" s="21"/>
      <c r="AW29" s="39">
        <f>'syn rec_edit_2'!J268</f>
        <v>0</v>
      </c>
    </row>
    <row r="30" spans="1:51" ht="12.95" customHeight="1" thickBot="1">
      <c r="A30" s="28"/>
      <c r="B30" s="221">
        <f>'syn rec_edit_2'!F257</f>
        <v>0</v>
      </c>
      <c r="C30" s="22"/>
      <c r="D30" s="22"/>
      <c r="E30" s="23">
        <f>'syn rec_edit_2'!G257</f>
        <v>0</v>
      </c>
      <c r="F30" s="221">
        <f>'syn rec_edit_2'!F258</f>
        <v>0</v>
      </c>
      <c r="G30" s="22"/>
      <c r="H30" s="22"/>
      <c r="I30" s="23">
        <f>'syn rec_edit_2'!G258</f>
        <v>0</v>
      </c>
      <c r="J30" s="221">
        <f>'syn rec_edit_2'!F259</f>
        <v>0</v>
      </c>
      <c r="K30" s="22"/>
      <c r="L30" s="22"/>
      <c r="M30" s="23">
        <f>'syn rec_edit_2'!G259</f>
        <v>0</v>
      </c>
      <c r="N30" s="221">
        <f>'syn rec_edit_2'!F260</f>
        <v>0</v>
      </c>
      <c r="O30" s="22"/>
      <c r="P30" s="22"/>
      <c r="Q30" s="23">
        <f>'syn rec_edit_2'!G260</f>
        <v>0</v>
      </c>
      <c r="R30" s="221">
        <f>'syn rec_edit_2'!F261</f>
        <v>0</v>
      </c>
      <c r="S30" s="22"/>
      <c r="T30" s="22"/>
      <c r="U30" s="23">
        <f>'syn rec_edit_2'!G261</f>
        <v>0</v>
      </c>
      <c r="V30" s="221">
        <f>'syn rec_edit_2'!F262</f>
        <v>0</v>
      </c>
      <c r="W30" s="22"/>
      <c r="X30" s="22"/>
      <c r="Y30" s="23">
        <f>'syn rec_edit_2'!G262</f>
        <v>0</v>
      </c>
      <c r="Z30" s="221">
        <f>'syn rec_edit_2'!F263</f>
        <v>0</v>
      </c>
      <c r="AA30" s="22"/>
      <c r="AB30" s="22"/>
      <c r="AC30" s="23">
        <f>'syn rec_edit_2'!G263</f>
        <v>0</v>
      </c>
      <c r="AD30" s="221">
        <f>'syn rec_edit_2'!F264</f>
        <v>0</v>
      </c>
      <c r="AE30" s="22"/>
      <c r="AF30" s="22"/>
      <c r="AG30" s="23">
        <f>'syn rec_edit_2'!G264</f>
        <v>0</v>
      </c>
      <c r="AH30" s="221">
        <f>'syn rec_edit_2'!F265</f>
        <v>0</v>
      </c>
      <c r="AI30" s="22"/>
      <c r="AJ30" s="22"/>
      <c r="AK30" s="23">
        <f>'syn rec_edit_2'!G265</f>
        <v>0</v>
      </c>
      <c r="AL30" s="221">
        <f>'syn rec_edit_2'!F266</f>
        <v>0</v>
      </c>
      <c r="AM30" s="22"/>
      <c r="AN30" s="22"/>
      <c r="AO30" s="23">
        <f>'syn rec_edit_2'!G266</f>
        <v>0</v>
      </c>
      <c r="AP30" s="221">
        <f>'syn rec_edit_2'!F267</f>
        <v>0</v>
      </c>
      <c r="AQ30" s="22"/>
      <c r="AR30" s="22"/>
      <c r="AS30" s="23">
        <f>'syn rec_edit_2'!G267</f>
        <v>0</v>
      </c>
      <c r="AT30" s="221">
        <f>'syn rec_edit_2'!F268</f>
        <v>0</v>
      </c>
      <c r="AU30" s="22"/>
      <c r="AV30" s="22"/>
      <c r="AW30" s="23">
        <f>'syn rec_edit_2'!G268</f>
        <v>0</v>
      </c>
    </row>
    <row r="31" spans="1:51" ht="12.95" customHeight="1">
      <c r="A31" s="701" t="s">
        <v>10</v>
      </c>
      <c r="B31" s="709" t="str">
        <f>IF('syn rec_edit_2'!B269&lt;&gt;"",RIGHT('syn rec_edit_2'!B269,LEN('syn rec_edit_2'!B269)-5),"")</f>
        <v/>
      </c>
      <c r="C31" s="710"/>
      <c r="D31" s="711"/>
      <c r="E31" s="52" t="str">
        <f>IF('syn rec_edit_2'!E269&gt;0, 'syn rec_edit_2'!E269 &amp; "nt","")</f>
        <v/>
      </c>
      <c r="F31" s="709" t="str">
        <f>IF('syn rec_edit_2'!B270&lt;&gt;"",RIGHT('syn rec_edit_2'!B270,LEN('syn rec_edit_2'!B270)-5),"")</f>
        <v/>
      </c>
      <c r="G31" s="710"/>
      <c r="H31" s="711"/>
      <c r="I31" s="52" t="str">
        <f>IF('syn rec_edit_2'!E270&gt;0, 'syn rec_edit_2'!E270 &amp; "nt","")</f>
        <v/>
      </c>
      <c r="J31" s="709" t="str">
        <f>IF('syn rec_edit_2'!B271&lt;&gt;"",RIGHT('syn rec_edit_2'!B271,LEN('syn rec_edit_2'!B271)-5),"")</f>
        <v/>
      </c>
      <c r="K31" s="710"/>
      <c r="L31" s="711"/>
      <c r="M31" s="52" t="str">
        <f>IF('syn rec_edit_2'!E271&gt;0, 'syn rec_edit_2'!E271 &amp; "nt","")</f>
        <v/>
      </c>
      <c r="N31" s="709" t="str">
        <f>IF('syn rec_edit_2'!B272&lt;&gt;"",RIGHT('syn rec_edit_2'!B272,LEN('syn rec_edit_2'!B272)-5),"")</f>
        <v/>
      </c>
      <c r="O31" s="710"/>
      <c r="P31" s="711"/>
      <c r="Q31" s="52" t="str">
        <f>IF('syn rec_edit_2'!E272&gt;0, 'syn rec_edit_2'!E272 &amp; "nt","")</f>
        <v/>
      </c>
      <c r="R31" s="709" t="str">
        <f>IF('syn rec_edit_2'!B273&lt;&gt;"",RIGHT('syn rec_edit_2'!B273,LEN('syn rec_edit_2'!B273)-5),"")</f>
        <v/>
      </c>
      <c r="S31" s="710"/>
      <c r="T31" s="711"/>
      <c r="U31" s="52" t="str">
        <f>IF('syn rec_edit_2'!E273&gt;0, 'syn rec_edit_2'!E273 &amp; "nt","")</f>
        <v/>
      </c>
      <c r="V31" s="709" t="str">
        <f>IF('syn rec_edit_2'!B274&lt;&gt;"",RIGHT('syn rec_edit_2'!B274,LEN('syn rec_edit_2'!B274)-5),"")</f>
        <v/>
      </c>
      <c r="W31" s="710"/>
      <c r="X31" s="711"/>
      <c r="Y31" s="52" t="str">
        <f>IF('syn rec_edit_2'!E274&gt;0, 'syn rec_edit_2'!E274 &amp; "nt","")</f>
        <v/>
      </c>
      <c r="Z31" s="709" t="str">
        <f>IF('syn rec_edit_2'!B275&lt;&gt;"",RIGHT('syn rec_edit_2'!B275,LEN('syn rec_edit_2'!B275)-5),"")</f>
        <v/>
      </c>
      <c r="AA31" s="710"/>
      <c r="AB31" s="711"/>
      <c r="AC31" s="52" t="str">
        <f>IF('syn rec_edit_2'!E275&gt;0, 'syn rec_edit_2'!E275 &amp; "nt","")</f>
        <v/>
      </c>
      <c r="AD31" s="709" t="str">
        <f>IF('syn rec_edit_2'!B276&lt;&gt;"",RIGHT('syn rec_edit_2'!B276,LEN('syn rec_edit_2'!B276)-5),"")</f>
        <v/>
      </c>
      <c r="AE31" s="710"/>
      <c r="AF31" s="711"/>
      <c r="AG31" s="52" t="str">
        <f>IF('syn rec_edit_2'!E276&gt;0, 'syn rec_edit_2'!E276 &amp; "nt","")</f>
        <v/>
      </c>
      <c r="AH31" s="709" t="str">
        <f>IF('syn rec_edit_2'!B277&lt;&gt;"",RIGHT('syn rec_edit_2'!B277,LEN('syn rec_edit_2'!B277)-5),"")</f>
        <v/>
      </c>
      <c r="AI31" s="710"/>
      <c r="AJ31" s="711"/>
      <c r="AK31" s="52" t="str">
        <f>IF('syn rec_edit_2'!E277&gt;0, 'syn rec_edit_2'!E277 &amp; "nt","")</f>
        <v/>
      </c>
      <c r="AL31" s="709" t="str">
        <f>IF('syn rec_edit_2'!B278&lt;&gt;"",RIGHT('syn rec_edit_2'!B278,LEN('syn rec_edit_2'!B278)-5),"")</f>
        <v/>
      </c>
      <c r="AM31" s="710"/>
      <c r="AN31" s="711"/>
      <c r="AO31" s="52" t="str">
        <f>IF('syn rec_edit_2'!E278&gt;0, 'syn rec_edit_2'!E278 &amp; "nt","")</f>
        <v/>
      </c>
      <c r="AP31" s="709" t="str">
        <f>IF('syn rec_edit_2'!B279&lt;&gt;"",RIGHT('syn rec_edit_2'!B279,LEN('syn rec_edit_2'!B279)-5),"")</f>
        <v/>
      </c>
      <c r="AQ31" s="710"/>
      <c r="AR31" s="711"/>
      <c r="AS31" s="52" t="str">
        <f>IF('syn rec_edit_2'!E279&gt;0, 'syn rec_edit_2'!E279 &amp; "nt","")</f>
        <v/>
      </c>
      <c r="AT31" s="709" t="str">
        <f>IF('syn rec_edit_2'!B280&lt;&gt;"",RIGHT('syn rec_edit_2'!B280,LEN('syn rec_edit_2'!B280)-5),"")</f>
        <v/>
      </c>
      <c r="AU31" s="710"/>
      <c r="AV31" s="711"/>
      <c r="AW31" s="52" t="str">
        <f>IF('syn rec_edit_2'!E280&gt;0, 'syn rec_edit_2'!E280 &amp; "nt","")</f>
        <v/>
      </c>
    </row>
    <row r="32" spans="1:51" ht="12.95" customHeight="1">
      <c r="A32" s="702"/>
      <c r="B32" s="712"/>
      <c r="C32" s="713"/>
      <c r="D32" s="714"/>
      <c r="E32" s="39">
        <f>'syn rec_edit_2'!I269</f>
        <v>0</v>
      </c>
      <c r="F32" s="712"/>
      <c r="G32" s="713"/>
      <c r="H32" s="714"/>
      <c r="I32" s="39">
        <f>'syn rec_edit_2'!I270</f>
        <v>0</v>
      </c>
      <c r="J32" s="712"/>
      <c r="K32" s="713"/>
      <c r="L32" s="714"/>
      <c r="M32" s="39">
        <f>'syn rec_edit_2'!I271</f>
        <v>0</v>
      </c>
      <c r="N32" s="712"/>
      <c r="O32" s="713"/>
      <c r="P32" s="714"/>
      <c r="Q32" s="39">
        <f>'syn rec_edit_2'!I272</f>
        <v>0</v>
      </c>
      <c r="R32" s="712"/>
      <c r="S32" s="713"/>
      <c r="T32" s="714"/>
      <c r="U32" s="39">
        <f>'syn rec_edit_2'!I273</f>
        <v>0</v>
      </c>
      <c r="V32" s="712"/>
      <c r="W32" s="713"/>
      <c r="X32" s="714"/>
      <c r="Y32" s="39">
        <f>'syn rec_edit_2'!I274</f>
        <v>0</v>
      </c>
      <c r="Z32" s="712"/>
      <c r="AA32" s="713"/>
      <c r="AB32" s="714"/>
      <c r="AC32" s="39">
        <f>'syn rec_edit_2'!I275</f>
        <v>0</v>
      </c>
      <c r="AD32" s="712"/>
      <c r="AE32" s="713"/>
      <c r="AF32" s="714"/>
      <c r="AG32" s="39">
        <f>'syn rec_edit_2'!I276</f>
        <v>0</v>
      </c>
      <c r="AH32" s="712"/>
      <c r="AI32" s="713"/>
      <c r="AJ32" s="714"/>
      <c r="AK32" s="39">
        <f>'syn rec_edit_2'!I277</f>
        <v>0</v>
      </c>
      <c r="AL32" s="712"/>
      <c r="AM32" s="713"/>
      <c r="AN32" s="714"/>
      <c r="AO32" s="39">
        <f>'syn rec_edit_2'!I278</f>
        <v>0</v>
      </c>
      <c r="AP32" s="712"/>
      <c r="AQ32" s="713"/>
      <c r="AR32" s="714"/>
      <c r="AS32" s="39">
        <f>'syn rec_edit_2'!I279</f>
        <v>0</v>
      </c>
      <c r="AT32" s="712"/>
      <c r="AU32" s="713"/>
      <c r="AV32" s="714"/>
      <c r="AW32" s="39">
        <f>'syn rec_edit_2'!I280</f>
        <v>0</v>
      </c>
    </row>
    <row r="33" spans="1:49" ht="12.95" customHeight="1">
      <c r="A33" s="702"/>
      <c r="B33" s="20"/>
      <c r="C33" s="38">
        <f>'syn rec_edit_2'!H269</f>
        <v>0</v>
      </c>
      <c r="D33" s="21"/>
      <c r="E33" s="39">
        <f>'syn rec_edit_2'!J269</f>
        <v>0</v>
      </c>
      <c r="F33" s="20"/>
      <c r="G33" s="38">
        <f>'syn rec_edit_2'!H270</f>
        <v>0</v>
      </c>
      <c r="H33" s="21"/>
      <c r="I33" s="39">
        <f>'syn rec_edit_2'!J270</f>
        <v>0</v>
      </c>
      <c r="J33" s="20"/>
      <c r="K33" s="38">
        <f>'syn rec_edit_2'!H271</f>
        <v>0</v>
      </c>
      <c r="L33" s="21"/>
      <c r="M33" s="39">
        <f>'syn rec_edit_2'!J271</f>
        <v>0</v>
      </c>
      <c r="N33" s="20"/>
      <c r="O33" s="38">
        <f>'syn rec_edit_2'!H272</f>
        <v>0</v>
      </c>
      <c r="P33" s="21"/>
      <c r="Q33" s="39">
        <f>'syn rec_edit_2'!J272</f>
        <v>0</v>
      </c>
      <c r="R33" s="20"/>
      <c r="S33" s="38">
        <f>'syn rec_edit_2'!H273</f>
        <v>0</v>
      </c>
      <c r="T33" s="21"/>
      <c r="U33" s="39">
        <f>'syn rec_edit_2'!J273</f>
        <v>0</v>
      </c>
      <c r="V33" s="20"/>
      <c r="W33" s="38">
        <f>'syn rec_edit_2'!H274</f>
        <v>0</v>
      </c>
      <c r="X33" s="21"/>
      <c r="Y33" s="39">
        <f>'syn rec_edit_2'!J274</f>
        <v>0</v>
      </c>
      <c r="Z33" s="20"/>
      <c r="AA33" s="38">
        <f>'syn rec_edit_2'!H275</f>
        <v>0</v>
      </c>
      <c r="AB33" s="21"/>
      <c r="AC33" s="39">
        <f>'syn rec_edit_2'!J275</f>
        <v>0</v>
      </c>
      <c r="AD33" s="20"/>
      <c r="AE33" s="38">
        <f>'syn rec_edit_2'!H276</f>
        <v>0</v>
      </c>
      <c r="AF33" s="21"/>
      <c r="AG33" s="39">
        <f>'syn rec_edit_2'!J276</f>
        <v>0</v>
      </c>
      <c r="AH33" s="20"/>
      <c r="AI33" s="38">
        <f>'syn rec_edit_2'!H277</f>
        <v>0</v>
      </c>
      <c r="AJ33" s="21"/>
      <c r="AK33" s="39">
        <f>'syn rec_edit_2'!J277</f>
        <v>0</v>
      </c>
      <c r="AL33" s="20"/>
      <c r="AM33" s="38">
        <f>'syn rec_edit_2'!H278</f>
        <v>0</v>
      </c>
      <c r="AN33" s="21"/>
      <c r="AO33" s="39">
        <f>'syn rec_edit_2'!J278</f>
        <v>0</v>
      </c>
      <c r="AP33" s="20"/>
      <c r="AQ33" s="38">
        <f>'syn rec_edit_2'!H279</f>
        <v>0</v>
      </c>
      <c r="AR33" s="21"/>
      <c r="AS33" s="39">
        <f>'syn rec_edit_2'!J279</f>
        <v>0</v>
      </c>
      <c r="AT33" s="20"/>
      <c r="AU33" s="38">
        <f>'syn rec_edit_2'!H280</f>
        <v>0</v>
      </c>
      <c r="AV33" s="21"/>
      <c r="AW33" s="39">
        <f>'syn rec_edit_2'!J280</f>
        <v>0</v>
      </c>
    </row>
    <row r="34" spans="1:49" ht="12.95" customHeight="1" thickBot="1">
      <c r="A34" s="28"/>
      <c r="B34" s="221">
        <f>'syn rec_edit_2'!F269</f>
        <v>0</v>
      </c>
      <c r="C34" s="22"/>
      <c r="D34" s="22"/>
      <c r="E34" s="23">
        <f>'syn rec_edit_2'!G269</f>
        <v>0</v>
      </c>
      <c r="F34" s="221">
        <f>'syn rec_edit_2'!F270</f>
        <v>0</v>
      </c>
      <c r="G34" s="22"/>
      <c r="H34" s="22"/>
      <c r="I34" s="23">
        <f>'syn rec_edit_2'!G270</f>
        <v>0</v>
      </c>
      <c r="J34" s="221">
        <f>'syn rec_edit_2'!F271</f>
        <v>0</v>
      </c>
      <c r="K34" s="22"/>
      <c r="L34" s="22"/>
      <c r="M34" s="23">
        <f>'syn rec_edit_2'!G271</f>
        <v>0</v>
      </c>
      <c r="N34" s="221">
        <f>'syn rec_edit_2'!F272</f>
        <v>0</v>
      </c>
      <c r="O34" s="22"/>
      <c r="P34" s="22"/>
      <c r="Q34" s="23">
        <f>'syn rec_edit_2'!G272</f>
        <v>0</v>
      </c>
      <c r="R34" s="221">
        <f>'syn rec_edit_2'!F273</f>
        <v>0</v>
      </c>
      <c r="S34" s="22"/>
      <c r="T34" s="22"/>
      <c r="U34" s="23">
        <f>'syn rec_edit_2'!G273</f>
        <v>0</v>
      </c>
      <c r="V34" s="221">
        <f>'syn rec_edit_2'!F274</f>
        <v>0</v>
      </c>
      <c r="W34" s="22"/>
      <c r="X34" s="22"/>
      <c r="Y34" s="23">
        <f>'syn rec_edit_2'!G274</f>
        <v>0</v>
      </c>
      <c r="Z34" s="221">
        <f>'syn rec_edit_2'!F275</f>
        <v>0</v>
      </c>
      <c r="AA34" s="22"/>
      <c r="AB34" s="22"/>
      <c r="AC34" s="23">
        <f>'syn rec_edit_2'!G275</f>
        <v>0</v>
      </c>
      <c r="AD34" s="221">
        <f>'syn rec_edit_2'!F276</f>
        <v>0</v>
      </c>
      <c r="AE34" s="22"/>
      <c r="AF34" s="22"/>
      <c r="AG34" s="23">
        <f>'syn rec_edit_2'!G276</f>
        <v>0</v>
      </c>
      <c r="AH34" s="221">
        <f>'syn rec_edit_2'!F277</f>
        <v>0</v>
      </c>
      <c r="AI34" s="22"/>
      <c r="AJ34" s="22"/>
      <c r="AK34" s="23">
        <f>'syn rec_edit_2'!G277</f>
        <v>0</v>
      </c>
      <c r="AL34" s="221">
        <f>'syn rec_edit_2'!F278</f>
        <v>0</v>
      </c>
      <c r="AM34" s="22"/>
      <c r="AN34" s="22"/>
      <c r="AO34" s="23">
        <f>'syn rec_edit_2'!G278</f>
        <v>0</v>
      </c>
      <c r="AP34" s="221">
        <f>'syn rec_edit_2'!F279</f>
        <v>0</v>
      </c>
      <c r="AQ34" s="22"/>
      <c r="AR34" s="22"/>
      <c r="AS34" s="23">
        <f>'syn rec_edit_2'!G279</f>
        <v>0</v>
      </c>
      <c r="AT34" s="221">
        <f>'syn rec_edit_2'!F280</f>
        <v>0</v>
      </c>
      <c r="AU34" s="22"/>
      <c r="AV34" s="22"/>
      <c r="AW34" s="23">
        <f>'syn rec_edit_2'!G280</f>
        <v>0</v>
      </c>
    </row>
    <row r="35" spans="1:49" ht="12.95" customHeight="1">
      <c r="A35" s="701" t="s">
        <v>11</v>
      </c>
      <c r="B35" s="709" t="str">
        <f>IF('syn rec_edit_2'!B281&lt;&gt;"",RIGHT('syn rec_edit_2'!B281,LEN('syn rec_edit_2'!B281)-5),"")</f>
        <v/>
      </c>
      <c r="C35" s="710"/>
      <c r="D35" s="711"/>
      <c r="E35" s="52" t="str">
        <f>IF('syn rec_edit_2'!E281&gt;0, 'syn rec_edit_2'!E281 &amp; "nt","")</f>
        <v/>
      </c>
      <c r="F35" s="709" t="str">
        <f>IF('syn rec_edit_2'!B282&lt;&gt;"",RIGHT('syn rec_edit_2'!B282,LEN('syn rec_edit_2'!B282)-5),"")</f>
        <v/>
      </c>
      <c r="G35" s="710"/>
      <c r="H35" s="711"/>
      <c r="I35" s="52" t="str">
        <f>IF('syn rec_edit_2'!E282&gt;0, 'syn rec_edit_2'!E282 &amp; "nt","")</f>
        <v/>
      </c>
      <c r="J35" s="709" t="str">
        <f>IF('syn rec_edit_2'!B283&lt;&gt;"",RIGHT('syn rec_edit_2'!B283,LEN('syn rec_edit_2'!B283)-5),"")</f>
        <v/>
      </c>
      <c r="K35" s="710"/>
      <c r="L35" s="711"/>
      <c r="M35" s="52" t="str">
        <f>IF('syn rec_edit_2'!E283&gt;0, 'syn rec_edit_2'!E283 &amp; "nt","")</f>
        <v/>
      </c>
      <c r="N35" s="709" t="str">
        <f>IF('syn rec_edit_2'!B284&lt;&gt;"",RIGHT('syn rec_edit_2'!B284,LEN('syn rec_edit_2'!B284)-5),"")</f>
        <v/>
      </c>
      <c r="O35" s="710"/>
      <c r="P35" s="711"/>
      <c r="Q35" s="52" t="str">
        <f>IF('syn rec_edit_2'!E284&gt;0, 'syn rec_edit_2'!E284 &amp; "nt","")</f>
        <v/>
      </c>
      <c r="R35" s="709" t="str">
        <f>IF('syn rec_edit_2'!B285&lt;&gt;"",RIGHT('syn rec_edit_2'!B285,LEN('syn rec_edit_2'!B285)-5),"")</f>
        <v/>
      </c>
      <c r="S35" s="710"/>
      <c r="T35" s="711"/>
      <c r="U35" s="52" t="str">
        <f>IF('syn rec_edit_2'!E285&gt;0, 'syn rec_edit_2'!E285 &amp; "nt","")</f>
        <v/>
      </c>
      <c r="V35" s="709" t="str">
        <f>IF('syn rec_edit_2'!B286&lt;&gt;"",RIGHT('syn rec_edit_2'!B286,LEN('syn rec_edit_2'!B286)-5),"")</f>
        <v/>
      </c>
      <c r="W35" s="710"/>
      <c r="X35" s="711"/>
      <c r="Y35" s="52" t="str">
        <f>IF('syn rec_edit_2'!E286&gt;0, 'syn rec_edit_2'!E286 &amp; "nt","")</f>
        <v/>
      </c>
      <c r="Z35" s="709" t="str">
        <f>IF('syn rec_edit_2'!B287&lt;&gt;"",RIGHT('syn rec_edit_2'!B287,LEN('syn rec_edit_2'!B287)-5),"")</f>
        <v/>
      </c>
      <c r="AA35" s="710"/>
      <c r="AB35" s="711"/>
      <c r="AC35" s="52" t="str">
        <f>IF('syn rec_edit_2'!E287&gt;0, 'syn rec_edit_2'!E287 &amp; "nt","")</f>
        <v/>
      </c>
      <c r="AD35" s="709" t="str">
        <f>IF('syn rec_edit_2'!B288&lt;&gt;"",RIGHT('syn rec_edit_2'!B288,LEN('syn rec_edit_2'!B288)-5),"")</f>
        <v/>
      </c>
      <c r="AE35" s="710"/>
      <c r="AF35" s="711"/>
      <c r="AG35" s="52" t="str">
        <f>IF('syn rec_edit_2'!E288&gt;0, 'syn rec_edit_2'!E288 &amp; "nt","")</f>
        <v/>
      </c>
      <c r="AH35" s="709" t="str">
        <f>IF('syn rec_edit_2'!B289&lt;&gt;"",RIGHT('syn rec_edit_2'!B289,LEN('syn rec_edit_2'!B289)-5),"")</f>
        <v/>
      </c>
      <c r="AI35" s="710"/>
      <c r="AJ35" s="711"/>
      <c r="AK35" s="52" t="str">
        <f>IF('syn rec_edit_2'!E289&gt;0, 'syn rec_edit_2'!E289 &amp; "nt","")</f>
        <v/>
      </c>
      <c r="AL35" s="709" t="str">
        <f>IF('syn rec_edit_2'!B290&lt;&gt;"",RIGHT('syn rec_edit_2'!B290,LEN('syn rec_edit_2'!B290)-5),"")</f>
        <v/>
      </c>
      <c r="AM35" s="710"/>
      <c r="AN35" s="711"/>
      <c r="AO35" s="52" t="str">
        <f>IF('syn rec_edit_2'!E290&gt;0, 'syn rec_edit_2'!E290 &amp; "nt","")</f>
        <v/>
      </c>
      <c r="AP35" s="709" t="str">
        <f>IF('syn rec_edit_2'!B291&lt;&gt;"",RIGHT('syn rec_edit_2'!B291,LEN('syn rec_edit_2'!B291)-5),"")</f>
        <v/>
      </c>
      <c r="AQ35" s="710"/>
      <c r="AR35" s="711"/>
      <c r="AS35" s="52" t="str">
        <f>IF('syn rec_edit_2'!E291&gt;0, 'syn rec_edit_2'!E291 &amp; "nt","")</f>
        <v/>
      </c>
      <c r="AT35" s="709" t="str">
        <f>IF('syn rec_edit_2'!B292&lt;&gt;"",RIGHT('syn rec_edit_2'!B292,LEN('syn rec_edit_2'!B292)-5),"")</f>
        <v/>
      </c>
      <c r="AU35" s="710"/>
      <c r="AV35" s="711"/>
      <c r="AW35" s="52" t="str">
        <f>IF('syn rec_edit_2'!E292&gt;0, 'syn rec_edit_2'!E292 &amp; "nt","")</f>
        <v/>
      </c>
    </row>
    <row r="36" spans="1:49" ht="12.95" customHeight="1">
      <c r="A36" s="702"/>
      <c r="B36" s="712"/>
      <c r="C36" s="713"/>
      <c r="D36" s="714"/>
      <c r="E36" s="39">
        <f>'syn rec_edit_2'!I281</f>
        <v>0</v>
      </c>
      <c r="F36" s="712"/>
      <c r="G36" s="713"/>
      <c r="H36" s="714"/>
      <c r="I36" s="39">
        <f>'syn rec_edit_2'!I282</f>
        <v>0</v>
      </c>
      <c r="J36" s="712"/>
      <c r="K36" s="713"/>
      <c r="L36" s="714"/>
      <c r="M36" s="39">
        <f>'syn rec_edit_2'!I283</f>
        <v>0</v>
      </c>
      <c r="N36" s="712"/>
      <c r="O36" s="713"/>
      <c r="P36" s="714"/>
      <c r="Q36" s="39">
        <f>'syn rec_edit_2'!I284</f>
        <v>0</v>
      </c>
      <c r="R36" s="712"/>
      <c r="S36" s="713"/>
      <c r="T36" s="714"/>
      <c r="U36" s="39">
        <f>'syn rec_edit_2'!I285</f>
        <v>0</v>
      </c>
      <c r="V36" s="712"/>
      <c r="W36" s="713"/>
      <c r="X36" s="714"/>
      <c r="Y36" s="39">
        <f>'syn rec_edit_2'!I286</f>
        <v>0</v>
      </c>
      <c r="Z36" s="712"/>
      <c r="AA36" s="713"/>
      <c r="AB36" s="714"/>
      <c r="AC36" s="39">
        <f>'syn rec_edit_2'!I287</f>
        <v>0</v>
      </c>
      <c r="AD36" s="712"/>
      <c r="AE36" s="713"/>
      <c r="AF36" s="714"/>
      <c r="AG36" s="39">
        <f>'syn rec_edit_2'!I288</f>
        <v>0</v>
      </c>
      <c r="AH36" s="712"/>
      <c r="AI36" s="713"/>
      <c r="AJ36" s="714"/>
      <c r="AK36" s="39">
        <f>'syn rec_edit_2'!I289</f>
        <v>0</v>
      </c>
      <c r="AL36" s="712"/>
      <c r="AM36" s="713"/>
      <c r="AN36" s="714"/>
      <c r="AO36" s="39">
        <f>'syn rec_edit_2'!I290</f>
        <v>0</v>
      </c>
      <c r="AP36" s="712"/>
      <c r="AQ36" s="713"/>
      <c r="AR36" s="714"/>
      <c r="AS36" s="39">
        <f>'syn rec_edit_2'!I291</f>
        <v>0</v>
      </c>
      <c r="AT36" s="712"/>
      <c r="AU36" s="713"/>
      <c r="AV36" s="714"/>
      <c r="AW36" s="39">
        <f>'syn rec_edit_2'!I292</f>
        <v>0</v>
      </c>
    </row>
    <row r="37" spans="1:49" ht="12.95" customHeight="1">
      <c r="A37" s="702"/>
      <c r="B37" s="20"/>
      <c r="C37" s="38">
        <f>'syn rec_edit_2'!H281</f>
        <v>0</v>
      </c>
      <c r="D37" s="21"/>
      <c r="E37" s="39">
        <f>'syn rec_edit_2'!J281</f>
        <v>0</v>
      </c>
      <c r="F37" s="20"/>
      <c r="G37" s="38">
        <f>'syn rec_edit_2'!H282</f>
        <v>0</v>
      </c>
      <c r="H37" s="21"/>
      <c r="I37" s="39">
        <f>'syn rec_edit_2'!J282</f>
        <v>0</v>
      </c>
      <c r="J37" s="20"/>
      <c r="K37" s="38">
        <f>'syn rec_edit_2'!H283</f>
        <v>0</v>
      </c>
      <c r="L37" s="21"/>
      <c r="M37" s="39">
        <f>'syn rec_edit_2'!J283</f>
        <v>0</v>
      </c>
      <c r="N37" s="20"/>
      <c r="O37" s="38">
        <f>'syn rec_edit_2'!H284</f>
        <v>0</v>
      </c>
      <c r="P37" s="21"/>
      <c r="Q37" s="39">
        <f>'syn rec_edit_2'!J284</f>
        <v>0</v>
      </c>
      <c r="R37" s="20"/>
      <c r="S37" s="38">
        <f>'syn rec_edit_2'!H285</f>
        <v>0</v>
      </c>
      <c r="T37" s="21"/>
      <c r="U37" s="39">
        <f>'syn rec_edit_2'!J285</f>
        <v>0</v>
      </c>
      <c r="V37" s="20"/>
      <c r="W37" s="38">
        <f>'syn rec_edit_2'!H286</f>
        <v>0</v>
      </c>
      <c r="X37" s="21"/>
      <c r="Y37" s="39">
        <f>'syn rec_edit_2'!J286</f>
        <v>0</v>
      </c>
      <c r="Z37" s="20"/>
      <c r="AA37" s="38">
        <f>'syn rec_edit_2'!H287</f>
        <v>0</v>
      </c>
      <c r="AB37" s="21"/>
      <c r="AC37" s="39">
        <f>'syn rec_edit_2'!J287</f>
        <v>0</v>
      </c>
      <c r="AD37" s="20"/>
      <c r="AE37" s="38">
        <f>'syn rec_edit_2'!H288</f>
        <v>0</v>
      </c>
      <c r="AF37" s="21"/>
      <c r="AG37" s="39">
        <f>'syn rec_edit_2'!J288</f>
        <v>0</v>
      </c>
      <c r="AH37" s="20"/>
      <c r="AI37" s="38">
        <f>'syn rec_edit_2'!H289</f>
        <v>0</v>
      </c>
      <c r="AJ37" s="21"/>
      <c r="AK37" s="39">
        <f>'syn rec_edit_2'!J289</f>
        <v>0</v>
      </c>
      <c r="AL37" s="20"/>
      <c r="AM37" s="38">
        <f>'syn rec_edit_2'!H290</f>
        <v>0</v>
      </c>
      <c r="AN37" s="21"/>
      <c r="AO37" s="39">
        <f>'syn rec_edit_2'!J290</f>
        <v>0</v>
      </c>
      <c r="AP37" s="20"/>
      <c r="AQ37" s="38">
        <f>'syn rec_edit_2'!H291</f>
        <v>0</v>
      </c>
      <c r="AR37" s="21"/>
      <c r="AS37" s="39">
        <f>'syn rec_edit_2'!J291</f>
        <v>0</v>
      </c>
      <c r="AT37" s="20"/>
      <c r="AU37" s="38">
        <f>'syn rec_edit_2'!H292</f>
        <v>0</v>
      </c>
      <c r="AV37" s="21"/>
      <c r="AW37" s="39">
        <f>'syn rec_edit_2'!J292</f>
        <v>0</v>
      </c>
    </row>
    <row r="38" spans="1:49" ht="12.95" customHeight="1" thickBot="1">
      <c r="A38" s="29"/>
      <c r="B38" s="221">
        <f>'syn rec_edit_2'!F281</f>
        <v>0</v>
      </c>
      <c r="C38" s="22"/>
      <c r="D38" s="22"/>
      <c r="E38" s="23">
        <f>'syn rec_edit_2'!G281</f>
        <v>0</v>
      </c>
      <c r="F38" s="221">
        <f>'syn rec_edit_2'!F282</f>
        <v>0</v>
      </c>
      <c r="G38" s="22"/>
      <c r="H38" s="22"/>
      <c r="I38" s="23">
        <f>'syn rec_edit_2'!G282</f>
        <v>0</v>
      </c>
      <c r="J38" s="221">
        <f>'syn rec_edit_2'!F283</f>
        <v>0</v>
      </c>
      <c r="K38" s="22"/>
      <c r="L38" s="22"/>
      <c r="M38" s="23">
        <f>'syn rec_edit_2'!G283</f>
        <v>0</v>
      </c>
      <c r="N38" s="221">
        <f>'syn rec_edit_2'!F284</f>
        <v>0</v>
      </c>
      <c r="O38" s="22"/>
      <c r="P38" s="22"/>
      <c r="Q38" s="23">
        <f>'syn rec_edit_2'!G284</f>
        <v>0</v>
      </c>
      <c r="R38" s="221">
        <f>'syn rec_edit_2'!F285</f>
        <v>0</v>
      </c>
      <c r="S38" s="22"/>
      <c r="T38" s="22"/>
      <c r="U38" s="23">
        <f>'syn rec_edit_2'!G285</f>
        <v>0</v>
      </c>
      <c r="V38" s="221">
        <f>'syn rec_edit_2'!F286</f>
        <v>0</v>
      </c>
      <c r="W38" s="22"/>
      <c r="X38" s="22"/>
      <c r="Y38" s="23">
        <f>'syn rec_edit_2'!G286</f>
        <v>0</v>
      </c>
      <c r="Z38" s="221">
        <f>'syn rec_edit_2'!F287</f>
        <v>0</v>
      </c>
      <c r="AA38" s="22"/>
      <c r="AB38" s="22"/>
      <c r="AC38" s="23">
        <f>'syn rec_edit_2'!G287</f>
        <v>0</v>
      </c>
      <c r="AD38" s="221">
        <f>'syn rec_edit_2'!F288</f>
        <v>0</v>
      </c>
      <c r="AE38" s="22"/>
      <c r="AF38" s="22"/>
      <c r="AG38" s="23">
        <f>'syn rec_edit_2'!G288</f>
        <v>0</v>
      </c>
      <c r="AH38" s="221">
        <f>'syn rec_edit_2'!F289</f>
        <v>0</v>
      </c>
      <c r="AI38" s="22"/>
      <c r="AJ38" s="22"/>
      <c r="AK38" s="23">
        <f>'syn rec_edit_2'!G289</f>
        <v>0</v>
      </c>
      <c r="AL38" s="221">
        <f>'syn rec_edit_2'!F290</f>
        <v>0</v>
      </c>
      <c r="AM38" s="22"/>
      <c r="AN38" s="22"/>
      <c r="AO38" s="23">
        <f>'syn rec_edit_2'!G290</f>
        <v>0</v>
      </c>
      <c r="AP38" s="221">
        <f>'syn rec_edit_2'!F291</f>
        <v>0</v>
      </c>
      <c r="AQ38" s="22"/>
      <c r="AR38" s="22"/>
      <c r="AS38" s="23">
        <f>'syn rec_edit_2'!G291</f>
        <v>0</v>
      </c>
      <c r="AT38" s="221">
        <f>'syn rec_edit_2'!F292</f>
        <v>0</v>
      </c>
      <c r="AU38" s="22"/>
      <c r="AV38" s="22"/>
      <c r="AW38" s="23">
        <f>'syn rec_edit_2'!G292</f>
        <v>0</v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18">
        <f>COUNTIF('syn rec_edit_2'!F197:F292,"*1-*")</f>
        <v>0</v>
      </c>
      <c r="E40" s="719"/>
      <c r="F40" s="34"/>
      <c r="G40" s="35" t="s">
        <v>13</v>
      </c>
      <c r="H40" s="35"/>
      <c r="I40" s="36"/>
      <c r="J40" s="721">
        <f>COUNTIF('syn rec_edit_2'!F197:F292,"*2-*")</f>
        <v>0</v>
      </c>
      <c r="K40" s="722"/>
      <c r="L40" s="34"/>
      <c r="M40" s="35" t="s">
        <v>14</v>
      </c>
      <c r="N40" s="35"/>
      <c r="O40" s="36"/>
      <c r="P40" s="716">
        <f>COUNTIF('syn rec_edit_2'!F197:F292,"*3-*")</f>
        <v>0</v>
      </c>
      <c r="Q40" s="717"/>
      <c r="R40" s="34"/>
      <c r="S40" s="31" t="s">
        <v>18</v>
      </c>
      <c r="T40" s="31"/>
      <c r="U40" s="31"/>
      <c r="V40" s="730">
        <f>COUNTIF('syn rec_edit_2'!F197:F292,"*4-*")</f>
        <v>0</v>
      </c>
      <c r="W40" s="731"/>
      <c r="X40" s="32"/>
      <c r="Y40" s="31" t="s">
        <v>19</v>
      </c>
      <c r="Z40" s="31"/>
      <c r="AA40" s="31"/>
      <c r="AB40" s="728">
        <f>COUNTIF('syn rec_edit_2'!F197:F292,"*5-*")</f>
        <v>0</v>
      </c>
      <c r="AC40" s="729"/>
      <c r="AD40" s="9"/>
      <c r="AE40" s="31" t="s">
        <v>516</v>
      </c>
      <c r="AF40" s="239"/>
      <c r="AG40" s="239"/>
      <c r="AH40" s="726">
        <f>COUNTIF('syn rec_edit_2'!F197:F292,"*6-*")</f>
        <v>0</v>
      </c>
      <c r="AI40" s="727"/>
      <c r="AJ40" s="724" t="s">
        <v>33</v>
      </c>
      <c r="AK40" s="725"/>
      <c r="AL40" s="725"/>
      <c r="AM40" s="725"/>
      <c r="AN40" s="725"/>
      <c r="AO40" s="723">
        <f ca="1">'syn rec_edit_2'!K2</f>
        <v>43467.539867361113</v>
      </c>
      <c r="AP40" s="723"/>
      <c r="AQ40" s="723"/>
      <c r="AR40" s="723"/>
      <c r="AS40" s="723"/>
      <c r="AT40" s="723"/>
      <c r="AU40" s="723"/>
      <c r="AV40" s="723"/>
      <c r="AW40" s="12"/>
    </row>
    <row r="41" spans="1:49" ht="19.5" customHeight="1">
      <c r="A41" s="31" t="s">
        <v>31</v>
      </c>
      <c r="B41" s="31"/>
      <c r="C41" s="32"/>
      <c r="D41" s="715">
        <f>IF(AND(D40&lt;13,D40&gt;0),1,IF(AND(D40&lt;25,D40&gt;12),2,IF(AND(D40&lt;37,D40&gt;24),3,IF(AND(D40&lt;49,D40&gt;36),4,0))))</f>
        <v>0</v>
      </c>
      <c r="E41" s="715"/>
      <c r="F41" s="33"/>
      <c r="G41" s="33"/>
      <c r="H41" s="33"/>
      <c r="I41" s="33"/>
      <c r="J41" s="715">
        <f>IF(AND(J40&lt;13,J40&gt;0),1,IF(AND(J40&lt;25,J40&gt;12),2,IF(AND(J40&lt;37,J40&gt;24),3,IF(AND(J40&lt;49,J40&gt;36),4,0))))</f>
        <v>0</v>
      </c>
      <c r="K41" s="715"/>
      <c r="L41" s="33"/>
      <c r="M41" s="33"/>
      <c r="N41" s="33"/>
      <c r="O41" s="33"/>
      <c r="P41" s="715">
        <f>IF(AND(P40&lt;13,P40&gt;0),1,IF(AND(P40&lt;25,P40&gt;12),2,IF(AND(P40&lt;37,P40&gt;24),3,IF(AND(P40&lt;49,P40&gt;36),4,0))))</f>
        <v>0</v>
      </c>
      <c r="Q41" s="715"/>
      <c r="R41" s="33"/>
      <c r="S41" s="33"/>
      <c r="T41" s="33"/>
      <c r="U41" s="33"/>
      <c r="V41" s="715">
        <f>IF(AND(V40&lt;13,V40&gt;0),1,IF(AND(V40&lt;25,V40&gt;12),2,IF(AND(V40&lt;37,V40&gt;24),3,IF(AND(V40&lt;49,V40&gt;36),4,0))))</f>
        <v>0</v>
      </c>
      <c r="W41" s="715"/>
      <c r="X41" s="33"/>
      <c r="Y41" s="33"/>
      <c r="Z41" s="33"/>
      <c r="AA41" s="33"/>
      <c r="AB41" s="715">
        <f>IF(AND(AB40&lt;13,AB40&gt;0),1,IF(AND(AB40&lt;25,AB40&gt;12),2,IF(AND(AB40&lt;37,AB40&gt;24),3,IF(AND(AB40&lt;49,AB40&gt;36),4,0))))</f>
        <v>0</v>
      </c>
      <c r="AC41" s="715"/>
      <c r="AD41" s="240"/>
      <c r="AE41" s="240"/>
      <c r="AF41" s="240"/>
      <c r="AG41" s="240"/>
      <c r="AH41" s="715">
        <f>IF(AND(AH40&lt;13,AH40&gt;0),1,IF(AND(AH40&lt;25,AH40&gt;12),2,IF(AND(AH40&lt;37,AH40&gt;24),3,IF(AND(AH40&lt;49,AH40&gt;36),4,0))))</f>
        <v>0</v>
      </c>
      <c r="AI41" s="715"/>
      <c r="AJ41" s="237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2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2"/>
      <c r="AQ42" s="13"/>
      <c r="AR42" s="13"/>
      <c r="AS42" s="13"/>
      <c r="AT42" s="13"/>
      <c r="AU42" s="12"/>
      <c r="AV42" s="12"/>
      <c r="AW42" s="12"/>
    </row>
    <row r="43" spans="1:49" ht="16.5" customHeight="1" thickBot="1">
      <c r="A43" s="704" t="s">
        <v>727</v>
      </c>
      <c r="B43" s="704"/>
      <c r="C43" s="704"/>
      <c r="D43" s="704"/>
      <c r="E43" s="705" t="s">
        <v>728</v>
      </c>
      <c r="F43" s="705"/>
      <c r="G43" s="706"/>
      <c r="H43" s="707">
        <f>COUNTIF('syn rec_edit_2'!F197:F292,"*A-*")</f>
        <v>0</v>
      </c>
      <c r="I43" s="708"/>
      <c r="J43" s="273"/>
      <c r="K43" s="705" t="s">
        <v>729</v>
      </c>
      <c r="L43" s="705"/>
      <c r="M43" s="706"/>
      <c r="N43" s="749">
        <f>COUNTIF('syn rec_edit_2'!F197:F292,"*B-*")</f>
        <v>0</v>
      </c>
      <c r="O43" s="750"/>
      <c r="AA43" s="753"/>
      <c r="AB43" s="753"/>
      <c r="AC43" s="753"/>
      <c r="AD43" s="753"/>
      <c r="AE43" s="155"/>
      <c r="AF43" s="155"/>
      <c r="AG43" s="753"/>
      <c r="AH43" s="753"/>
      <c r="AI43" s="753"/>
      <c r="AJ43" s="753"/>
      <c r="AK43" s="156"/>
      <c r="AL43" s="156"/>
      <c r="AO43" s="9" t="s">
        <v>116</v>
      </c>
      <c r="AT43" s="752">
        <f>'syn rec_edit_2'!AG4</f>
        <v>0</v>
      </c>
      <c r="AU43" s="752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A43:D43"/>
    <mergeCell ref="E43:G43"/>
    <mergeCell ref="K43:M43"/>
    <mergeCell ref="AA43:AD43"/>
    <mergeCell ref="AG43:AJ43"/>
    <mergeCell ref="AT43:AU43"/>
    <mergeCell ref="H43:I43"/>
    <mergeCell ref="N43:O43"/>
    <mergeCell ref="D41:E41"/>
    <mergeCell ref="J41:K41"/>
    <mergeCell ref="P41:Q41"/>
    <mergeCell ref="V41:W41"/>
    <mergeCell ref="AB41:AC41"/>
    <mergeCell ref="AH41:AI41"/>
    <mergeCell ref="AP35:AR36"/>
    <mergeCell ref="AT35:AV36"/>
    <mergeCell ref="D40:E40"/>
    <mergeCell ref="J40:K40"/>
    <mergeCell ref="P40:Q40"/>
    <mergeCell ref="V40:W40"/>
    <mergeCell ref="AB40:AC40"/>
    <mergeCell ref="AH40:AI40"/>
    <mergeCell ref="AJ40:AN40"/>
    <mergeCell ref="AO40:AV40"/>
    <mergeCell ref="AH35:AJ36"/>
    <mergeCell ref="AL35:AN36"/>
    <mergeCell ref="A35:A37"/>
    <mergeCell ref="B35:D36"/>
    <mergeCell ref="F35:H36"/>
    <mergeCell ref="J35:L36"/>
    <mergeCell ref="N35:P36"/>
    <mergeCell ref="R35:T36"/>
    <mergeCell ref="V35:X36"/>
    <mergeCell ref="Z35:AB36"/>
    <mergeCell ref="AD35:AF36"/>
    <mergeCell ref="AH27:AJ28"/>
    <mergeCell ref="AL27:AN28"/>
    <mergeCell ref="AP27:AR28"/>
    <mergeCell ref="AT27:AV28"/>
    <mergeCell ref="A31:A33"/>
    <mergeCell ref="B31:D32"/>
    <mergeCell ref="F31:H32"/>
    <mergeCell ref="J31:L32"/>
    <mergeCell ref="N31:P32"/>
    <mergeCell ref="R31:T32"/>
    <mergeCell ref="AT31:AV32"/>
    <mergeCell ref="V31:X32"/>
    <mergeCell ref="Z31:AB32"/>
    <mergeCell ref="AD31:AF32"/>
    <mergeCell ref="AH31:AJ32"/>
    <mergeCell ref="AL31:AN32"/>
    <mergeCell ref="AP31:AR32"/>
    <mergeCell ref="A27:A29"/>
    <mergeCell ref="B27:D28"/>
    <mergeCell ref="F27:H28"/>
    <mergeCell ref="J27:L28"/>
    <mergeCell ref="N27:P28"/>
    <mergeCell ref="R27:T28"/>
    <mergeCell ref="V27:X28"/>
    <mergeCell ref="Z27:AB28"/>
    <mergeCell ref="AD27:AF28"/>
    <mergeCell ref="AH19:AJ20"/>
    <mergeCell ref="AL19:AN20"/>
    <mergeCell ref="AP19:AR20"/>
    <mergeCell ref="AT19:AV20"/>
    <mergeCell ref="A23:A25"/>
    <mergeCell ref="B23:D24"/>
    <mergeCell ref="F23:H24"/>
    <mergeCell ref="J23:L24"/>
    <mergeCell ref="N23:P24"/>
    <mergeCell ref="R23:T24"/>
    <mergeCell ref="AT23:AV24"/>
    <mergeCell ref="V23:X24"/>
    <mergeCell ref="Z23:AB24"/>
    <mergeCell ref="AD23:AF24"/>
    <mergeCell ref="AH23:AJ24"/>
    <mergeCell ref="AL23:AN24"/>
    <mergeCell ref="AP23:AR24"/>
    <mergeCell ref="A19:A21"/>
    <mergeCell ref="B19:D20"/>
    <mergeCell ref="F19:H20"/>
    <mergeCell ref="J19:L20"/>
    <mergeCell ref="N19:P20"/>
    <mergeCell ref="AH11:AJ12"/>
    <mergeCell ref="AL11:AN12"/>
    <mergeCell ref="R19:T20"/>
    <mergeCell ref="V19:X20"/>
    <mergeCell ref="Z19:AB20"/>
    <mergeCell ref="AD19:AF20"/>
    <mergeCell ref="AP11:AR12"/>
    <mergeCell ref="AT11:AV12"/>
    <mergeCell ref="A15:A17"/>
    <mergeCell ref="B15:D16"/>
    <mergeCell ref="F15:H16"/>
    <mergeCell ref="J15:L16"/>
    <mergeCell ref="N15:P16"/>
    <mergeCell ref="R15:T16"/>
    <mergeCell ref="AT15:AV16"/>
    <mergeCell ref="V15:X16"/>
    <mergeCell ref="Z15:AB16"/>
    <mergeCell ref="AD15:AF16"/>
    <mergeCell ref="AH15:AJ16"/>
    <mergeCell ref="AL15:AN16"/>
    <mergeCell ref="AP15:AR16"/>
    <mergeCell ref="A11:A13"/>
    <mergeCell ref="B11:D12"/>
    <mergeCell ref="F11:H12"/>
    <mergeCell ref="J11:L12"/>
    <mergeCell ref="N11:P12"/>
    <mergeCell ref="R11:T12"/>
    <mergeCell ref="V11:X12"/>
    <mergeCell ref="Z11:AB12"/>
    <mergeCell ref="AD11:AF12"/>
    <mergeCell ref="A3:F4"/>
    <mergeCell ref="G3:G4"/>
    <mergeCell ref="A7:A9"/>
    <mergeCell ref="B7:D8"/>
    <mergeCell ref="F7:H8"/>
    <mergeCell ref="J7:L8"/>
    <mergeCell ref="N7:P8"/>
    <mergeCell ref="R7:T8"/>
    <mergeCell ref="B6:E6"/>
    <mergeCell ref="Z6:AC6"/>
    <mergeCell ref="AD6:AG6"/>
    <mergeCell ref="AT7:AV8"/>
    <mergeCell ref="V7:X8"/>
    <mergeCell ref="Z7:AB8"/>
    <mergeCell ref="AD7:AF8"/>
    <mergeCell ref="AH7:AJ8"/>
    <mergeCell ref="AL7:AN8"/>
    <mergeCell ref="AP7:AR8"/>
    <mergeCell ref="H3:I4"/>
    <mergeCell ref="K3:AN4"/>
    <mergeCell ref="AO3:AW4"/>
    <mergeCell ref="S5:T5"/>
    <mergeCell ref="AB5:AC5"/>
    <mergeCell ref="AH5:AP5"/>
    <mergeCell ref="AQ5:AS5"/>
    <mergeCell ref="AT5:AW5"/>
    <mergeCell ref="AH6:AK6"/>
    <mergeCell ref="AL6:AO6"/>
    <mergeCell ref="AP6:AS6"/>
    <mergeCell ref="AT6:AW6"/>
    <mergeCell ref="F6:I6"/>
    <mergeCell ref="J6:M6"/>
    <mergeCell ref="N6:Q6"/>
    <mergeCell ref="R6:U6"/>
    <mergeCell ref="V6:Y6"/>
  </mergeCells>
  <conditionalFormatting sqref="B10:AW10 B14:AW14 B18:AW18 B22:AW22 B26:AW26 B30:AW30 B34:AW34 B38:AW38">
    <cfRule type="containsText" dxfId="175" priority="1" operator="containsText" text="B-">
      <formula>NOT(ISERROR(SEARCH("B-",B10)))</formula>
    </cfRule>
    <cfRule type="containsText" dxfId="174" priority="2" operator="containsText" text="A-">
      <formula>NOT(ISERROR(SEARCH("A-",B10)))</formula>
    </cfRule>
    <cfRule type="containsText" dxfId="173" priority="3" operator="containsText" text="6-">
      <formula>NOT(ISERROR(SEARCH("6-",B10)))</formula>
    </cfRule>
    <cfRule type="containsText" dxfId="172" priority="4" operator="containsText" text="5-">
      <formula>NOT(ISERROR(SEARCH("5-",B10)))</formula>
    </cfRule>
    <cfRule type="containsText" dxfId="171" priority="5" operator="containsText" text="4-">
      <formula>NOT(ISERROR(SEARCH("4-",B10)))</formula>
    </cfRule>
    <cfRule type="containsText" dxfId="170" priority="6" operator="containsText" text="3-">
      <formula>NOT(ISERROR(SEARCH("3-",B10)))</formula>
    </cfRule>
    <cfRule type="containsText" dxfId="169" priority="7" operator="containsText" text="2-">
      <formula>NOT(ISERROR(SEARCH("2-",B10)))</formula>
    </cfRule>
    <cfRule type="containsText" dxfId="168" priority="8" operator="containsText" text="1-">
      <formula>NOT(ISERROR(SEARCH("1-",B10)))</formula>
    </cfRule>
  </conditionalFormatting>
  <printOptions horizontalCentered="1" verticalCentered="1"/>
  <pageMargins left="0.25" right="0.25" top="0.25" bottom="0.25" header="0" footer="0"/>
  <pageSetup scale="97" orientation="landscape" horizontalDpi="4294967292" verticalDpi="4294967292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sheetPr published="0" codeName="Sheet29"/>
  <dimension ref="A1:I307"/>
  <sheetViews>
    <sheetView zoomScale="60" zoomScaleNormal="60" zoomScalePageLayoutView="10" workbookViewId="0">
      <selection activeCell="A2" sqref="A2"/>
    </sheetView>
  </sheetViews>
  <sheetFormatPr defaultColWidth="0" defaultRowHeight="47.25" customHeight="1" zeroHeight="1"/>
  <cols>
    <col min="1" max="1" width="13.7109375" style="467" customWidth="1"/>
    <col min="2" max="2" width="7.28515625" style="467" customWidth="1"/>
    <col min="3" max="3" width="116.5703125" customWidth="1"/>
    <col min="4" max="16384" width="9.140625" hidden="1"/>
  </cols>
  <sheetData>
    <row r="1" spans="1:9" s="319" customFormat="1" ht="47.25" customHeight="1" thickBot="1">
      <c r="A1" s="466"/>
      <c r="B1" s="466"/>
      <c r="C1" s="464"/>
    </row>
    <row r="2" spans="1:9" ht="47.25" customHeight="1">
      <c r="A2" s="469" t="str">
        <f>H3</f>
        <v>1447788</v>
      </c>
      <c r="B2" s="465">
        <f>IF(A2="","",COUNTIF('Record Inputs'!$AD$4:$AD$500,A2))</f>
        <v>1</v>
      </c>
      <c r="C2" s="460"/>
      <c r="E2" t="str">
        <f>IFERROR(LOOKUP(2,1/(COUNTIF($E$1:E1,'Record Inputs'!$AH$4:$AH$124)=0),'Record Inputs'!$AH$4:$AH$124),"")</f>
        <v>1447436</v>
      </c>
      <c r="F2">
        <f>COUNTIF('Record Inputs'!$AD$4:$AD$579,'Orders Racks'!E2)</f>
        <v>26</v>
      </c>
      <c r="G2" t="str">
        <f>E2</f>
        <v>1447436</v>
      </c>
      <c r="H2">
        <f>IFERROR(LOOKUP(2,1/(COUNTIF($H$1:H1,$G$2:$G$579)=0),$G$2:$G$579),"")</f>
        <v>0</v>
      </c>
      <c r="I2" s="319">
        <f>IFERROR(LOOKUP(2,1/(COUNTIF($I$1:I1,$H$2:$H$579)=0),$H$2:$H$579),"")</f>
        <v>0</v>
      </c>
    </row>
    <row r="3" spans="1:9" ht="47.25" customHeight="1">
      <c r="A3" s="469" t="str">
        <f t="shared" ref="A3:A9" si="0">H4</f>
        <v>1447959</v>
      </c>
      <c r="B3" s="465">
        <f>IF(A3="","",COUNTIF('Record Inputs'!$AD$4:$AD$500,A3))</f>
        <v>2</v>
      </c>
      <c r="C3" s="461"/>
      <c r="E3" s="319" t="str">
        <f>IFERROR(LOOKUP(2,1/(COUNTIF($E$1:E2,'Record Inputs'!$AH$4:$AH$124)=0),'Record Inputs'!$AH$4:$AH$124),"")</f>
        <v>1447430</v>
      </c>
      <c r="F3" s="319">
        <f>COUNTIF('Record Inputs'!$AD$4:$AD$579,'Orders Racks'!E3)</f>
        <v>21</v>
      </c>
      <c r="G3" s="319" t="str">
        <f t="shared" ref="G3:G66" si="1">E3</f>
        <v>1447430</v>
      </c>
      <c r="H3" s="319" t="str">
        <f>IFERROR(LOOKUP(2,1/(COUNTIF($H$1:H2,$G$2:$G$579)=0),$G$2:$G$579),"")</f>
        <v>1447788</v>
      </c>
      <c r="I3" s="319" t="str">
        <f>IFERROR(LOOKUP(2,1/(COUNTIF($I$1:I2,$H$2:$H$579)=0),$H$2:$H$579),"")</f>
        <v>1447436</v>
      </c>
    </row>
    <row r="4" spans="1:9" ht="47.25" customHeight="1">
      <c r="A4" s="469" t="str">
        <f t="shared" si="0"/>
        <v>1448033</v>
      </c>
      <c r="B4" s="465">
        <f>IF(A4="","",COUNTIF('Record Inputs'!$AD$4:$AD$500,A4))</f>
        <v>1</v>
      </c>
      <c r="C4" s="461"/>
      <c r="E4" s="319" t="str">
        <f>IFERROR(LOOKUP(2,1/(COUNTIF($E$1:E3,'Record Inputs'!$AH$4:$AH$124)=0),'Record Inputs'!$AH$4:$AH$124),"")</f>
        <v>1447428</v>
      </c>
      <c r="F4" s="319">
        <f>COUNTIF('Record Inputs'!$AD$4:$AD$579,'Orders Racks'!E4)</f>
        <v>10</v>
      </c>
      <c r="G4" s="319" t="str">
        <f t="shared" si="1"/>
        <v>1447428</v>
      </c>
      <c r="H4" s="319" t="str">
        <f>IFERROR(LOOKUP(2,1/(COUNTIF($H$1:H3,$G$2:$G$579)=0),$G$2:$G$579),"")</f>
        <v>1447959</v>
      </c>
      <c r="I4" s="319" t="str">
        <f>IFERROR(LOOKUP(2,1/(COUNTIF($I$1:I3,$H$2:$H$579)=0),$H$2:$H$579),"")</f>
        <v>1447430</v>
      </c>
    </row>
    <row r="5" spans="1:9" ht="47.25" customHeight="1">
      <c r="A5" s="469" t="str">
        <f t="shared" si="0"/>
        <v>1447945</v>
      </c>
      <c r="B5" s="465">
        <f>IF(A5="","",COUNTIF('Record Inputs'!$AD$4:$AD$500,A5))</f>
        <v>1</v>
      </c>
      <c r="C5" s="472" t="s">
        <v>843</v>
      </c>
      <c r="E5" s="319" t="str">
        <f>IFERROR(LOOKUP(2,1/(COUNTIF($E$1:E4,'Record Inputs'!$AH$4:$AH$124)=0),'Record Inputs'!$AH$4:$AH$124),"")</f>
        <v>1448155</v>
      </c>
      <c r="F5" s="319">
        <f>COUNTIF('Record Inputs'!$AD$4:$AD$579,'Orders Racks'!E5)</f>
        <v>1</v>
      </c>
      <c r="G5" s="319" t="str">
        <f t="shared" si="1"/>
        <v>1448155</v>
      </c>
      <c r="H5" s="319" t="str">
        <f>IFERROR(LOOKUP(2,1/(COUNTIF($H$1:H4,$G$2:$G$579)=0),$G$2:$G$579),"")</f>
        <v>1448033</v>
      </c>
      <c r="I5" s="319" t="str">
        <f>IFERROR(LOOKUP(2,1/(COUNTIF($I$1:I4,$H$2:$H$579)=0),$H$2:$H$579),"")</f>
        <v>1447428</v>
      </c>
    </row>
    <row r="6" spans="1:9" ht="47.25" customHeight="1">
      <c r="A6" s="469" t="str">
        <f t="shared" si="0"/>
        <v>1447809</v>
      </c>
      <c r="B6" s="465">
        <f>IF(A6="","",COUNTIF('Record Inputs'!$AD$4:$AD$500,A6))</f>
        <v>2</v>
      </c>
      <c r="C6" s="461"/>
      <c r="E6" s="319" t="str">
        <f>IFERROR(LOOKUP(2,1/(COUNTIF($E$1:E5,'Record Inputs'!$AH$4:$AH$124)=0),'Record Inputs'!$AH$4:$AH$124),"")</f>
        <v>1448081</v>
      </c>
      <c r="F6" s="319">
        <f>COUNTIF('Record Inputs'!$AD$4:$AD$579,'Orders Racks'!E6)</f>
        <v>6</v>
      </c>
      <c r="G6" s="319" t="str">
        <f t="shared" si="1"/>
        <v>1448081</v>
      </c>
      <c r="H6" s="319" t="str">
        <f>IFERROR(LOOKUP(2,1/(COUNTIF($H$1:H5,$G$2:$G$579)=0),$G$2:$G$579),"")</f>
        <v>1447945</v>
      </c>
      <c r="I6" s="319" t="str">
        <f>IFERROR(LOOKUP(2,1/(COUNTIF($I$1:I5,$H$2:$H$579)=0),$H$2:$H$579),"")</f>
        <v>1448155</v>
      </c>
    </row>
    <row r="7" spans="1:9" ht="47.25" customHeight="1">
      <c r="A7" s="469" t="str">
        <f t="shared" si="0"/>
        <v>1448182</v>
      </c>
      <c r="B7" s="465">
        <f>IF(A7="","",COUNTIF('Record Inputs'!$AD$4:$AD$500,A7))</f>
        <v>4</v>
      </c>
      <c r="C7" s="461"/>
      <c r="E7" s="319" t="str">
        <f>IFERROR(LOOKUP(2,1/(COUNTIF($E$1:E6,'Record Inputs'!$AH$4:$AH$124)=0),'Record Inputs'!$AH$4:$AH$124),"")</f>
        <v>1448169</v>
      </c>
      <c r="F7" s="319">
        <f>COUNTIF('Record Inputs'!$AD$4:$AD$579,'Orders Racks'!E7)</f>
        <v>6</v>
      </c>
      <c r="G7" s="319" t="str">
        <f t="shared" si="1"/>
        <v>1448169</v>
      </c>
      <c r="H7" s="319" t="str">
        <f>IFERROR(LOOKUP(2,1/(COUNTIF($H$1:H6,$G$2:$G$579)=0),$G$2:$G$579),"")</f>
        <v>1447809</v>
      </c>
      <c r="I7" s="319" t="str">
        <f>IFERROR(LOOKUP(2,1/(COUNTIF($I$1:I6,$H$2:$H$579)=0),$H$2:$H$579),"")</f>
        <v>1448081</v>
      </c>
    </row>
    <row r="8" spans="1:9" ht="47.25" customHeight="1">
      <c r="A8" s="469" t="str">
        <f t="shared" si="0"/>
        <v>1448147</v>
      </c>
      <c r="B8" s="465">
        <f>IF(A8="","",COUNTIF('Record Inputs'!$AD$4:$AD$500,A8))</f>
        <v>9</v>
      </c>
      <c r="C8" s="461"/>
      <c r="E8" s="319" t="str">
        <f>IFERROR(LOOKUP(2,1/(COUNTIF($E$1:E7,'Record Inputs'!$AH$4:$AH$124)=0),'Record Inputs'!$AH$4:$AH$124),"")</f>
        <v>1448049</v>
      </c>
      <c r="F8" s="319">
        <f>COUNTIF('Record Inputs'!$AD$4:$AD$579,'Orders Racks'!E8)</f>
        <v>12</v>
      </c>
      <c r="G8" s="319" t="str">
        <f t="shared" si="1"/>
        <v>1448049</v>
      </c>
      <c r="H8" s="319" t="str">
        <f>IFERROR(LOOKUP(2,1/(COUNTIF($H$1:H7,$G$2:$G$579)=0),$G$2:$G$579),"")</f>
        <v>1448182</v>
      </c>
      <c r="I8" s="319" t="str">
        <f>IFERROR(LOOKUP(2,1/(COUNTIF($I$1:I7,$H$2:$H$579)=0),$H$2:$H$579),"")</f>
        <v>1448169</v>
      </c>
    </row>
    <row r="9" spans="1:9" ht="47.25" customHeight="1" thickBot="1">
      <c r="A9" s="469" t="str">
        <f t="shared" si="0"/>
        <v>1448083</v>
      </c>
      <c r="B9" s="465">
        <f>IF(A9="","",COUNTIF('Record Inputs'!$AD$4:$AD$500,A9))</f>
        <v>6</v>
      </c>
      <c r="C9" s="462"/>
      <c r="E9" s="319" t="str">
        <f>IFERROR(LOOKUP(2,1/(COUNTIF($E$1:E8,'Record Inputs'!$AH$4:$AH$124)=0),'Record Inputs'!$AH$4:$AH$124),"")</f>
        <v>1448067</v>
      </c>
      <c r="F9" s="319">
        <f>COUNTIF('Record Inputs'!$AD$4:$AD$579,'Orders Racks'!E9)</f>
        <v>10</v>
      </c>
      <c r="G9" s="319" t="str">
        <f t="shared" si="1"/>
        <v>1448067</v>
      </c>
      <c r="H9" s="319" t="str">
        <f>IFERROR(LOOKUP(2,1/(COUNTIF($H$1:H8,$G$2:$G$579)=0),$G$2:$G$579),"")</f>
        <v>1448147</v>
      </c>
      <c r="I9" s="319" t="str">
        <f>IFERROR(LOOKUP(2,1/(COUNTIF($I$1:I8,$H$2:$H$579)=0),$H$2:$H$579),"")</f>
        <v>1448049</v>
      </c>
    </row>
    <row r="10" spans="1:9" s="319" customFormat="1" ht="47.25" customHeight="1" thickBot="1">
      <c r="A10" s="468"/>
      <c r="B10" s="465" t="str">
        <f>IF(A10="","",COUNTIF('Record Inputs'!$AD$4:$AD$500,A10))</f>
        <v/>
      </c>
      <c r="C10" s="463"/>
      <c r="E10" s="319" t="str">
        <f>IFERROR(LOOKUP(2,1/(COUNTIF($E$1:E9,'Record Inputs'!$AH$4:$AH$124)=0),'Record Inputs'!$AH$4:$AH$124),"")</f>
        <v>1448083</v>
      </c>
      <c r="F10" s="319">
        <f>COUNTIF('Record Inputs'!$AD$4:$AD$579,'Orders Racks'!E10)</f>
        <v>6</v>
      </c>
      <c r="G10" s="319" t="str">
        <f t="shared" si="1"/>
        <v>1448083</v>
      </c>
      <c r="H10" s="319" t="str">
        <f>IFERROR(LOOKUP(2,1/(COUNTIF($H$1:H9,$G$2:$G$579)=0),$G$2:$G$579),"")</f>
        <v>1448083</v>
      </c>
      <c r="I10" s="319" t="str">
        <f>IFERROR(LOOKUP(2,1/(COUNTIF($I$1:I9,$H$2:$H$579)=0),$H$2:$H$579),"")</f>
        <v>1448067</v>
      </c>
    </row>
    <row r="11" spans="1:9" ht="47.25" customHeight="1">
      <c r="A11" s="469" t="str">
        <f>H11</f>
        <v>1448067</v>
      </c>
      <c r="B11" s="465">
        <f>IF(A11="","",COUNTIF('Record Inputs'!$AD$4:$AD$500,A11))</f>
        <v>10</v>
      </c>
      <c r="C11" s="460"/>
      <c r="E11" s="319" t="str">
        <f>IFERROR(LOOKUP(2,1/(COUNTIF($E$1:E10,'Record Inputs'!$AH$4:$AH$124)=0),'Record Inputs'!$AH$4:$AH$124),"")</f>
        <v>1448147</v>
      </c>
      <c r="F11" s="319">
        <f>COUNTIF('Record Inputs'!$AD$4:$AD$579,'Orders Racks'!E11)</f>
        <v>9</v>
      </c>
      <c r="G11" s="319" t="str">
        <f t="shared" si="1"/>
        <v>1448147</v>
      </c>
      <c r="H11" s="319" t="str">
        <f>IFERROR(LOOKUP(2,1/(COUNTIF($H$1:H10,$G$2:$G$579)=0),$G$2:$G$579),"")</f>
        <v>1448067</v>
      </c>
      <c r="I11" s="319" t="str">
        <f>IFERROR(LOOKUP(2,1/(COUNTIF($I$1:I10,$H$2:$H$579)=0),$H$2:$H$579),"")</f>
        <v>1448083</v>
      </c>
    </row>
    <row r="12" spans="1:9" ht="47.25" customHeight="1">
      <c r="A12" s="469" t="str">
        <f t="shared" ref="A12:A18" si="2">H12</f>
        <v>1448049</v>
      </c>
      <c r="B12" s="465">
        <f>IF(A12="","",COUNTIF('Record Inputs'!$AD$4:$AD$500,A12))</f>
        <v>12</v>
      </c>
      <c r="C12" s="461"/>
      <c r="E12" s="319" t="str">
        <f>IFERROR(LOOKUP(2,1/(COUNTIF($E$1:E11,'Record Inputs'!$AH$4:$AH$124)=0),'Record Inputs'!$AH$4:$AH$124),"")</f>
        <v>1448182</v>
      </c>
      <c r="F12" s="319">
        <f>COUNTIF('Record Inputs'!$AD$4:$AD$579,'Orders Racks'!E12)</f>
        <v>4</v>
      </c>
      <c r="G12" s="319" t="str">
        <f t="shared" si="1"/>
        <v>1448182</v>
      </c>
      <c r="H12" s="319" t="str">
        <f>IFERROR(LOOKUP(2,1/(COUNTIF($H$1:H11,$G$2:$G$579)=0),$G$2:$G$579),"")</f>
        <v>1448049</v>
      </c>
      <c r="I12" s="319" t="str">
        <f>IFERROR(LOOKUP(2,1/(COUNTIF($I$1:I11,$H$2:$H$579)=0),$H$2:$H$579),"")</f>
        <v>1448147</v>
      </c>
    </row>
    <row r="13" spans="1:9" ht="47.25" customHeight="1">
      <c r="A13" s="469" t="str">
        <f t="shared" si="2"/>
        <v>1448169</v>
      </c>
      <c r="B13" s="465">
        <f>IF(A13="","",COUNTIF('Record Inputs'!$AD$4:$AD$500,A13))</f>
        <v>6</v>
      </c>
      <c r="C13" s="461"/>
      <c r="E13" s="319" t="str">
        <f>IFERROR(LOOKUP(2,1/(COUNTIF($E$1:E12,'Record Inputs'!$AH$4:$AH$124)=0),'Record Inputs'!$AH$4:$AH$124),"")</f>
        <v>1447809</v>
      </c>
      <c r="F13" s="319">
        <f>COUNTIF('Record Inputs'!$AD$4:$AD$579,'Orders Racks'!E13)</f>
        <v>2</v>
      </c>
      <c r="G13" s="319" t="str">
        <f t="shared" si="1"/>
        <v>1447809</v>
      </c>
      <c r="H13" s="319" t="str">
        <f>IFERROR(LOOKUP(2,1/(COUNTIF($H$1:H12,$G$2:$G$579)=0),$G$2:$G$579),"")</f>
        <v>1448169</v>
      </c>
      <c r="I13" s="319" t="str">
        <f>IFERROR(LOOKUP(2,1/(COUNTIF($I$1:I12,$H$2:$H$579)=0),$H$2:$H$579),"")</f>
        <v>1448182</v>
      </c>
    </row>
    <row r="14" spans="1:9" ht="47.25" customHeight="1">
      <c r="A14" s="469" t="str">
        <f t="shared" si="2"/>
        <v>1448081</v>
      </c>
      <c r="B14" s="465">
        <f>IF(A14="","",COUNTIF('Record Inputs'!$AD$4:$AD$500,A14))</f>
        <v>6</v>
      </c>
      <c r="C14" s="472" t="s">
        <v>847</v>
      </c>
      <c r="E14" s="319" t="str">
        <f>IFERROR(LOOKUP(2,1/(COUNTIF($E$1:E13,'Record Inputs'!$AH$4:$AH$124)=0),'Record Inputs'!$AH$4:$AH$124),"")</f>
        <v>1447945</v>
      </c>
      <c r="F14" s="319">
        <f>COUNTIF('Record Inputs'!$AD$4:$AD$579,'Orders Racks'!E14)</f>
        <v>1</v>
      </c>
      <c r="G14" s="319" t="str">
        <f t="shared" si="1"/>
        <v>1447945</v>
      </c>
      <c r="H14" s="319" t="str">
        <f>IFERROR(LOOKUP(2,1/(COUNTIF($H$1:H13,$G$2:$G$579)=0),$G$2:$G$579),"")</f>
        <v>1448081</v>
      </c>
      <c r="I14" s="319" t="str">
        <f>IFERROR(LOOKUP(2,1/(COUNTIF($I$1:I13,$H$2:$H$579)=0),$H$2:$H$579),"")</f>
        <v>1447809</v>
      </c>
    </row>
    <row r="15" spans="1:9" ht="47.25" customHeight="1">
      <c r="A15" s="469" t="str">
        <f t="shared" si="2"/>
        <v>1448155</v>
      </c>
      <c r="B15" s="465">
        <f>IF(A15="","",COUNTIF('Record Inputs'!$AD$4:$AD$500,A15))</f>
        <v>1</v>
      </c>
      <c r="C15" s="461"/>
      <c r="E15" s="319" t="str">
        <f>IFERROR(LOOKUP(2,1/(COUNTIF($E$1:E14,'Record Inputs'!$AH$4:$AH$124)=0),'Record Inputs'!$AH$4:$AH$124),"")</f>
        <v>1448033</v>
      </c>
      <c r="F15" s="319">
        <f>COUNTIF('Record Inputs'!$AD$4:$AD$579,'Orders Racks'!E15)</f>
        <v>1</v>
      </c>
      <c r="G15" s="319" t="str">
        <f t="shared" si="1"/>
        <v>1448033</v>
      </c>
      <c r="H15" s="319" t="str">
        <f>IFERROR(LOOKUP(2,1/(COUNTIF($H$1:H14,$G$2:$G$579)=0),$G$2:$G$579),"")</f>
        <v>1448155</v>
      </c>
      <c r="I15" s="319" t="str">
        <f>IFERROR(LOOKUP(2,1/(COUNTIF($I$1:I14,$H$2:$H$579)=0),$H$2:$H$579),"")</f>
        <v>1447945</v>
      </c>
    </row>
    <row r="16" spans="1:9" ht="47.25" customHeight="1">
      <c r="A16" s="469" t="str">
        <f t="shared" si="2"/>
        <v>1447428</v>
      </c>
      <c r="B16" s="465">
        <f>IF(A16="","",COUNTIF('Record Inputs'!$AD$4:$AD$500,A16))</f>
        <v>10</v>
      </c>
      <c r="C16" s="461"/>
      <c r="E16" s="319" t="str">
        <f>IFERROR(LOOKUP(2,1/(COUNTIF($E$1:E15,'Record Inputs'!$AH$4:$AH$124)=0),'Record Inputs'!$AH$4:$AH$124),"")</f>
        <v>1447959</v>
      </c>
      <c r="F16" s="319">
        <f>COUNTIF('Record Inputs'!$AD$4:$AD$579,'Orders Racks'!E16)</f>
        <v>2</v>
      </c>
      <c r="G16" s="319" t="str">
        <f t="shared" si="1"/>
        <v>1447959</v>
      </c>
      <c r="H16" s="319" t="str">
        <f>IFERROR(LOOKUP(2,1/(COUNTIF($H$1:H15,$G$2:$G$579)=0),$G$2:$G$579),"")</f>
        <v>1447428</v>
      </c>
      <c r="I16" s="319" t="str">
        <f>IFERROR(LOOKUP(2,1/(COUNTIF($I$1:I15,$H$2:$H$579)=0),$H$2:$H$579),"")</f>
        <v>1448033</v>
      </c>
    </row>
    <row r="17" spans="1:9" ht="47.25" customHeight="1">
      <c r="A17" s="469" t="str">
        <f t="shared" si="2"/>
        <v>1447430</v>
      </c>
      <c r="B17" s="465">
        <f>IF(A17="","",COUNTIF('Record Inputs'!$AD$4:$AD$500,A17))</f>
        <v>21</v>
      </c>
      <c r="C17" s="461"/>
      <c r="E17" s="319" t="str">
        <f>IFERROR(LOOKUP(2,1/(COUNTIF($E$1:E16,'Record Inputs'!$AH$4:$AH$124)=0),'Record Inputs'!$AH$4:$AH$124),"")</f>
        <v>1447788</v>
      </c>
      <c r="F17" s="319">
        <f>COUNTIF('Record Inputs'!$AD$4:$AD$579,'Orders Racks'!E17)</f>
        <v>1</v>
      </c>
      <c r="G17" s="319" t="str">
        <f t="shared" si="1"/>
        <v>1447788</v>
      </c>
      <c r="H17" s="319" t="str">
        <f>IFERROR(LOOKUP(2,1/(COUNTIF($H$1:H16,$G$2:$G$579)=0),$G$2:$G$579),"")</f>
        <v>1447430</v>
      </c>
      <c r="I17" s="319" t="str">
        <f>IFERROR(LOOKUP(2,1/(COUNTIF($I$1:I16,$H$2:$H$579)=0),$H$2:$H$579),"")</f>
        <v>1447959</v>
      </c>
    </row>
    <row r="18" spans="1:9" ht="47.25" customHeight="1" thickBot="1">
      <c r="A18" s="469" t="str">
        <f t="shared" si="2"/>
        <v>1447436</v>
      </c>
      <c r="B18" s="465">
        <f>IF(A18="","",COUNTIF('Record Inputs'!$AD$4:$AD$500,A18))</f>
        <v>26</v>
      </c>
      <c r="C18" s="462"/>
      <c r="E18" s="319" t="str">
        <f>IFERROR(LOOKUP(2,1/(COUNTIF($E$1:E17,'Record Inputs'!$AH$4:$AH$124)=0),'Record Inputs'!$AH$4:$AH$124),"")</f>
        <v/>
      </c>
      <c r="F18" s="319">
        <f>COUNTIF('Record Inputs'!$AD$4:$AD$579,'Orders Racks'!E18)</f>
        <v>458</v>
      </c>
      <c r="G18" s="319" t="str">
        <f t="shared" si="1"/>
        <v/>
      </c>
      <c r="H18" s="319" t="str">
        <f>IFERROR(LOOKUP(2,1/(COUNTIF($H$1:H17,$G$2:$G$579)=0),$G$2:$G$579),"")</f>
        <v>1447436</v>
      </c>
      <c r="I18" s="319" t="str">
        <f>IFERROR(LOOKUP(2,1/(COUNTIF($I$1:I17,$H$2:$H$579)=0),$H$2:$H$579),"")</f>
        <v>1447788</v>
      </c>
    </row>
    <row r="19" spans="1:9" s="319" customFormat="1" ht="47.25" customHeight="1" thickBot="1">
      <c r="A19" s="468"/>
      <c r="B19" s="465" t="str">
        <f>IF(A19="","",COUNTIF('Record Inputs'!$AD$4:$AD$500,A19))</f>
        <v/>
      </c>
      <c r="C19" s="463"/>
      <c r="E19" s="319" t="str">
        <f>IFERROR(LOOKUP(2,1/(COUNTIF($E$1:E18,'Record Inputs'!$AH$4:$AH$124)=0),'Record Inputs'!$AH$4:$AH$124),"")</f>
        <v/>
      </c>
      <c r="F19" s="319">
        <f>COUNTIF('Record Inputs'!$AD$4:$AD$579,'Orders Racks'!E19)</f>
        <v>458</v>
      </c>
      <c r="G19" s="319" t="str">
        <f t="shared" si="1"/>
        <v/>
      </c>
      <c r="H19" s="319" t="str">
        <f>IFERROR(LOOKUP(2,1/(COUNTIF($H$1:H18,$G$2:$G$579)=0),$G$2:$G$579),"")</f>
        <v/>
      </c>
      <c r="I19" s="319" t="str">
        <f>IFERROR(LOOKUP(2,1/(COUNTIF($I$1:I18,$H$2:$H$579)=0),$H$2:$H$579),"")</f>
        <v/>
      </c>
    </row>
    <row r="20" spans="1:9" ht="47.25" customHeight="1">
      <c r="A20" s="469" t="str">
        <f>H19</f>
        <v/>
      </c>
      <c r="B20" s="465" t="str">
        <f>IF(A20="","",COUNTIF('Record Inputs'!$AD$4:$AD$500,A20))</f>
        <v/>
      </c>
      <c r="C20" s="460"/>
      <c r="E20" s="319" t="str">
        <f>IFERROR(LOOKUP(2,1/(COUNTIF($E$1:E19,'Record Inputs'!$AH$4:$AH$124)=0),'Record Inputs'!$AH$4:$AH$124),"")</f>
        <v/>
      </c>
      <c r="F20" s="319">
        <f>COUNTIF('Record Inputs'!$AD$4:$AD$579,'Orders Racks'!E20)</f>
        <v>458</v>
      </c>
      <c r="G20" s="319" t="str">
        <f t="shared" si="1"/>
        <v/>
      </c>
      <c r="H20" s="319" t="str">
        <f>IFERROR(LOOKUP(2,1/(COUNTIF($H$1:H19,$G$2:$G$579)=0),$G$2:$G$579),"")</f>
        <v/>
      </c>
      <c r="I20" s="319" t="str">
        <f>IFERROR(LOOKUP(2,1/(COUNTIF($I$1:I19,$H$2:$H$579)=0),$H$2:$H$579),"")</f>
        <v/>
      </c>
    </row>
    <row r="21" spans="1:9" ht="47.25" customHeight="1">
      <c r="A21" s="469" t="str">
        <f t="shared" ref="A21:A27" si="3">H20</f>
        <v/>
      </c>
      <c r="B21" s="465" t="str">
        <f>IF(A21="","",COUNTIF('Record Inputs'!$AD$4:$AD$500,A21))</f>
        <v/>
      </c>
      <c r="C21" s="461"/>
      <c r="E21" s="319" t="str">
        <f>IFERROR(LOOKUP(2,1/(COUNTIF($E$1:E20,'Record Inputs'!$AH$4:$AH$124)=0),'Record Inputs'!$AH$4:$AH$124),"")</f>
        <v/>
      </c>
      <c r="F21" s="319">
        <f>COUNTIF('Record Inputs'!$AD$4:$AD$579,'Orders Racks'!E21)</f>
        <v>458</v>
      </c>
      <c r="G21" s="319" t="str">
        <f t="shared" si="1"/>
        <v/>
      </c>
      <c r="H21" s="319" t="str">
        <f>IFERROR(LOOKUP(2,1/(COUNTIF($H$1:H20,$G$2:$G$579)=0),$G$2:$G$579),"")</f>
        <v/>
      </c>
      <c r="I21" s="319" t="str">
        <f>IFERROR(LOOKUP(2,1/(COUNTIF($I$1:I20,$H$2:$H$579)=0),$H$2:$H$579),"")</f>
        <v/>
      </c>
    </row>
    <row r="22" spans="1:9" ht="47.25" customHeight="1">
      <c r="A22" s="469" t="str">
        <f t="shared" si="3"/>
        <v/>
      </c>
      <c r="B22" s="465" t="str">
        <f>IF(A22="","",COUNTIF('Record Inputs'!$AD$4:$AD$500,A22))</f>
        <v/>
      </c>
      <c r="C22" s="461"/>
      <c r="E22" s="319" t="str">
        <f>IFERROR(LOOKUP(2,1/(COUNTIF($E$1:E21,'Record Inputs'!$AH$4:$AH$124)=0),'Record Inputs'!$AH$4:$AH$124),"")</f>
        <v/>
      </c>
      <c r="F22" s="319">
        <f>COUNTIF('Record Inputs'!$AD$4:$AD$579,'Orders Racks'!E22)</f>
        <v>458</v>
      </c>
      <c r="G22" s="319" t="str">
        <f t="shared" si="1"/>
        <v/>
      </c>
      <c r="H22" s="319" t="str">
        <f>IFERROR(LOOKUP(2,1/(COUNTIF($H$1:H21,$G$2:$G$579)=0),$G$2:$G$579),"")</f>
        <v/>
      </c>
      <c r="I22" s="319" t="str">
        <f>IFERROR(LOOKUP(2,1/(COUNTIF($I$1:I21,$H$2:$H$579)=0),$H$2:$H$579),"")</f>
        <v/>
      </c>
    </row>
    <row r="23" spans="1:9" ht="47.25" customHeight="1">
      <c r="A23" s="469" t="str">
        <f t="shared" si="3"/>
        <v/>
      </c>
      <c r="B23" s="465" t="str">
        <f>IF(A23="","",COUNTIF('Record Inputs'!$AD$4:$AD$500,A23))</f>
        <v/>
      </c>
      <c r="C23" s="472" t="s">
        <v>846</v>
      </c>
      <c r="E23" s="319" t="str">
        <f>IFERROR(LOOKUP(2,1/(COUNTIF($E$1:E22,'Record Inputs'!$AH$4:$AH$124)=0),'Record Inputs'!$AH$4:$AH$124),"")</f>
        <v/>
      </c>
      <c r="F23" s="319">
        <f>COUNTIF('Record Inputs'!$AD$4:$AD$579,'Orders Racks'!E23)</f>
        <v>458</v>
      </c>
      <c r="G23" s="319" t="str">
        <f t="shared" si="1"/>
        <v/>
      </c>
      <c r="H23" s="319" t="str">
        <f>IFERROR(LOOKUP(2,1/(COUNTIF($H$1:H22,$G$2:$G$579)=0),$G$2:$G$579),"")</f>
        <v/>
      </c>
      <c r="I23" s="319" t="str">
        <f>IFERROR(LOOKUP(2,1/(COUNTIF($I$1:I22,$H$2:$H$579)=0),$H$2:$H$579),"")</f>
        <v/>
      </c>
    </row>
    <row r="24" spans="1:9" ht="47.25" customHeight="1">
      <c r="A24" s="469" t="str">
        <f t="shared" si="3"/>
        <v/>
      </c>
      <c r="B24" s="465" t="str">
        <f>IF(A24="","",COUNTIF('Record Inputs'!$AD$4:$AD$500,A24))</f>
        <v/>
      </c>
      <c r="C24" s="461"/>
      <c r="E24" s="319" t="str">
        <f>IFERROR(LOOKUP(2,1/(COUNTIF($E$1:E23,'Record Inputs'!$AH$4:$AH$124)=0),'Record Inputs'!$AH$4:$AH$124),"")</f>
        <v/>
      </c>
      <c r="F24" s="319">
        <f>COUNTIF('Record Inputs'!$AD$4:$AD$579,'Orders Racks'!E24)</f>
        <v>458</v>
      </c>
      <c r="G24" s="319" t="str">
        <f t="shared" si="1"/>
        <v/>
      </c>
      <c r="H24" s="319" t="str">
        <f>IFERROR(LOOKUP(2,1/(COUNTIF($H$1:H23,$G$2:$G$579)=0),$G$2:$G$579),"")</f>
        <v/>
      </c>
      <c r="I24" s="319" t="str">
        <f>IFERROR(LOOKUP(2,1/(COUNTIF($I$1:I23,$H$2:$H$579)=0),$H$2:$H$579),"")</f>
        <v/>
      </c>
    </row>
    <row r="25" spans="1:9" ht="47.25" customHeight="1">
      <c r="A25" s="469" t="str">
        <f t="shared" si="3"/>
        <v/>
      </c>
      <c r="B25" s="465" t="str">
        <f>IF(A25="","",COUNTIF('Record Inputs'!$AD$4:$AD$500,A25))</f>
        <v/>
      </c>
      <c r="C25" s="461"/>
      <c r="E25" s="319" t="str">
        <f>IFERROR(LOOKUP(2,1/(COUNTIF($E$1:E24,'Record Inputs'!$AH$4:$AH$124)=0),'Record Inputs'!$AH$4:$AH$124),"")</f>
        <v/>
      </c>
      <c r="F25" s="319">
        <f>COUNTIF('Record Inputs'!$AD$4:$AD$579,'Orders Racks'!E25)</f>
        <v>458</v>
      </c>
      <c r="G25" s="319" t="str">
        <f t="shared" si="1"/>
        <v/>
      </c>
      <c r="H25" s="319" t="str">
        <f>IFERROR(LOOKUP(2,1/(COUNTIF($H$1:H24,$G$2:$G$579)=0),$G$2:$G$579),"")</f>
        <v/>
      </c>
      <c r="I25" s="319" t="str">
        <f>IFERROR(LOOKUP(2,1/(COUNTIF($I$1:I24,$H$2:$H$579)=0),$H$2:$H$579),"")</f>
        <v/>
      </c>
    </row>
    <row r="26" spans="1:9" ht="47.25" customHeight="1">
      <c r="A26" s="469" t="str">
        <f t="shared" si="3"/>
        <v/>
      </c>
      <c r="B26" s="465" t="str">
        <f>IF(A26="","",COUNTIF('Record Inputs'!$AD$4:$AD$500,A26))</f>
        <v/>
      </c>
      <c r="C26" s="461"/>
      <c r="E26" s="319" t="str">
        <f>IFERROR(LOOKUP(2,1/(COUNTIF($E$1:E25,'Record Inputs'!$AH$4:$AH$124)=0),'Record Inputs'!$AH$4:$AH$124),"")</f>
        <v/>
      </c>
      <c r="F26" s="319">
        <f>COUNTIF('Record Inputs'!$AD$4:$AD$579,'Orders Racks'!E26)</f>
        <v>458</v>
      </c>
      <c r="G26" s="319" t="str">
        <f t="shared" si="1"/>
        <v/>
      </c>
      <c r="H26" s="319" t="str">
        <f>IFERROR(LOOKUP(2,1/(COUNTIF($H$1:H25,$G$2:$G$579)=0),$G$2:$G$579),"")</f>
        <v/>
      </c>
      <c r="I26" s="319" t="str">
        <f>IFERROR(LOOKUP(2,1/(COUNTIF($I$1:I25,$H$2:$H$579)=0),$H$2:$H$579),"")</f>
        <v/>
      </c>
    </row>
    <row r="27" spans="1:9" ht="47.25" customHeight="1" thickBot="1">
      <c r="A27" s="469" t="str">
        <f t="shared" si="3"/>
        <v/>
      </c>
      <c r="B27" s="465" t="str">
        <f>IF(A27="","",COUNTIF('Record Inputs'!$AD$4:$AD$500,A27))</f>
        <v/>
      </c>
      <c r="C27" s="462"/>
      <c r="E27" s="319" t="str">
        <f>IFERROR(LOOKUP(2,1/(COUNTIF($E$1:E26,'Record Inputs'!$AH$4:$AH$124)=0),'Record Inputs'!$AH$4:$AH$124),"")</f>
        <v/>
      </c>
      <c r="F27" s="319">
        <f>COUNTIF('Record Inputs'!$AD$4:$AD$579,'Orders Racks'!E27)</f>
        <v>458</v>
      </c>
      <c r="G27" s="319" t="str">
        <f t="shared" si="1"/>
        <v/>
      </c>
      <c r="H27" s="319" t="str">
        <f>IFERROR(LOOKUP(2,1/(COUNTIF($H$1:H26,$G$2:$G$579)=0),$G$2:$G$579),"")</f>
        <v/>
      </c>
      <c r="I27" s="319" t="str">
        <f>IFERROR(LOOKUP(2,1/(COUNTIF($I$1:I26,$H$2:$H$579)=0),$H$2:$H$579),"")</f>
        <v/>
      </c>
    </row>
    <row r="28" spans="1:9" s="319" customFormat="1" ht="47.25" customHeight="1" thickBot="1">
      <c r="A28" s="468"/>
      <c r="B28" s="465" t="str">
        <f>IF(A28="","",COUNTIF('Record Inputs'!$AD$4:$AD$500,A28))</f>
        <v/>
      </c>
      <c r="C28" s="463"/>
      <c r="E28" s="319" t="str">
        <f>IFERROR(LOOKUP(2,1/(COUNTIF($E$1:E27,'Record Inputs'!$AH$4:$AH$124)=0),'Record Inputs'!$AH$4:$AH$124),"")</f>
        <v/>
      </c>
      <c r="F28" s="319">
        <f>COUNTIF('Record Inputs'!$AD$4:$AD$579,'Orders Racks'!E28)</f>
        <v>458</v>
      </c>
      <c r="G28" s="319" t="str">
        <f t="shared" si="1"/>
        <v/>
      </c>
      <c r="H28" s="319" t="str">
        <f>IFERROR(LOOKUP(2,1/(COUNTIF($H$1:H27,$G$2:$G$579)=0),$G$2:$G$579),"")</f>
        <v/>
      </c>
      <c r="I28" s="319" t="str">
        <f>IFERROR(LOOKUP(2,1/(COUNTIF($I$1:I27,$H$2:$H$579)=0),$H$2:$H$579),"")</f>
        <v/>
      </c>
    </row>
    <row r="29" spans="1:9" ht="47.25" customHeight="1">
      <c r="A29" s="469" t="str">
        <f>H27</f>
        <v/>
      </c>
      <c r="B29" s="465" t="str">
        <f>IF(A29="","",COUNTIF('Record Inputs'!$AD$4:$AD$500,A29))</f>
        <v/>
      </c>
      <c r="C29" s="460"/>
      <c r="E29" s="319" t="str">
        <f>IFERROR(LOOKUP(2,1/(COUNTIF($E$1:E28,'Record Inputs'!$AH$4:$AH$124)=0),'Record Inputs'!$AH$4:$AH$124),"")</f>
        <v/>
      </c>
      <c r="F29" s="319">
        <f>COUNTIF('Record Inputs'!$AD$4:$AD$579,'Orders Racks'!E29)</f>
        <v>458</v>
      </c>
      <c r="G29" s="319" t="str">
        <f t="shared" si="1"/>
        <v/>
      </c>
      <c r="H29" s="319" t="str">
        <f>IFERROR(LOOKUP(2,1/(COUNTIF($H$1:H28,$G$2:$G$579)=0),$G$2:$G$579),"")</f>
        <v/>
      </c>
      <c r="I29" s="319" t="str">
        <f>IFERROR(LOOKUP(2,1/(COUNTIF($I$1:I28,$H$2:$H$579)=0),$H$2:$H$579),"")</f>
        <v/>
      </c>
    </row>
    <row r="30" spans="1:9" ht="47.25" customHeight="1">
      <c r="A30" s="469" t="str">
        <f t="shared" ref="A30:A36" si="4">H28</f>
        <v/>
      </c>
      <c r="B30" s="465" t="str">
        <f>IF(A30="","",COUNTIF('Record Inputs'!$AD$4:$AD$500,A30))</f>
        <v/>
      </c>
      <c r="C30" s="461"/>
      <c r="E30" s="319" t="str">
        <f>IFERROR(LOOKUP(2,1/(COUNTIF($E$1:E29,'Record Inputs'!$AH$4:$AH$124)=0),'Record Inputs'!$AH$4:$AH$124),"")</f>
        <v/>
      </c>
      <c r="F30" s="319">
        <f>COUNTIF('Record Inputs'!$AD$4:$AD$579,'Orders Racks'!E30)</f>
        <v>458</v>
      </c>
      <c r="G30" s="319" t="str">
        <f t="shared" si="1"/>
        <v/>
      </c>
      <c r="H30" s="319" t="str">
        <f>IFERROR(LOOKUP(2,1/(COUNTIF($H$1:H29,$G$2:$G$579)=0),$G$2:$G$579),"")</f>
        <v/>
      </c>
      <c r="I30" s="319" t="str">
        <f>IFERROR(LOOKUP(2,1/(COUNTIF($I$1:I29,$H$2:$H$579)=0),$H$2:$H$579),"")</f>
        <v/>
      </c>
    </row>
    <row r="31" spans="1:9" ht="47.25" customHeight="1">
      <c r="A31" s="469" t="str">
        <f t="shared" si="4"/>
        <v/>
      </c>
      <c r="B31" s="465" t="str">
        <f>IF(A31="","",COUNTIF('Record Inputs'!$AD$4:$AD$500,A31))</f>
        <v/>
      </c>
      <c r="C31" s="461"/>
      <c r="E31" s="319" t="str">
        <f>IFERROR(LOOKUP(2,1/(COUNTIF($E$1:E30,'Record Inputs'!$AH$4:$AH$124)=0),'Record Inputs'!$AH$4:$AH$124),"")</f>
        <v/>
      </c>
      <c r="F31" s="319">
        <f>COUNTIF('Record Inputs'!$AD$4:$AD$579,'Orders Racks'!E31)</f>
        <v>458</v>
      </c>
      <c r="G31" s="319" t="str">
        <f t="shared" si="1"/>
        <v/>
      </c>
      <c r="H31" s="319" t="str">
        <f>IFERROR(LOOKUP(2,1/(COUNTIF($H$1:H30,$G$2:$G$579)=0),$G$2:$G$579),"")</f>
        <v/>
      </c>
      <c r="I31" s="319" t="str">
        <f>IFERROR(LOOKUP(2,1/(COUNTIF($I$1:I30,$H$2:$H$579)=0),$H$2:$H$579),"")</f>
        <v/>
      </c>
    </row>
    <row r="32" spans="1:9" ht="47.25" customHeight="1">
      <c r="A32" s="469" t="str">
        <f t="shared" si="4"/>
        <v/>
      </c>
      <c r="B32" s="465" t="str">
        <f>IF(A32="","",COUNTIF('Record Inputs'!$AD$4:$AD$500,A32))</f>
        <v/>
      </c>
      <c r="C32" s="472" t="s">
        <v>845</v>
      </c>
      <c r="E32" s="319" t="str">
        <f>IFERROR(LOOKUP(2,1/(COUNTIF($E$1:E31,'Record Inputs'!$AH$4:$AH$124)=0),'Record Inputs'!$AH$4:$AH$124),"")</f>
        <v/>
      </c>
      <c r="F32" s="319">
        <f>COUNTIF('Record Inputs'!$AD$4:$AD$579,'Orders Racks'!E32)</f>
        <v>458</v>
      </c>
      <c r="G32" s="319" t="str">
        <f t="shared" si="1"/>
        <v/>
      </c>
      <c r="H32" s="319" t="str">
        <f>IFERROR(LOOKUP(2,1/(COUNTIF($H$1:H31,$G$2:$G$579)=0),$G$2:$G$579),"")</f>
        <v/>
      </c>
      <c r="I32" s="319" t="str">
        <f>IFERROR(LOOKUP(2,1/(COUNTIF($I$1:I31,$H$2:$H$579)=0),$H$2:$H$579),"")</f>
        <v/>
      </c>
    </row>
    <row r="33" spans="1:9" ht="47.25" customHeight="1">
      <c r="A33" s="469" t="str">
        <f t="shared" si="4"/>
        <v/>
      </c>
      <c r="B33" s="465" t="str">
        <f>IF(A33="","",COUNTIF('Record Inputs'!$AD$4:$AD$500,A33))</f>
        <v/>
      </c>
      <c r="C33" s="461"/>
      <c r="E33" s="319" t="str">
        <f>IFERROR(LOOKUP(2,1/(COUNTIF($E$1:E32,'Record Inputs'!$AH$4:$AH$124)=0),'Record Inputs'!$AH$4:$AH$124),"")</f>
        <v/>
      </c>
      <c r="F33" s="319">
        <f>COUNTIF('Record Inputs'!$AD$4:$AD$579,'Orders Racks'!E33)</f>
        <v>458</v>
      </c>
      <c r="G33" s="319" t="str">
        <f t="shared" si="1"/>
        <v/>
      </c>
      <c r="H33" s="319" t="str">
        <f>IFERROR(LOOKUP(2,1/(COUNTIF($H$1:H32,$G$2:$G$579)=0),$G$2:$G$579),"")</f>
        <v/>
      </c>
      <c r="I33" s="319" t="str">
        <f>IFERROR(LOOKUP(2,1/(COUNTIF($I$1:I32,$H$2:$H$579)=0),$H$2:$H$579),"")</f>
        <v/>
      </c>
    </row>
    <row r="34" spans="1:9" ht="47.25" customHeight="1">
      <c r="A34" s="469" t="str">
        <f t="shared" si="4"/>
        <v/>
      </c>
      <c r="B34" s="465" t="str">
        <f>IF(A34="","",COUNTIF('Record Inputs'!$AD$4:$AD$500,A34))</f>
        <v/>
      </c>
      <c r="C34" s="461"/>
      <c r="E34" s="319" t="str">
        <f>IFERROR(LOOKUP(2,1/(COUNTIF($E$1:E33,'Record Inputs'!$AH$4:$AH$124)=0),'Record Inputs'!$AH$4:$AH$124),"")</f>
        <v/>
      </c>
      <c r="F34" s="319">
        <f>COUNTIF('Record Inputs'!$AD$4:$AD$579,'Orders Racks'!E34)</f>
        <v>458</v>
      </c>
      <c r="G34" s="319" t="str">
        <f t="shared" si="1"/>
        <v/>
      </c>
      <c r="H34" s="319" t="str">
        <f>IFERROR(LOOKUP(2,1/(COUNTIF($H$1:H33,$G$2:$G$579)=0),$G$2:$G$579),"")</f>
        <v/>
      </c>
      <c r="I34" s="319" t="str">
        <f>IFERROR(LOOKUP(2,1/(COUNTIF($I$1:I33,$H$2:$H$579)=0),$H$2:$H$579),"")</f>
        <v/>
      </c>
    </row>
    <row r="35" spans="1:9" ht="47.25" customHeight="1">
      <c r="A35" s="469" t="str">
        <f t="shared" si="4"/>
        <v/>
      </c>
      <c r="B35" s="465" t="str">
        <f>IF(A35="","",COUNTIF('Record Inputs'!$AD$4:$AD$500,A35))</f>
        <v/>
      </c>
      <c r="C35" s="461"/>
      <c r="E35" s="319" t="str">
        <f>IFERROR(LOOKUP(2,1/(COUNTIF($E$1:E34,'Record Inputs'!$AH$4:$AH$124)=0),'Record Inputs'!$AH$4:$AH$124),"")</f>
        <v/>
      </c>
      <c r="F35" s="319">
        <f>COUNTIF('Record Inputs'!$AD$4:$AD$579,'Orders Racks'!E35)</f>
        <v>458</v>
      </c>
      <c r="G35" s="319" t="str">
        <f t="shared" si="1"/>
        <v/>
      </c>
      <c r="H35" s="319" t="str">
        <f>IFERROR(LOOKUP(2,1/(COUNTIF($H$1:H34,$G$2:$G$579)=0),$G$2:$G$579),"")</f>
        <v/>
      </c>
      <c r="I35" s="319" t="str">
        <f>IFERROR(LOOKUP(2,1/(COUNTIF($I$1:I34,$H$2:$H$579)=0),$H$2:$H$579),"")</f>
        <v/>
      </c>
    </row>
    <row r="36" spans="1:9" ht="47.25" customHeight="1" thickBot="1">
      <c r="A36" s="469" t="str">
        <f t="shared" si="4"/>
        <v/>
      </c>
      <c r="B36" s="465" t="str">
        <f>IF(A36="","",COUNTIF('Record Inputs'!$AD$4:$AD$500,A36))</f>
        <v/>
      </c>
      <c r="C36" s="462"/>
      <c r="E36" s="319" t="str">
        <f>IFERROR(LOOKUP(2,1/(COUNTIF($E$1:E35,'Record Inputs'!$AH$4:$AH$124)=0),'Record Inputs'!$AH$4:$AH$124),"")</f>
        <v/>
      </c>
      <c r="F36" s="319">
        <f>COUNTIF('Record Inputs'!$AD$4:$AD$579,'Orders Racks'!E36)</f>
        <v>458</v>
      </c>
      <c r="G36" s="319" t="str">
        <f t="shared" si="1"/>
        <v/>
      </c>
      <c r="H36" s="319" t="str">
        <f>IFERROR(LOOKUP(2,1/(COUNTIF($H$1:H35,$G$2:$G$579)=0),$G$2:$G$579),"")</f>
        <v/>
      </c>
      <c r="I36" s="319" t="str">
        <f>IFERROR(LOOKUP(2,1/(COUNTIF($I$1:I35,$H$2:$H$579)=0),$H$2:$H$579),"")</f>
        <v/>
      </c>
    </row>
    <row r="37" spans="1:9" s="319" customFormat="1" ht="47.25" customHeight="1" thickBot="1">
      <c r="A37" s="468"/>
      <c r="B37" s="465" t="str">
        <f>IF(A37="","",COUNTIF('Record Inputs'!$AD$4:$AD$500,A37))</f>
        <v/>
      </c>
      <c r="C37" s="463"/>
      <c r="E37" s="319" t="str">
        <f>IFERROR(LOOKUP(2,1/(COUNTIF($E$1:E36,'Record Inputs'!$AH$4:$AH$124)=0),'Record Inputs'!$AH$4:$AH$124),"")</f>
        <v/>
      </c>
      <c r="F37" s="319">
        <f>COUNTIF('Record Inputs'!$AD$4:$AD$579,'Orders Racks'!E37)</f>
        <v>458</v>
      </c>
      <c r="G37" s="319" t="str">
        <f t="shared" si="1"/>
        <v/>
      </c>
      <c r="H37" s="319" t="str">
        <f>IFERROR(LOOKUP(2,1/(COUNTIF($H$1:H36,$G$2:$G$579)=0),$G$2:$G$579),"")</f>
        <v/>
      </c>
      <c r="I37" s="319" t="str">
        <f>IFERROR(LOOKUP(2,1/(COUNTIF($I$1:I36,$H$2:$H$579)=0),$H$2:$H$579),"")</f>
        <v/>
      </c>
    </row>
    <row r="38" spans="1:9" ht="47.25" customHeight="1">
      <c r="A38" s="469" t="str">
        <f>H35</f>
        <v/>
      </c>
      <c r="B38" s="465" t="str">
        <f>IF(A38="","",COUNTIF('Record Inputs'!$AD$4:$AD$500,A38))</f>
        <v/>
      </c>
      <c r="C38" s="460"/>
      <c r="E38" s="319" t="str">
        <f>IFERROR(LOOKUP(2,1/(COUNTIF($E$1:E37,'Record Inputs'!$AH$4:$AH$124)=0),'Record Inputs'!$AH$4:$AH$124),"")</f>
        <v/>
      </c>
      <c r="F38" s="319">
        <f>COUNTIF('Record Inputs'!$AD$4:$AD$579,'Orders Racks'!E38)</f>
        <v>458</v>
      </c>
      <c r="G38" s="319" t="str">
        <f t="shared" si="1"/>
        <v/>
      </c>
      <c r="H38" s="319" t="str">
        <f>IFERROR(LOOKUP(2,1/(COUNTIF($H$1:H37,$G$2:$G$579)=0),$G$2:$G$579),"")</f>
        <v/>
      </c>
      <c r="I38" s="319" t="str">
        <f>IFERROR(LOOKUP(2,1/(COUNTIF($I$1:I37,$H$2:$H$579)=0),$H$2:$H$579),"")</f>
        <v/>
      </c>
    </row>
    <row r="39" spans="1:9" ht="47.25" customHeight="1">
      <c r="A39" s="469" t="str">
        <f t="shared" ref="A39:A45" si="5">H36</f>
        <v/>
      </c>
      <c r="B39" s="465" t="str">
        <f>IF(A39="","",COUNTIF('Record Inputs'!$AD$4:$AD$500,A39))</f>
        <v/>
      </c>
      <c r="C39" s="461"/>
      <c r="E39" s="319" t="str">
        <f>IFERROR(LOOKUP(2,1/(COUNTIF($E$1:E38,'Record Inputs'!$AH$4:$AH$124)=0),'Record Inputs'!$AH$4:$AH$124),"")</f>
        <v/>
      </c>
      <c r="F39" s="319">
        <f>COUNTIF('Record Inputs'!$AD$4:$AD$579,'Orders Racks'!E39)</f>
        <v>458</v>
      </c>
      <c r="G39" s="319" t="str">
        <f t="shared" si="1"/>
        <v/>
      </c>
      <c r="H39" s="319" t="str">
        <f>IFERROR(LOOKUP(2,1/(COUNTIF($H$1:H38,$G$2:$G$579)=0),$G$2:$G$579),"")</f>
        <v/>
      </c>
      <c r="I39" s="319" t="str">
        <f>IFERROR(LOOKUP(2,1/(COUNTIF($I$1:I38,$H$2:$H$579)=0),$H$2:$H$579),"")</f>
        <v/>
      </c>
    </row>
    <row r="40" spans="1:9" ht="47.25" customHeight="1">
      <c r="A40" s="469" t="str">
        <f t="shared" si="5"/>
        <v/>
      </c>
      <c r="B40" s="465" t="str">
        <f>IF(A40="","",COUNTIF('Record Inputs'!$AD$4:$AD$500,A40))</f>
        <v/>
      </c>
      <c r="C40" s="461"/>
      <c r="E40" s="319" t="str">
        <f>IFERROR(LOOKUP(2,1/(COUNTIF($E$1:E39,'Record Inputs'!$AH$4:$AH$124)=0),'Record Inputs'!$AH$4:$AH$124),"")</f>
        <v/>
      </c>
      <c r="F40" s="319">
        <f>COUNTIF('Record Inputs'!$AD$4:$AD$579,'Orders Racks'!E40)</f>
        <v>458</v>
      </c>
      <c r="G40" s="319" t="str">
        <f t="shared" si="1"/>
        <v/>
      </c>
      <c r="H40" s="319" t="str">
        <f>IFERROR(LOOKUP(2,1/(COUNTIF($H$1:H39,$G$2:$G$579)=0),$G$2:$G$579),"")</f>
        <v/>
      </c>
      <c r="I40" s="319" t="str">
        <f>IFERROR(LOOKUP(2,1/(COUNTIF($I$1:I39,$H$2:$H$579)=0),$H$2:$H$579),"")</f>
        <v/>
      </c>
    </row>
    <row r="41" spans="1:9" ht="47.25" customHeight="1">
      <c r="A41" s="469" t="str">
        <f t="shared" si="5"/>
        <v/>
      </c>
      <c r="B41" s="465" t="str">
        <f>IF(A41="","",COUNTIF('Record Inputs'!$AD$4:$AD$500,A41))</f>
        <v/>
      </c>
      <c r="C41" s="472" t="s">
        <v>844</v>
      </c>
      <c r="E41" s="319" t="str">
        <f>IFERROR(LOOKUP(2,1/(COUNTIF($E$1:E40,'Record Inputs'!$AH$4:$AH$124)=0),'Record Inputs'!$AH$4:$AH$124),"")</f>
        <v/>
      </c>
      <c r="F41" s="319">
        <f>COUNTIF('Record Inputs'!$AD$4:$AD$579,'Orders Racks'!E41)</f>
        <v>458</v>
      </c>
      <c r="G41" s="319" t="str">
        <f t="shared" si="1"/>
        <v/>
      </c>
      <c r="H41" s="319" t="str">
        <f>IFERROR(LOOKUP(2,1/(COUNTIF($H$1:H40,$G$2:$G$579)=0),$G$2:$G$579),"")</f>
        <v/>
      </c>
      <c r="I41" s="319" t="str">
        <f>IFERROR(LOOKUP(2,1/(COUNTIF($I$1:I40,$H$2:$H$579)=0),$H$2:$H$579),"")</f>
        <v/>
      </c>
    </row>
    <row r="42" spans="1:9" ht="47.25" customHeight="1">
      <c r="A42" s="469" t="str">
        <f t="shared" si="5"/>
        <v/>
      </c>
      <c r="B42" s="465" t="str">
        <f>IF(A42="","",COUNTIF('Record Inputs'!$AD$4:$AD$500,A42))</f>
        <v/>
      </c>
      <c r="C42" s="461"/>
      <c r="E42" s="319" t="str">
        <f>IFERROR(LOOKUP(2,1/(COUNTIF($E$1:E41,'Record Inputs'!$AH$4:$AH$124)=0),'Record Inputs'!$AH$4:$AH$124),"")</f>
        <v/>
      </c>
      <c r="F42" s="319">
        <f>COUNTIF('Record Inputs'!$AD$4:$AD$579,'Orders Racks'!E42)</f>
        <v>458</v>
      </c>
      <c r="G42" s="319" t="str">
        <f t="shared" si="1"/>
        <v/>
      </c>
      <c r="H42" s="319" t="str">
        <f>IFERROR(LOOKUP(2,1/(COUNTIF($H$1:H41,$G$2:$G$579)=0),$G$2:$G$579),"")</f>
        <v/>
      </c>
      <c r="I42" s="319" t="str">
        <f>IFERROR(LOOKUP(2,1/(COUNTIF($I$1:I41,$H$2:$H$579)=0),$H$2:$H$579),"")</f>
        <v/>
      </c>
    </row>
    <row r="43" spans="1:9" ht="47.25" customHeight="1">
      <c r="A43" s="469" t="str">
        <f t="shared" si="5"/>
        <v/>
      </c>
      <c r="B43" s="465" t="str">
        <f>IF(A43="","",COUNTIF('Record Inputs'!$AD$4:$AD$500,A43))</f>
        <v/>
      </c>
      <c r="C43" s="461"/>
      <c r="E43" s="319" t="str">
        <f>IFERROR(LOOKUP(2,1/(COUNTIF($E$1:E42,'Record Inputs'!$AH$4:$AH$124)=0),'Record Inputs'!$AH$4:$AH$124),"")</f>
        <v/>
      </c>
      <c r="F43" s="319">
        <f>COUNTIF('Record Inputs'!$AD$4:$AD$579,'Orders Racks'!E43)</f>
        <v>458</v>
      </c>
      <c r="G43" s="319" t="str">
        <f t="shared" si="1"/>
        <v/>
      </c>
      <c r="H43" s="319" t="str">
        <f>IFERROR(LOOKUP(2,1/(COUNTIF($H$1:H42,$G$2:$G$579)=0),$G$2:$G$579),"")</f>
        <v/>
      </c>
      <c r="I43" s="319" t="str">
        <f>IFERROR(LOOKUP(2,1/(COUNTIF($I$1:I42,$H$2:$H$579)=0),$H$2:$H$579),"")</f>
        <v/>
      </c>
    </row>
    <row r="44" spans="1:9" ht="47.25" customHeight="1">
      <c r="A44" s="469" t="str">
        <f t="shared" si="5"/>
        <v/>
      </c>
      <c r="B44" s="465" t="str">
        <f>IF(A44="","",COUNTIF('Record Inputs'!$AD$4:$AD$500,A44))</f>
        <v/>
      </c>
      <c r="C44" s="461"/>
      <c r="E44" s="319" t="str">
        <f>IFERROR(LOOKUP(2,1/(COUNTIF($E$1:E43,'Record Inputs'!$AH$4:$AH$124)=0),'Record Inputs'!$AH$4:$AH$124),"")</f>
        <v/>
      </c>
      <c r="F44" s="319">
        <f>COUNTIF('Record Inputs'!$AD$4:$AD$579,'Orders Racks'!E44)</f>
        <v>458</v>
      </c>
      <c r="G44" s="319" t="str">
        <f t="shared" si="1"/>
        <v/>
      </c>
      <c r="H44" s="319" t="str">
        <f>IFERROR(LOOKUP(2,1/(COUNTIF($H$1:H43,$G$2:$G$579)=0),$G$2:$G$579),"")</f>
        <v/>
      </c>
      <c r="I44" s="319" t="str">
        <f>IFERROR(LOOKUP(2,1/(COUNTIF($I$1:I43,$H$2:$H$579)=0),$H$2:$H$579),"")</f>
        <v/>
      </c>
    </row>
    <row r="45" spans="1:9" ht="47.25" customHeight="1" thickBot="1">
      <c r="A45" s="469" t="str">
        <f t="shared" si="5"/>
        <v/>
      </c>
      <c r="B45" s="465" t="str">
        <f>IF(A45="","",COUNTIF('Record Inputs'!$AD$4:$AD$500,A45))</f>
        <v/>
      </c>
      <c r="C45" s="462"/>
      <c r="E45" s="319" t="str">
        <f>IFERROR(LOOKUP(2,1/(COUNTIF($E$1:E44,'Record Inputs'!$AH$4:$AH$124)=0),'Record Inputs'!$AH$4:$AH$124),"")</f>
        <v/>
      </c>
      <c r="F45" s="319">
        <f>COUNTIF('Record Inputs'!$AD$4:$AD$579,'Orders Racks'!E45)</f>
        <v>458</v>
      </c>
      <c r="G45" s="319" t="str">
        <f t="shared" si="1"/>
        <v/>
      </c>
      <c r="H45" s="319" t="str">
        <f>IFERROR(LOOKUP(2,1/(COUNTIF($H$1:H44,$G$2:$G$579)=0),$G$2:$G$579),"")</f>
        <v/>
      </c>
      <c r="I45" s="319" t="str">
        <f>IFERROR(LOOKUP(2,1/(COUNTIF($I$1:I44,$H$2:$H$579)=0),$H$2:$H$579),"")</f>
        <v/>
      </c>
    </row>
    <row r="46" spans="1:9" ht="47.25" customHeight="1" thickBot="1">
      <c r="A46" s="468"/>
      <c r="B46" s="465" t="str">
        <f>IF(A46="","",COUNTIF('Record Inputs'!$AD$4:$AD$500,A46))</f>
        <v/>
      </c>
      <c r="C46" s="463"/>
      <c r="E46" s="319" t="str">
        <f>IFERROR(LOOKUP(2,1/(COUNTIF($E$1:E45,'Record Inputs'!$AH$4:$AH$124)=0),'Record Inputs'!$AH$4:$AH$124),"")</f>
        <v/>
      </c>
      <c r="F46" s="319">
        <f>COUNTIF('Record Inputs'!$AD$4:$AD$579,'Orders Racks'!E46)</f>
        <v>458</v>
      </c>
      <c r="G46" s="319" t="str">
        <f t="shared" si="1"/>
        <v/>
      </c>
      <c r="H46" s="319" t="str">
        <f>IFERROR(LOOKUP(2,1/(COUNTIF($H$1:H45,$G$2:$G$579)=0),$G$2:$G$579),"")</f>
        <v/>
      </c>
      <c r="I46" s="319" t="str">
        <f>IFERROR(LOOKUP(2,1/(COUNTIF($I$1:I45,$H$2:$H$579)=0),$H$2:$H$579),"")</f>
        <v/>
      </c>
    </row>
    <row r="47" spans="1:9" ht="47.25" customHeight="1">
      <c r="A47" s="469" t="str">
        <f>H43</f>
        <v/>
      </c>
      <c r="B47" s="465" t="str">
        <f>IF(A47="","",COUNTIF('Record Inputs'!$AD$4:$AD$500,A47))</f>
        <v/>
      </c>
      <c r="C47" s="460"/>
      <c r="E47" s="319" t="str">
        <f>IFERROR(LOOKUP(2,1/(COUNTIF($E$1:E46,'Record Inputs'!$AH$4:$AH$124)=0),'Record Inputs'!$AH$4:$AH$124),"")</f>
        <v/>
      </c>
      <c r="F47" s="319">
        <f>COUNTIF('Record Inputs'!$AD$4:$AD$579,'Orders Racks'!E47)</f>
        <v>458</v>
      </c>
      <c r="G47" s="319" t="str">
        <f t="shared" si="1"/>
        <v/>
      </c>
      <c r="H47" s="319" t="str">
        <f>IFERROR(LOOKUP(2,1/(COUNTIF($H$1:H46,$G$2:$G$579)=0),$G$2:$G$579),"")</f>
        <v/>
      </c>
      <c r="I47" s="319" t="str">
        <f>IFERROR(LOOKUP(2,1/(COUNTIF($I$1:I46,$H$2:$H$579)=0),$H$2:$H$579),"")</f>
        <v/>
      </c>
    </row>
    <row r="48" spans="1:9" ht="47.25" customHeight="1">
      <c r="A48" s="469" t="str">
        <f t="shared" ref="A48:A54" si="6">H44</f>
        <v/>
      </c>
      <c r="B48" s="465" t="str">
        <f>IF(A48="","",COUNTIF('Record Inputs'!$AD$4:$AD$500,A48))</f>
        <v/>
      </c>
      <c r="C48" s="461"/>
      <c r="E48" s="319" t="str">
        <f>IFERROR(LOOKUP(2,1/(COUNTIF($E$1:E47,'Record Inputs'!$AH$4:$AH$124)=0),'Record Inputs'!$AH$4:$AH$124),"")</f>
        <v/>
      </c>
      <c r="F48" s="319">
        <f>COUNTIF('Record Inputs'!$AD$4:$AD$579,'Orders Racks'!E48)</f>
        <v>458</v>
      </c>
      <c r="G48" s="319" t="str">
        <f t="shared" si="1"/>
        <v/>
      </c>
      <c r="H48" s="319" t="str">
        <f>IFERROR(LOOKUP(2,1/(COUNTIF($H$1:H47,$G$2:$G$579)=0),$G$2:$G$579),"")</f>
        <v/>
      </c>
      <c r="I48" s="319" t="str">
        <f>IFERROR(LOOKUP(2,1/(COUNTIF($I$1:I47,$H$2:$H$579)=0),$H$2:$H$579),"")</f>
        <v/>
      </c>
    </row>
    <row r="49" spans="1:9" ht="47.25" customHeight="1">
      <c r="A49" s="469" t="str">
        <f t="shared" si="6"/>
        <v/>
      </c>
      <c r="B49" s="465" t="str">
        <f>IF(A49="","",COUNTIF('Record Inputs'!$AD$4:$AD$500,A49))</f>
        <v/>
      </c>
      <c r="C49" s="461"/>
      <c r="E49" s="319" t="str">
        <f>IFERROR(LOOKUP(2,1/(COUNTIF($E$1:E48,'Record Inputs'!$AH$4:$AH$124)=0),'Record Inputs'!$AH$4:$AH$124),"")</f>
        <v/>
      </c>
      <c r="F49" s="319">
        <f>COUNTIF('Record Inputs'!$AD$4:$AD$579,'Orders Racks'!E49)</f>
        <v>458</v>
      </c>
      <c r="G49" s="319" t="str">
        <f t="shared" si="1"/>
        <v/>
      </c>
      <c r="H49" s="319" t="str">
        <f>IFERROR(LOOKUP(2,1/(COUNTIF($H$1:H48,$G$2:$G$579)=0),$G$2:$G$579),"")</f>
        <v/>
      </c>
      <c r="I49" s="319" t="str">
        <f>IFERROR(LOOKUP(2,1/(COUNTIF($I$1:I48,$H$2:$H$579)=0),$H$2:$H$579),"")</f>
        <v/>
      </c>
    </row>
    <row r="50" spans="1:9" ht="47.25" customHeight="1">
      <c r="A50" s="469" t="str">
        <f t="shared" si="6"/>
        <v/>
      </c>
      <c r="B50" s="465" t="str">
        <f>IF(A50="","",COUNTIF('Record Inputs'!$AD$4:$AD$500,A50))</f>
        <v/>
      </c>
      <c r="C50" s="472" t="s">
        <v>852</v>
      </c>
      <c r="E50" s="319" t="str">
        <f>IFERROR(LOOKUP(2,1/(COUNTIF($E$1:E49,'Record Inputs'!$AH$4:$AH$124)=0),'Record Inputs'!$AH$4:$AH$124),"")</f>
        <v/>
      </c>
      <c r="F50" s="319">
        <f>COUNTIF('Record Inputs'!$AD$4:$AD$579,'Orders Racks'!E50)</f>
        <v>458</v>
      </c>
      <c r="G50" s="319" t="str">
        <f t="shared" si="1"/>
        <v/>
      </c>
      <c r="H50" s="319" t="str">
        <f>IFERROR(LOOKUP(2,1/(COUNTIF($H$1:H49,$G$2:$G$579)=0),$G$2:$G$579),"")</f>
        <v/>
      </c>
      <c r="I50" s="319" t="str">
        <f>IFERROR(LOOKUP(2,1/(COUNTIF($I$1:I49,$H$2:$H$579)=0),$H$2:$H$579),"")</f>
        <v/>
      </c>
    </row>
    <row r="51" spans="1:9" ht="47.25" customHeight="1">
      <c r="A51" s="469" t="str">
        <f t="shared" si="6"/>
        <v/>
      </c>
      <c r="B51" s="465" t="str">
        <f>IF(A51="","",COUNTIF('Record Inputs'!$AD$4:$AD$500,A51))</f>
        <v/>
      </c>
      <c r="C51" s="461"/>
      <c r="E51" s="319" t="str">
        <f>IFERROR(LOOKUP(2,1/(COUNTIF($E$1:E50,'Record Inputs'!$AH$4:$AH$124)=0),'Record Inputs'!$AH$4:$AH$124),"")</f>
        <v/>
      </c>
      <c r="F51" s="319">
        <f>COUNTIF('Record Inputs'!$AD$4:$AD$579,'Orders Racks'!E51)</f>
        <v>458</v>
      </c>
      <c r="G51" s="319" t="str">
        <f t="shared" si="1"/>
        <v/>
      </c>
      <c r="H51" s="319" t="str">
        <f>IFERROR(LOOKUP(2,1/(COUNTIF($H$1:H50,$G$2:$G$579)=0),$G$2:$G$579),"")</f>
        <v/>
      </c>
      <c r="I51" s="319" t="str">
        <f>IFERROR(LOOKUP(2,1/(COUNTIF($I$1:I50,$H$2:$H$579)=0),$H$2:$H$579),"")</f>
        <v/>
      </c>
    </row>
    <row r="52" spans="1:9" ht="47.25" customHeight="1">
      <c r="A52" s="469" t="str">
        <f t="shared" si="6"/>
        <v/>
      </c>
      <c r="B52" s="465" t="str">
        <f>IF(A52="","",COUNTIF('Record Inputs'!$AD$4:$AD$500,A52))</f>
        <v/>
      </c>
      <c r="C52" s="461"/>
      <c r="E52" s="319" t="str">
        <f>IFERROR(LOOKUP(2,1/(COUNTIF($E$1:E51,'Record Inputs'!$AH$4:$AH$124)=0),'Record Inputs'!$AH$4:$AH$124),"")</f>
        <v/>
      </c>
      <c r="F52" s="319">
        <f>COUNTIF('Record Inputs'!$AD$4:$AD$579,'Orders Racks'!E52)</f>
        <v>458</v>
      </c>
      <c r="G52" s="319" t="str">
        <f t="shared" si="1"/>
        <v/>
      </c>
      <c r="H52" s="319" t="str">
        <f>IFERROR(LOOKUP(2,1/(COUNTIF($H$1:H51,$G$2:$G$579)=0),$G$2:$G$579),"")</f>
        <v/>
      </c>
      <c r="I52" s="319" t="str">
        <f>IFERROR(LOOKUP(2,1/(COUNTIF($I$1:I51,$H$2:$H$579)=0),$H$2:$H$579),"")</f>
        <v/>
      </c>
    </row>
    <row r="53" spans="1:9" ht="47.25" customHeight="1">
      <c r="A53" s="469" t="str">
        <f t="shared" si="6"/>
        <v/>
      </c>
      <c r="B53" s="465" t="str">
        <f>IF(A53="","",COUNTIF('Record Inputs'!$AD$4:$AD$500,A53))</f>
        <v/>
      </c>
      <c r="C53" s="461"/>
      <c r="E53" s="319" t="str">
        <f>IFERROR(LOOKUP(2,1/(COUNTIF($E$1:E52,'Record Inputs'!$AH$4:$AH$124)=0),'Record Inputs'!$AH$4:$AH$124),"")</f>
        <v/>
      </c>
      <c r="F53" s="319">
        <f>COUNTIF('Record Inputs'!$AD$4:$AD$579,'Orders Racks'!E53)</f>
        <v>458</v>
      </c>
      <c r="G53" s="319" t="str">
        <f t="shared" si="1"/>
        <v/>
      </c>
      <c r="H53" s="319" t="str">
        <f>IFERROR(LOOKUP(2,1/(COUNTIF($H$1:H52,$G$2:$G$579)=0),$G$2:$G$579),"")</f>
        <v/>
      </c>
      <c r="I53" s="319" t="str">
        <f>IFERROR(LOOKUP(2,1/(COUNTIF($I$1:I52,$H$2:$H$579)=0),$H$2:$H$579),"")</f>
        <v/>
      </c>
    </row>
    <row r="54" spans="1:9" ht="47.25" customHeight="1" thickBot="1">
      <c r="A54" s="469" t="str">
        <f t="shared" si="6"/>
        <v/>
      </c>
      <c r="B54" s="465" t="str">
        <f>IF(A54="","",COUNTIF('Record Inputs'!$AD$4:$AD$500,A54))</f>
        <v/>
      </c>
      <c r="C54" s="462"/>
      <c r="E54" s="319" t="str">
        <f>IFERROR(LOOKUP(2,1/(COUNTIF($E$1:E53,'Record Inputs'!$AH$4:$AH$124)=0),'Record Inputs'!$AH$4:$AH$124),"")</f>
        <v/>
      </c>
      <c r="F54" s="319">
        <f>COUNTIF('Record Inputs'!$AD$4:$AD$579,'Orders Racks'!E54)</f>
        <v>458</v>
      </c>
      <c r="G54" s="319" t="str">
        <f t="shared" si="1"/>
        <v/>
      </c>
      <c r="H54" s="319" t="str">
        <f>IFERROR(LOOKUP(2,1/(COUNTIF($H$1:H53,$G$2:$G$579)=0),$G$2:$G$579),"")</f>
        <v/>
      </c>
      <c r="I54" s="319" t="str">
        <f>IFERROR(LOOKUP(2,1/(COUNTIF($I$1:I53,$H$2:$H$579)=0),$H$2:$H$579),"")</f>
        <v/>
      </c>
    </row>
    <row r="55" spans="1:9" ht="47.25" customHeight="1" thickBot="1">
      <c r="A55" s="468"/>
      <c r="B55" s="465" t="str">
        <f>IF(A55="","",COUNTIF('Record Inputs'!$AD$4:$AD$500,A55))</f>
        <v/>
      </c>
      <c r="C55" s="463"/>
      <c r="E55" s="319" t="str">
        <f>IFERROR(LOOKUP(2,1/(COUNTIF($E$1:E54,'Record Inputs'!$AH$4:$AH$124)=0),'Record Inputs'!$AH$4:$AH$124),"")</f>
        <v/>
      </c>
      <c r="F55" s="319">
        <f>COUNTIF('Record Inputs'!$AD$4:$AD$579,'Orders Racks'!E55)</f>
        <v>458</v>
      </c>
      <c r="G55" s="319" t="str">
        <f t="shared" si="1"/>
        <v/>
      </c>
      <c r="H55" s="319" t="str">
        <f>IFERROR(LOOKUP(2,1/(COUNTIF($H$1:H54,$G$2:$G$579)=0),$G$2:$G$579),"")</f>
        <v/>
      </c>
      <c r="I55" s="319" t="str">
        <f>IFERROR(LOOKUP(2,1/(COUNTIF($I$1:I54,$H$2:$H$579)=0),$H$2:$H$579),"")</f>
        <v/>
      </c>
    </row>
    <row r="56" spans="1:9" ht="47.25" customHeight="1">
      <c r="A56" s="469" t="str">
        <f>H51</f>
        <v/>
      </c>
      <c r="B56" s="465" t="str">
        <f>IF(A56="","",COUNTIF('Record Inputs'!$AD$4:$AD$500,A56))</f>
        <v/>
      </c>
      <c r="C56" s="460"/>
      <c r="E56" s="319" t="str">
        <f>IFERROR(LOOKUP(2,1/(COUNTIF($E$1:E55,'Record Inputs'!$AH$4:$AH$124)=0),'Record Inputs'!$AH$4:$AH$124),"")</f>
        <v/>
      </c>
      <c r="F56" s="319">
        <f>COUNTIF('Record Inputs'!$AD$4:$AD$579,'Orders Racks'!E56)</f>
        <v>458</v>
      </c>
      <c r="G56" s="319" t="str">
        <f t="shared" si="1"/>
        <v/>
      </c>
      <c r="H56" s="319" t="str">
        <f>IFERROR(LOOKUP(2,1/(COUNTIF($H$1:H55,$G$2:$G$579)=0),$G$2:$G$579),"")</f>
        <v/>
      </c>
      <c r="I56" s="319" t="str">
        <f>IFERROR(LOOKUP(2,1/(COUNTIF($I$1:I55,$H$2:$H$579)=0),$H$2:$H$579),"")</f>
        <v/>
      </c>
    </row>
    <row r="57" spans="1:9" ht="47.25" customHeight="1">
      <c r="A57" s="469" t="str">
        <f t="shared" ref="A57:A63" si="7">H52</f>
        <v/>
      </c>
      <c r="B57" s="465" t="str">
        <f>IF(A57="","",COUNTIF('Record Inputs'!$AD$4:$AD$500,A57))</f>
        <v/>
      </c>
      <c r="C57" s="461"/>
      <c r="E57" s="319" t="str">
        <f>IFERROR(LOOKUP(2,1/(COUNTIF($E$1:E56,'Record Inputs'!$AH$4:$AH$124)=0),'Record Inputs'!$AH$4:$AH$124),"")</f>
        <v/>
      </c>
      <c r="F57" s="319">
        <f>COUNTIF('Record Inputs'!$AD$4:$AD$579,'Orders Racks'!E57)</f>
        <v>458</v>
      </c>
      <c r="G57" s="319" t="str">
        <f t="shared" si="1"/>
        <v/>
      </c>
      <c r="H57" s="319" t="str">
        <f>IFERROR(LOOKUP(2,1/(COUNTIF($H$1:H56,$G$2:$G$579)=0),$G$2:$G$579),"")</f>
        <v/>
      </c>
      <c r="I57" s="319" t="str">
        <f>IFERROR(LOOKUP(2,1/(COUNTIF($I$1:I56,$H$2:$H$579)=0),$H$2:$H$579),"")</f>
        <v/>
      </c>
    </row>
    <row r="58" spans="1:9" ht="47.25" customHeight="1">
      <c r="A58" s="469" t="str">
        <f t="shared" si="7"/>
        <v/>
      </c>
      <c r="B58" s="465" t="str">
        <f>IF(A58="","",COUNTIF('Record Inputs'!$AD$4:$AD$500,A58))</f>
        <v/>
      </c>
      <c r="C58" s="461"/>
      <c r="E58" s="319" t="str">
        <f>IFERROR(LOOKUP(2,1/(COUNTIF($E$1:E57,'Record Inputs'!$AH$4:$AH$124)=0),'Record Inputs'!$AH$4:$AH$124),"")</f>
        <v/>
      </c>
      <c r="F58" s="319">
        <f>COUNTIF('Record Inputs'!$AD$4:$AD$579,'Orders Racks'!E58)</f>
        <v>458</v>
      </c>
      <c r="G58" s="319" t="str">
        <f t="shared" si="1"/>
        <v/>
      </c>
      <c r="H58" s="319" t="str">
        <f>IFERROR(LOOKUP(2,1/(COUNTIF($H$1:H57,$G$2:$G$579)=0),$G$2:$G$579),"")</f>
        <v/>
      </c>
      <c r="I58" s="319" t="str">
        <f>IFERROR(LOOKUP(2,1/(COUNTIF($I$1:I57,$H$2:$H$579)=0),$H$2:$H$579),"")</f>
        <v/>
      </c>
    </row>
    <row r="59" spans="1:9" ht="47.25" customHeight="1">
      <c r="A59" s="469" t="str">
        <f t="shared" si="7"/>
        <v/>
      </c>
      <c r="B59" s="465" t="str">
        <f>IF(A59="","",COUNTIF('Record Inputs'!$AD$4:$AD$500,A59))</f>
        <v/>
      </c>
      <c r="C59" s="472" t="s">
        <v>853</v>
      </c>
      <c r="E59" s="319" t="str">
        <f>IFERROR(LOOKUP(2,1/(COUNTIF($E$1:E58,'Record Inputs'!$AH$4:$AH$124)=0),'Record Inputs'!$AH$4:$AH$124),"")</f>
        <v/>
      </c>
      <c r="F59" s="319">
        <f>COUNTIF('Record Inputs'!$AD$4:$AD$579,'Orders Racks'!E59)</f>
        <v>458</v>
      </c>
      <c r="G59" s="319" t="str">
        <f t="shared" si="1"/>
        <v/>
      </c>
      <c r="H59" s="319" t="str">
        <f>IFERROR(LOOKUP(2,1/(COUNTIF($H$1:H58,$G$2:$G$579)=0),$G$2:$G$579),"")</f>
        <v/>
      </c>
      <c r="I59" s="319" t="str">
        <f>IFERROR(LOOKUP(2,1/(COUNTIF($I$1:I58,$H$2:$H$579)=0),$H$2:$H$579),"")</f>
        <v/>
      </c>
    </row>
    <row r="60" spans="1:9" ht="47.25" customHeight="1">
      <c r="A60" s="469" t="str">
        <f t="shared" si="7"/>
        <v/>
      </c>
      <c r="B60" s="465" t="str">
        <f>IF(A60="","",COUNTIF('Record Inputs'!$AD$4:$AD$500,A60))</f>
        <v/>
      </c>
      <c r="C60" s="461"/>
      <c r="E60" s="319" t="str">
        <f>IFERROR(LOOKUP(2,1/(COUNTIF($E$1:E59,'Record Inputs'!$AH$4:$AH$124)=0),'Record Inputs'!$AH$4:$AH$124),"")</f>
        <v/>
      </c>
      <c r="F60" s="319">
        <f>COUNTIF('Record Inputs'!$AD$4:$AD$579,'Orders Racks'!E60)</f>
        <v>458</v>
      </c>
      <c r="G60" s="319" t="str">
        <f t="shared" si="1"/>
        <v/>
      </c>
      <c r="H60" s="319" t="str">
        <f>IFERROR(LOOKUP(2,1/(COUNTIF($H$1:H59,$G$2:$G$579)=0),$G$2:$G$579),"")</f>
        <v/>
      </c>
      <c r="I60" s="319" t="str">
        <f>IFERROR(LOOKUP(2,1/(COUNTIF($I$1:I59,$H$2:$H$579)=0),$H$2:$H$579),"")</f>
        <v/>
      </c>
    </row>
    <row r="61" spans="1:9" ht="47.25" customHeight="1">
      <c r="A61" s="469" t="str">
        <f t="shared" si="7"/>
        <v/>
      </c>
      <c r="B61" s="465" t="str">
        <f>IF(A61="","",COUNTIF('Record Inputs'!$AD$4:$AD$500,A61))</f>
        <v/>
      </c>
      <c r="C61" s="461"/>
      <c r="E61" s="319" t="str">
        <f>IFERROR(LOOKUP(2,1/(COUNTIF($E$1:E60,'Record Inputs'!$AH$4:$AH$124)=0),'Record Inputs'!$AH$4:$AH$124),"")</f>
        <v/>
      </c>
      <c r="F61" s="319">
        <f>COUNTIF('Record Inputs'!$AD$4:$AD$579,'Orders Racks'!E61)</f>
        <v>458</v>
      </c>
      <c r="G61" s="319" t="str">
        <f t="shared" si="1"/>
        <v/>
      </c>
      <c r="H61" s="319" t="str">
        <f>IFERROR(LOOKUP(2,1/(COUNTIF($H$1:H60,$G$2:$G$579)=0),$G$2:$G$579),"")</f>
        <v/>
      </c>
      <c r="I61" s="319" t="str">
        <f>IFERROR(LOOKUP(2,1/(COUNTIF($I$1:I60,$H$2:$H$579)=0),$H$2:$H$579),"")</f>
        <v/>
      </c>
    </row>
    <row r="62" spans="1:9" ht="47.25" customHeight="1">
      <c r="A62" s="469" t="str">
        <f t="shared" si="7"/>
        <v/>
      </c>
      <c r="B62" s="465" t="str">
        <f>IF(A62="","",COUNTIF('Record Inputs'!$AD$4:$AD$500,A62))</f>
        <v/>
      </c>
      <c r="C62" s="461"/>
      <c r="E62" s="319" t="str">
        <f>IFERROR(LOOKUP(2,1/(COUNTIF($E$1:E61,'Record Inputs'!$AH$4:$AH$124)=0),'Record Inputs'!$AH$4:$AH$124),"")</f>
        <v/>
      </c>
      <c r="F62" s="319">
        <f>COUNTIF('Record Inputs'!$AD$4:$AD$579,'Orders Racks'!E62)</f>
        <v>458</v>
      </c>
      <c r="G62" s="319" t="str">
        <f t="shared" si="1"/>
        <v/>
      </c>
      <c r="H62" s="319" t="str">
        <f>IFERROR(LOOKUP(2,1/(COUNTIF($H$1:H61,$G$2:$G$579)=0),$G$2:$G$579),"")</f>
        <v/>
      </c>
      <c r="I62" s="319" t="str">
        <f>IFERROR(LOOKUP(2,1/(COUNTIF($I$1:I61,$H$2:$H$579)=0),$H$2:$H$579),"")</f>
        <v/>
      </c>
    </row>
    <row r="63" spans="1:9" ht="47.25" customHeight="1" thickBot="1">
      <c r="A63" s="469" t="str">
        <f t="shared" si="7"/>
        <v/>
      </c>
      <c r="B63" s="465" t="str">
        <f>IF(A63="","",COUNTIF('Record Inputs'!$AD$4:$AD$500,A63))</f>
        <v/>
      </c>
      <c r="C63" s="462"/>
      <c r="E63" s="319" t="str">
        <f>IFERROR(LOOKUP(2,1/(COUNTIF($E$1:E62,'Record Inputs'!$AH$4:$AH$124)=0),'Record Inputs'!$AH$4:$AH$124),"")</f>
        <v/>
      </c>
      <c r="F63" s="319">
        <f>COUNTIF('Record Inputs'!$AD$4:$AD$579,'Orders Racks'!E63)</f>
        <v>458</v>
      </c>
      <c r="G63" s="319" t="str">
        <f t="shared" si="1"/>
        <v/>
      </c>
      <c r="H63" s="319" t="str">
        <f>IFERROR(LOOKUP(2,1/(COUNTIF($H$1:H62,$G$2:$G$579)=0),$G$2:$G$579),"")</f>
        <v/>
      </c>
      <c r="I63" s="319" t="str">
        <f>IFERROR(LOOKUP(2,1/(COUNTIF($I$1:I62,$H$2:$H$579)=0),$H$2:$H$579),"")</f>
        <v/>
      </c>
    </row>
    <row r="64" spans="1:9" ht="47.25" customHeight="1" thickBot="1">
      <c r="A64" s="466"/>
      <c r="B64" s="465" t="str">
        <f>IF(A64="","",COUNTIF('Record Inputs'!$AD$4:$AD$500,A64))</f>
        <v/>
      </c>
      <c r="C64" s="464"/>
      <c r="E64" s="319" t="str">
        <f>IFERROR(LOOKUP(2,1/(COUNTIF($E$1:E63,'Record Inputs'!$AH$4:$AH$124)=0),'Record Inputs'!$AH$4:$AH$124),"")</f>
        <v/>
      </c>
      <c r="F64" s="319">
        <f>COUNTIF('Record Inputs'!$AD$4:$AD$579,'Orders Racks'!E64)</f>
        <v>458</v>
      </c>
      <c r="G64" s="319" t="str">
        <f t="shared" si="1"/>
        <v/>
      </c>
      <c r="H64" s="319" t="str">
        <f>IFERROR(LOOKUP(2,1/(COUNTIF($H$1:H63,$G$2:$G$579)=0),$G$2:$G$579),"")</f>
        <v/>
      </c>
      <c r="I64" s="319" t="str">
        <f>IFERROR(LOOKUP(2,1/(COUNTIF($I$1:I63,$H$2:$H$579)=0),$H$2:$H$579),"")</f>
        <v/>
      </c>
    </row>
    <row r="65" spans="1:9" ht="47.25" customHeight="1">
      <c r="A65" s="469" t="str">
        <f>H59</f>
        <v/>
      </c>
      <c r="B65" s="465" t="str">
        <f>IF(A65="","",COUNTIF('Record Inputs'!$AD$4:$AD$500,A65))</f>
        <v/>
      </c>
      <c r="C65" s="460"/>
      <c r="E65" s="319" t="str">
        <f>IFERROR(LOOKUP(2,1/(COUNTIF($E$1:E64,'Record Inputs'!$AH$4:$AH$124)=0),'Record Inputs'!$AH$4:$AH$124),"")</f>
        <v/>
      </c>
      <c r="F65" s="319">
        <f>COUNTIF('Record Inputs'!$AD$4:$AD$579,'Orders Racks'!E65)</f>
        <v>458</v>
      </c>
      <c r="G65" s="319" t="str">
        <f t="shared" si="1"/>
        <v/>
      </c>
      <c r="H65" s="319" t="str">
        <f>IFERROR(LOOKUP(2,1/(COUNTIF($H$1:H64,$G$2:$G$579)=0),$G$2:$G$579),"")</f>
        <v/>
      </c>
      <c r="I65" s="319" t="str">
        <f>IFERROR(LOOKUP(2,1/(COUNTIF($I$1:I64,$H$2:$H$579)=0),$H$2:$H$579),"")</f>
        <v/>
      </c>
    </row>
    <row r="66" spans="1:9" ht="47.25" customHeight="1">
      <c r="A66" s="469" t="str">
        <f t="shared" ref="A66:A72" si="8">H60</f>
        <v/>
      </c>
      <c r="B66" s="465" t="str">
        <f>IF(A66="","",COUNTIF('Record Inputs'!$AD$4:$AD$500,A66))</f>
        <v/>
      </c>
      <c r="C66" s="461"/>
      <c r="E66" s="319" t="str">
        <f>IFERROR(LOOKUP(2,1/(COUNTIF($E$1:E65,'Record Inputs'!$AH$4:$AH$124)=0),'Record Inputs'!$AH$4:$AH$124),"")</f>
        <v/>
      </c>
      <c r="F66" s="319">
        <f>COUNTIF('Record Inputs'!$AD$4:$AD$579,'Orders Racks'!E66)</f>
        <v>458</v>
      </c>
      <c r="G66" s="319" t="str">
        <f t="shared" si="1"/>
        <v/>
      </c>
      <c r="H66" s="319" t="str">
        <f>IFERROR(LOOKUP(2,1/(COUNTIF($H$1:H65,$G$2:$G$579)=0),$G$2:$G$579),"")</f>
        <v/>
      </c>
      <c r="I66" s="319" t="str">
        <f>IFERROR(LOOKUP(2,1/(COUNTIF($I$1:I65,$H$2:$H$579)=0),$H$2:$H$579),"")</f>
        <v/>
      </c>
    </row>
    <row r="67" spans="1:9" ht="47.25" customHeight="1">
      <c r="A67" s="469" t="str">
        <f t="shared" si="8"/>
        <v/>
      </c>
      <c r="B67" s="465" t="str">
        <f>IF(A67="","",COUNTIF('Record Inputs'!$AD$4:$AD$500,A67))</f>
        <v/>
      </c>
      <c r="C67" s="461"/>
      <c r="E67" s="319" t="str">
        <f>IFERROR(LOOKUP(2,1/(COUNTIF($E$1:E66,'Record Inputs'!$AH$4:$AH$124)=0),'Record Inputs'!$AH$4:$AH$124),"")</f>
        <v/>
      </c>
      <c r="F67" s="319">
        <f>COUNTIF('Record Inputs'!$AD$4:$AD$579,'Orders Racks'!E67)</f>
        <v>458</v>
      </c>
      <c r="G67" s="319" t="str">
        <f t="shared" ref="G67:G130" si="9">E67</f>
        <v/>
      </c>
      <c r="H67" s="319" t="str">
        <f>IFERROR(LOOKUP(2,1/(COUNTIF($H$1:H66,$G$2:$G$579)=0),$G$2:$G$579),"")</f>
        <v/>
      </c>
      <c r="I67" s="319" t="str">
        <f>IFERROR(LOOKUP(2,1/(COUNTIF($I$1:I66,$H$2:$H$579)=0),$H$2:$H$579),"")</f>
        <v/>
      </c>
    </row>
    <row r="68" spans="1:9" ht="47.25" customHeight="1">
      <c r="A68" s="469" t="str">
        <f t="shared" si="8"/>
        <v/>
      </c>
      <c r="B68" s="465" t="str">
        <f>IF(A68="","",COUNTIF('Record Inputs'!$AD$4:$AD$500,A68))</f>
        <v/>
      </c>
      <c r="C68" s="472" t="s">
        <v>854</v>
      </c>
      <c r="E68" s="319" t="str">
        <f>IFERROR(LOOKUP(2,1/(COUNTIF($E$1:E67,'Record Inputs'!$AH$4:$AH$124)=0),'Record Inputs'!$AH$4:$AH$124),"")</f>
        <v/>
      </c>
      <c r="F68" s="319">
        <f>COUNTIF('Record Inputs'!$AD$4:$AD$579,'Orders Racks'!E68)</f>
        <v>458</v>
      </c>
      <c r="G68" s="319" t="str">
        <f t="shared" si="9"/>
        <v/>
      </c>
      <c r="H68" s="319" t="str">
        <f>IFERROR(LOOKUP(2,1/(COUNTIF($H$1:H67,$G$2:$G$579)=0),$G$2:$G$579),"")</f>
        <v/>
      </c>
      <c r="I68" s="319" t="str">
        <f>IFERROR(LOOKUP(2,1/(COUNTIF($I$1:I67,$H$2:$H$579)=0),$H$2:$H$579),"")</f>
        <v/>
      </c>
    </row>
    <row r="69" spans="1:9" ht="47.25" customHeight="1">
      <c r="A69" s="469" t="str">
        <f t="shared" si="8"/>
        <v/>
      </c>
      <c r="B69" s="465" t="str">
        <f>IF(A69="","",COUNTIF('Record Inputs'!$AD$4:$AD$500,A69))</f>
        <v/>
      </c>
      <c r="C69" s="461"/>
      <c r="E69" s="319" t="str">
        <f>IFERROR(LOOKUP(2,1/(COUNTIF($E$1:E68,'Record Inputs'!$AH$4:$AH$124)=0),'Record Inputs'!$AH$4:$AH$124),"")</f>
        <v/>
      </c>
      <c r="F69" s="319">
        <f>COUNTIF('Record Inputs'!$AD$4:$AD$579,'Orders Racks'!E69)</f>
        <v>458</v>
      </c>
      <c r="G69" s="319" t="str">
        <f t="shared" si="9"/>
        <v/>
      </c>
      <c r="H69" s="319" t="str">
        <f>IFERROR(LOOKUP(2,1/(COUNTIF($H$1:H68,$G$2:$G$579)=0),$G$2:$G$579),"")</f>
        <v/>
      </c>
      <c r="I69" s="319" t="str">
        <f>IFERROR(LOOKUP(2,1/(COUNTIF($I$1:I68,$H$2:$H$579)=0),$H$2:$H$579),"")</f>
        <v/>
      </c>
    </row>
    <row r="70" spans="1:9" ht="47.25" customHeight="1">
      <c r="A70" s="469" t="str">
        <f t="shared" si="8"/>
        <v/>
      </c>
      <c r="B70" s="465" t="str">
        <f>IF(A70="","",COUNTIF('Record Inputs'!$AD$4:$AD$500,A70))</f>
        <v/>
      </c>
      <c r="C70" s="461"/>
      <c r="E70" s="319" t="str">
        <f>IFERROR(LOOKUP(2,1/(COUNTIF($E$1:E69,'Record Inputs'!$AH$4:$AH$124)=0),'Record Inputs'!$AH$4:$AH$124),"")</f>
        <v/>
      </c>
      <c r="F70" s="319">
        <f>COUNTIF('Record Inputs'!$AD$4:$AD$579,'Orders Racks'!E70)</f>
        <v>458</v>
      </c>
      <c r="G70" s="319" t="str">
        <f t="shared" si="9"/>
        <v/>
      </c>
      <c r="H70" s="319" t="str">
        <f>IFERROR(LOOKUP(2,1/(COUNTIF($H$1:H69,$G$2:$G$579)=0),$G$2:$G$579),"")</f>
        <v/>
      </c>
      <c r="I70" s="319" t="str">
        <f>IFERROR(LOOKUP(2,1/(COUNTIF($I$1:I69,$H$2:$H$579)=0),$H$2:$H$579),"")</f>
        <v/>
      </c>
    </row>
    <row r="71" spans="1:9" ht="47.25" customHeight="1">
      <c r="A71" s="469" t="str">
        <f t="shared" si="8"/>
        <v/>
      </c>
      <c r="B71" s="465" t="str">
        <f>IF(A71="","",COUNTIF('Record Inputs'!$AD$4:$AD$500,A71))</f>
        <v/>
      </c>
      <c r="C71" s="461"/>
      <c r="E71" s="319" t="str">
        <f>IFERROR(LOOKUP(2,1/(COUNTIF($E$1:E70,'Record Inputs'!$AH$4:$AH$124)=0),'Record Inputs'!$AH$4:$AH$124),"")</f>
        <v/>
      </c>
      <c r="F71" s="319">
        <f>COUNTIF('Record Inputs'!$AD$4:$AD$579,'Orders Racks'!E71)</f>
        <v>458</v>
      </c>
      <c r="G71" s="319" t="str">
        <f t="shared" si="9"/>
        <v/>
      </c>
      <c r="H71" s="319" t="str">
        <f>IFERROR(LOOKUP(2,1/(COUNTIF($H$1:H70,$G$2:$G$579)=0),$G$2:$G$579),"")</f>
        <v/>
      </c>
      <c r="I71" s="319" t="str">
        <f>IFERROR(LOOKUP(2,1/(COUNTIF($I$1:I70,$H$2:$H$579)=0),$H$2:$H$579),"")</f>
        <v/>
      </c>
    </row>
    <row r="72" spans="1:9" ht="47.25" customHeight="1" thickBot="1">
      <c r="A72" s="469" t="str">
        <f t="shared" si="8"/>
        <v/>
      </c>
      <c r="B72" s="465" t="str">
        <f>IF(A72="","",COUNTIF('Record Inputs'!$AD$4:$AD$500,A72))</f>
        <v/>
      </c>
      <c r="C72" s="462"/>
      <c r="E72" s="319" t="str">
        <f>IFERROR(LOOKUP(2,1/(COUNTIF($E$1:E71,'Record Inputs'!$AH$4:$AH$124)=0),'Record Inputs'!$AH$4:$AH$124),"")</f>
        <v/>
      </c>
      <c r="F72" s="319">
        <f>COUNTIF('Record Inputs'!$AD$4:$AD$579,'Orders Racks'!E72)</f>
        <v>458</v>
      </c>
      <c r="G72" s="319" t="str">
        <f t="shared" si="9"/>
        <v/>
      </c>
      <c r="H72" s="319" t="str">
        <f>IFERROR(LOOKUP(2,1/(COUNTIF($H$1:H71,$G$2:$G$579)=0),$G$2:$G$579),"")</f>
        <v/>
      </c>
      <c r="I72" s="319" t="str">
        <f>IFERROR(LOOKUP(2,1/(COUNTIF($I$1:I71,$H$2:$H$579)=0),$H$2:$H$579),"")</f>
        <v/>
      </c>
    </row>
    <row r="73" spans="1:9" ht="47.25" customHeight="1" thickBot="1">
      <c r="A73" s="468"/>
      <c r="B73" s="465" t="str">
        <f>IF(A73="","",COUNTIF('Record Inputs'!$AD$4:$AD$500,A73))</f>
        <v/>
      </c>
      <c r="C73" s="463"/>
      <c r="E73" s="319" t="str">
        <f>IFERROR(LOOKUP(2,1/(COUNTIF($E$1:E72,'Record Inputs'!$AH$4:$AH$124)=0),'Record Inputs'!$AH$4:$AH$124),"")</f>
        <v/>
      </c>
      <c r="F73" s="319">
        <f>COUNTIF('Record Inputs'!$AD$4:$AD$579,'Orders Racks'!E73)</f>
        <v>458</v>
      </c>
      <c r="G73" s="319" t="str">
        <f t="shared" si="9"/>
        <v/>
      </c>
      <c r="H73" s="319" t="str">
        <f>IFERROR(LOOKUP(2,1/(COUNTIF($H$1:H72,$G$2:$G$579)=0),$G$2:$G$579),"")</f>
        <v/>
      </c>
      <c r="I73" s="319" t="str">
        <f>IFERROR(LOOKUP(2,1/(COUNTIF($I$1:I72,$H$2:$H$579)=0),$H$2:$H$579),"")</f>
        <v/>
      </c>
    </row>
    <row r="74" spans="1:9" ht="47.25" customHeight="1">
      <c r="A74" s="469" t="str">
        <f>H67</f>
        <v/>
      </c>
      <c r="B74" s="465" t="str">
        <f>IF(A74="","",COUNTIF('Record Inputs'!$AD$4:$AD$500,A74))</f>
        <v/>
      </c>
      <c r="C74" s="460"/>
      <c r="E74" s="319" t="str">
        <f>IFERROR(LOOKUP(2,1/(COUNTIF($E$1:E73,'Record Inputs'!$AH$4:$AH$124)=0),'Record Inputs'!$AH$4:$AH$124),"")</f>
        <v/>
      </c>
      <c r="F74" s="319">
        <f>COUNTIF('Record Inputs'!$AD$4:$AD$579,'Orders Racks'!E74)</f>
        <v>458</v>
      </c>
      <c r="G74" s="319" t="str">
        <f t="shared" si="9"/>
        <v/>
      </c>
      <c r="H74" s="319" t="str">
        <f>IFERROR(LOOKUP(2,1/(COUNTIF($H$1:H73,$G$2:$G$579)=0),$G$2:$G$579),"")</f>
        <v/>
      </c>
      <c r="I74" s="319" t="str">
        <f>IFERROR(LOOKUP(2,1/(COUNTIF($I$1:I73,$H$2:$H$579)=0),$H$2:$H$579),"")</f>
        <v/>
      </c>
    </row>
    <row r="75" spans="1:9" ht="47.25" customHeight="1">
      <c r="A75" s="469" t="str">
        <f t="shared" ref="A75:A81" si="10">H68</f>
        <v/>
      </c>
      <c r="B75" s="465" t="str">
        <f>IF(A75="","",COUNTIF('Record Inputs'!$AD$4:$AD$500,A75))</f>
        <v/>
      </c>
      <c r="C75" s="461"/>
      <c r="E75" s="319" t="str">
        <f>IFERROR(LOOKUP(2,1/(COUNTIF($E$1:E74,'Record Inputs'!$AH$4:$AH$124)=0),'Record Inputs'!$AH$4:$AH$124),"")</f>
        <v/>
      </c>
      <c r="F75" s="319">
        <f>COUNTIF('Record Inputs'!$AD$4:$AD$579,'Orders Racks'!E75)</f>
        <v>458</v>
      </c>
      <c r="G75" s="319" t="str">
        <f t="shared" si="9"/>
        <v/>
      </c>
      <c r="H75" s="319" t="str">
        <f>IFERROR(LOOKUP(2,1/(COUNTIF($H$1:H74,$G$2:$G$579)=0),$G$2:$G$579),"")</f>
        <v/>
      </c>
      <c r="I75" s="319" t="str">
        <f>IFERROR(LOOKUP(2,1/(COUNTIF($I$1:I74,$H$2:$H$579)=0),$H$2:$H$579),"")</f>
        <v/>
      </c>
    </row>
    <row r="76" spans="1:9" ht="47.25" customHeight="1">
      <c r="A76" s="469" t="str">
        <f t="shared" si="10"/>
        <v/>
      </c>
      <c r="B76" s="465" t="str">
        <f>IF(A76="","",COUNTIF('Record Inputs'!$AD$4:$AD$500,A76))</f>
        <v/>
      </c>
      <c r="C76" s="461"/>
      <c r="E76" s="319" t="str">
        <f>IFERROR(LOOKUP(2,1/(COUNTIF($E$1:E75,'Record Inputs'!$AH$4:$AH$124)=0),'Record Inputs'!$AH$4:$AH$124),"")</f>
        <v/>
      </c>
      <c r="F76" s="319">
        <f>COUNTIF('Record Inputs'!$AD$4:$AD$579,'Orders Racks'!E76)</f>
        <v>458</v>
      </c>
      <c r="G76" s="319" t="str">
        <f t="shared" si="9"/>
        <v/>
      </c>
      <c r="H76" s="319" t="str">
        <f>IFERROR(LOOKUP(2,1/(COUNTIF($H$1:H75,$G$2:$G$579)=0),$G$2:$G$579),"")</f>
        <v/>
      </c>
      <c r="I76" s="319" t="str">
        <f>IFERROR(LOOKUP(2,1/(COUNTIF($I$1:I75,$H$2:$H$579)=0),$H$2:$H$579),"")</f>
        <v/>
      </c>
    </row>
    <row r="77" spans="1:9" ht="47.25" customHeight="1">
      <c r="A77" s="469" t="str">
        <f t="shared" si="10"/>
        <v/>
      </c>
      <c r="B77" s="465" t="str">
        <f>IF(A77="","",COUNTIF('Record Inputs'!$AD$4:$AD$500,A77))</f>
        <v/>
      </c>
      <c r="C77" s="472" t="s">
        <v>855</v>
      </c>
      <c r="E77" s="319" t="str">
        <f>IFERROR(LOOKUP(2,1/(COUNTIF($E$1:E76,'Record Inputs'!$AH$4:$AH$124)=0),'Record Inputs'!$AH$4:$AH$124),"")</f>
        <v/>
      </c>
      <c r="F77" s="319">
        <f>COUNTIF('Record Inputs'!$AD$4:$AD$579,'Orders Racks'!E77)</f>
        <v>458</v>
      </c>
      <c r="G77" s="319" t="str">
        <f t="shared" si="9"/>
        <v/>
      </c>
      <c r="H77" s="319" t="str">
        <f>IFERROR(LOOKUP(2,1/(COUNTIF($H$1:H76,$G$2:$G$579)=0),$G$2:$G$579),"")</f>
        <v/>
      </c>
      <c r="I77" s="319" t="str">
        <f>IFERROR(LOOKUP(2,1/(COUNTIF($I$1:I76,$H$2:$H$579)=0),$H$2:$H$579),"")</f>
        <v/>
      </c>
    </row>
    <row r="78" spans="1:9" ht="47.25" customHeight="1">
      <c r="A78" s="469" t="str">
        <f t="shared" si="10"/>
        <v/>
      </c>
      <c r="B78" s="465" t="str">
        <f>IF(A78="","",COUNTIF('Record Inputs'!$AD$4:$AD$500,A78))</f>
        <v/>
      </c>
      <c r="C78" s="461"/>
      <c r="E78" s="319" t="str">
        <f>IFERROR(LOOKUP(2,1/(COUNTIF($E$1:E77,'Record Inputs'!$AH$4:$AH$124)=0),'Record Inputs'!$AH$4:$AH$124),"")</f>
        <v/>
      </c>
      <c r="F78" s="319">
        <f>COUNTIF('Record Inputs'!$AD$4:$AD$579,'Orders Racks'!E78)</f>
        <v>458</v>
      </c>
      <c r="G78" s="319" t="str">
        <f t="shared" si="9"/>
        <v/>
      </c>
      <c r="H78" s="319" t="str">
        <f>IFERROR(LOOKUP(2,1/(COUNTIF($H$1:H77,$G$2:$G$579)=0),$G$2:$G$579),"")</f>
        <v/>
      </c>
      <c r="I78" s="319" t="str">
        <f>IFERROR(LOOKUP(2,1/(COUNTIF($I$1:I77,$H$2:$H$579)=0),$H$2:$H$579),"")</f>
        <v/>
      </c>
    </row>
    <row r="79" spans="1:9" ht="47.25" customHeight="1">
      <c r="A79" s="469" t="str">
        <f t="shared" si="10"/>
        <v/>
      </c>
      <c r="B79" s="465" t="str">
        <f>IF(A79="","",COUNTIF('Record Inputs'!$AD$4:$AD$500,A79))</f>
        <v/>
      </c>
      <c r="C79" s="461"/>
      <c r="E79" s="319" t="str">
        <f>IFERROR(LOOKUP(2,1/(COUNTIF($E$1:E78,'Record Inputs'!$AH$4:$AH$124)=0),'Record Inputs'!$AH$4:$AH$124),"")</f>
        <v/>
      </c>
      <c r="F79" s="319">
        <f>COUNTIF('Record Inputs'!$AD$4:$AD$579,'Orders Racks'!E79)</f>
        <v>458</v>
      </c>
      <c r="G79" s="319" t="str">
        <f t="shared" si="9"/>
        <v/>
      </c>
      <c r="H79" s="319" t="str">
        <f>IFERROR(LOOKUP(2,1/(COUNTIF($H$1:H78,$G$2:$G$579)=0),$G$2:$G$579),"")</f>
        <v/>
      </c>
      <c r="I79" s="319" t="str">
        <f>IFERROR(LOOKUP(2,1/(COUNTIF($I$1:I78,$H$2:$H$579)=0),$H$2:$H$579),"")</f>
        <v/>
      </c>
    </row>
    <row r="80" spans="1:9" ht="47.25" customHeight="1">
      <c r="A80" s="469" t="str">
        <f t="shared" si="10"/>
        <v/>
      </c>
      <c r="B80" s="465" t="str">
        <f>IF(A80="","",COUNTIF('Record Inputs'!$AD$4:$AD$500,A80))</f>
        <v/>
      </c>
      <c r="C80" s="461"/>
      <c r="E80" s="319" t="str">
        <f>IFERROR(LOOKUP(2,1/(COUNTIF($E$1:E79,'Record Inputs'!$AH$4:$AH$124)=0),'Record Inputs'!$AH$4:$AH$124),"")</f>
        <v/>
      </c>
      <c r="F80" s="319">
        <f>COUNTIF('Record Inputs'!$AD$4:$AD$579,'Orders Racks'!E80)</f>
        <v>458</v>
      </c>
      <c r="G80" s="319" t="str">
        <f t="shared" si="9"/>
        <v/>
      </c>
      <c r="H80" s="319" t="str">
        <f>IFERROR(LOOKUP(2,1/(COUNTIF($H$1:H79,$G$2:$G$579)=0),$G$2:$G$579),"")</f>
        <v/>
      </c>
      <c r="I80" s="319" t="str">
        <f>IFERROR(LOOKUP(2,1/(COUNTIF($I$1:I79,$H$2:$H$579)=0),$H$2:$H$579),"")</f>
        <v/>
      </c>
    </row>
    <row r="81" spans="1:9" ht="47.25" customHeight="1" thickBot="1">
      <c r="A81" s="469" t="str">
        <f t="shared" si="10"/>
        <v/>
      </c>
      <c r="B81" s="465" t="str">
        <f>IF(A81="","",COUNTIF('Record Inputs'!$AD$4:$AD$500,A81))</f>
        <v/>
      </c>
      <c r="C81" s="462"/>
      <c r="E81" s="319" t="str">
        <f>IFERROR(LOOKUP(2,1/(COUNTIF($E$1:E80,'Record Inputs'!$AH$4:$AH$124)=0),'Record Inputs'!$AH$4:$AH$124),"")</f>
        <v/>
      </c>
      <c r="F81" s="319">
        <f>COUNTIF('Record Inputs'!$AD$4:$AD$579,'Orders Racks'!E81)</f>
        <v>458</v>
      </c>
      <c r="G81" s="319" t="str">
        <f t="shared" si="9"/>
        <v/>
      </c>
      <c r="H81" s="319" t="str">
        <f>IFERROR(LOOKUP(2,1/(COUNTIF($H$1:H80,$G$2:$G$579)=0),$G$2:$G$579),"")</f>
        <v/>
      </c>
      <c r="I81" s="319" t="str">
        <f>IFERROR(LOOKUP(2,1/(COUNTIF($I$1:I80,$H$2:$H$579)=0),$H$2:$H$579),"")</f>
        <v/>
      </c>
    </row>
    <row r="82" spans="1:9" ht="47.25" customHeight="1" thickBot="1">
      <c r="A82" s="468"/>
      <c r="B82" s="465" t="str">
        <f>IF(A82="","",COUNTIF('Record Inputs'!$AD$4:$AD$500,A82))</f>
        <v/>
      </c>
      <c r="C82" s="463"/>
      <c r="E82" s="319" t="str">
        <f>IFERROR(LOOKUP(2,1/(COUNTIF($E$1:E81,'Record Inputs'!$AH$4:$AH$124)=0),'Record Inputs'!$AH$4:$AH$124),"")</f>
        <v/>
      </c>
      <c r="F82" s="319">
        <f>COUNTIF('Record Inputs'!$AD$4:$AD$579,'Orders Racks'!E82)</f>
        <v>458</v>
      </c>
      <c r="G82" s="319" t="str">
        <f t="shared" si="9"/>
        <v/>
      </c>
      <c r="H82" s="319" t="str">
        <f>IFERROR(LOOKUP(2,1/(COUNTIF($H$1:H81,$G$2:$G$579)=0),$G$2:$G$579),"")</f>
        <v/>
      </c>
      <c r="I82" s="319" t="str">
        <f>IFERROR(LOOKUP(2,1/(COUNTIF($I$1:I81,$H$2:$H$579)=0),$H$2:$H$579),"")</f>
        <v/>
      </c>
    </row>
    <row r="83" spans="1:9" ht="47.25" customHeight="1">
      <c r="A83" s="469" t="str">
        <f>H75</f>
        <v/>
      </c>
      <c r="B83" s="465" t="str">
        <f>IF(A83="","",COUNTIF('Record Inputs'!$AD$4:$AD$500,A83))</f>
        <v/>
      </c>
      <c r="C83" s="460"/>
      <c r="E83" s="319" t="str">
        <f>IFERROR(LOOKUP(2,1/(COUNTIF($E$1:E82,'Record Inputs'!$AH$4:$AH$124)=0),'Record Inputs'!$AH$4:$AH$124),"")</f>
        <v/>
      </c>
      <c r="F83" s="319">
        <f>COUNTIF('Record Inputs'!$AD$4:$AD$579,'Orders Racks'!E83)</f>
        <v>458</v>
      </c>
      <c r="G83" s="319" t="str">
        <f t="shared" si="9"/>
        <v/>
      </c>
      <c r="H83" s="319" t="str">
        <f>IFERROR(LOOKUP(2,1/(COUNTIF($H$1:H82,$G$2:$G$579)=0),$G$2:$G$579),"")</f>
        <v/>
      </c>
      <c r="I83" s="319" t="str">
        <f>IFERROR(LOOKUP(2,1/(COUNTIF($I$1:I82,$H$2:$H$579)=0),$H$2:$H$579),"")</f>
        <v/>
      </c>
    </row>
    <row r="84" spans="1:9" ht="47.25" customHeight="1">
      <c r="A84" s="469" t="str">
        <f t="shared" ref="A84:A90" si="11">H76</f>
        <v/>
      </c>
      <c r="B84" s="465" t="str">
        <f>IF(A84="","",COUNTIF('Record Inputs'!$AD$4:$AD$500,A84))</f>
        <v/>
      </c>
      <c r="C84" s="461"/>
      <c r="E84" s="319" t="str">
        <f>IFERROR(LOOKUP(2,1/(COUNTIF($E$1:E83,'Record Inputs'!$AH$4:$AH$124)=0),'Record Inputs'!$AH$4:$AH$124),"")</f>
        <v/>
      </c>
      <c r="F84" s="319">
        <f>COUNTIF('Record Inputs'!$AD$4:$AD$579,'Orders Racks'!E84)</f>
        <v>458</v>
      </c>
      <c r="G84" s="319" t="str">
        <f t="shared" si="9"/>
        <v/>
      </c>
      <c r="H84" s="319" t="str">
        <f>IFERROR(LOOKUP(2,1/(COUNTIF($H$1:H83,$G$2:$G$579)=0),$G$2:$G$579),"")</f>
        <v/>
      </c>
      <c r="I84" s="319" t="str">
        <f>IFERROR(LOOKUP(2,1/(COUNTIF($I$1:I83,$H$2:$H$579)=0),$H$2:$H$579),"")</f>
        <v/>
      </c>
    </row>
    <row r="85" spans="1:9" ht="47.25" customHeight="1">
      <c r="A85" s="469" t="str">
        <f t="shared" si="11"/>
        <v/>
      </c>
      <c r="B85" s="465" t="str">
        <f>IF(A85="","",COUNTIF('Record Inputs'!$AD$4:$AD$500,A85))</f>
        <v/>
      </c>
      <c r="C85" s="461"/>
      <c r="E85" s="319" t="str">
        <f>IFERROR(LOOKUP(2,1/(COUNTIF($E$1:E84,'Record Inputs'!$AH$4:$AH$124)=0),'Record Inputs'!$AH$4:$AH$124),"")</f>
        <v/>
      </c>
      <c r="F85" s="319">
        <f>COUNTIF('Record Inputs'!$AD$4:$AD$579,'Orders Racks'!E85)</f>
        <v>458</v>
      </c>
      <c r="G85" s="319" t="str">
        <f t="shared" si="9"/>
        <v/>
      </c>
      <c r="H85" s="319" t="str">
        <f>IFERROR(LOOKUP(2,1/(COUNTIF($H$1:H84,$G$2:$G$579)=0),$G$2:$G$579),"")</f>
        <v/>
      </c>
      <c r="I85" s="319" t="str">
        <f>IFERROR(LOOKUP(2,1/(COUNTIF($I$1:I84,$H$2:$H$579)=0),$H$2:$H$579),"")</f>
        <v/>
      </c>
    </row>
    <row r="86" spans="1:9" ht="47.25" customHeight="1">
      <c r="A86" s="469" t="str">
        <f t="shared" si="11"/>
        <v/>
      </c>
      <c r="B86" s="465" t="str">
        <f>IF(A86="","",COUNTIF('Record Inputs'!$AD$4:$AD$500,A86))</f>
        <v/>
      </c>
      <c r="C86" s="472" t="s">
        <v>856</v>
      </c>
      <c r="E86" s="319" t="str">
        <f>IFERROR(LOOKUP(2,1/(COUNTIF($E$1:E85,'Record Inputs'!$AH$4:$AH$124)=0),'Record Inputs'!$AH$4:$AH$124),"")</f>
        <v/>
      </c>
      <c r="F86" s="319">
        <f>COUNTIF('Record Inputs'!$AD$4:$AD$579,'Orders Racks'!E86)</f>
        <v>458</v>
      </c>
      <c r="G86" s="319" t="str">
        <f t="shared" si="9"/>
        <v/>
      </c>
      <c r="H86" s="319" t="str">
        <f>IFERROR(LOOKUP(2,1/(COUNTIF($H$1:H85,$G$2:$G$579)=0),$G$2:$G$579),"")</f>
        <v/>
      </c>
      <c r="I86" s="319" t="str">
        <f>IFERROR(LOOKUP(2,1/(COUNTIF($I$1:I85,$H$2:$H$579)=0),$H$2:$H$579),"")</f>
        <v/>
      </c>
    </row>
    <row r="87" spans="1:9" ht="47.25" customHeight="1">
      <c r="A87" s="469" t="str">
        <f t="shared" si="11"/>
        <v/>
      </c>
      <c r="B87" s="465" t="str">
        <f>IF(A87="","",COUNTIF('Record Inputs'!$AD$4:$AD$500,A87))</f>
        <v/>
      </c>
      <c r="C87" s="461"/>
      <c r="E87" s="319" t="str">
        <f>IFERROR(LOOKUP(2,1/(COUNTIF($E$1:E86,'Record Inputs'!$AH$4:$AH$124)=0),'Record Inputs'!$AH$4:$AH$124),"")</f>
        <v/>
      </c>
      <c r="F87" s="319">
        <f>COUNTIF('Record Inputs'!$AD$4:$AD$579,'Orders Racks'!E87)</f>
        <v>458</v>
      </c>
      <c r="G87" s="319" t="str">
        <f t="shared" si="9"/>
        <v/>
      </c>
      <c r="H87" s="319" t="str">
        <f>IFERROR(LOOKUP(2,1/(COUNTIF($H$1:H86,$G$2:$G$579)=0),$G$2:$G$579),"")</f>
        <v/>
      </c>
      <c r="I87" s="319" t="str">
        <f>IFERROR(LOOKUP(2,1/(COUNTIF($I$1:I86,$H$2:$H$579)=0),$H$2:$H$579),"")</f>
        <v/>
      </c>
    </row>
    <row r="88" spans="1:9" ht="47.25" customHeight="1">
      <c r="A88" s="469" t="str">
        <f t="shared" si="11"/>
        <v/>
      </c>
      <c r="B88" s="465" t="str">
        <f>IF(A88="","",COUNTIF('Record Inputs'!$AD$4:$AD$500,A88))</f>
        <v/>
      </c>
      <c r="C88" s="461"/>
      <c r="E88" s="319" t="str">
        <f>IFERROR(LOOKUP(2,1/(COUNTIF($E$1:E87,'Record Inputs'!$AH$4:$AH$124)=0),'Record Inputs'!$AH$4:$AH$124),"")</f>
        <v/>
      </c>
      <c r="F88" s="319">
        <f>COUNTIF('Record Inputs'!$AD$4:$AD$579,'Orders Racks'!E88)</f>
        <v>458</v>
      </c>
      <c r="G88" s="319" t="str">
        <f t="shared" si="9"/>
        <v/>
      </c>
      <c r="H88" s="319" t="str">
        <f>IFERROR(LOOKUP(2,1/(COUNTIF($H$1:H87,$G$2:$G$579)=0),$G$2:$G$579),"")</f>
        <v/>
      </c>
      <c r="I88" s="319" t="str">
        <f>IFERROR(LOOKUP(2,1/(COUNTIF($I$1:I87,$H$2:$H$579)=0),$H$2:$H$579),"")</f>
        <v/>
      </c>
    </row>
    <row r="89" spans="1:9" ht="47.25" customHeight="1">
      <c r="A89" s="469" t="str">
        <f t="shared" si="11"/>
        <v/>
      </c>
      <c r="B89" s="465" t="str">
        <f>IF(A89="","",COUNTIF('Record Inputs'!$AD$4:$AD$500,A89))</f>
        <v/>
      </c>
      <c r="C89" s="461"/>
      <c r="E89" s="319" t="str">
        <f>IFERROR(LOOKUP(2,1/(COUNTIF($E$1:E88,'Record Inputs'!$AH$4:$AH$124)=0),'Record Inputs'!$AH$4:$AH$124),"")</f>
        <v/>
      </c>
      <c r="F89" s="319">
        <f>COUNTIF('Record Inputs'!$AD$4:$AD$579,'Orders Racks'!E89)</f>
        <v>458</v>
      </c>
      <c r="G89" s="319" t="str">
        <f t="shared" si="9"/>
        <v/>
      </c>
      <c r="H89" s="319" t="str">
        <f>IFERROR(LOOKUP(2,1/(COUNTIF($H$1:H88,$G$2:$G$579)=0),$G$2:$G$579),"")</f>
        <v/>
      </c>
      <c r="I89" s="319" t="str">
        <f>IFERROR(LOOKUP(2,1/(COUNTIF($I$1:I88,$H$2:$H$579)=0),$H$2:$H$579),"")</f>
        <v/>
      </c>
    </row>
    <row r="90" spans="1:9" ht="47.25" customHeight="1" thickBot="1">
      <c r="A90" s="469" t="str">
        <f t="shared" si="11"/>
        <v/>
      </c>
      <c r="B90" s="465" t="str">
        <f>IF(A90="","",COUNTIF('Record Inputs'!$AD$4:$AD$500,A90))</f>
        <v/>
      </c>
      <c r="C90" s="462"/>
      <c r="E90" s="319" t="str">
        <f>IFERROR(LOOKUP(2,1/(COUNTIF($E$1:E89,'Record Inputs'!$AH$4:$AH$124)=0),'Record Inputs'!$AH$4:$AH$124),"")</f>
        <v/>
      </c>
      <c r="F90" s="319">
        <f>COUNTIF('Record Inputs'!$AD$4:$AD$579,'Orders Racks'!E90)</f>
        <v>458</v>
      </c>
      <c r="G90" s="319" t="str">
        <f t="shared" si="9"/>
        <v/>
      </c>
      <c r="H90" s="319" t="str">
        <f>IFERROR(LOOKUP(2,1/(COUNTIF($H$1:H89,$G$2:$G$579)=0),$G$2:$G$579),"")</f>
        <v/>
      </c>
      <c r="I90" s="319" t="str">
        <f>IFERROR(LOOKUP(2,1/(COUNTIF($I$1:I89,$H$2:$H$579)=0),$H$2:$H$579),"")</f>
        <v/>
      </c>
    </row>
    <row r="91" spans="1:9" ht="47.25" hidden="1" customHeight="1">
      <c r="E91" s="319" t="str">
        <f>IFERROR(LOOKUP(2,1/(COUNTIF($E$1:E90,'Record Inputs'!$AH$4:$AH$124)=0),'Record Inputs'!$AH$4:$AH$124),"")</f>
        <v/>
      </c>
      <c r="F91" s="319">
        <f>COUNTIF('Record Inputs'!$AD$4:$AD$579,'Orders Racks'!E91)</f>
        <v>458</v>
      </c>
      <c r="G91" s="319" t="str">
        <f t="shared" si="9"/>
        <v/>
      </c>
      <c r="H91" s="319" t="str">
        <f>IFERROR(LOOKUP(2,1/(COUNTIF($H$1:H90,$G$2:$G$579)=0),$G$2:$G$579),"")</f>
        <v/>
      </c>
      <c r="I91" s="319" t="str">
        <f>IFERROR(LOOKUP(2,1/(COUNTIF($I$1:I90,$H$2:$H$579)=0),$H$2:$H$579),"")</f>
        <v/>
      </c>
    </row>
    <row r="92" spans="1:9" ht="47.25" hidden="1" customHeight="1">
      <c r="E92" s="319" t="str">
        <f>IFERROR(LOOKUP(2,1/(COUNTIF($E$1:E91,'Record Inputs'!$AH$4:$AH$124)=0),'Record Inputs'!$AH$4:$AH$124),"")</f>
        <v/>
      </c>
      <c r="F92" s="319">
        <f>COUNTIF('Record Inputs'!$AD$4:$AD$579,'Orders Racks'!E92)</f>
        <v>458</v>
      </c>
      <c r="G92" s="319" t="str">
        <f t="shared" si="9"/>
        <v/>
      </c>
      <c r="H92" s="319" t="str">
        <f>IFERROR(LOOKUP(2,1/(COUNTIF($H$1:H91,$G$2:$G$579)=0),$G$2:$G$579),"")</f>
        <v/>
      </c>
      <c r="I92" s="319" t="str">
        <f>IFERROR(LOOKUP(2,1/(COUNTIF($I$1:I91,$H$2:$H$579)=0),$H$2:$H$579),"")</f>
        <v/>
      </c>
    </row>
    <row r="93" spans="1:9" ht="47.25" hidden="1" customHeight="1">
      <c r="E93" s="319" t="str">
        <f>IFERROR(LOOKUP(2,1/(COUNTIF($E$1:E92,'Record Inputs'!$AH$4:$AH$124)=0),'Record Inputs'!$AH$4:$AH$124),"")</f>
        <v/>
      </c>
      <c r="F93" s="319">
        <f>COUNTIF('Record Inputs'!$AD$4:$AD$579,'Orders Racks'!E93)</f>
        <v>458</v>
      </c>
      <c r="G93" s="319" t="str">
        <f t="shared" si="9"/>
        <v/>
      </c>
      <c r="H93" s="319" t="str">
        <f>IFERROR(LOOKUP(2,1/(COUNTIF($H$1:H92,$G$2:$G$579)=0),$G$2:$G$579),"")</f>
        <v/>
      </c>
      <c r="I93" s="319" t="str">
        <f>IFERROR(LOOKUP(2,1/(COUNTIF($I$1:I92,$H$2:$H$579)=0),$H$2:$H$579),"")</f>
        <v/>
      </c>
    </row>
    <row r="94" spans="1:9" ht="47.25" hidden="1" customHeight="1">
      <c r="E94" s="319" t="str">
        <f>IFERROR(LOOKUP(2,1/(COUNTIF($E$1:E93,'Record Inputs'!$AH$4:$AH$124)=0),'Record Inputs'!$AH$4:$AH$124),"")</f>
        <v/>
      </c>
      <c r="F94" s="319">
        <f>COUNTIF('Record Inputs'!$AD$4:$AD$579,'Orders Racks'!E94)</f>
        <v>458</v>
      </c>
      <c r="G94" s="319" t="str">
        <f t="shared" si="9"/>
        <v/>
      </c>
      <c r="H94" s="319" t="str">
        <f>IFERROR(LOOKUP(2,1/(COUNTIF($H$1:H93,$G$2:$G$579)=0),$G$2:$G$579),"")</f>
        <v/>
      </c>
      <c r="I94" s="319" t="str">
        <f>IFERROR(LOOKUP(2,1/(COUNTIF($I$1:I93,$H$2:$H$579)=0),$H$2:$H$579),"")</f>
        <v/>
      </c>
    </row>
    <row r="95" spans="1:9" ht="47.25" hidden="1" customHeight="1">
      <c r="E95" s="319" t="str">
        <f>IFERROR(LOOKUP(2,1/(COUNTIF($E$1:E94,'Record Inputs'!$AH$4:$AH$124)=0),'Record Inputs'!$AH$4:$AH$124),"")</f>
        <v/>
      </c>
      <c r="F95" s="319">
        <f>COUNTIF('Record Inputs'!$AD$4:$AD$579,'Orders Racks'!E95)</f>
        <v>458</v>
      </c>
      <c r="G95" s="319" t="str">
        <f t="shared" si="9"/>
        <v/>
      </c>
      <c r="H95" s="319" t="str">
        <f>IFERROR(LOOKUP(2,1/(COUNTIF($H$1:H94,$G$2:$G$579)=0),$G$2:$G$579),"")</f>
        <v/>
      </c>
      <c r="I95" s="319" t="str">
        <f>IFERROR(LOOKUP(2,1/(COUNTIF($I$1:I94,$H$2:$H$579)=0),$H$2:$H$579),"")</f>
        <v/>
      </c>
    </row>
    <row r="96" spans="1:9" ht="47.25" hidden="1" customHeight="1">
      <c r="E96" s="319" t="str">
        <f>IFERROR(LOOKUP(2,1/(COUNTIF($E$1:E95,'Record Inputs'!$AH$4:$AH$124)=0),'Record Inputs'!$AH$4:$AH$124),"")</f>
        <v/>
      </c>
      <c r="F96" s="319">
        <f>COUNTIF('Record Inputs'!$AD$4:$AD$579,'Orders Racks'!E96)</f>
        <v>458</v>
      </c>
      <c r="G96" s="319" t="str">
        <f t="shared" si="9"/>
        <v/>
      </c>
      <c r="H96" s="319" t="str">
        <f>IFERROR(LOOKUP(2,1/(COUNTIF($H$1:H95,$G$2:$G$579)=0),$G$2:$G$579),"")</f>
        <v/>
      </c>
      <c r="I96" s="319" t="str">
        <f>IFERROR(LOOKUP(2,1/(COUNTIF($I$1:I95,$H$2:$H$579)=0),$H$2:$H$579),"")</f>
        <v/>
      </c>
    </row>
    <row r="97" spans="5:9" ht="47.25" hidden="1" customHeight="1">
      <c r="E97" s="319" t="str">
        <f>IFERROR(LOOKUP(2,1/(COUNTIF($E$1:E96,'Record Inputs'!$AH$4:$AH$124)=0),'Record Inputs'!$AH$4:$AH$124),"")</f>
        <v/>
      </c>
      <c r="F97" s="319">
        <f>COUNTIF('Record Inputs'!$AD$4:$AD$579,'Orders Racks'!E97)</f>
        <v>458</v>
      </c>
      <c r="G97" s="319" t="str">
        <f t="shared" si="9"/>
        <v/>
      </c>
      <c r="H97" s="319" t="str">
        <f>IFERROR(LOOKUP(2,1/(COUNTIF($H$1:H96,$G$2:$G$579)=0),$G$2:$G$579),"")</f>
        <v/>
      </c>
      <c r="I97" s="319" t="str">
        <f>IFERROR(LOOKUP(2,1/(COUNTIF($I$1:I96,$H$2:$H$579)=0),$H$2:$H$579),"")</f>
        <v/>
      </c>
    </row>
    <row r="98" spans="5:9" ht="47.25" hidden="1" customHeight="1">
      <c r="E98" s="319" t="str">
        <f>IFERROR(LOOKUP(2,1/(COUNTIF($E$1:E97,'Record Inputs'!$AH$4:$AH$124)=0),'Record Inputs'!$AH$4:$AH$124),"")</f>
        <v/>
      </c>
      <c r="F98" s="319">
        <f>COUNTIF('Record Inputs'!$AD$4:$AD$579,'Orders Racks'!E98)</f>
        <v>458</v>
      </c>
      <c r="G98" s="319" t="str">
        <f t="shared" si="9"/>
        <v/>
      </c>
      <c r="H98" s="319" t="str">
        <f>IFERROR(LOOKUP(2,1/(COUNTIF($H$1:H97,$G$2:$G$579)=0),$G$2:$G$579),"")</f>
        <v/>
      </c>
      <c r="I98" s="319" t="str">
        <f>IFERROR(LOOKUP(2,1/(COUNTIF($I$1:I97,$H$2:$H$579)=0),$H$2:$H$579),"")</f>
        <v/>
      </c>
    </row>
    <row r="99" spans="5:9" ht="47.25" hidden="1" customHeight="1">
      <c r="E99" s="319" t="str">
        <f>IFERROR(LOOKUP(2,1/(COUNTIF($E$1:E98,'Record Inputs'!$AH$4:$AH$124)=0),'Record Inputs'!$AH$4:$AH$124),"")</f>
        <v/>
      </c>
      <c r="F99" s="319">
        <f>COUNTIF('Record Inputs'!$AD$4:$AD$579,'Orders Racks'!E99)</f>
        <v>458</v>
      </c>
      <c r="G99" s="319" t="str">
        <f t="shared" si="9"/>
        <v/>
      </c>
      <c r="H99" s="319" t="str">
        <f>IFERROR(LOOKUP(2,1/(COUNTIF($H$1:H98,$G$2:$G$579)=0),$G$2:$G$579),"")</f>
        <v/>
      </c>
      <c r="I99" s="319" t="str">
        <f>IFERROR(LOOKUP(2,1/(COUNTIF($I$1:I98,$H$2:$H$579)=0),$H$2:$H$579),"")</f>
        <v/>
      </c>
    </row>
    <row r="100" spans="5:9" ht="47.25" hidden="1" customHeight="1">
      <c r="E100" s="319" t="str">
        <f>IFERROR(LOOKUP(2,1/(COUNTIF($E$1:E99,'Record Inputs'!$AH$4:$AH$124)=0),'Record Inputs'!$AH$4:$AH$124),"")</f>
        <v/>
      </c>
      <c r="F100" s="319">
        <f>COUNTIF('Record Inputs'!$AD$4:$AD$579,'Orders Racks'!E100)</f>
        <v>458</v>
      </c>
      <c r="G100" s="319" t="str">
        <f t="shared" si="9"/>
        <v/>
      </c>
      <c r="H100" s="319" t="str">
        <f>IFERROR(LOOKUP(2,1/(COUNTIF($H$1:H99,$G$2:$G$579)=0),$G$2:$G$579),"")</f>
        <v/>
      </c>
      <c r="I100" s="319" t="str">
        <f>IFERROR(LOOKUP(2,1/(COUNTIF($I$1:I99,$H$2:$H$579)=0),$H$2:$H$579),"")</f>
        <v/>
      </c>
    </row>
    <row r="101" spans="5:9" ht="47.25" hidden="1" customHeight="1">
      <c r="E101" s="319" t="str">
        <f>IFERROR(LOOKUP(2,1/(COUNTIF($E$1:E100,'Record Inputs'!$AH$4:$AH$124)=0),'Record Inputs'!$AH$4:$AH$124),"")</f>
        <v/>
      </c>
      <c r="F101" s="319">
        <f>COUNTIF('Record Inputs'!$AD$4:$AD$579,'Orders Racks'!E101)</f>
        <v>458</v>
      </c>
      <c r="G101" s="319" t="str">
        <f t="shared" si="9"/>
        <v/>
      </c>
      <c r="H101" s="319" t="str">
        <f>IFERROR(LOOKUP(2,1/(COUNTIF($H$1:H100,$G$2:$G$579)=0),$G$2:$G$579),"")</f>
        <v/>
      </c>
      <c r="I101" s="319" t="str">
        <f>IFERROR(LOOKUP(2,1/(COUNTIF($I$1:I100,$H$2:$H$579)=0),$H$2:$H$579),"")</f>
        <v/>
      </c>
    </row>
    <row r="102" spans="5:9" ht="47.25" hidden="1" customHeight="1">
      <c r="E102" s="319" t="str">
        <f>IFERROR(LOOKUP(2,1/(COUNTIF($E$1:E101,'Record Inputs'!$AH$4:$AH$124)=0),'Record Inputs'!$AH$4:$AH$124),"")</f>
        <v/>
      </c>
      <c r="F102" s="319">
        <f>COUNTIF('Record Inputs'!$AD$4:$AD$579,'Orders Racks'!E102)</f>
        <v>458</v>
      </c>
      <c r="G102" s="319" t="str">
        <f t="shared" si="9"/>
        <v/>
      </c>
      <c r="H102" s="319" t="str">
        <f>IFERROR(LOOKUP(2,1/(COUNTIF($H$1:H101,$G$2:$G$579)=0),$G$2:$G$579),"")</f>
        <v/>
      </c>
      <c r="I102" s="319" t="str">
        <f>IFERROR(LOOKUP(2,1/(COUNTIF($I$1:I101,$H$2:$H$579)=0),$H$2:$H$579),"")</f>
        <v/>
      </c>
    </row>
    <row r="103" spans="5:9" ht="47.25" hidden="1" customHeight="1">
      <c r="E103" s="319" t="str">
        <f>IFERROR(LOOKUP(2,1/(COUNTIF($E$1:E102,'Record Inputs'!$AH$4:$AH$124)=0),'Record Inputs'!$AH$4:$AH$124),"")</f>
        <v/>
      </c>
      <c r="F103" s="319">
        <f>COUNTIF('Record Inputs'!$AD$4:$AD$579,'Orders Racks'!E103)</f>
        <v>458</v>
      </c>
      <c r="G103" s="319" t="str">
        <f t="shared" si="9"/>
        <v/>
      </c>
      <c r="H103" s="319" t="str">
        <f>IFERROR(LOOKUP(2,1/(COUNTIF($H$1:H102,$G$2:$G$579)=0),$G$2:$G$579),"")</f>
        <v/>
      </c>
      <c r="I103" s="319" t="str">
        <f>IFERROR(LOOKUP(2,1/(COUNTIF($I$1:I102,$H$2:$H$579)=0),$H$2:$H$579),"")</f>
        <v/>
      </c>
    </row>
    <row r="104" spans="5:9" ht="47.25" hidden="1" customHeight="1">
      <c r="E104" s="319" t="str">
        <f>IFERROR(LOOKUP(2,1/(COUNTIF($E$1:E103,'Record Inputs'!$AH$4:$AH$124)=0),'Record Inputs'!$AH$4:$AH$124),"")</f>
        <v/>
      </c>
      <c r="F104" s="319">
        <f>COUNTIF('Record Inputs'!$AD$4:$AD$579,'Orders Racks'!E104)</f>
        <v>458</v>
      </c>
      <c r="G104" s="319" t="str">
        <f t="shared" si="9"/>
        <v/>
      </c>
      <c r="H104" s="319" t="str">
        <f>IFERROR(LOOKUP(2,1/(COUNTIF($H$1:H103,$G$2:$G$579)=0),$G$2:$G$579),"")</f>
        <v/>
      </c>
      <c r="I104" s="319" t="str">
        <f>IFERROR(LOOKUP(2,1/(COUNTIF($I$1:I103,$H$2:$H$579)=0),$H$2:$H$579),"")</f>
        <v/>
      </c>
    </row>
    <row r="105" spans="5:9" ht="47.25" hidden="1" customHeight="1">
      <c r="E105" s="319" t="str">
        <f>IFERROR(LOOKUP(2,1/(COUNTIF($E$1:E104,'Record Inputs'!$AH$4:$AH$124)=0),'Record Inputs'!$AH$4:$AH$124),"")</f>
        <v/>
      </c>
      <c r="F105" s="319">
        <f>COUNTIF('Record Inputs'!$AD$4:$AD$579,'Orders Racks'!E105)</f>
        <v>458</v>
      </c>
      <c r="G105" s="319" t="str">
        <f t="shared" si="9"/>
        <v/>
      </c>
      <c r="H105" s="319" t="str">
        <f>IFERROR(LOOKUP(2,1/(COUNTIF($H$1:H104,$G$2:$G$579)=0),$G$2:$G$579),"")</f>
        <v/>
      </c>
      <c r="I105" s="319" t="str">
        <f>IFERROR(LOOKUP(2,1/(COUNTIF($I$1:I104,$H$2:$H$579)=0),$H$2:$H$579),"")</f>
        <v/>
      </c>
    </row>
    <row r="106" spans="5:9" ht="47.25" hidden="1" customHeight="1">
      <c r="E106" s="319" t="str">
        <f>IFERROR(LOOKUP(2,1/(COUNTIF($E$1:E105,'Record Inputs'!$AH$4:$AH$124)=0),'Record Inputs'!$AH$4:$AH$124),"")</f>
        <v/>
      </c>
      <c r="F106" s="319">
        <f>COUNTIF('Record Inputs'!$AD$4:$AD$579,'Orders Racks'!E106)</f>
        <v>458</v>
      </c>
      <c r="G106" s="319" t="str">
        <f t="shared" si="9"/>
        <v/>
      </c>
      <c r="H106" s="319" t="str">
        <f>IFERROR(LOOKUP(2,1/(COUNTIF($H$1:H105,$G$2:$G$579)=0),$G$2:$G$579),"")</f>
        <v/>
      </c>
      <c r="I106" s="319" t="str">
        <f>IFERROR(LOOKUP(2,1/(COUNTIF($I$1:I105,$H$2:$H$579)=0),$H$2:$H$579),"")</f>
        <v/>
      </c>
    </row>
    <row r="107" spans="5:9" ht="47.25" hidden="1" customHeight="1">
      <c r="E107" s="319" t="str">
        <f>IFERROR(LOOKUP(2,1/(COUNTIF($E$1:E106,'Record Inputs'!$AH$4:$AH$124)=0),'Record Inputs'!$AH$4:$AH$124),"")</f>
        <v/>
      </c>
      <c r="F107" s="319">
        <f>COUNTIF('Record Inputs'!$AD$4:$AD$579,'Orders Racks'!E107)</f>
        <v>458</v>
      </c>
      <c r="G107" s="319" t="str">
        <f t="shared" si="9"/>
        <v/>
      </c>
      <c r="H107" s="319" t="str">
        <f>IFERROR(LOOKUP(2,1/(COUNTIF($H$1:H106,$G$2:$G$579)=0),$G$2:$G$579),"")</f>
        <v/>
      </c>
      <c r="I107" s="319" t="str">
        <f>IFERROR(LOOKUP(2,1/(COUNTIF($I$1:I106,$H$2:$H$579)=0),$H$2:$H$579),"")</f>
        <v/>
      </c>
    </row>
    <row r="108" spans="5:9" ht="47.25" hidden="1" customHeight="1">
      <c r="E108" s="319" t="str">
        <f>IFERROR(LOOKUP(2,1/(COUNTIF($E$1:E107,'Record Inputs'!$AH$4:$AH$124)=0),'Record Inputs'!$AH$4:$AH$124),"")</f>
        <v/>
      </c>
      <c r="F108" s="319">
        <f>COUNTIF('Record Inputs'!$AD$4:$AD$579,'Orders Racks'!E108)</f>
        <v>458</v>
      </c>
      <c r="G108" s="319" t="str">
        <f t="shared" si="9"/>
        <v/>
      </c>
      <c r="H108" s="319" t="str">
        <f>IFERROR(LOOKUP(2,1/(COUNTIF($H$1:H107,$G$2:$G$579)=0),$G$2:$G$579),"")</f>
        <v/>
      </c>
      <c r="I108" s="319" t="str">
        <f>IFERROR(LOOKUP(2,1/(COUNTIF($I$1:I107,$H$2:$H$579)=0),$H$2:$H$579),"")</f>
        <v/>
      </c>
    </row>
    <row r="109" spans="5:9" ht="47.25" hidden="1" customHeight="1">
      <c r="E109" s="319" t="str">
        <f>IFERROR(LOOKUP(2,1/(COUNTIF($E$1:E108,'Record Inputs'!$AH$4:$AH$124)=0),'Record Inputs'!$AH$4:$AH$124),"")</f>
        <v/>
      </c>
      <c r="F109" s="319">
        <f>COUNTIF('Record Inputs'!$AD$4:$AD$579,'Orders Racks'!E109)</f>
        <v>458</v>
      </c>
      <c r="G109" s="319" t="str">
        <f t="shared" si="9"/>
        <v/>
      </c>
      <c r="H109" s="319" t="str">
        <f>IFERROR(LOOKUP(2,1/(COUNTIF($H$1:H108,$G$2:$G$579)=0),$G$2:$G$579),"")</f>
        <v/>
      </c>
      <c r="I109" s="319" t="str">
        <f>IFERROR(LOOKUP(2,1/(COUNTIF($I$1:I108,$H$2:$H$579)=0),$H$2:$H$579),"")</f>
        <v/>
      </c>
    </row>
    <row r="110" spans="5:9" ht="47.25" hidden="1" customHeight="1">
      <c r="E110" s="319" t="str">
        <f>IFERROR(LOOKUP(2,1/(COUNTIF($E$1:E109,'Record Inputs'!$AH$4:$AH$124)=0),'Record Inputs'!$AH$4:$AH$124),"")</f>
        <v/>
      </c>
      <c r="F110" s="319">
        <f>COUNTIF('Record Inputs'!$AD$4:$AD$579,'Orders Racks'!E110)</f>
        <v>458</v>
      </c>
      <c r="G110" s="319" t="str">
        <f t="shared" si="9"/>
        <v/>
      </c>
      <c r="H110" s="319" t="str">
        <f>IFERROR(LOOKUP(2,1/(COUNTIF($H$1:H109,$G$2:$G$579)=0),$G$2:$G$579),"")</f>
        <v/>
      </c>
      <c r="I110" s="319" t="str">
        <f>IFERROR(LOOKUP(2,1/(COUNTIF($I$1:I109,$H$2:$H$579)=0),$H$2:$H$579),"")</f>
        <v/>
      </c>
    </row>
    <row r="111" spans="5:9" ht="47.25" hidden="1" customHeight="1">
      <c r="E111" s="319" t="str">
        <f>IFERROR(LOOKUP(2,1/(COUNTIF($E$1:E110,'Record Inputs'!$AH$4:$AH$124)=0),'Record Inputs'!$AH$4:$AH$124),"")</f>
        <v/>
      </c>
      <c r="F111" s="319">
        <f>COUNTIF('Record Inputs'!$AD$4:$AD$579,'Orders Racks'!E111)</f>
        <v>458</v>
      </c>
      <c r="G111" s="319" t="str">
        <f t="shared" si="9"/>
        <v/>
      </c>
      <c r="H111" s="319" t="str">
        <f>IFERROR(LOOKUP(2,1/(COUNTIF($H$1:H110,$G$2:$G$579)=0),$G$2:$G$579),"")</f>
        <v/>
      </c>
      <c r="I111" s="319" t="str">
        <f>IFERROR(LOOKUP(2,1/(COUNTIF($I$1:I110,$H$2:$H$579)=0),$H$2:$H$579),"")</f>
        <v/>
      </c>
    </row>
    <row r="112" spans="5:9" ht="47.25" hidden="1" customHeight="1">
      <c r="E112" s="319" t="str">
        <f>IFERROR(LOOKUP(2,1/(COUNTIF($E$1:E111,'Record Inputs'!$AH$4:$AH$124)=0),'Record Inputs'!$AH$4:$AH$124),"")</f>
        <v/>
      </c>
      <c r="F112" s="319">
        <f>COUNTIF('Record Inputs'!$AD$4:$AD$579,'Orders Racks'!E112)</f>
        <v>458</v>
      </c>
      <c r="G112" s="319" t="str">
        <f t="shared" si="9"/>
        <v/>
      </c>
      <c r="H112" s="319" t="str">
        <f>IFERROR(LOOKUP(2,1/(COUNTIF($H$1:H111,$G$2:$G$579)=0),$G$2:$G$579),"")</f>
        <v/>
      </c>
      <c r="I112" s="319" t="str">
        <f>IFERROR(LOOKUP(2,1/(COUNTIF($I$1:I111,$H$2:$H$579)=0),$H$2:$H$579),"")</f>
        <v/>
      </c>
    </row>
    <row r="113" spans="5:9" ht="47.25" hidden="1" customHeight="1">
      <c r="E113" s="319" t="str">
        <f>IFERROR(LOOKUP(2,1/(COUNTIF($E$1:E112,'Record Inputs'!$AH$4:$AH$124)=0),'Record Inputs'!$AH$4:$AH$124),"")</f>
        <v/>
      </c>
      <c r="F113" s="319">
        <f>COUNTIF('Record Inputs'!$AD$4:$AD$579,'Orders Racks'!E113)</f>
        <v>458</v>
      </c>
      <c r="G113" s="319" t="str">
        <f t="shared" si="9"/>
        <v/>
      </c>
      <c r="H113" s="319" t="str">
        <f>IFERROR(LOOKUP(2,1/(COUNTIF($H$1:H112,$G$2:$G$579)=0),$G$2:$G$579),"")</f>
        <v/>
      </c>
      <c r="I113" s="319" t="str">
        <f>IFERROR(LOOKUP(2,1/(COUNTIF($I$1:I112,$H$2:$H$579)=0),$H$2:$H$579),"")</f>
        <v/>
      </c>
    </row>
    <row r="114" spans="5:9" ht="47.25" hidden="1" customHeight="1">
      <c r="E114" s="319" t="str">
        <f>IFERROR(LOOKUP(2,1/(COUNTIF($E$1:E113,'Record Inputs'!$AH$4:$AH$124)=0),'Record Inputs'!$AH$4:$AH$124),"")</f>
        <v/>
      </c>
      <c r="F114" s="319">
        <f>COUNTIF('Record Inputs'!$AD$4:$AD$579,'Orders Racks'!E114)</f>
        <v>458</v>
      </c>
      <c r="G114" s="319" t="str">
        <f t="shared" si="9"/>
        <v/>
      </c>
      <c r="H114" s="319" t="str">
        <f>IFERROR(LOOKUP(2,1/(COUNTIF($H$1:H113,$G$2:$G$579)=0),$G$2:$G$579),"")</f>
        <v/>
      </c>
      <c r="I114" s="319" t="str">
        <f>IFERROR(LOOKUP(2,1/(COUNTIF($I$1:I113,$H$2:$H$579)=0),$H$2:$H$579),"")</f>
        <v/>
      </c>
    </row>
    <row r="115" spans="5:9" ht="47.25" hidden="1" customHeight="1">
      <c r="E115" s="319" t="str">
        <f>IFERROR(LOOKUP(2,1/(COUNTIF($E$1:E114,'Record Inputs'!$AH$4:$AH$124)=0),'Record Inputs'!$AH$4:$AH$124),"")</f>
        <v/>
      </c>
      <c r="F115" s="319">
        <f>COUNTIF('Record Inputs'!$AD$4:$AD$579,'Orders Racks'!E115)</f>
        <v>458</v>
      </c>
      <c r="G115" s="319" t="str">
        <f t="shared" si="9"/>
        <v/>
      </c>
      <c r="H115" s="319" t="str">
        <f>IFERROR(LOOKUP(2,1/(COUNTIF($H$1:H114,$G$2:$G$579)=0),$G$2:$G$579),"")</f>
        <v/>
      </c>
      <c r="I115" s="319" t="str">
        <f>IFERROR(LOOKUP(2,1/(COUNTIF($I$1:I114,$H$2:$H$579)=0),$H$2:$H$579),"")</f>
        <v/>
      </c>
    </row>
    <row r="116" spans="5:9" ht="47.25" hidden="1" customHeight="1">
      <c r="E116" s="319" t="str">
        <f>IFERROR(LOOKUP(2,1/(COUNTIF($E$1:E115,'Record Inputs'!$AH$4:$AH$124)=0),'Record Inputs'!$AH$4:$AH$124),"")</f>
        <v/>
      </c>
      <c r="F116" s="319">
        <f>COUNTIF('Record Inputs'!$AD$4:$AD$579,'Orders Racks'!E116)</f>
        <v>458</v>
      </c>
      <c r="G116" s="319" t="str">
        <f t="shared" si="9"/>
        <v/>
      </c>
      <c r="H116" s="319" t="str">
        <f>IFERROR(LOOKUP(2,1/(COUNTIF($H$1:H115,$G$2:$G$579)=0),$G$2:$G$579),"")</f>
        <v/>
      </c>
      <c r="I116" s="319" t="str">
        <f>IFERROR(LOOKUP(2,1/(COUNTIF($I$1:I115,$H$2:$H$579)=0),$H$2:$H$579),"")</f>
        <v/>
      </c>
    </row>
    <row r="117" spans="5:9" ht="47.25" hidden="1" customHeight="1">
      <c r="E117" s="319" t="str">
        <f>IFERROR(LOOKUP(2,1/(COUNTIF($E$1:E116,'Record Inputs'!$AH$4:$AH$124)=0),'Record Inputs'!$AH$4:$AH$124),"")</f>
        <v/>
      </c>
      <c r="F117" s="319">
        <f>COUNTIF('Record Inputs'!$AD$4:$AD$579,'Orders Racks'!E117)</f>
        <v>458</v>
      </c>
      <c r="G117" s="319" t="str">
        <f t="shared" si="9"/>
        <v/>
      </c>
      <c r="H117" s="319" t="str">
        <f>IFERROR(LOOKUP(2,1/(COUNTIF($H$1:H116,$G$2:$G$579)=0),$G$2:$G$579),"")</f>
        <v/>
      </c>
      <c r="I117" s="319" t="str">
        <f>IFERROR(LOOKUP(2,1/(COUNTIF($I$1:I116,$H$2:$H$579)=0),$H$2:$H$579),"")</f>
        <v/>
      </c>
    </row>
    <row r="118" spans="5:9" ht="47.25" hidden="1" customHeight="1">
      <c r="E118" s="319" t="str">
        <f>IFERROR(LOOKUP(2,1/(COUNTIF($E$1:E117,'Record Inputs'!$AH$4:$AH$124)=0),'Record Inputs'!$AH$4:$AH$124),"")</f>
        <v/>
      </c>
      <c r="F118" s="319">
        <f>COUNTIF('Record Inputs'!$AD$4:$AD$579,'Orders Racks'!E118)</f>
        <v>458</v>
      </c>
      <c r="G118" s="319" t="str">
        <f t="shared" si="9"/>
        <v/>
      </c>
      <c r="H118" s="319" t="str">
        <f>IFERROR(LOOKUP(2,1/(COUNTIF($H$1:H117,$G$2:$G$579)=0),$G$2:$G$579),"")</f>
        <v/>
      </c>
      <c r="I118" s="319" t="str">
        <f>IFERROR(LOOKUP(2,1/(COUNTIF($I$1:I117,$H$2:$H$579)=0),$H$2:$H$579),"")</f>
        <v/>
      </c>
    </row>
    <row r="119" spans="5:9" ht="47.25" hidden="1" customHeight="1">
      <c r="E119" s="319" t="str">
        <f>IFERROR(LOOKUP(2,1/(COUNTIF($E$1:E118,'Record Inputs'!$AH$4:$AH$124)=0),'Record Inputs'!$AH$4:$AH$124),"")</f>
        <v/>
      </c>
      <c r="F119" s="319">
        <f>COUNTIF('Record Inputs'!$AD$4:$AD$579,'Orders Racks'!E119)</f>
        <v>458</v>
      </c>
      <c r="G119" s="319" t="str">
        <f t="shared" si="9"/>
        <v/>
      </c>
      <c r="H119" s="319" t="str">
        <f>IFERROR(LOOKUP(2,1/(COUNTIF($H$1:H118,$G$2:$G$579)=0),$G$2:$G$579),"")</f>
        <v/>
      </c>
      <c r="I119" s="319" t="str">
        <f>IFERROR(LOOKUP(2,1/(COUNTIF($I$1:I118,$H$2:$H$579)=0),$H$2:$H$579),"")</f>
        <v/>
      </c>
    </row>
    <row r="120" spans="5:9" ht="47.25" hidden="1" customHeight="1">
      <c r="E120" s="319" t="str">
        <f>IFERROR(LOOKUP(2,1/(COUNTIF($E$1:E119,'Record Inputs'!$AH$4:$AH$124)=0),'Record Inputs'!$AH$4:$AH$124),"")</f>
        <v/>
      </c>
      <c r="F120" s="319">
        <f>COUNTIF('Record Inputs'!$AD$4:$AD$579,'Orders Racks'!E120)</f>
        <v>458</v>
      </c>
      <c r="G120" s="319" t="str">
        <f t="shared" si="9"/>
        <v/>
      </c>
      <c r="H120" s="319" t="str">
        <f>IFERROR(LOOKUP(2,1/(COUNTIF($H$1:H119,$G$2:$G$579)=0),$G$2:$G$579),"")</f>
        <v/>
      </c>
      <c r="I120" s="319" t="str">
        <f>IFERROR(LOOKUP(2,1/(COUNTIF($I$1:I119,$H$2:$H$579)=0),$H$2:$H$579),"")</f>
        <v/>
      </c>
    </row>
    <row r="121" spans="5:9" ht="47.25" hidden="1" customHeight="1">
      <c r="E121" s="319" t="str">
        <f>IFERROR(LOOKUP(2,1/(COUNTIF($E$1:E120,'Record Inputs'!$AH$4:$AH$124)=0),'Record Inputs'!$AH$4:$AH$124),"")</f>
        <v/>
      </c>
      <c r="F121" s="319">
        <f>COUNTIF('Record Inputs'!$AD$4:$AD$579,'Orders Racks'!E121)</f>
        <v>458</v>
      </c>
      <c r="G121" s="319" t="str">
        <f t="shared" si="9"/>
        <v/>
      </c>
      <c r="H121" s="319" t="str">
        <f>IFERROR(LOOKUP(2,1/(COUNTIF($H$1:H120,$G$2:$G$579)=0),$G$2:$G$579),"")</f>
        <v/>
      </c>
      <c r="I121" s="319" t="str">
        <f>IFERROR(LOOKUP(2,1/(COUNTIF($I$1:I120,$H$2:$H$579)=0),$H$2:$H$579),"")</f>
        <v/>
      </c>
    </row>
    <row r="122" spans="5:9" ht="47.25" hidden="1" customHeight="1">
      <c r="E122" s="319" t="str">
        <f>IFERROR(LOOKUP(2,1/(COUNTIF($E$1:E121,'Record Inputs'!$AH$4:$AH$124)=0),'Record Inputs'!$AH$4:$AH$124),"")</f>
        <v/>
      </c>
      <c r="F122" s="319">
        <f>COUNTIF('Record Inputs'!$AD$4:$AD$579,'Orders Racks'!E122)</f>
        <v>458</v>
      </c>
      <c r="G122" s="319" t="str">
        <f t="shared" si="9"/>
        <v/>
      </c>
      <c r="H122" s="319" t="str">
        <f>IFERROR(LOOKUP(2,1/(COUNTIF($H$1:H121,$G$2:$G$579)=0),$G$2:$G$579),"")</f>
        <v/>
      </c>
      <c r="I122" s="319" t="str">
        <f>IFERROR(LOOKUP(2,1/(COUNTIF($I$1:I121,$H$2:$H$579)=0),$H$2:$H$579),"")</f>
        <v/>
      </c>
    </row>
    <row r="123" spans="5:9" ht="47.25" hidden="1" customHeight="1">
      <c r="E123" s="319" t="str">
        <f>IFERROR(LOOKUP(2,1/(COUNTIF($E$1:E122,'Record Inputs'!$AH$4:$AH$124)=0),'Record Inputs'!$AH$4:$AH$124),"")</f>
        <v/>
      </c>
      <c r="F123" s="319">
        <f>COUNTIF('Record Inputs'!$AD$4:$AD$579,'Orders Racks'!E123)</f>
        <v>458</v>
      </c>
      <c r="G123" s="319" t="str">
        <f t="shared" si="9"/>
        <v/>
      </c>
      <c r="H123" s="319" t="str">
        <f>IFERROR(LOOKUP(2,1/(COUNTIF($H$1:H122,$G$2:$G$579)=0),$G$2:$G$579),"")</f>
        <v/>
      </c>
      <c r="I123" s="319" t="str">
        <f>IFERROR(LOOKUP(2,1/(COUNTIF($I$1:I122,$H$2:$H$579)=0),$H$2:$H$579),"")</f>
        <v/>
      </c>
    </row>
    <row r="124" spans="5:9" ht="47.25" hidden="1" customHeight="1">
      <c r="E124" s="319" t="str">
        <f>IFERROR(LOOKUP(2,1/(COUNTIF($E$1:E123,'Record Inputs'!$AH$4:$AH$124)=0),'Record Inputs'!$AH$4:$AH$124),"")</f>
        <v/>
      </c>
      <c r="F124" s="319">
        <f>COUNTIF('Record Inputs'!$AD$4:$AD$579,'Orders Racks'!E124)</f>
        <v>458</v>
      </c>
      <c r="G124" s="319" t="str">
        <f t="shared" si="9"/>
        <v/>
      </c>
      <c r="H124" s="319" t="str">
        <f>IFERROR(LOOKUP(2,1/(COUNTIF($H$1:H123,$G$2:$G$579)=0),$G$2:$G$579),"")</f>
        <v/>
      </c>
      <c r="I124" s="319" t="str">
        <f>IFERROR(LOOKUP(2,1/(COUNTIF($I$1:I123,$H$2:$H$579)=0),$H$2:$H$579),"")</f>
        <v/>
      </c>
    </row>
    <row r="125" spans="5:9" ht="47.25" hidden="1" customHeight="1">
      <c r="E125" s="319" t="str">
        <f>IFERROR(LOOKUP(2,1/(COUNTIF($E$1:E124,'Record Inputs'!$AH$4:$AH$124)=0),'Record Inputs'!$AH$4:$AH$124),"")</f>
        <v/>
      </c>
      <c r="F125" s="319">
        <f>COUNTIF('Record Inputs'!$AD$4:$AD$579,'Orders Racks'!E125)</f>
        <v>458</v>
      </c>
      <c r="G125" s="319" t="str">
        <f t="shared" si="9"/>
        <v/>
      </c>
      <c r="H125" s="319" t="str">
        <f>IFERROR(LOOKUP(2,1/(COUNTIF($H$1:H124,$G$2:$G$579)=0),$G$2:$G$579),"")</f>
        <v/>
      </c>
      <c r="I125" s="319" t="str">
        <f>IFERROR(LOOKUP(2,1/(COUNTIF($I$1:I124,$H$2:$H$579)=0),$H$2:$H$579),"")</f>
        <v/>
      </c>
    </row>
    <row r="126" spans="5:9" ht="47.25" hidden="1" customHeight="1">
      <c r="E126" s="319" t="str">
        <f>IFERROR(LOOKUP(2,1/(COUNTIF($E$1:E125,'Record Inputs'!$AH$4:$AH$124)=0),'Record Inputs'!$AH$4:$AH$124),"")</f>
        <v/>
      </c>
      <c r="F126" s="319">
        <f>COUNTIF('Record Inputs'!$AD$4:$AD$579,'Orders Racks'!E126)</f>
        <v>458</v>
      </c>
      <c r="G126" s="319" t="str">
        <f t="shared" si="9"/>
        <v/>
      </c>
      <c r="H126" s="319" t="str">
        <f>IFERROR(LOOKUP(2,1/(COUNTIF($H$1:H125,$G$2:$G$579)=0),$G$2:$G$579),"")</f>
        <v/>
      </c>
      <c r="I126" s="319" t="str">
        <f>IFERROR(LOOKUP(2,1/(COUNTIF($I$1:I125,$H$2:$H$579)=0),$H$2:$H$579),"")</f>
        <v/>
      </c>
    </row>
    <row r="127" spans="5:9" ht="47.25" hidden="1" customHeight="1">
      <c r="E127" s="319" t="str">
        <f>IFERROR(LOOKUP(2,1/(COUNTIF($E$1:E126,'Record Inputs'!$AH$4:$AH$124)=0),'Record Inputs'!$AH$4:$AH$124),"")</f>
        <v/>
      </c>
      <c r="F127" s="319">
        <f>COUNTIF('Record Inputs'!$AD$4:$AD$579,'Orders Racks'!E127)</f>
        <v>458</v>
      </c>
      <c r="G127" s="319" t="str">
        <f t="shared" si="9"/>
        <v/>
      </c>
      <c r="H127" s="319" t="str">
        <f>IFERROR(LOOKUP(2,1/(COUNTIF($H$1:H126,$G$2:$G$579)=0),$G$2:$G$579),"")</f>
        <v/>
      </c>
      <c r="I127" s="319" t="str">
        <f>IFERROR(LOOKUP(2,1/(COUNTIF($I$1:I126,$H$2:$H$579)=0),$H$2:$H$579),"")</f>
        <v/>
      </c>
    </row>
    <row r="128" spans="5:9" ht="47.25" hidden="1" customHeight="1">
      <c r="E128" s="319" t="str">
        <f>IFERROR(LOOKUP(2,1/(COUNTIF($E$1:E127,'Record Inputs'!$AH$4:$AH$124)=0),'Record Inputs'!$AH$4:$AH$124),"")</f>
        <v/>
      </c>
      <c r="F128" s="319">
        <f>COUNTIF('Record Inputs'!$AD$4:$AD$579,'Orders Racks'!E128)</f>
        <v>458</v>
      </c>
      <c r="G128" s="319" t="str">
        <f t="shared" si="9"/>
        <v/>
      </c>
      <c r="H128" s="319" t="str">
        <f>IFERROR(LOOKUP(2,1/(COUNTIF($H$1:H127,$G$2:$G$579)=0),$G$2:$G$579),"")</f>
        <v/>
      </c>
      <c r="I128" s="319" t="str">
        <f>IFERROR(LOOKUP(2,1/(COUNTIF($I$1:I127,$H$2:$H$579)=0),$H$2:$H$579),"")</f>
        <v/>
      </c>
    </row>
    <row r="129" spans="5:9" ht="47.25" hidden="1" customHeight="1">
      <c r="E129" s="319" t="str">
        <f>IFERROR(LOOKUP(2,1/(COUNTIF($E$1:E128,'Record Inputs'!$AH$4:$AH$124)=0),'Record Inputs'!$AH$4:$AH$124),"")</f>
        <v/>
      </c>
      <c r="F129" s="319">
        <f>COUNTIF('Record Inputs'!$AD$4:$AD$579,'Orders Racks'!E129)</f>
        <v>458</v>
      </c>
      <c r="G129" s="319" t="str">
        <f t="shared" si="9"/>
        <v/>
      </c>
      <c r="H129" s="319" t="str">
        <f>IFERROR(LOOKUP(2,1/(COUNTIF($H$1:H128,$G$2:$G$579)=0),$G$2:$G$579),"")</f>
        <v/>
      </c>
      <c r="I129" s="319" t="str">
        <f>IFERROR(LOOKUP(2,1/(COUNTIF($I$1:I128,$H$2:$H$579)=0),$H$2:$H$579),"")</f>
        <v/>
      </c>
    </row>
    <row r="130" spans="5:9" ht="47.25" hidden="1" customHeight="1">
      <c r="E130" s="319" t="str">
        <f>IFERROR(LOOKUP(2,1/(COUNTIF($E$1:E129,'Record Inputs'!$AH$4:$AH$124)=0),'Record Inputs'!$AH$4:$AH$124),"")</f>
        <v/>
      </c>
      <c r="F130" s="319">
        <f>COUNTIF('Record Inputs'!$AD$4:$AD$579,'Orders Racks'!E130)</f>
        <v>458</v>
      </c>
      <c r="G130" s="319" t="str">
        <f t="shared" si="9"/>
        <v/>
      </c>
      <c r="H130" s="319" t="str">
        <f>IFERROR(LOOKUP(2,1/(COUNTIF($H$1:H129,$G$2:$G$579)=0),$G$2:$G$579),"")</f>
        <v/>
      </c>
      <c r="I130" s="319" t="str">
        <f>IFERROR(LOOKUP(2,1/(COUNTIF($I$1:I129,$H$2:$H$579)=0),$H$2:$H$579),"")</f>
        <v/>
      </c>
    </row>
    <row r="131" spans="5:9" ht="47.25" hidden="1" customHeight="1">
      <c r="E131" s="319" t="str">
        <f>IFERROR(LOOKUP(2,1/(COUNTIF($E$1:E130,'Record Inputs'!$AH$4:$AH$124)=0),'Record Inputs'!$AH$4:$AH$124),"")</f>
        <v/>
      </c>
      <c r="F131" s="319">
        <f>COUNTIF('Record Inputs'!$AD$4:$AD$579,'Orders Racks'!E131)</f>
        <v>458</v>
      </c>
      <c r="G131" s="319" t="str">
        <f t="shared" ref="G131:G194" si="12">E131</f>
        <v/>
      </c>
      <c r="H131" s="319" t="str">
        <f>IFERROR(LOOKUP(2,1/(COUNTIF($H$1:H130,$G$2:$G$579)=0),$G$2:$G$579),"")</f>
        <v/>
      </c>
      <c r="I131" s="319" t="str">
        <f>IFERROR(LOOKUP(2,1/(COUNTIF($I$1:I130,$H$2:$H$579)=0),$H$2:$H$579),"")</f>
        <v/>
      </c>
    </row>
    <row r="132" spans="5:9" ht="47.25" hidden="1" customHeight="1">
      <c r="E132" s="319" t="str">
        <f>IFERROR(LOOKUP(2,1/(COUNTIF($E$1:E131,'Record Inputs'!$AH$4:$AH$124)=0),'Record Inputs'!$AH$4:$AH$124),"")</f>
        <v/>
      </c>
      <c r="F132" s="319">
        <f>COUNTIF('Record Inputs'!$AD$4:$AD$579,'Orders Racks'!E132)</f>
        <v>458</v>
      </c>
      <c r="G132" s="319" t="str">
        <f t="shared" si="12"/>
        <v/>
      </c>
      <c r="H132" s="319" t="str">
        <f>IFERROR(LOOKUP(2,1/(COUNTIF($H$1:H131,$G$2:$G$579)=0),$G$2:$G$579),"")</f>
        <v/>
      </c>
      <c r="I132" s="319" t="str">
        <f>IFERROR(LOOKUP(2,1/(COUNTIF($I$1:I131,$H$2:$H$579)=0),$H$2:$H$579),"")</f>
        <v/>
      </c>
    </row>
    <row r="133" spans="5:9" ht="47.25" hidden="1" customHeight="1">
      <c r="E133" s="319" t="str">
        <f>IFERROR(LOOKUP(2,1/(COUNTIF($E$1:E132,'Record Inputs'!$AH$4:$AH$124)=0),'Record Inputs'!$AH$4:$AH$124),"")</f>
        <v/>
      </c>
      <c r="F133" s="319">
        <f>COUNTIF('Record Inputs'!$AD$4:$AD$579,'Orders Racks'!E133)</f>
        <v>458</v>
      </c>
      <c r="G133" s="319" t="str">
        <f t="shared" si="12"/>
        <v/>
      </c>
      <c r="H133" s="319" t="str">
        <f>IFERROR(LOOKUP(2,1/(COUNTIF($H$1:H132,$G$2:$G$579)=0),$G$2:$G$579),"")</f>
        <v/>
      </c>
      <c r="I133" s="319" t="str">
        <f>IFERROR(LOOKUP(2,1/(COUNTIF($I$1:I132,$H$2:$H$579)=0),$H$2:$H$579),"")</f>
        <v/>
      </c>
    </row>
    <row r="134" spans="5:9" ht="47.25" hidden="1" customHeight="1">
      <c r="E134" s="319" t="str">
        <f>IFERROR(LOOKUP(2,1/(COUNTIF($E$1:E133,'Record Inputs'!$AH$4:$AH$124)=0),'Record Inputs'!$AH$4:$AH$124),"")</f>
        <v/>
      </c>
      <c r="F134" s="319">
        <f>COUNTIF('Record Inputs'!$AD$4:$AD$579,'Orders Racks'!E134)</f>
        <v>458</v>
      </c>
      <c r="G134" s="319" t="str">
        <f t="shared" si="12"/>
        <v/>
      </c>
      <c r="H134" s="319" t="str">
        <f>IFERROR(LOOKUP(2,1/(COUNTIF($H$1:H133,$G$2:$G$579)=0),$G$2:$G$579),"")</f>
        <v/>
      </c>
      <c r="I134" s="319" t="str">
        <f>IFERROR(LOOKUP(2,1/(COUNTIF($I$1:I133,$H$2:$H$579)=0),$H$2:$H$579),"")</f>
        <v/>
      </c>
    </row>
    <row r="135" spans="5:9" ht="47.25" hidden="1" customHeight="1">
      <c r="E135" s="319" t="str">
        <f>IFERROR(LOOKUP(2,1/(COUNTIF($E$1:E134,'Record Inputs'!$AH$4:$AH$124)=0),'Record Inputs'!$AH$4:$AH$124),"")</f>
        <v/>
      </c>
      <c r="F135" s="319">
        <f>COUNTIF('Record Inputs'!$AD$4:$AD$579,'Orders Racks'!E135)</f>
        <v>458</v>
      </c>
      <c r="G135" s="319" t="str">
        <f t="shared" si="12"/>
        <v/>
      </c>
      <c r="H135" s="319" t="str">
        <f>IFERROR(LOOKUP(2,1/(COUNTIF($H$1:H134,$G$2:$G$579)=0),$G$2:$G$579),"")</f>
        <v/>
      </c>
      <c r="I135" s="319" t="str">
        <f>IFERROR(LOOKUP(2,1/(COUNTIF($I$1:I134,$H$2:$H$579)=0),$H$2:$H$579),"")</f>
        <v/>
      </c>
    </row>
    <row r="136" spans="5:9" ht="47.25" hidden="1" customHeight="1">
      <c r="E136" s="319" t="str">
        <f>IFERROR(LOOKUP(2,1/(COUNTIF($E$1:E135,'Record Inputs'!$AH$4:$AH$124)=0),'Record Inputs'!$AH$4:$AH$124),"")</f>
        <v/>
      </c>
      <c r="F136" s="319">
        <f>COUNTIF('Record Inputs'!$AD$4:$AD$579,'Orders Racks'!E136)</f>
        <v>458</v>
      </c>
      <c r="G136" s="319" t="str">
        <f t="shared" si="12"/>
        <v/>
      </c>
      <c r="H136" s="319" t="str">
        <f>IFERROR(LOOKUP(2,1/(COUNTIF($H$1:H135,$G$2:$G$579)=0),$G$2:$G$579),"")</f>
        <v/>
      </c>
      <c r="I136" s="319" t="str">
        <f>IFERROR(LOOKUP(2,1/(COUNTIF($I$1:I135,$H$2:$H$579)=0),$H$2:$H$579),"")</f>
        <v/>
      </c>
    </row>
    <row r="137" spans="5:9" ht="47.25" hidden="1" customHeight="1">
      <c r="E137" s="319" t="str">
        <f>IFERROR(LOOKUP(2,1/(COUNTIF($E$1:E136,'Record Inputs'!$AH$4:$AH$124)=0),'Record Inputs'!$AH$4:$AH$124),"")</f>
        <v/>
      </c>
      <c r="F137" s="319">
        <f>COUNTIF('Record Inputs'!$AD$4:$AD$579,'Orders Racks'!E137)</f>
        <v>458</v>
      </c>
      <c r="G137" s="319" t="str">
        <f t="shared" si="12"/>
        <v/>
      </c>
      <c r="H137" s="319" t="str">
        <f>IFERROR(LOOKUP(2,1/(COUNTIF($H$1:H136,$G$2:$G$579)=0),$G$2:$G$579),"")</f>
        <v/>
      </c>
      <c r="I137" s="319" t="str">
        <f>IFERROR(LOOKUP(2,1/(COUNTIF($I$1:I136,$H$2:$H$579)=0),$H$2:$H$579),"")</f>
        <v/>
      </c>
    </row>
    <row r="138" spans="5:9" ht="47.25" hidden="1" customHeight="1">
      <c r="E138" s="319" t="str">
        <f>IFERROR(LOOKUP(2,1/(COUNTIF($E$1:E137,'Record Inputs'!$AH$4:$AH$124)=0),'Record Inputs'!$AH$4:$AH$124),"")</f>
        <v/>
      </c>
      <c r="F138" s="319">
        <f>COUNTIF('Record Inputs'!$AD$4:$AD$579,'Orders Racks'!E138)</f>
        <v>458</v>
      </c>
      <c r="G138" s="319" t="str">
        <f t="shared" si="12"/>
        <v/>
      </c>
      <c r="H138" s="319" t="str">
        <f>IFERROR(LOOKUP(2,1/(COUNTIF($H$1:H137,$G$2:$G$579)=0),$G$2:$G$579),"")</f>
        <v/>
      </c>
      <c r="I138" s="319" t="str">
        <f>IFERROR(LOOKUP(2,1/(COUNTIF($I$1:I137,$H$2:$H$579)=0),$H$2:$H$579),"")</f>
        <v/>
      </c>
    </row>
    <row r="139" spans="5:9" ht="47.25" hidden="1" customHeight="1">
      <c r="E139" s="319" t="str">
        <f>IFERROR(LOOKUP(2,1/(COUNTIF($E$1:E138,'Record Inputs'!$AH$4:$AH$124)=0),'Record Inputs'!$AH$4:$AH$124),"")</f>
        <v/>
      </c>
      <c r="F139" s="319">
        <f>COUNTIF('Record Inputs'!$AD$4:$AD$579,'Orders Racks'!E139)</f>
        <v>458</v>
      </c>
      <c r="G139" s="319" t="str">
        <f t="shared" si="12"/>
        <v/>
      </c>
      <c r="H139" s="319" t="str">
        <f>IFERROR(LOOKUP(2,1/(COUNTIF($H$1:H138,$G$2:$G$579)=0),$G$2:$G$579),"")</f>
        <v/>
      </c>
      <c r="I139" s="319" t="str">
        <f>IFERROR(LOOKUP(2,1/(COUNTIF($I$1:I138,$H$2:$H$579)=0),$H$2:$H$579),"")</f>
        <v/>
      </c>
    </row>
    <row r="140" spans="5:9" ht="47.25" hidden="1" customHeight="1">
      <c r="E140" s="319" t="str">
        <f>IFERROR(LOOKUP(2,1/(COUNTIF($E$1:E139,'Record Inputs'!$AH$4:$AH$124)=0),'Record Inputs'!$AH$4:$AH$124),"")</f>
        <v/>
      </c>
      <c r="F140" s="319">
        <f>COUNTIF('Record Inputs'!$AD$4:$AD$579,'Orders Racks'!E140)</f>
        <v>458</v>
      </c>
      <c r="G140" s="319" t="str">
        <f t="shared" si="12"/>
        <v/>
      </c>
      <c r="H140" s="319" t="str">
        <f>IFERROR(LOOKUP(2,1/(COUNTIF($H$1:H139,$G$2:$G$579)=0),$G$2:$G$579),"")</f>
        <v/>
      </c>
      <c r="I140" s="319" t="str">
        <f>IFERROR(LOOKUP(2,1/(COUNTIF($I$1:I139,$H$2:$H$579)=0),$H$2:$H$579),"")</f>
        <v/>
      </c>
    </row>
    <row r="141" spans="5:9" ht="47.25" hidden="1" customHeight="1">
      <c r="E141" s="319" t="str">
        <f>IFERROR(LOOKUP(2,1/(COUNTIF($E$1:E140,'Record Inputs'!$AH$4:$AH$124)=0),'Record Inputs'!$AH$4:$AH$124),"")</f>
        <v/>
      </c>
      <c r="F141" s="319">
        <f>COUNTIF('Record Inputs'!$AD$4:$AD$579,'Orders Racks'!E141)</f>
        <v>458</v>
      </c>
      <c r="G141" s="319" t="str">
        <f t="shared" si="12"/>
        <v/>
      </c>
      <c r="H141" s="319" t="str">
        <f>IFERROR(LOOKUP(2,1/(COUNTIF($H$1:H140,$G$2:$G$579)=0),$G$2:$G$579),"")</f>
        <v/>
      </c>
      <c r="I141" s="319" t="str">
        <f>IFERROR(LOOKUP(2,1/(COUNTIF($I$1:I140,$H$2:$H$579)=0),$H$2:$H$579),"")</f>
        <v/>
      </c>
    </row>
    <row r="142" spans="5:9" ht="47.25" hidden="1" customHeight="1">
      <c r="E142" s="319" t="str">
        <f>IFERROR(LOOKUP(2,1/(COUNTIF($E$1:E141,'Record Inputs'!$AH$4:$AH$124)=0),'Record Inputs'!$AH$4:$AH$124),"")</f>
        <v/>
      </c>
      <c r="F142" s="319">
        <f>COUNTIF('Record Inputs'!$AD$4:$AD$579,'Orders Racks'!E142)</f>
        <v>458</v>
      </c>
      <c r="G142" s="319" t="str">
        <f t="shared" si="12"/>
        <v/>
      </c>
      <c r="H142" s="319" t="str">
        <f>IFERROR(LOOKUP(2,1/(COUNTIF($H$1:H141,$G$2:$G$579)=0),$G$2:$G$579),"")</f>
        <v/>
      </c>
      <c r="I142" s="319" t="str">
        <f>IFERROR(LOOKUP(2,1/(COUNTIF($I$1:I141,$H$2:$H$579)=0),$H$2:$H$579),"")</f>
        <v/>
      </c>
    </row>
    <row r="143" spans="5:9" ht="47.25" hidden="1" customHeight="1">
      <c r="E143" s="319" t="str">
        <f>IFERROR(LOOKUP(2,1/(COUNTIF($E$1:E142,'Record Inputs'!$AH$4:$AH$124)=0),'Record Inputs'!$AH$4:$AH$124),"")</f>
        <v/>
      </c>
      <c r="F143" s="319">
        <f>COUNTIF('Record Inputs'!$AD$4:$AD$579,'Orders Racks'!E143)</f>
        <v>458</v>
      </c>
      <c r="G143" s="319" t="str">
        <f t="shared" si="12"/>
        <v/>
      </c>
      <c r="H143" s="319" t="str">
        <f>IFERROR(LOOKUP(2,1/(COUNTIF($H$1:H142,$G$2:$G$579)=0),$G$2:$G$579),"")</f>
        <v/>
      </c>
      <c r="I143" s="319" t="str">
        <f>IFERROR(LOOKUP(2,1/(COUNTIF($I$1:I142,$H$2:$H$579)=0),$H$2:$H$579),"")</f>
        <v/>
      </c>
    </row>
    <row r="144" spans="5:9" ht="47.25" hidden="1" customHeight="1">
      <c r="E144" s="319" t="str">
        <f>IFERROR(LOOKUP(2,1/(COUNTIF($E$1:E143,'Record Inputs'!$AH$4:$AH$124)=0),'Record Inputs'!$AH$4:$AH$124),"")</f>
        <v/>
      </c>
      <c r="F144" s="319">
        <f>COUNTIF('Record Inputs'!$AD$4:$AD$579,'Orders Racks'!E144)</f>
        <v>458</v>
      </c>
      <c r="G144" s="319" t="str">
        <f t="shared" si="12"/>
        <v/>
      </c>
      <c r="H144" s="319" t="str">
        <f>IFERROR(LOOKUP(2,1/(COUNTIF($H$1:H143,$G$2:$G$579)=0),$G$2:$G$579),"")</f>
        <v/>
      </c>
      <c r="I144" s="319" t="str">
        <f>IFERROR(LOOKUP(2,1/(COUNTIF($I$1:I143,$H$2:$H$579)=0),$H$2:$H$579),"")</f>
        <v/>
      </c>
    </row>
    <row r="145" spans="5:9" ht="47.25" hidden="1" customHeight="1">
      <c r="E145" s="319" t="str">
        <f>IFERROR(LOOKUP(2,1/(COUNTIF($E$1:E144,'Record Inputs'!$AH$4:$AH$124)=0),'Record Inputs'!$AH$4:$AH$124),"")</f>
        <v/>
      </c>
      <c r="F145" s="319">
        <f>COUNTIF('Record Inputs'!$AD$4:$AD$579,'Orders Racks'!E145)</f>
        <v>458</v>
      </c>
      <c r="G145" s="319" t="str">
        <f t="shared" si="12"/>
        <v/>
      </c>
      <c r="H145" s="319" t="str">
        <f>IFERROR(LOOKUP(2,1/(COUNTIF($H$1:H144,$G$2:$G$579)=0),$G$2:$G$579),"")</f>
        <v/>
      </c>
      <c r="I145" s="319" t="str">
        <f>IFERROR(LOOKUP(2,1/(COUNTIF($I$1:I144,$H$2:$H$579)=0),$H$2:$H$579),"")</f>
        <v/>
      </c>
    </row>
    <row r="146" spans="5:9" ht="47.25" hidden="1" customHeight="1">
      <c r="E146" s="319" t="str">
        <f>IFERROR(LOOKUP(2,1/(COUNTIF($E$1:E145,'Record Inputs'!$AH$4:$AH$124)=0),'Record Inputs'!$AH$4:$AH$124),"")</f>
        <v/>
      </c>
      <c r="F146" s="319">
        <f>COUNTIF('Record Inputs'!$AD$4:$AD$579,'Orders Racks'!E146)</f>
        <v>458</v>
      </c>
      <c r="G146" s="319" t="str">
        <f t="shared" si="12"/>
        <v/>
      </c>
      <c r="H146" s="319" t="str">
        <f>IFERROR(LOOKUP(2,1/(COUNTIF($H$1:H145,$G$2:$G$579)=0),$G$2:$G$579),"")</f>
        <v/>
      </c>
      <c r="I146" s="319" t="str">
        <f>IFERROR(LOOKUP(2,1/(COUNTIF($I$1:I145,$H$2:$H$579)=0),$H$2:$H$579),"")</f>
        <v/>
      </c>
    </row>
    <row r="147" spans="5:9" ht="47.25" hidden="1" customHeight="1">
      <c r="E147" s="319" t="str">
        <f>IFERROR(LOOKUP(2,1/(COUNTIF($E$1:E146,'Record Inputs'!$AH$4:$AH$124)=0),'Record Inputs'!$AH$4:$AH$124),"")</f>
        <v/>
      </c>
      <c r="F147" s="319">
        <f>COUNTIF('Record Inputs'!$AD$4:$AD$579,'Orders Racks'!E147)</f>
        <v>458</v>
      </c>
      <c r="G147" s="319" t="str">
        <f t="shared" si="12"/>
        <v/>
      </c>
      <c r="H147" s="319" t="str">
        <f>IFERROR(LOOKUP(2,1/(COUNTIF($H$1:H146,$G$2:$G$579)=0),$G$2:$G$579),"")</f>
        <v/>
      </c>
      <c r="I147" s="319" t="str">
        <f>IFERROR(LOOKUP(2,1/(COUNTIF($I$1:I146,$H$2:$H$579)=0),$H$2:$H$579),"")</f>
        <v/>
      </c>
    </row>
    <row r="148" spans="5:9" ht="47.25" hidden="1" customHeight="1">
      <c r="E148" s="319" t="str">
        <f>IFERROR(LOOKUP(2,1/(COUNTIF($E$1:E147,'Record Inputs'!$AH$4:$AH$124)=0),'Record Inputs'!$AH$4:$AH$124),"")</f>
        <v/>
      </c>
      <c r="F148" s="319">
        <f>COUNTIF('Record Inputs'!$AD$4:$AD$579,'Orders Racks'!E148)</f>
        <v>458</v>
      </c>
      <c r="G148" s="319" t="str">
        <f t="shared" si="12"/>
        <v/>
      </c>
      <c r="H148" s="319" t="str">
        <f>IFERROR(LOOKUP(2,1/(COUNTIF($H$1:H147,$G$2:$G$579)=0),$G$2:$G$579),"")</f>
        <v/>
      </c>
      <c r="I148" s="319" t="str">
        <f>IFERROR(LOOKUP(2,1/(COUNTIF($I$1:I147,$H$2:$H$579)=0),$H$2:$H$579),"")</f>
        <v/>
      </c>
    </row>
    <row r="149" spans="5:9" ht="47.25" hidden="1" customHeight="1">
      <c r="E149" s="319" t="str">
        <f>IFERROR(LOOKUP(2,1/(COUNTIF($E$1:E148,'Record Inputs'!$AH$4:$AH$124)=0),'Record Inputs'!$AH$4:$AH$124),"")</f>
        <v/>
      </c>
      <c r="F149" s="319">
        <f>COUNTIF('Record Inputs'!$AD$4:$AD$579,'Orders Racks'!E149)</f>
        <v>458</v>
      </c>
      <c r="G149" s="319" t="str">
        <f t="shared" si="12"/>
        <v/>
      </c>
      <c r="H149" s="319" t="str">
        <f>IFERROR(LOOKUP(2,1/(COUNTIF($H$1:H148,$G$2:$G$579)=0),$G$2:$G$579),"")</f>
        <v/>
      </c>
      <c r="I149" s="319" t="str">
        <f>IFERROR(LOOKUP(2,1/(COUNTIF($I$1:I148,$H$2:$H$579)=0),$H$2:$H$579),"")</f>
        <v/>
      </c>
    </row>
    <row r="150" spans="5:9" ht="47.25" hidden="1" customHeight="1">
      <c r="E150" s="319" t="str">
        <f>IFERROR(LOOKUP(2,1/(COUNTIF($E$1:E149,'Record Inputs'!$AH$4:$AH$124)=0),'Record Inputs'!$AH$4:$AH$124),"")</f>
        <v/>
      </c>
      <c r="F150" s="319">
        <f>COUNTIF('Record Inputs'!$AD$4:$AD$579,'Orders Racks'!E150)</f>
        <v>458</v>
      </c>
      <c r="G150" s="319" t="str">
        <f t="shared" si="12"/>
        <v/>
      </c>
      <c r="H150" s="319" t="str">
        <f>IFERROR(LOOKUP(2,1/(COUNTIF($H$1:H149,$G$2:$G$579)=0),$G$2:$G$579),"")</f>
        <v/>
      </c>
      <c r="I150" s="319" t="str">
        <f>IFERROR(LOOKUP(2,1/(COUNTIF($I$1:I149,$H$2:$H$579)=0),$H$2:$H$579),"")</f>
        <v/>
      </c>
    </row>
    <row r="151" spans="5:9" ht="47.25" hidden="1" customHeight="1">
      <c r="E151" s="319" t="str">
        <f>IFERROR(LOOKUP(2,1/(COUNTIF($E$1:E150,'Record Inputs'!$AH$4:$AH$124)=0),'Record Inputs'!$AH$4:$AH$124),"")</f>
        <v/>
      </c>
      <c r="F151" s="319">
        <f>COUNTIF('Record Inputs'!$AD$4:$AD$579,'Orders Racks'!E151)</f>
        <v>458</v>
      </c>
      <c r="G151" s="319" t="str">
        <f t="shared" si="12"/>
        <v/>
      </c>
      <c r="H151" s="319" t="str">
        <f>IFERROR(LOOKUP(2,1/(COUNTIF($H$1:H150,$G$2:$G$579)=0),$G$2:$G$579),"")</f>
        <v/>
      </c>
      <c r="I151" s="319" t="str">
        <f>IFERROR(LOOKUP(2,1/(COUNTIF($I$1:I150,$H$2:$H$579)=0),$H$2:$H$579),"")</f>
        <v/>
      </c>
    </row>
    <row r="152" spans="5:9" ht="47.25" hidden="1" customHeight="1">
      <c r="E152" s="319" t="str">
        <f>IFERROR(LOOKUP(2,1/(COUNTIF($E$1:E151,'Record Inputs'!$AH$4:$AH$124)=0),'Record Inputs'!$AH$4:$AH$124),"")</f>
        <v/>
      </c>
      <c r="F152" s="319">
        <f>COUNTIF('Record Inputs'!$AD$4:$AD$579,'Orders Racks'!E152)</f>
        <v>458</v>
      </c>
      <c r="G152" s="319" t="str">
        <f t="shared" si="12"/>
        <v/>
      </c>
      <c r="H152" s="319" t="str">
        <f>IFERROR(LOOKUP(2,1/(COUNTIF($H$1:H151,$G$2:$G$579)=0),$G$2:$G$579),"")</f>
        <v/>
      </c>
      <c r="I152" s="319" t="str">
        <f>IFERROR(LOOKUP(2,1/(COUNTIF($I$1:I151,$H$2:$H$579)=0),$H$2:$H$579),"")</f>
        <v/>
      </c>
    </row>
    <row r="153" spans="5:9" ht="47.25" hidden="1" customHeight="1">
      <c r="E153" s="319" t="str">
        <f>IFERROR(LOOKUP(2,1/(COUNTIF($E$1:E152,'Record Inputs'!$AH$4:$AH$124)=0),'Record Inputs'!$AH$4:$AH$124),"")</f>
        <v/>
      </c>
      <c r="F153" s="319">
        <f>COUNTIF('Record Inputs'!$AD$4:$AD$579,'Orders Racks'!E153)</f>
        <v>458</v>
      </c>
      <c r="G153" s="319" t="str">
        <f t="shared" si="12"/>
        <v/>
      </c>
      <c r="H153" s="319" t="str">
        <f>IFERROR(LOOKUP(2,1/(COUNTIF($H$1:H152,$G$2:$G$579)=0),$G$2:$G$579),"")</f>
        <v/>
      </c>
      <c r="I153" s="319" t="str">
        <f>IFERROR(LOOKUP(2,1/(COUNTIF($I$1:I152,$H$2:$H$579)=0),$H$2:$H$579),"")</f>
        <v/>
      </c>
    </row>
    <row r="154" spans="5:9" ht="47.25" hidden="1" customHeight="1">
      <c r="E154" s="319" t="str">
        <f>IFERROR(LOOKUP(2,1/(COUNTIF($E$1:E153,'Record Inputs'!$AH$4:$AH$124)=0),'Record Inputs'!$AH$4:$AH$124),"")</f>
        <v/>
      </c>
      <c r="F154" s="319">
        <f>COUNTIF('Record Inputs'!$AD$4:$AD$579,'Orders Racks'!E154)</f>
        <v>458</v>
      </c>
      <c r="G154" s="319" t="str">
        <f t="shared" si="12"/>
        <v/>
      </c>
      <c r="H154" s="319" t="str">
        <f>IFERROR(LOOKUP(2,1/(COUNTIF($H$1:H153,$G$2:$G$579)=0),$G$2:$G$579),"")</f>
        <v/>
      </c>
      <c r="I154" s="319" t="str">
        <f>IFERROR(LOOKUP(2,1/(COUNTIF($I$1:I153,$H$2:$H$579)=0),$H$2:$H$579),"")</f>
        <v/>
      </c>
    </row>
    <row r="155" spans="5:9" ht="47.25" hidden="1" customHeight="1">
      <c r="E155" s="319" t="str">
        <f>IFERROR(LOOKUP(2,1/(COUNTIF($E$1:E154,'Record Inputs'!$AH$4:$AH$124)=0),'Record Inputs'!$AH$4:$AH$124),"")</f>
        <v/>
      </c>
      <c r="F155" s="319">
        <f>COUNTIF('Record Inputs'!$AD$4:$AD$579,'Orders Racks'!E155)</f>
        <v>458</v>
      </c>
      <c r="G155" s="319" t="str">
        <f t="shared" si="12"/>
        <v/>
      </c>
      <c r="H155" s="319" t="str">
        <f>IFERROR(LOOKUP(2,1/(COUNTIF($H$1:H154,$G$2:$G$579)=0),$G$2:$G$579),"")</f>
        <v/>
      </c>
      <c r="I155" s="319" t="str">
        <f>IFERROR(LOOKUP(2,1/(COUNTIF($I$1:I154,$H$2:$H$579)=0),$H$2:$H$579),"")</f>
        <v/>
      </c>
    </row>
    <row r="156" spans="5:9" ht="47.25" hidden="1" customHeight="1">
      <c r="E156" s="319" t="str">
        <f>IFERROR(LOOKUP(2,1/(COUNTIF($E$1:E155,'Record Inputs'!$AH$4:$AH$124)=0),'Record Inputs'!$AH$4:$AH$124),"")</f>
        <v/>
      </c>
      <c r="F156" s="319">
        <f>COUNTIF('Record Inputs'!$AD$4:$AD$579,'Orders Racks'!E156)</f>
        <v>458</v>
      </c>
      <c r="G156" s="319" t="str">
        <f t="shared" si="12"/>
        <v/>
      </c>
      <c r="H156" s="319" t="str">
        <f>IFERROR(LOOKUP(2,1/(COUNTIF($H$1:H155,$G$2:$G$579)=0),$G$2:$G$579),"")</f>
        <v/>
      </c>
      <c r="I156" s="319" t="str">
        <f>IFERROR(LOOKUP(2,1/(COUNTIF($I$1:I155,$H$2:$H$579)=0),$H$2:$H$579),"")</f>
        <v/>
      </c>
    </row>
    <row r="157" spans="5:9" ht="47.25" hidden="1" customHeight="1">
      <c r="E157" s="319" t="str">
        <f>IFERROR(LOOKUP(2,1/(COUNTIF($E$1:E156,'Record Inputs'!$AH$4:$AH$124)=0),'Record Inputs'!$AH$4:$AH$124),"")</f>
        <v/>
      </c>
      <c r="F157" s="319">
        <f>COUNTIF('Record Inputs'!$AD$4:$AD$579,'Orders Racks'!E157)</f>
        <v>458</v>
      </c>
      <c r="G157" s="319" t="str">
        <f t="shared" si="12"/>
        <v/>
      </c>
      <c r="H157" s="319" t="str">
        <f>IFERROR(LOOKUP(2,1/(COUNTIF($H$1:H156,$G$2:$G$579)=0),$G$2:$G$579),"")</f>
        <v/>
      </c>
      <c r="I157" s="319" t="str">
        <f>IFERROR(LOOKUP(2,1/(COUNTIF($I$1:I156,$H$2:$H$579)=0),$H$2:$H$579),"")</f>
        <v/>
      </c>
    </row>
    <row r="158" spans="5:9" ht="47.25" hidden="1" customHeight="1">
      <c r="E158" s="319" t="str">
        <f>IFERROR(LOOKUP(2,1/(COUNTIF($E$1:E157,'Record Inputs'!$AH$4:$AH$124)=0),'Record Inputs'!$AH$4:$AH$124),"")</f>
        <v/>
      </c>
      <c r="F158" s="319">
        <f>COUNTIF('Record Inputs'!$AD$4:$AD$579,'Orders Racks'!E158)</f>
        <v>458</v>
      </c>
      <c r="G158" s="319" t="str">
        <f t="shared" si="12"/>
        <v/>
      </c>
      <c r="H158" s="319" t="str">
        <f>IFERROR(LOOKUP(2,1/(COUNTIF($H$1:H157,$G$2:$G$579)=0),$G$2:$G$579),"")</f>
        <v/>
      </c>
      <c r="I158" s="319" t="str">
        <f>IFERROR(LOOKUP(2,1/(COUNTIF($I$1:I157,$H$2:$H$579)=0),$H$2:$H$579),"")</f>
        <v/>
      </c>
    </row>
    <row r="159" spans="5:9" ht="47.25" hidden="1" customHeight="1">
      <c r="E159" s="319" t="str">
        <f>IFERROR(LOOKUP(2,1/(COUNTIF($E$1:E158,'Record Inputs'!$AH$4:$AH$124)=0),'Record Inputs'!$AH$4:$AH$124),"")</f>
        <v/>
      </c>
      <c r="F159" s="319">
        <f>COUNTIF('Record Inputs'!$AD$4:$AD$579,'Orders Racks'!E159)</f>
        <v>458</v>
      </c>
      <c r="G159" s="319" t="str">
        <f t="shared" si="12"/>
        <v/>
      </c>
      <c r="H159" s="319" t="str">
        <f>IFERROR(LOOKUP(2,1/(COUNTIF($H$1:H158,$G$2:$G$579)=0),$G$2:$G$579),"")</f>
        <v/>
      </c>
      <c r="I159" s="319" t="str">
        <f>IFERROR(LOOKUP(2,1/(COUNTIF($I$1:I158,$H$2:$H$579)=0),$H$2:$H$579),"")</f>
        <v/>
      </c>
    </row>
    <row r="160" spans="5:9" ht="47.25" hidden="1" customHeight="1">
      <c r="E160" s="319" t="str">
        <f>IFERROR(LOOKUP(2,1/(COUNTIF($E$1:E159,'Record Inputs'!$AH$4:$AH$124)=0),'Record Inputs'!$AH$4:$AH$124),"")</f>
        <v/>
      </c>
      <c r="F160" s="319">
        <f>COUNTIF('Record Inputs'!$AD$4:$AD$579,'Orders Racks'!E160)</f>
        <v>458</v>
      </c>
      <c r="G160" s="319" t="str">
        <f t="shared" si="12"/>
        <v/>
      </c>
      <c r="H160" s="319" t="str">
        <f>IFERROR(LOOKUP(2,1/(COUNTIF($H$1:H159,$G$2:$G$579)=0),$G$2:$G$579),"")</f>
        <v/>
      </c>
      <c r="I160" s="319" t="str">
        <f>IFERROR(LOOKUP(2,1/(COUNTIF($I$1:I159,$H$2:$H$579)=0),$H$2:$H$579),"")</f>
        <v/>
      </c>
    </row>
    <row r="161" spans="5:9" ht="47.25" hidden="1" customHeight="1">
      <c r="E161" s="319" t="str">
        <f>IFERROR(LOOKUP(2,1/(COUNTIF($E$1:E160,'Record Inputs'!$AH$4:$AH$124)=0),'Record Inputs'!$AH$4:$AH$124),"")</f>
        <v/>
      </c>
      <c r="F161" s="319">
        <f>COUNTIF('Record Inputs'!$AD$4:$AD$579,'Orders Racks'!E161)</f>
        <v>458</v>
      </c>
      <c r="G161" s="319" t="str">
        <f t="shared" si="12"/>
        <v/>
      </c>
      <c r="H161" s="319" t="str">
        <f>IFERROR(LOOKUP(2,1/(COUNTIF($H$1:H160,$G$2:$G$579)=0),$G$2:$G$579),"")</f>
        <v/>
      </c>
      <c r="I161" s="319" t="str">
        <f>IFERROR(LOOKUP(2,1/(COUNTIF($I$1:I160,$H$2:$H$579)=0),$H$2:$H$579),"")</f>
        <v/>
      </c>
    </row>
    <row r="162" spans="5:9" ht="47.25" hidden="1" customHeight="1">
      <c r="E162" s="319" t="str">
        <f>IFERROR(LOOKUP(2,1/(COUNTIF($E$1:E161,'Record Inputs'!$AH$4:$AH$124)=0),'Record Inputs'!$AH$4:$AH$124),"")</f>
        <v/>
      </c>
      <c r="F162" s="319">
        <f>COUNTIF('Record Inputs'!$AD$4:$AD$579,'Orders Racks'!E162)</f>
        <v>458</v>
      </c>
      <c r="G162" s="319" t="str">
        <f t="shared" si="12"/>
        <v/>
      </c>
      <c r="H162" s="319" t="str">
        <f>IFERROR(LOOKUP(2,1/(COUNTIF($H$1:H161,$G$2:$G$579)=0),$G$2:$G$579),"")</f>
        <v/>
      </c>
      <c r="I162" s="319" t="str">
        <f>IFERROR(LOOKUP(2,1/(COUNTIF($I$1:I161,$H$2:$H$579)=0),$H$2:$H$579),"")</f>
        <v/>
      </c>
    </row>
    <row r="163" spans="5:9" ht="47.25" hidden="1" customHeight="1">
      <c r="E163" s="319" t="str">
        <f>IFERROR(LOOKUP(2,1/(COUNTIF($E$1:E162,'Record Inputs'!$AH$4:$AH$124)=0),'Record Inputs'!$AH$4:$AH$124),"")</f>
        <v/>
      </c>
      <c r="F163" s="319">
        <f>COUNTIF('Record Inputs'!$AD$4:$AD$579,'Orders Racks'!E163)</f>
        <v>458</v>
      </c>
      <c r="G163" s="319" t="str">
        <f t="shared" si="12"/>
        <v/>
      </c>
      <c r="H163" s="319" t="str">
        <f>IFERROR(LOOKUP(2,1/(COUNTIF($H$1:H162,$G$2:$G$579)=0),$G$2:$G$579),"")</f>
        <v/>
      </c>
      <c r="I163" s="319" t="str">
        <f>IFERROR(LOOKUP(2,1/(COUNTIF($I$1:I162,$H$2:$H$579)=0),$H$2:$H$579),"")</f>
        <v/>
      </c>
    </row>
    <row r="164" spans="5:9" ht="47.25" hidden="1" customHeight="1">
      <c r="E164" s="319" t="str">
        <f>IFERROR(LOOKUP(2,1/(COUNTIF($E$1:E163,'Record Inputs'!$AH$4:$AH$124)=0),'Record Inputs'!$AH$4:$AH$124),"")</f>
        <v/>
      </c>
      <c r="F164" s="319">
        <f>COUNTIF('Record Inputs'!$AD$4:$AD$579,'Orders Racks'!E164)</f>
        <v>458</v>
      </c>
      <c r="G164" s="319" t="str">
        <f t="shared" si="12"/>
        <v/>
      </c>
      <c r="H164" s="319" t="str">
        <f>IFERROR(LOOKUP(2,1/(COUNTIF($H$1:H163,$G$2:$G$579)=0),$G$2:$G$579),"")</f>
        <v/>
      </c>
      <c r="I164" s="319" t="str">
        <f>IFERROR(LOOKUP(2,1/(COUNTIF($I$1:I163,$H$2:$H$579)=0),$H$2:$H$579),"")</f>
        <v/>
      </c>
    </row>
    <row r="165" spans="5:9" ht="47.25" hidden="1" customHeight="1">
      <c r="E165" s="319" t="str">
        <f>IFERROR(LOOKUP(2,1/(COUNTIF($E$1:E164,'Record Inputs'!$AH$4:$AH$124)=0),'Record Inputs'!$AH$4:$AH$124),"")</f>
        <v/>
      </c>
      <c r="F165" s="319">
        <f>COUNTIF('Record Inputs'!$AD$4:$AD$579,'Orders Racks'!E165)</f>
        <v>458</v>
      </c>
      <c r="G165" s="319" t="str">
        <f t="shared" si="12"/>
        <v/>
      </c>
      <c r="H165" s="319" t="str">
        <f>IFERROR(LOOKUP(2,1/(COUNTIF($H$1:H164,$G$2:$G$579)=0),$G$2:$G$579),"")</f>
        <v/>
      </c>
      <c r="I165" s="319" t="str">
        <f>IFERROR(LOOKUP(2,1/(COUNTIF($I$1:I164,$H$2:$H$579)=0),$H$2:$H$579),"")</f>
        <v/>
      </c>
    </row>
    <row r="166" spans="5:9" ht="47.25" hidden="1" customHeight="1">
      <c r="E166" s="319" t="str">
        <f>IFERROR(LOOKUP(2,1/(COUNTIF($E$1:E165,'Record Inputs'!$AH$4:$AH$124)=0),'Record Inputs'!$AH$4:$AH$124),"")</f>
        <v/>
      </c>
      <c r="F166" s="319">
        <f>COUNTIF('Record Inputs'!$AD$4:$AD$579,'Orders Racks'!E166)</f>
        <v>458</v>
      </c>
      <c r="G166" s="319" t="str">
        <f t="shared" si="12"/>
        <v/>
      </c>
      <c r="H166" s="319" t="str">
        <f>IFERROR(LOOKUP(2,1/(COUNTIF($H$1:H165,$G$2:$G$579)=0),$G$2:$G$579),"")</f>
        <v/>
      </c>
      <c r="I166" s="319" t="str">
        <f>IFERROR(LOOKUP(2,1/(COUNTIF($I$1:I165,$H$2:$H$579)=0),$H$2:$H$579),"")</f>
        <v/>
      </c>
    </row>
    <row r="167" spans="5:9" ht="47.25" hidden="1" customHeight="1">
      <c r="E167" s="319" t="str">
        <f>IFERROR(LOOKUP(2,1/(COUNTIF($E$1:E166,'Record Inputs'!$AH$4:$AH$124)=0),'Record Inputs'!$AH$4:$AH$124),"")</f>
        <v/>
      </c>
      <c r="F167" s="319">
        <f>COUNTIF('Record Inputs'!$AD$4:$AD$579,'Orders Racks'!E167)</f>
        <v>458</v>
      </c>
      <c r="G167" s="319" t="str">
        <f t="shared" si="12"/>
        <v/>
      </c>
      <c r="H167" s="319" t="str">
        <f>IFERROR(LOOKUP(2,1/(COUNTIF($H$1:H166,$G$2:$G$579)=0),$G$2:$G$579),"")</f>
        <v/>
      </c>
      <c r="I167" s="319" t="str">
        <f>IFERROR(LOOKUP(2,1/(COUNTIF($I$1:I166,$H$2:$H$579)=0),$H$2:$H$579),"")</f>
        <v/>
      </c>
    </row>
    <row r="168" spans="5:9" ht="47.25" hidden="1" customHeight="1">
      <c r="E168" s="319" t="str">
        <f>IFERROR(LOOKUP(2,1/(COUNTIF($E$1:E167,'Record Inputs'!$AH$4:$AH$124)=0),'Record Inputs'!$AH$4:$AH$124),"")</f>
        <v/>
      </c>
      <c r="F168" s="319">
        <f>COUNTIF('Record Inputs'!$AD$4:$AD$579,'Orders Racks'!E168)</f>
        <v>458</v>
      </c>
      <c r="G168" s="319" t="str">
        <f t="shared" si="12"/>
        <v/>
      </c>
      <c r="H168" s="319" t="str">
        <f>IFERROR(LOOKUP(2,1/(COUNTIF($H$1:H167,$G$2:$G$579)=0),$G$2:$G$579),"")</f>
        <v/>
      </c>
      <c r="I168" s="319" t="str">
        <f>IFERROR(LOOKUP(2,1/(COUNTIF($I$1:I167,$H$2:$H$579)=0),$H$2:$H$579),"")</f>
        <v/>
      </c>
    </row>
    <row r="169" spans="5:9" ht="47.25" hidden="1" customHeight="1">
      <c r="E169" s="319" t="str">
        <f>IFERROR(LOOKUP(2,1/(COUNTIF($E$1:E168,'Record Inputs'!$AH$4:$AH$124)=0),'Record Inputs'!$AH$4:$AH$124),"")</f>
        <v/>
      </c>
      <c r="F169" s="319">
        <f>COUNTIF('Record Inputs'!$AD$4:$AD$579,'Orders Racks'!E169)</f>
        <v>458</v>
      </c>
      <c r="G169" s="319" t="str">
        <f t="shared" si="12"/>
        <v/>
      </c>
      <c r="H169" s="319" t="str">
        <f>IFERROR(LOOKUP(2,1/(COUNTIF($H$1:H168,$G$2:$G$579)=0),$G$2:$G$579),"")</f>
        <v/>
      </c>
      <c r="I169" s="319" t="str">
        <f>IFERROR(LOOKUP(2,1/(COUNTIF($I$1:I168,$H$2:$H$579)=0),$H$2:$H$579),"")</f>
        <v/>
      </c>
    </row>
    <row r="170" spans="5:9" ht="47.25" hidden="1" customHeight="1">
      <c r="E170" s="319" t="str">
        <f>IFERROR(LOOKUP(2,1/(COUNTIF($E$1:E169,'Record Inputs'!$AH$4:$AH$124)=0),'Record Inputs'!$AH$4:$AH$124),"")</f>
        <v/>
      </c>
      <c r="F170" s="319">
        <f>COUNTIF('Record Inputs'!$AD$4:$AD$579,'Orders Racks'!E170)</f>
        <v>458</v>
      </c>
      <c r="G170" s="319" t="str">
        <f t="shared" si="12"/>
        <v/>
      </c>
      <c r="H170" s="319" t="str">
        <f>IFERROR(LOOKUP(2,1/(COUNTIF($H$1:H169,$G$2:$G$579)=0),$G$2:$G$579),"")</f>
        <v/>
      </c>
      <c r="I170" s="319" t="str">
        <f>IFERROR(LOOKUP(2,1/(COUNTIF($I$1:I169,$H$2:$H$579)=0),$H$2:$H$579),"")</f>
        <v/>
      </c>
    </row>
    <row r="171" spans="5:9" ht="47.25" hidden="1" customHeight="1">
      <c r="E171" s="319" t="str">
        <f>IFERROR(LOOKUP(2,1/(COUNTIF($E$1:E170,'Record Inputs'!$AH$4:$AH$124)=0),'Record Inputs'!$AH$4:$AH$124),"")</f>
        <v/>
      </c>
      <c r="F171" s="319">
        <f>COUNTIF('Record Inputs'!$AD$4:$AD$579,'Orders Racks'!E171)</f>
        <v>458</v>
      </c>
      <c r="G171" s="319" t="str">
        <f t="shared" si="12"/>
        <v/>
      </c>
      <c r="H171" s="319" t="str">
        <f>IFERROR(LOOKUP(2,1/(COUNTIF($H$1:H170,$G$2:$G$579)=0),$G$2:$G$579),"")</f>
        <v/>
      </c>
      <c r="I171" s="319" t="str">
        <f>IFERROR(LOOKUP(2,1/(COUNTIF($I$1:I170,$H$2:$H$579)=0),$H$2:$H$579),"")</f>
        <v/>
      </c>
    </row>
    <row r="172" spans="5:9" ht="47.25" hidden="1" customHeight="1">
      <c r="E172" s="319" t="str">
        <f>IFERROR(LOOKUP(2,1/(COUNTIF($E$1:E171,'Record Inputs'!$AH$4:$AH$124)=0),'Record Inputs'!$AH$4:$AH$124),"")</f>
        <v/>
      </c>
      <c r="F172" s="319">
        <f>COUNTIF('Record Inputs'!$AD$4:$AD$579,'Orders Racks'!E172)</f>
        <v>458</v>
      </c>
      <c r="G172" s="319" t="str">
        <f t="shared" si="12"/>
        <v/>
      </c>
      <c r="H172" s="319" t="str">
        <f>IFERROR(LOOKUP(2,1/(COUNTIF($H$1:H171,$G$2:$G$579)=0),$G$2:$G$579),"")</f>
        <v/>
      </c>
      <c r="I172" s="319" t="str">
        <f>IFERROR(LOOKUP(2,1/(COUNTIF($I$1:I171,$H$2:$H$579)=0),$H$2:$H$579),"")</f>
        <v/>
      </c>
    </row>
    <row r="173" spans="5:9" ht="47.25" hidden="1" customHeight="1">
      <c r="E173" s="319" t="str">
        <f>IFERROR(LOOKUP(2,1/(COUNTIF($E$1:E172,'Record Inputs'!$AH$4:$AH$124)=0),'Record Inputs'!$AH$4:$AH$124),"")</f>
        <v/>
      </c>
      <c r="F173" s="319">
        <f>COUNTIF('Record Inputs'!$AD$4:$AD$579,'Orders Racks'!E173)</f>
        <v>458</v>
      </c>
      <c r="G173" s="319" t="str">
        <f t="shared" si="12"/>
        <v/>
      </c>
      <c r="H173" s="319" t="str">
        <f>IFERROR(LOOKUP(2,1/(COUNTIF($H$1:H172,$G$2:$G$579)=0),$G$2:$G$579),"")</f>
        <v/>
      </c>
      <c r="I173" s="319" t="str">
        <f>IFERROR(LOOKUP(2,1/(COUNTIF($I$1:I172,$H$2:$H$579)=0),$H$2:$H$579),"")</f>
        <v/>
      </c>
    </row>
    <row r="174" spans="5:9" ht="47.25" hidden="1" customHeight="1">
      <c r="E174" s="319" t="str">
        <f>IFERROR(LOOKUP(2,1/(COUNTIF($E$1:E173,'Record Inputs'!$AH$4:$AH$124)=0),'Record Inputs'!$AH$4:$AH$124),"")</f>
        <v/>
      </c>
      <c r="F174" s="319">
        <f>COUNTIF('Record Inputs'!$AD$4:$AD$579,'Orders Racks'!E174)</f>
        <v>458</v>
      </c>
      <c r="G174" s="319" t="str">
        <f t="shared" si="12"/>
        <v/>
      </c>
      <c r="H174" s="319" t="str">
        <f>IFERROR(LOOKUP(2,1/(COUNTIF($H$1:H173,$G$2:$G$579)=0),$G$2:$G$579),"")</f>
        <v/>
      </c>
      <c r="I174" s="319" t="str">
        <f>IFERROR(LOOKUP(2,1/(COUNTIF($I$1:I173,$H$2:$H$579)=0),$H$2:$H$579),"")</f>
        <v/>
      </c>
    </row>
    <row r="175" spans="5:9" ht="47.25" hidden="1" customHeight="1">
      <c r="E175" s="319" t="str">
        <f>IFERROR(LOOKUP(2,1/(COUNTIF($E$1:E174,'Record Inputs'!$AH$4:$AH$124)=0),'Record Inputs'!$AH$4:$AH$124),"")</f>
        <v/>
      </c>
      <c r="F175" s="319">
        <f>COUNTIF('Record Inputs'!$AD$4:$AD$579,'Orders Racks'!E175)</f>
        <v>458</v>
      </c>
      <c r="G175" s="319" t="str">
        <f t="shared" si="12"/>
        <v/>
      </c>
      <c r="H175" s="319" t="str">
        <f>IFERROR(LOOKUP(2,1/(COUNTIF($H$1:H174,$G$2:$G$579)=0),$G$2:$G$579),"")</f>
        <v/>
      </c>
      <c r="I175" s="319" t="str">
        <f>IFERROR(LOOKUP(2,1/(COUNTIF($I$1:I174,$H$2:$H$579)=0),$H$2:$H$579),"")</f>
        <v/>
      </c>
    </row>
    <row r="176" spans="5:9" ht="47.25" hidden="1" customHeight="1">
      <c r="E176" s="319" t="str">
        <f>IFERROR(LOOKUP(2,1/(COUNTIF($E$1:E175,'Record Inputs'!$AH$4:$AH$124)=0),'Record Inputs'!$AH$4:$AH$124),"")</f>
        <v/>
      </c>
      <c r="F176" s="319">
        <f>COUNTIF('Record Inputs'!$AD$4:$AD$579,'Orders Racks'!E176)</f>
        <v>458</v>
      </c>
      <c r="G176" s="319" t="str">
        <f t="shared" si="12"/>
        <v/>
      </c>
      <c r="H176" s="319" t="str">
        <f>IFERROR(LOOKUP(2,1/(COUNTIF($H$1:H175,$G$2:$G$579)=0),$G$2:$G$579),"")</f>
        <v/>
      </c>
      <c r="I176" s="319" t="str">
        <f>IFERROR(LOOKUP(2,1/(COUNTIF($I$1:I175,$H$2:$H$579)=0),$H$2:$H$579),"")</f>
        <v/>
      </c>
    </row>
    <row r="177" spans="5:9" ht="47.25" hidden="1" customHeight="1">
      <c r="E177" s="319" t="str">
        <f>IFERROR(LOOKUP(2,1/(COUNTIF($E$1:E176,'Record Inputs'!$AH$4:$AH$124)=0),'Record Inputs'!$AH$4:$AH$124),"")</f>
        <v/>
      </c>
      <c r="F177" s="319">
        <f>COUNTIF('Record Inputs'!$AD$4:$AD$579,'Orders Racks'!E177)</f>
        <v>458</v>
      </c>
      <c r="G177" s="319" t="str">
        <f t="shared" si="12"/>
        <v/>
      </c>
      <c r="H177" s="319" t="str">
        <f>IFERROR(LOOKUP(2,1/(COUNTIF($H$1:H176,$G$2:$G$579)=0),$G$2:$G$579),"")</f>
        <v/>
      </c>
      <c r="I177" s="319" t="str">
        <f>IFERROR(LOOKUP(2,1/(COUNTIF($I$1:I176,$H$2:$H$579)=0),$H$2:$H$579),"")</f>
        <v/>
      </c>
    </row>
    <row r="178" spans="5:9" ht="47.25" hidden="1" customHeight="1">
      <c r="E178" s="319" t="str">
        <f>IFERROR(LOOKUP(2,1/(COUNTIF($E$1:E177,'Record Inputs'!$AH$4:$AH$124)=0),'Record Inputs'!$AH$4:$AH$124),"")</f>
        <v/>
      </c>
      <c r="F178" s="319">
        <f>COUNTIF('Record Inputs'!$AD$4:$AD$579,'Orders Racks'!E178)</f>
        <v>458</v>
      </c>
      <c r="G178" s="319" t="str">
        <f t="shared" si="12"/>
        <v/>
      </c>
      <c r="H178" s="319" t="str">
        <f>IFERROR(LOOKUP(2,1/(COUNTIF($H$1:H177,$G$2:$G$579)=0),$G$2:$G$579),"")</f>
        <v/>
      </c>
      <c r="I178" s="319" t="str">
        <f>IFERROR(LOOKUP(2,1/(COUNTIF($I$1:I177,$H$2:$H$579)=0),$H$2:$H$579),"")</f>
        <v/>
      </c>
    </row>
    <row r="179" spans="5:9" ht="47.25" hidden="1" customHeight="1">
      <c r="E179" s="319" t="str">
        <f>IFERROR(LOOKUP(2,1/(COUNTIF($E$1:E178,'Record Inputs'!$AH$4:$AH$124)=0),'Record Inputs'!$AH$4:$AH$124),"")</f>
        <v/>
      </c>
      <c r="F179" s="319">
        <f>COUNTIF('Record Inputs'!$AD$4:$AD$579,'Orders Racks'!E179)</f>
        <v>458</v>
      </c>
      <c r="G179" s="319" t="str">
        <f t="shared" si="12"/>
        <v/>
      </c>
      <c r="H179" s="319" t="str">
        <f>IFERROR(LOOKUP(2,1/(COUNTIF($H$1:H178,$G$2:$G$579)=0),$G$2:$G$579),"")</f>
        <v/>
      </c>
      <c r="I179" s="319" t="str">
        <f>IFERROR(LOOKUP(2,1/(COUNTIF($I$1:I178,$H$2:$H$579)=0),$H$2:$H$579),"")</f>
        <v/>
      </c>
    </row>
    <row r="180" spans="5:9" ht="47.25" hidden="1" customHeight="1">
      <c r="E180" s="319" t="str">
        <f>IFERROR(LOOKUP(2,1/(COUNTIF($E$1:E179,'Record Inputs'!$AH$4:$AH$124)=0),'Record Inputs'!$AH$4:$AH$124),"")</f>
        <v/>
      </c>
      <c r="F180" s="319">
        <f>COUNTIF('Record Inputs'!$AD$4:$AD$579,'Orders Racks'!E180)</f>
        <v>458</v>
      </c>
      <c r="G180" s="319" t="str">
        <f t="shared" si="12"/>
        <v/>
      </c>
      <c r="H180" s="319" t="str">
        <f>IFERROR(LOOKUP(2,1/(COUNTIF($H$1:H179,$G$2:$G$579)=0),$G$2:$G$579),"")</f>
        <v/>
      </c>
      <c r="I180" s="319" t="str">
        <f>IFERROR(LOOKUP(2,1/(COUNTIF($I$1:I179,$H$2:$H$579)=0),$H$2:$H$579),"")</f>
        <v/>
      </c>
    </row>
    <row r="181" spans="5:9" ht="47.25" hidden="1" customHeight="1">
      <c r="E181" s="319" t="str">
        <f>IFERROR(LOOKUP(2,1/(COUNTIF($E$1:E180,'Record Inputs'!$AH$4:$AH$124)=0),'Record Inputs'!$AH$4:$AH$124),"")</f>
        <v/>
      </c>
      <c r="F181" s="319">
        <f>COUNTIF('Record Inputs'!$AD$4:$AD$579,'Orders Racks'!E181)</f>
        <v>458</v>
      </c>
      <c r="G181" s="319" t="str">
        <f t="shared" si="12"/>
        <v/>
      </c>
      <c r="H181" s="319" t="str">
        <f>IFERROR(LOOKUP(2,1/(COUNTIF($H$1:H180,$G$2:$G$579)=0),$G$2:$G$579),"")</f>
        <v/>
      </c>
      <c r="I181" s="319" t="str">
        <f>IFERROR(LOOKUP(2,1/(COUNTIF($I$1:I180,$H$2:$H$579)=0),$H$2:$H$579),"")</f>
        <v/>
      </c>
    </row>
    <row r="182" spans="5:9" ht="47.25" hidden="1" customHeight="1">
      <c r="E182" s="319" t="str">
        <f>IFERROR(LOOKUP(2,1/(COUNTIF($E$1:E181,'Record Inputs'!$AH$4:$AH$124)=0),'Record Inputs'!$AH$4:$AH$124),"")</f>
        <v/>
      </c>
      <c r="F182" s="319">
        <f>COUNTIF('Record Inputs'!$AD$4:$AD$579,'Orders Racks'!E182)</f>
        <v>458</v>
      </c>
      <c r="G182" s="319" t="str">
        <f t="shared" si="12"/>
        <v/>
      </c>
      <c r="H182" s="319" t="str">
        <f>IFERROR(LOOKUP(2,1/(COUNTIF($H$1:H181,$G$2:$G$579)=0),$G$2:$G$579),"")</f>
        <v/>
      </c>
      <c r="I182" s="319" t="str">
        <f>IFERROR(LOOKUP(2,1/(COUNTIF($I$1:I181,$H$2:$H$579)=0),$H$2:$H$579),"")</f>
        <v/>
      </c>
    </row>
    <row r="183" spans="5:9" ht="47.25" hidden="1" customHeight="1">
      <c r="E183" s="319" t="str">
        <f>IFERROR(LOOKUP(2,1/(COUNTIF($E$1:E182,'Record Inputs'!$AH$4:$AH$124)=0),'Record Inputs'!$AH$4:$AH$124),"")</f>
        <v/>
      </c>
      <c r="F183" s="319">
        <f>COUNTIF('Record Inputs'!$AD$4:$AD$579,'Orders Racks'!E183)</f>
        <v>458</v>
      </c>
      <c r="G183" s="319" t="str">
        <f t="shared" si="12"/>
        <v/>
      </c>
      <c r="H183" s="319" t="str">
        <f>IFERROR(LOOKUP(2,1/(COUNTIF($H$1:H182,$G$2:$G$579)=0),$G$2:$G$579),"")</f>
        <v/>
      </c>
      <c r="I183" s="319" t="str">
        <f>IFERROR(LOOKUP(2,1/(COUNTIF($I$1:I182,$H$2:$H$579)=0),$H$2:$H$579),"")</f>
        <v/>
      </c>
    </row>
    <row r="184" spans="5:9" ht="47.25" hidden="1" customHeight="1">
      <c r="E184" s="319" t="str">
        <f>IFERROR(LOOKUP(2,1/(COUNTIF($E$1:E183,'Record Inputs'!$AH$4:$AH$124)=0),'Record Inputs'!$AH$4:$AH$124),"")</f>
        <v/>
      </c>
      <c r="F184" s="319">
        <f>COUNTIF('Record Inputs'!$AD$4:$AD$579,'Orders Racks'!E184)</f>
        <v>458</v>
      </c>
      <c r="G184" s="319" t="str">
        <f t="shared" si="12"/>
        <v/>
      </c>
      <c r="H184" s="319" t="str">
        <f>IFERROR(LOOKUP(2,1/(COUNTIF($H$1:H183,$G$2:$G$579)=0),$G$2:$G$579),"")</f>
        <v/>
      </c>
      <c r="I184" s="319" t="str">
        <f>IFERROR(LOOKUP(2,1/(COUNTIF($I$1:I183,$H$2:$H$579)=0),$H$2:$H$579),"")</f>
        <v/>
      </c>
    </row>
    <row r="185" spans="5:9" ht="47.25" hidden="1" customHeight="1">
      <c r="E185" s="319" t="str">
        <f>IFERROR(LOOKUP(2,1/(COUNTIF($E$1:E184,'Record Inputs'!$AH$4:$AH$124)=0),'Record Inputs'!$AH$4:$AH$124),"")</f>
        <v/>
      </c>
      <c r="F185" s="319">
        <f>COUNTIF('Record Inputs'!$AD$4:$AD$579,'Orders Racks'!E185)</f>
        <v>458</v>
      </c>
      <c r="G185" s="319" t="str">
        <f t="shared" si="12"/>
        <v/>
      </c>
      <c r="H185" s="319" t="str">
        <f>IFERROR(LOOKUP(2,1/(COUNTIF($H$1:H184,$G$2:$G$579)=0),$G$2:$G$579),"")</f>
        <v/>
      </c>
      <c r="I185" s="319" t="str">
        <f>IFERROR(LOOKUP(2,1/(COUNTIF($I$1:I184,$H$2:$H$579)=0),$H$2:$H$579),"")</f>
        <v/>
      </c>
    </row>
    <row r="186" spans="5:9" ht="47.25" hidden="1" customHeight="1">
      <c r="E186" s="319" t="str">
        <f>IFERROR(LOOKUP(2,1/(COUNTIF($E$1:E185,'Record Inputs'!$AH$4:$AH$124)=0),'Record Inputs'!$AH$4:$AH$124),"")</f>
        <v/>
      </c>
      <c r="F186" s="319">
        <f>COUNTIF('Record Inputs'!$AD$4:$AD$579,'Orders Racks'!E186)</f>
        <v>458</v>
      </c>
      <c r="G186" s="319" t="str">
        <f t="shared" si="12"/>
        <v/>
      </c>
      <c r="H186" s="319" t="str">
        <f>IFERROR(LOOKUP(2,1/(COUNTIF($H$1:H185,$G$2:$G$579)=0),$G$2:$G$579),"")</f>
        <v/>
      </c>
      <c r="I186" s="319" t="str">
        <f>IFERROR(LOOKUP(2,1/(COUNTIF($I$1:I185,$H$2:$H$579)=0),$H$2:$H$579),"")</f>
        <v/>
      </c>
    </row>
    <row r="187" spans="5:9" ht="47.25" hidden="1" customHeight="1">
      <c r="E187" s="319" t="str">
        <f>IFERROR(LOOKUP(2,1/(COUNTIF($E$1:E186,'Record Inputs'!$AH$4:$AH$124)=0),'Record Inputs'!$AH$4:$AH$124),"")</f>
        <v/>
      </c>
      <c r="F187" s="319">
        <f>COUNTIF('Record Inputs'!$AD$4:$AD$579,'Orders Racks'!E187)</f>
        <v>458</v>
      </c>
      <c r="G187" s="319" t="str">
        <f t="shared" si="12"/>
        <v/>
      </c>
      <c r="H187" s="319" t="str">
        <f>IFERROR(LOOKUP(2,1/(COUNTIF($H$1:H186,$G$2:$G$579)=0),$G$2:$G$579),"")</f>
        <v/>
      </c>
      <c r="I187" s="319" t="str">
        <f>IFERROR(LOOKUP(2,1/(COUNTIF($I$1:I186,$H$2:$H$579)=0),$H$2:$H$579),"")</f>
        <v/>
      </c>
    </row>
    <row r="188" spans="5:9" ht="47.25" hidden="1" customHeight="1">
      <c r="E188" s="319" t="str">
        <f>IFERROR(LOOKUP(2,1/(COUNTIF($E$1:E187,'Record Inputs'!$AH$4:$AH$124)=0),'Record Inputs'!$AH$4:$AH$124),"")</f>
        <v/>
      </c>
      <c r="F188" s="319">
        <f>COUNTIF('Record Inputs'!$AD$4:$AD$579,'Orders Racks'!E188)</f>
        <v>458</v>
      </c>
      <c r="G188" s="319" t="str">
        <f t="shared" si="12"/>
        <v/>
      </c>
      <c r="H188" s="319" t="str">
        <f>IFERROR(LOOKUP(2,1/(COUNTIF($H$1:H187,$G$2:$G$579)=0),$G$2:$G$579),"")</f>
        <v/>
      </c>
      <c r="I188" s="319" t="str">
        <f>IFERROR(LOOKUP(2,1/(COUNTIF($I$1:I187,$H$2:$H$579)=0),$H$2:$H$579),"")</f>
        <v/>
      </c>
    </row>
    <row r="189" spans="5:9" ht="47.25" hidden="1" customHeight="1">
      <c r="E189" s="319" t="str">
        <f>IFERROR(LOOKUP(2,1/(COUNTIF($E$1:E188,'Record Inputs'!$AH$4:$AH$124)=0),'Record Inputs'!$AH$4:$AH$124),"")</f>
        <v/>
      </c>
      <c r="F189" s="319">
        <f>COUNTIF('Record Inputs'!$AD$4:$AD$579,'Orders Racks'!E189)</f>
        <v>458</v>
      </c>
      <c r="G189" s="319" t="str">
        <f t="shared" si="12"/>
        <v/>
      </c>
      <c r="H189" s="319" t="str">
        <f>IFERROR(LOOKUP(2,1/(COUNTIF($H$1:H188,$G$2:$G$579)=0),$G$2:$G$579),"")</f>
        <v/>
      </c>
      <c r="I189" s="319" t="str">
        <f>IFERROR(LOOKUP(2,1/(COUNTIF($I$1:I188,$H$2:$H$579)=0),$H$2:$H$579),"")</f>
        <v/>
      </c>
    </row>
    <row r="190" spans="5:9" ht="47.25" hidden="1" customHeight="1">
      <c r="E190" s="319" t="str">
        <f>IFERROR(LOOKUP(2,1/(COUNTIF($E$1:E189,'Record Inputs'!$AH$4:$AH$124)=0),'Record Inputs'!$AH$4:$AH$124),"")</f>
        <v/>
      </c>
      <c r="F190" s="319">
        <f>COUNTIF('Record Inputs'!$AD$4:$AD$579,'Orders Racks'!E190)</f>
        <v>458</v>
      </c>
      <c r="G190" s="319" t="str">
        <f t="shared" si="12"/>
        <v/>
      </c>
      <c r="H190" s="319" t="str">
        <f>IFERROR(LOOKUP(2,1/(COUNTIF($H$1:H189,$G$2:$G$579)=0),$G$2:$G$579),"")</f>
        <v/>
      </c>
      <c r="I190" s="319" t="str">
        <f>IFERROR(LOOKUP(2,1/(COUNTIF($I$1:I189,$H$2:$H$579)=0),$H$2:$H$579),"")</f>
        <v/>
      </c>
    </row>
    <row r="191" spans="5:9" ht="47.25" hidden="1" customHeight="1">
      <c r="E191" s="319" t="str">
        <f>IFERROR(LOOKUP(2,1/(COUNTIF($E$1:E190,'Record Inputs'!$AH$4:$AH$124)=0),'Record Inputs'!$AH$4:$AH$124),"")</f>
        <v/>
      </c>
      <c r="F191" s="319">
        <f>COUNTIF('Record Inputs'!$AD$4:$AD$579,'Orders Racks'!E191)</f>
        <v>458</v>
      </c>
      <c r="G191" s="319" t="str">
        <f t="shared" si="12"/>
        <v/>
      </c>
      <c r="H191" s="319" t="str">
        <f>IFERROR(LOOKUP(2,1/(COUNTIF($H$1:H190,$G$2:$G$579)=0),$G$2:$G$579),"")</f>
        <v/>
      </c>
      <c r="I191" s="319" t="str">
        <f>IFERROR(LOOKUP(2,1/(COUNTIF($I$1:I190,$H$2:$H$579)=0),$H$2:$H$579),"")</f>
        <v/>
      </c>
    </row>
    <row r="192" spans="5:9" ht="47.25" hidden="1" customHeight="1">
      <c r="E192" s="319" t="str">
        <f>IFERROR(LOOKUP(2,1/(COUNTIF($E$1:E191,'Record Inputs'!$AH$4:$AH$124)=0),'Record Inputs'!$AH$4:$AH$124),"")</f>
        <v/>
      </c>
      <c r="F192" s="319">
        <f>COUNTIF('Record Inputs'!$AD$4:$AD$579,'Orders Racks'!E192)</f>
        <v>458</v>
      </c>
      <c r="G192" s="319" t="str">
        <f t="shared" si="12"/>
        <v/>
      </c>
      <c r="H192" s="319" t="str">
        <f>IFERROR(LOOKUP(2,1/(COUNTIF($H$1:H191,$G$2:$G$579)=0),$G$2:$G$579),"")</f>
        <v/>
      </c>
      <c r="I192" s="319" t="str">
        <f>IFERROR(LOOKUP(2,1/(COUNTIF($I$1:I191,$H$2:$H$579)=0),$H$2:$H$579),"")</f>
        <v/>
      </c>
    </row>
    <row r="193" spans="5:9" ht="47.25" hidden="1" customHeight="1">
      <c r="E193" s="319" t="str">
        <f>IFERROR(LOOKUP(2,1/(COUNTIF($E$1:E192,'Record Inputs'!$AH$4:$AH$124)=0),'Record Inputs'!$AH$4:$AH$124),"")</f>
        <v/>
      </c>
      <c r="F193" s="319">
        <f>COUNTIF('Record Inputs'!$AD$4:$AD$579,'Orders Racks'!E193)</f>
        <v>458</v>
      </c>
      <c r="G193" s="319" t="str">
        <f t="shared" si="12"/>
        <v/>
      </c>
      <c r="H193" s="319" t="str">
        <f>IFERROR(LOOKUP(2,1/(COUNTIF($H$1:H192,$G$2:$G$579)=0),$G$2:$G$579),"")</f>
        <v/>
      </c>
      <c r="I193" s="319" t="str">
        <f>IFERROR(LOOKUP(2,1/(COUNTIF($I$1:I192,$H$2:$H$579)=0),$H$2:$H$579),"")</f>
        <v/>
      </c>
    </row>
    <row r="194" spans="5:9" ht="47.25" hidden="1" customHeight="1">
      <c r="E194" s="319" t="str">
        <f>IFERROR(LOOKUP(2,1/(COUNTIF($E$1:E193,'Record Inputs'!$AH$4:$AH$124)=0),'Record Inputs'!$AH$4:$AH$124),"")</f>
        <v/>
      </c>
      <c r="F194" s="319">
        <f>COUNTIF('Record Inputs'!$AD$4:$AD$579,'Orders Racks'!E194)</f>
        <v>458</v>
      </c>
      <c r="G194" s="319" t="str">
        <f t="shared" si="12"/>
        <v/>
      </c>
      <c r="H194" s="319" t="str">
        <f>IFERROR(LOOKUP(2,1/(COUNTIF($H$1:H193,$G$2:$G$579)=0),$G$2:$G$579),"")</f>
        <v/>
      </c>
      <c r="I194" s="319" t="str">
        <f>IFERROR(LOOKUP(2,1/(COUNTIF($I$1:I193,$H$2:$H$579)=0),$H$2:$H$579),"")</f>
        <v/>
      </c>
    </row>
    <row r="195" spans="5:9" ht="47.25" hidden="1" customHeight="1">
      <c r="E195" s="319" t="str">
        <f>IFERROR(LOOKUP(2,1/(COUNTIF($E$1:E194,'Record Inputs'!$AH$4:$AH$124)=0),'Record Inputs'!$AH$4:$AH$124),"")</f>
        <v/>
      </c>
      <c r="F195" s="319">
        <f>COUNTIF('Record Inputs'!$AD$4:$AD$579,'Orders Racks'!E195)</f>
        <v>458</v>
      </c>
      <c r="G195" s="319" t="str">
        <f t="shared" ref="G195:G258" si="13">E195</f>
        <v/>
      </c>
      <c r="H195" s="319" t="str">
        <f>IFERROR(LOOKUP(2,1/(COUNTIF($H$1:H194,$G$2:$G$579)=0),$G$2:$G$579),"")</f>
        <v/>
      </c>
      <c r="I195" s="319" t="str">
        <f>IFERROR(LOOKUP(2,1/(COUNTIF($I$1:I194,$H$2:$H$579)=0),$H$2:$H$579),"")</f>
        <v/>
      </c>
    </row>
    <row r="196" spans="5:9" ht="47.25" hidden="1" customHeight="1">
      <c r="E196" s="319" t="str">
        <f>IFERROR(LOOKUP(2,1/(COUNTIF($E$1:E195,'Record Inputs'!$AH$4:$AH$124)=0),'Record Inputs'!$AH$4:$AH$124),"")</f>
        <v/>
      </c>
      <c r="F196" s="319">
        <f>COUNTIF('Record Inputs'!$AD$4:$AD$579,'Orders Racks'!E196)</f>
        <v>458</v>
      </c>
      <c r="G196" s="319" t="str">
        <f t="shared" si="13"/>
        <v/>
      </c>
      <c r="H196" s="319" t="str">
        <f>IFERROR(LOOKUP(2,1/(COUNTIF($H$1:H195,$G$2:$G$579)=0),$G$2:$G$579),"")</f>
        <v/>
      </c>
      <c r="I196" s="319" t="str">
        <f>IFERROR(LOOKUP(2,1/(COUNTIF($I$1:I195,$H$2:$H$579)=0),$H$2:$H$579),"")</f>
        <v/>
      </c>
    </row>
    <row r="197" spans="5:9" ht="47.25" hidden="1" customHeight="1">
      <c r="E197" s="319" t="str">
        <f>IFERROR(LOOKUP(2,1/(COUNTIF($E$1:E196,'Record Inputs'!$AH$4:$AH$124)=0),'Record Inputs'!$AH$4:$AH$124),"")</f>
        <v/>
      </c>
      <c r="F197" s="319">
        <f>COUNTIF('Record Inputs'!$AD$4:$AD$579,'Orders Racks'!E197)</f>
        <v>458</v>
      </c>
      <c r="G197" s="319" t="str">
        <f t="shared" si="13"/>
        <v/>
      </c>
      <c r="H197" s="319" t="str">
        <f>IFERROR(LOOKUP(2,1/(COUNTIF($H$1:H196,$G$2:$G$579)=0),$G$2:$G$579),"")</f>
        <v/>
      </c>
      <c r="I197" s="319" t="str">
        <f>IFERROR(LOOKUP(2,1/(COUNTIF($I$1:I196,$H$2:$H$579)=0),$H$2:$H$579),"")</f>
        <v/>
      </c>
    </row>
    <row r="198" spans="5:9" ht="47.25" hidden="1" customHeight="1">
      <c r="E198" s="319" t="str">
        <f>IFERROR(LOOKUP(2,1/(COUNTIF($E$1:E197,'Record Inputs'!$AH$4:$AH$124)=0),'Record Inputs'!$AH$4:$AH$124),"")</f>
        <v/>
      </c>
      <c r="F198" s="319">
        <f>COUNTIF('Record Inputs'!$AD$4:$AD$579,'Orders Racks'!E198)</f>
        <v>458</v>
      </c>
      <c r="G198" s="319" t="str">
        <f t="shared" si="13"/>
        <v/>
      </c>
      <c r="H198" s="319" t="str">
        <f>IFERROR(LOOKUP(2,1/(COUNTIF($H$1:H197,$G$2:$G$579)=0),$G$2:$G$579),"")</f>
        <v/>
      </c>
      <c r="I198" s="319" t="str">
        <f>IFERROR(LOOKUP(2,1/(COUNTIF($I$1:I197,$H$2:$H$579)=0),$H$2:$H$579),"")</f>
        <v/>
      </c>
    </row>
    <row r="199" spans="5:9" ht="47.25" hidden="1" customHeight="1">
      <c r="E199" s="319" t="str">
        <f>IFERROR(LOOKUP(2,1/(COUNTIF($E$1:E198,'Record Inputs'!$AH$4:$AH$124)=0),'Record Inputs'!$AH$4:$AH$124),"")</f>
        <v/>
      </c>
      <c r="F199" s="319">
        <f>COUNTIF('Record Inputs'!$AD$4:$AD$579,'Orders Racks'!E199)</f>
        <v>458</v>
      </c>
      <c r="G199" s="319" t="str">
        <f t="shared" si="13"/>
        <v/>
      </c>
      <c r="H199" s="319" t="str">
        <f>IFERROR(LOOKUP(2,1/(COUNTIF($H$1:H198,$G$2:$G$579)=0),$G$2:$G$579),"")</f>
        <v/>
      </c>
      <c r="I199" s="319" t="str">
        <f>IFERROR(LOOKUP(2,1/(COUNTIF($I$1:I198,$H$2:$H$579)=0),$H$2:$H$579),"")</f>
        <v/>
      </c>
    </row>
    <row r="200" spans="5:9" ht="47.25" hidden="1" customHeight="1">
      <c r="E200" s="319" t="str">
        <f>IFERROR(LOOKUP(2,1/(COUNTIF($E$1:E199,'Record Inputs'!$AH$4:$AH$124)=0),'Record Inputs'!$AH$4:$AH$124),"")</f>
        <v/>
      </c>
      <c r="F200" s="319">
        <f>COUNTIF('Record Inputs'!$AD$4:$AD$579,'Orders Racks'!E200)</f>
        <v>458</v>
      </c>
      <c r="G200" s="319" t="str">
        <f t="shared" si="13"/>
        <v/>
      </c>
      <c r="H200" s="319" t="str">
        <f>IFERROR(LOOKUP(2,1/(COUNTIF($H$1:H199,$G$2:$G$579)=0),$G$2:$G$579),"")</f>
        <v/>
      </c>
      <c r="I200" s="319" t="str">
        <f>IFERROR(LOOKUP(2,1/(COUNTIF($I$1:I199,$H$2:$H$579)=0),$H$2:$H$579),"")</f>
        <v/>
      </c>
    </row>
    <row r="201" spans="5:9" ht="47.25" hidden="1" customHeight="1">
      <c r="E201" s="319" t="str">
        <f>IFERROR(LOOKUP(2,1/(COUNTIF($E$1:E200,'Record Inputs'!$AH$4:$AH$124)=0),'Record Inputs'!$AH$4:$AH$124),"")</f>
        <v/>
      </c>
      <c r="F201" s="319">
        <f>COUNTIF('Record Inputs'!$AD$4:$AD$579,'Orders Racks'!E201)</f>
        <v>458</v>
      </c>
      <c r="G201" s="319" t="str">
        <f t="shared" si="13"/>
        <v/>
      </c>
      <c r="H201" s="319" t="str">
        <f>IFERROR(LOOKUP(2,1/(COUNTIF($H$1:H200,$G$2:$G$579)=0),$G$2:$G$579),"")</f>
        <v/>
      </c>
      <c r="I201" s="319" t="str">
        <f>IFERROR(LOOKUP(2,1/(COUNTIF($I$1:I200,$H$2:$H$579)=0),$H$2:$H$579),"")</f>
        <v/>
      </c>
    </row>
    <row r="202" spans="5:9" ht="47.25" hidden="1" customHeight="1">
      <c r="E202" s="319" t="str">
        <f>IFERROR(LOOKUP(2,1/(COUNTIF($E$1:E201,'Record Inputs'!$AH$4:$AH$124)=0),'Record Inputs'!$AH$4:$AH$124),"")</f>
        <v/>
      </c>
      <c r="F202" s="319">
        <f>COUNTIF('Record Inputs'!$AD$4:$AD$579,'Orders Racks'!E202)</f>
        <v>458</v>
      </c>
      <c r="G202" s="319" t="str">
        <f t="shared" si="13"/>
        <v/>
      </c>
      <c r="H202" s="319" t="str">
        <f>IFERROR(LOOKUP(2,1/(COUNTIF($H$1:H201,$G$2:$G$579)=0),$G$2:$G$579),"")</f>
        <v/>
      </c>
      <c r="I202" s="319" t="str">
        <f>IFERROR(LOOKUP(2,1/(COUNTIF($I$1:I201,$H$2:$H$579)=0),$H$2:$H$579),"")</f>
        <v/>
      </c>
    </row>
    <row r="203" spans="5:9" ht="47.25" hidden="1" customHeight="1">
      <c r="E203" s="319" t="str">
        <f>IFERROR(LOOKUP(2,1/(COUNTIF($E$1:E202,'Record Inputs'!$AH$4:$AH$124)=0),'Record Inputs'!$AH$4:$AH$124),"")</f>
        <v/>
      </c>
      <c r="F203" s="319">
        <f>COUNTIF('Record Inputs'!$AD$4:$AD$579,'Orders Racks'!E203)</f>
        <v>458</v>
      </c>
      <c r="G203" s="319" t="str">
        <f t="shared" si="13"/>
        <v/>
      </c>
      <c r="H203" s="319" t="str">
        <f>IFERROR(LOOKUP(2,1/(COUNTIF($H$1:H202,$G$2:$G$579)=0),$G$2:$G$579),"")</f>
        <v/>
      </c>
      <c r="I203" s="319" t="str">
        <f>IFERROR(LOOKUP(2,1/(COUNTIF($I$1:I202,$H$2:$H$579)=0),$H$2:$H$579),"")</f>
        <v/>
      </c>
    </row>
    <row r="204" spans="5:9" ht="47.25" hidden="1" customHeight="1">
      <c r="E204" s="319" t="str">
        <f>IFERROR(LOOKUP(2,1/(COUNTIF($E$1:E203,'Record Inputs'!$AH$4:$AH$124)=0),'Record Inputs'!$AH$4:$AH$124),"")</f>
        <v/>
      </c>
      <c r="F204" s="319">
        <f>COUNTIF('Record Inputs'!$AD$4:$AD$579,'Orders Racks'!E204)</f>
        <v>458</v>
      </c>
      <c r="G204" s="319" t="str">
        <f t="shared" si="13"/>
        <v/>
      </c>
      <c r="H204" s="319" t="str">
        <f>IFERROR(LOOKUP(2,1/(COUNTIF($H$1:H203,$G$2:$G$579)=0),$G$2:$G$579),"")</f>
        <v/>
      </c>
      <c r="I204" s="319" t="str">
        <f>IFERROR(LOOKUP(2,1/(COUNTIF($I$1:I203,$H$2:$H$579)=0),$H$2:$H$579),"")</f>
        <v/>
      </c>
    </row>
    <row r="205" spans="5:9" ht="47.25" hidden="1" customHeight="1">
      <c r="E205" s="319" t="str">
        <f>IFERROR(LOOKUP(2,1/(COUNTIF($E$1:E204,'Record Inputs'!$AH$4:$AH$124)=0),'Record Inputs'!$AH$4:$AH$124),"")</f>
        <v/>
      </c>
      <c r="F205" s="319">
        <f>COUNTIF('Record Inputs'!$AD$4:$AD$579,'Orders Racks'!E205)</f>
        <v>458</v>
      </c>
      <c r="G205" s="319" t="str">
        <f t="shared" si="13"/>
        <v/>
      </c>
      <c r="H205" s="319" t="str">
        <f>IFERROR(LOOKUP(2,1/(COUNTIF($H$1:H204,$G$2:$G$579)=0),$G$2:$G$579),"")</f>
        <v/>
      </c>
      <c r="I205" s="319" t="str">
        <f>IFERROR(LOOKUP(2,1/(COUNTIF($I$1:I204,$H$2:$H$579)=0),$H$2:$H$579),"")</f>
        <v/>
      </c>
    </row>
    <row r="206" spans="5:9" ht="47.25" hidden="1" customHeight="1">
      <c r="E206" s="319" t="str">
        <f>IFERROR(LOOKUP(2,1/(COUNTIF($E$1:E205,'Record Inputs'!$AH$4:$AH$124)=0),'Record Inputs'!$AH$4:$AH$124),"")</f>
        <v/>
      </c>
      <c r="F206" s="319">
        <f>COUNTIF('Record Inputs'!$AD$4:$AD$579,'Orders Racks'!E206)</f>
        <v>458</v>
      </c>
      <c r="G206" s="319" t="str">
        <f t="shared" si="13"/>
        <v/>
      </c>
      <c r="H206" s="319" t="str">
        <f>IFERROR(LOOKUP(2,1/(COUNTIF($H$1:H205,$G$2:$G$579)=0),$G$2:$G$579),"")</f>
        <v/>
      </c>
      <c r="I206" s="319" t="str">
        <f>IFERROR(LOOKUP(2,1/(COUNTIF($I$1:I205,$H$2:$H$579)=0),$H$2:$H$579),"")</f>
        <v/>
      </c>
    </row>
    <row r="207" spans="5:9" ht="47.25" hidden="1" customHeight="1">
      <c r="E207" s="319" t="str">
        <f>IFERROR(LOOKUP(2,1/(COUNTIF($E$1:E206,'Record Inputs'!$AH$4:$AH$124)=0),'Record Inputs'!$AH$4:$AH$124),"")</f>
        <v/>
      </c>
      <c r="F207" s="319">
        <f>COUNTIF('Record Inputs'!$AD$4:$AD$579,'Orders Racks'!E207)</f>
        <v>458</v>
      </c>
      <c r="G207" s="319" t="str">
        <f t="shared" si="13"/>
        <v/>
      </c>
      <c r="H207" s="319" t="str">
        <f>IFERROR(LOOKUP(2,1/(COUNTIF($H$1:H206,$G$2:$G$579)=0),$G$2:$G$579),"")</f>
        <v/>
      </c>
      <c r="I207" s="319" t="str">
        <f>IFERROR(LOOKUP(2,1/(COUNTIF($I$1:I206,$H$2:$H$579)=0),$H$2:$H$579),"")</f>
        <v/>
      </c>
    </row>
    <row r="208" spans="5:9" ht="47.25" hidden="1" customHeight="1">
      <c r="E208" s="319" t="str">
        <f>IFERROR(LOOKUP(2,1/(COUNTIF($E$1:E207,'Record Inputs'!$AH$4:$AH$124)=0),'Record Inputs'!$AH$4:$AH$124),"")</f>
        <v/>
      </c>
      <c r="F208" s="319">
        <f>COUNTIF('Record Inputs'!$AD$4:$AD$579,'Orders Racks'!E208)</f>
        <v>458</v>
      </c>
      <c r="G208" s="319" t="str">
        <f t="shared" si="13"/>
        <v/>
      </c>
      <c r="H208" s="319" t="str">
        <f>IFERROR(LOOKUP(2,1/(COUNTIF($H$1:H207,$G$2:$G$579)=0),$G$2:$G$579),"")</f>
        <v/>
      </c>
      <c r="I208" s="319" t="str">
        <f>IFERROR(LOOKUP(2,1/(COUNTIF($I$1:I207,$H$2:$H$579)=0),$H$2:$H$579),"")</f>
        <v/>
      </c>
    </row>
    <row r="209" spans="5:9" ht="47.25" hidden="1" customHeight="1">
      <c r="E209" s="319" t="str">
        <f>IFERROR(LOOKUP(2,1/(COUNTIF($E$1:E208,'Record Inputs'!$AH$4:$AH$124)=0),'Record Inputs'!$AH$4:$AH$124),"")</f>
        <v/>
      </c>
      <c r="F209" s="319">
        <f>COUNTIF('Record Inputs'!$AD$4:$AD$579,'Orders Racks'!E209)</f>
        <v>458</v>
      </c>
      <c r="G209" s="319" t="str">
        <f t="shared" si="13"/>
        <v/>
      </c>
      <c r="H209" s="319" t="str">
        <f>IFERROR(LOOKUP(2,1/(COUNTIF($H$1:H208,$G$2:$G$579)=0),$G$2:$G$579),"")</f>
        <v/>
      </c>
      <c r="I209" s="319" t="str">
        <f>IFERROR(LOOKUP(2,1/(COUNTIF($I$1:I208,$H$2:$H$579)=0),$H$2:$H$579),"")</f>
        <v/>
      </c>
    </row>
    <row r="210" spans="5:9" ht="47.25" hidden="1" customHeight="1">
      <c r="E210" s="319" t="str">
        <f>IFERROR(LOOKUP(2,1/(COUNTIF($E$1:E209,'Record Inputs'!$AH$4:$AH$124)=0),'Record Inputs'!$AH$4:$AH$124),"")</f>
        <v/>
      </c>
      <c r="F210" s="319">
        <f>COUNTIF('Record Inputs'!$AD$4:$AD$579,'Orders Racks'!E210)</f>
        <v>458</v>
      </c>
      <c r="G210" s="319" t="str">
        <f t="shared" si="13"/>
        <v/>
      </c>
      <c r="H210" s="319" t="str">
        <f>IFERROR(LOOKUP(2,1/(COUNTIF($H$1:H209,$G$2:$G$579)=0),$G$2:$G$579),"")</f>
        <v/>
      </c>
      <c r="I210" s="319" t="str">
        <f>IFERROR(LOOKUP(2,1/(COUNTIF($I$1:I209,$H$2:$H$579)=0),$H$2:$H$579),"")</f>
        <v/>
      </c>
    </row>
    <row r="211" spans="5:9" ht="47.25" hidden="1" customHeight="1">
      <c r="E211" s="319" t="str">
        <f>IFERROR(LOOKUP(2,1/(COUNTIF($E$1:E210,'Record Inputs'!$AH$4:$AH$124)=0),'Record Inputs'!$AH$4:$AH$124),"")</f>
        <v/>
      </c>
      <c r="F211" s="319">
        <f>COUNTIF('Record Inputs'!$AD$4:$AD$579,'Orders Racks'!E211)</f>
        <v>458</v>
      </c>
      <c r="G211" s="319" t="str">
        <f t="shared" si="13"/>
        <v/>
      </c>
      <c r="H211" s="319" t="str">
        <f>IFERROR(LOOKUP(2,1/(COUNTIF($H$1:H210,$G$2:$G$579)=0),$G$2:$G$579),"")</f>
        <v/>
      </c>
      <c r="I211" s="319" t="str">
        <f>IFERROR(LOOKUP(2,1/(COUNTIF($I$1:I210,$H$2:$H$579)=0),$H$2:$H$579),"")</f>
        <v/>
      </c>
    </row>
    <row r="212" spans="5:9" ht="47.25" hidden="1" customHeight="1">
      <c r="E212" s="319" t="str">
        <f>IFERROR(LOOKUP(2,1/(COUNTIF($E$1:E211,'Record Inputs'!$AH$4:$AH$124)=0),'Record Inputs'!$AH$4:$AH$124),"")</f>
        <v/>
      </c>
      <c r="F212" s="319">
        <f>COUNTIF('Record Inputs'!$AD$4:$AD$579,'Orders Racks'!E212)</f>
        <v>458</v>
      </c>
      <c r="G212" s="319" t="str">
        <f t="shared" si="13"/>
        <v/>
      </c>
      <c r="H212" s="319" t="str">
        <f>IFERROR(LOOKUP(2,1/(COUNTIF($H$1:H211,$G$2:$G$579)=0),$G$2:$G$579),"")</f>
        <v/>
      </c>
      <c r="I212" s="319" t="str">
        <f>IFERROR(LOOKUP(2,1/(COUNTIF($I$1:I211,$H$2:$H$579)=0),$H$2:$H$579),"")</f>
        <v/>
      </c>
    </row>
    <row r="213" spans="5:9" ht="47.25" hidden="1" customHeight="1">
      <c r="E213" s="319" t="str">
        <f>IFERROR(LOOKUP(2,1/(COUNTIF($E$1:E212,'Record Inputs'!$AH$4:$AH$124)=0),'Record Inputs'!$AH$4:$AH$124),"")</f>
        <v/>
      </c>
      <c r="F213" s="319">
        <f>COUNTIF('Record Inputs'!$AD$4:$AD$579,'Orders Racks'!E213)</f>
        <v>458</v>
      </c>
      <c r="G213" s="319" t="str">
        <f t="shared" si="13"/>
        <v/>
      </c>
      <c r="H213" s="319" t="str">
        <f>IFERROR(LOOKUP(2,1/(COUNTIF($H$1:H212,$G$2:$G$579)=0),$G$2:$G$579),"")</f>
        <v/>
      </c>
      <c r="I213" s="319" t="str">
        <f>IFERROR(LOOKUP(2,1/(COUNTIF($I$1:I212,$H$2:$H$579)=0),$H$2:$H$579),"")</f>
        <v/>
      </c>
    </row>
    <row r="214" spans="5:9" ht="47.25" hidden="1" customHeight="1">
      <c r="E214" s="319" t="str">
        <f>IFERROR(LOOKUP(2,1/(COUNTIF($E$1:E213,'Record Inputs'!$AH$4:$AH$124)=0),'Record Inputs'!$AH$4:$AH$124),"")</f>
        <v/>
      </c>
      <c r="F214" s="319">
        <f>COUNTIF('Record Inputs'!$AD$4:$AD$579,'Orders Racks'!E214)</f>
        <v>458</v>
      </c>
      <c r="G214" s="319" t="str">
        <f t="shared" si="13"/>
        <v/>
      </c>
      <c r="H214" s="319" t="str">
        <f>IFERROR(LOOKUP(2,1/(COUNTIF($H$1:H213,$G$2:$G$579)=0),$G$2:$G$579),"")</f>
        <v/>
      </c>
      <c r="I214" s="319" t="str">
        <f>IFERROR(LOOKUP(2,1/(COUNTIF($I$1:I213,$H$2:$H$579)=0),$H$2:$H$579),"")</f>
        <v/>
      </c>
    </row>
    <row r="215" spans="5:9" ht="47.25" hidden="1" customHeight="1">
      <c r="E215" s="319" t="str">
        <f>IFERROR(LOOKUP(2,1/(COUNTIF($E$1:E214,'Record Inputs'!$AH$4:$AH$124)=0),'Record Inputs'!$AH$4:$AH$124),"")</f>
        <v/>
      </c>
      <c r="F215" s="319">
        <f>COUNTIF('Record Inputs'!$AD$4:$AD$579,'Orders Racks'!E215)</f>
        <v>458</v>
      </c>
      <c r="G215" s="319" t="str">
        <f t="shared" si="13"/>
        <v/>
      </c>
      <c r="H215" s="319" t="str">
        <f>IFERROR(LOOKUP(2,1/(COUNTIF($H$1:H214,$G$2:$G$579)=0),$G$2:$G$579),"")</f>
        <v/>
      </c>
      <c r="I215" s="319" t="str">
        <f>IFERROR(LOOKUP(2,1/(COUNTIF($I$1:I214,$H$2:$H$579)=0),$H$2:$H$579),"")</f>
        <v/>
      </c>
    </row>
    <row r="216" spans="5:9" ht="47.25" hidden="1" customHeight="1">
      <c r="E216" s="319" t="str">
        <f>IFERROR(LOOKUP(2,1/(COUNTIF($E$1:E215,'Record Inputs'!$AH$4:$AH$124)=0),'Record Inputs'!$AH$4:$AH$124),"")</f>
        <v/>
      </c>
      <c r="F216" s="319">
        <f>COUNTIF('Record Inputs'!$AD$4:$AD$579,'Orders Racks'!E216)</f>
        <v>458</v>
      </c>
      <c r="G216" s="319" t="str">
        <f t="shared" si="13"/>
        <v/>
      </c>
      <c r="H216" s="319" t="str">
        <f>IFERROR(LOOKUP(2,1/(COUNTIF($H$1:H215,$G$2:$G$579)=0),$G$2:$G$579),"")</f>
        <v/>
      </c>
      <c r="I216" s="319" t="str">
        <f>IFERROR(LOOKUP(2,1/(COUNTIF($I$1:I215,$H$2:$H$579)=0),$H$2:$H$579),"")</f>
        <v/>
      </c>
    </row>
    <row r="217" spans="5:9" ht="47.25" hidden="1" customHeight="1">
      <c r="E217" s="319" t="str">
        <f>IFERROR(LOOKUP(2,1/(COUNTIF($E$1:E216,'Record Inputs'!$AH$4:$AH$124)=0),'Record Inputs'!$AH$4:$AH$124),"")</f>
        <v/>
      </c>
      <c r="F217" s="319">
        <f>COUNTIF('Record Inputs'!$AD$4:$AD$579,'Orders Racks'!E217)</f>
        <v>458</v>
      </c>
      <c r="G217" s="319" t="str">
        <f t="shared" si="13"/>
        <v/>
      </c>
      <c r="H217" s="319" t="str">
        <f>IFERROR(LOOKUP(2,1/(COUNTIF($H$1:H216,$G$2:$G$579)=0),$G$2:$G$579),"")</f>
        <v/>
      </c>
      <c r="I217" s="319" t="str">
        <f>IFERROR(LOOKUP(2,1/(COUNTIF($I$1:I216,$H$2:$H$579)=0),$H$2:$H$579),"")</f>
        <v/>
      </c>
    </row>
    <row r="218" spans="5:9" ht="47.25" hidden="1" customHeight="1">
      <c r="E218" s="319" t="str">
        <f>IFERROR(LOOKUP(2,1/(COUNTIF($E$1:E217,'Record Inputs'!$AH$4:$AH$124)=0),'Record Inputs'!$AH$4:$AH$124),"")</f>
        <v/>
      </c>
      <c r="F218" s="319">
        <f>COUNTIF('Record Inputs'!$AD$4:$AD$579,'Orders Racks'!E218)</f>
        <v>458</v>
      </c>
      <c r="G218" s="319" t="str">
        <f t="shared" si="13"/>
        <v/>
      </c>
      <c r="H218" s="319" t="str">
        <f>IFERROR(LOOKUP(2,1/(COUNTIF($H$1:H217,$G$2:$G$579)=0),$G$2:$G$579),"")</f>
        <v/>
      </c>
      <c r="I218" s="319" t="str">
        <f>IFERROR(LOOKUP(2,1/(COUNTIF($I$1:I217,$H$2:$H$579)=0),$H$2:$H$579),"")</f>
        <v/>
      </c>
    </row>
    <row r="219" spans="5:9" ht="47.25" hidden="1" customHeight="1">
      <c r="E219" s="319" t="str">
        <f>IFERROR(LOOKUP(2,1/(COUNTIF($E$1:E218,'Record Inputs'!$AH$4:$AH$124)=0),'Record Inputs'!$AH$4:$AH$124),"")</f>
        <v/>
      </c>
      <c r="F219" s="319">
        <f>COUNTIF('Record Inputs'!$AD$4:$AD$579,'Orders Racks'!E219)</f>
        <v>458</v>
      </c>
      <c r="G219" s="319" t="str">
        <f t="shared" si="13"/>
        <v/>
      </c>
      <c r="H219" s="319" t="str">
        <f>IFERROR(LOOKUP(2,1/(COUNTIF($H$1:H218,$G$2:$G$579)=0),$G$2:$G$579),"")</f>
        <v/>
      </c>
      <c r="I219" s="319" t="str">
        <f>IFERROR(LOOKUP(2,1/(COUNTIF($I$1:I218,$H$2:$H$579)=0),$H$2:$H$579),"")</f>
        <v/>
      </c>
    </row>
    <row r="220" spans="5:9" ht="47.25" hidden="1" customHeight="1">
      <c r="E220" s="319" t="str">
        <f>IFERROR(LOOKUP(2,1/(COUNTIF($E$1:E219,'Record Inputs'!$AH$4:$AH$124)=0),'Record Inputs'!$AH$4:$AH$124),"")</f>
        <v/>
      </c>
      <c r="F220" s="319">
        <f>COUNTIF('Record Inputs'!$AD$4:$AD$579,'Orders Racks'!E220)</f>
        <v>458</v>
      </c>
      <c r="G220" s="319" t="str">
        <f t="shared" si="13"/>
        <v/>
      </c>
      <c r="H220" s="319" t="str">
        <f>IFERROR(LOOKUP(2,1/(COUNTIF($H$1:H219,$G$2:$G$579)=0),$G$2:$G$579),"")</f>
        <v/>
      </c>
      <c r="I220" s="319" t="str">
        <f>IFERROR(LOOKUP(2,1/(COUNTIF($I$1:I219,$H$2:$H$579)=0),$H$2:$H$579),"")</f>
        <v/>
      </c>
    </row>
    <row r="221" spans="5:9" ht="47.25" hidden="1" customHeight="1">
      <c r="E221" s="319" t="str">
        <f>IFERROR(LOOKUP(2,1/(COUNTIF($E$1:E220,'Record Inputs'!$AH$4:$AH$124)=0),'Record Inputs'!$AH$4:$AH$124),"")</f>
        <v/>
      </c>
      <c r="F221" s="319">
        <f>COUNTIF('Record Inputs'!$AD$4:$AD$579,'Orders Racks'!E221)</f>
        <v>458</v>
      </c>
      <c r="G221" s="319" t="str">
        <f t="shared" si="13"/>
        <v/>
      </c>
      <c r="H221" s="319" t="str">
        <f>IFERROR(LOOKUP(2,1/(COUNTIF($H$1:H220,$G$2:$G$579)=0),$G$2:$G$579),"")</f>
        <v/>
      </c>
      <c r="I221" s="319" t="str">
        <f>IFERROR(LOOKUP(2,1/(COUNTIF($I$1:I220,$H$2:$H$579)=0),$H$2:$H$579),"")</f>
        <v/>
      </c>
    </row>
    <row r="222" spans="5:9" ht="47.25" hidden="1" customHeight="1">
      <c r="E222" s="319" t="str">
        <f>IFERROR(LOOKUP(2,1/(COUNTIF($E$1:E221,'Record Inputs'!$AH$4:$AH$124)=0),'Record Inputs'!$AH$4:$AH$124),"")</f>
        <v/>
      </c>
      <c r="F222" s="319">
        <f>COUNTIF('Record Inputs'!$AD$4:$AD$579,'Orders Racks'!E222)</f>
        <v>458</v>
      </c>
      <c r="G222" s="319" t="str">
        <f t="shared" si="13"/>
        <v/>
      </c>
      <c r="H222" s="319" t="str">
        <f>IFERROR(LOOKUP(2,1/(COUNTIF($H$1:H221,$G$2:$G$579)=0),$G$2:$G$579),"")</f>
        <v/>
      </c>
      <c r="I222" s="319" t="str">
        <f>IFERROR(LOOKUP(2,1/(COUNTIF($I$1:I221,$H$2:$H$579)=0),$H$2:$H$579),"")</f>
        <v/>
      </c>
    </row>
    <row r="223" spans="5:9" ht="47.25" hidden="1" customHeight="1">
      <c r="E223" s="319" t="str">
        <f>IFERROR(LOOKUP(2,1/(COUNTIF($E$1:E222,'Record Inputs'!$AH$4:$AH$124)=0),'Record Inputs'!$AH$4:$AH$124),"")</f>
        <v/>
      </c>
      <c r="F223" s="319">
        <f>COUNTIF('Record Inputs'!$AD$4:$AD$579,'Orders Racks'!E223)</f>
        <v>458</v>
      </c>
      <c r="G223" s="319" t="str">
        <f t="shared" si="13"/>
        <v/>
      </c>
      <c r="H223" s="319" t="str">
        <f>IFERROR(LOOKUP(2,1/(COUNTIF($H$1:H222,$G$2:$G$579)=0),$G$2:$G$579),"")</f>
        <v/>
      </c>
      <c r="I223" s="319" t="str">
        <f>IFERROR(LOOKUP(2,1/(COUNTIF($I$1:I222,$H$2:$H$579)=0),$H$2:$H$579),"")</f>
        <v/>
      </c>
    </row>
    <row r="224" spans="5:9" ht="47.25" hidden="1" customHeight="1">
      <c r="E224" s="319" t="str">
        <f>IFERROR(LOOKUP(2,1/(COUNTIF($E$1:E223,'Record Inputs'!$AH$4:$AH$124)=0),'Record Inputs'!$AH$4:$AH$124),"")</f>
        <v/>
      </c>
      <c r="F224" s="319">
        <f>COUNTIF('Record Inputs'!$AD$4:$AD$579,'Orders Racks'!E224)</f>
        <v>458</v>
      </c>
      <c r="G224" s="319" t="str">
        <f t="shared" si="13"/>
        <v/>
      </c>
      <c r="H224" s="319" t="str">
        <f>IFERROR(LOOKUP(2,1/(COUNTIF($H$1:H223,$G$2:$G$579)=0),$G$2:$G$579),"")</f>
        <v/>
      </c>
      <c r="I224" s="319" t="str">
        <f>IFERROR(LOOKUP(2,1/(COUNTIF($I$1:I223,$H$2:$H$579)=0),$H$2:$H$579),"")</f>
        <v/>
      </c>
    </row>
    <row r="225" spans="5:9" ht="47.25" hidden="1" customHeight="1">
      <c r="E225" s="319" t="str">
        <f>IFERROR(LOOKUP(2,1/(COUNTIF($E$1:E224,'Record Inputs'!$AH$4:$AH$124)=0),'Record Inputs'!$AH$4:$AH$124),"")</f>
        <v/>
      </c>
      <c r="F225" s="319">
        <f>COUNTIF('Record Inputs'!$AD$4:$AD$579,'Orders Racks'!E225)</f>
        <v>458</v>
      </c>
      <c r="G225" s="319" t="str">
        <f t="shared" si="13"/>
        <v/>
      </c>
      <c r="H225" s="319" t="str">
        <f>IFERROR(LOOKUP(2,1/(COUNTIF($H$1:H224,$G$2:$G$579)=0),$G$2:$G$579),"")</f>
        <v/>
      </c>
      <c r="I225" s="319" t="str">
        <f>IFERROR(LOOKUP(2,1/(COUNTIF($I$1:I224,$H$2:$H$579)=0),$H$2:$H$579),"")</f>
        <v/>
      </c>
    </row>
    <row r="226" spans="5:9" ht="47.25" hidden="1" customHeight="1">
      <c r="E226" s="319" t="str">
        <f>IFERROR(LOOKUP(2,1/(COUNTIF($E$1:E225,'Record Inputs'!$AH$4:$AH$124)=0),'Record Inputs'!$AH$4:$AH$124),"")</f>
        <v/>
      </c>
      <c r="F226" s="319">
        <f>COUNTIF('Record Inputs'!$AD$4:$AD$579,'Orders Racks'!E226)</f>
        <v>458</v>
      </c>
      <c r="G226" s="319" t="str">
        <f t="shared" si="13"/>
        <v/>
      </c>
      <c r="H226" s="319" t="str">
        <f>IFERROR(LOOKUP(2,1/(COUNTIF($H$1:H225,$G$2:$G$579)=0),$G$2:$G$579),"")</f>
        <v/>
      </c>
      <c r="I226" s="319" t="str">
        <f>IFERROR(LOOKUP(2,1/(COUNTIF($I$1:I225,$H$2:$H$579)=0),$H$2:$H$579),"")</f>
        <v/>
      </c>
    </row>
    <row r="227" spans="5:9" ht="47.25" hidden="1" customHeight="1">
      <c r="E227" s="319" t="str">
        <f>IFERROR(LOOKUP(2,1/(COUNTIF($E$1:E226,'Record Inputs'!$AH$4:$AH$124)=0),'Record Inputs'!$AH$4:$AH$124),"")</f>
        <v/>
      </c>
      <c r="F227" s="319">
        <f>COUNTIF('Record Inputs'!$AD$4:$AD$579,'Orders Racks'!E227)</f>
        <v>458</v>
      </c>
      <c r="G227" s="319" t="str">
        <f t="shared" si="13"/>
        <v/>
      </c>
      <c r="H227" s="319" t="str">
        <f>IFERROR(LOOKUP(2,1/(COUNTIF($H$1:H226,$G$2:$G$579)=0),$G$2:$G$579),"")</f>
        <v/>
      </c>
      <c r="I227" s="319" t="str">
        <f>IFERROR(LOOKUP(2,1/(COUNTIF($I$1:I226,$H$2:$H$579)=0),$H$2:$H$579),"")</f>
        <v/>
      </c>
    </row>
    <row r="228" spans="5:9" ht="47.25" hidden="1" customHeight="1">
      <c r="E228" s="319" t="str">
        <f>IFERROR(LOOKUP(2,1/(COUNTIF($E$1:E227,'Record Inputs'!$AH$4:$AH$124)=0),'Record Inputs'!$AH$4:$AH$124),"")</f>
        <v/>
      </c>
      <c r="F228" s="319">
        <f>COUNTIF('Record Inputs'!$AD$4:$AD$579,'Orders Racks'!E228)</f>
        <v>458</v>
      </c>
      <c r="G228" s="319" t="str">
        <f t="shared" si="13"/>
        <v/>
      </c>
      <c r="H228" s="319" t="str">
        <f>IFERROR(LOOKUP(2,1/(COUNTIF($H$1:H227,$G$2:$G$579)=0),$G$2:$G$579),"")</f>
        <v/>
      </c>
      <c r="I228" s="319" t="str">
        <f>IFERROR(LOOKUP(2,1/(COUNTIF($I$1:I227,$H$2:$H$579)=0),$H$2:$H$579),"")</f>
        <v/>
      </c>
    </row>
    <row r="229" spans="5:9" ht="47.25" hidden="1" customHeight="1">
      <c r="E229" s="319" t="str">
        <f>IFERROR(LOOKUP(2,1/(COUNTIF($E$1:E228,'Record Inputs'!$AH$4:$AH$124)=0),'Record Inputs'!$AH$4:$AH$124),"")</f>
        <v/>
      </c>
      <c r="F229" s="319">
        <f>COUNTIF('Record Inputs'!$AD$4:$AD$579,'Orders Racks'!E229)</f>
        <v>458</v>
      </c>
      <c r="G229" s="319" t="str">
        <f t="shared" si="13"/>
        <v/>
      </c>
      <c r="H229" s="319" t="str">
        <f>IFERROR(LOOKUP(2,1/(COUNTIF($H$1:H228,$G$2:$G$579)=0),$G$2:$G$579),"")</f>
        <v/>
      </c>
      <c r="I229" s="319" t="str">
        <f>IFERROR(LOOKUP(2,1/(COUNTIF($I$1:I228,$H$2:$H$579)=0),$H$2:$H$579),"")</f>
        <v/>
      </c>
    </row>
    <row r="230" spans="5:9" ht="47.25" hidden="1" customHeight="1">
      <c r="E230" s="319" t="str">
        <f>IFERROR(LOOKUP(2,1/(COUNTIF($E$1:E229,'Record Inputs'!$AH$4:$AH$124)=0),'Record Inputs'!$AH$4:$AH$124),"")</f>
        <v/>
      </c>
      <c r="F230" s="319">
        <f>COUNTIF('Record Inputs'!$AD$4:$AD$579,'Orders Racks'!E230)</f>
        <v>458</v>
      </c>
      <c r="G230" s="319" t="str">
        <f t="shared" si="13"/>
        <v/>
      </c>
      <c r="H230" s="319" t="str">
        <f>IFERROR(LOOKUP(2,1/(COUNTIF($H$1:H229,$G$2:$G$579)=0),$G$2:$G$579),"")</f>
        <v/>
      </c>
      <c r="I230" s="319" t="str">
        <f>IFERROR(LOOKUP(2,1/(COUNTIF($I$1:I229,$H$2:$H$579)=0),$H$2:$H$579),"")</f>
        <v/>
      </c>
    </row>
    <row r="231" spans="5:9" ht="47.25" hidden="1" customHeight="1">
      <c r="E231" s="319" t="str">
        <f>IFERROR(LOOKUP(2,1/(COUNTIF($E$1:E230,'Record Inputs'!$AH$4:$AH$124)=0),'Record Inputs'!$AH$4:$AH$124),"")</f>
        <v/>
      </c>
      <c r="F231" s="319">
        <f>COUNTIF('Record Inputs'!$AD$4:$AD$579,'Orders Racks'!E231)</f>
        <v>458</v>
      </c>
      <c r="G231" s="319" t="str">
        <f t="shared" si="13"/>
        <v/>
      </c>
      <c r="H231" s="319" t="str">
        <f>IFERROR(LOOKUP(2,1/(COUNTIF($H$1:H230,$G$2:$G$579)=0),$G$2:$G$579),"")</f>
        <v/>
      </c>
      <c r="I231" s="319" t="str">
        <f>IFERROR(LOOKUP(2,1/(COUNTIF($I$1:I230,$H$2:$H$579)=0),$H$2:$H$579),"")</f>
        <v/>
      </c>
    </row>
    <row r="232" spans="5:9" ht="47.25" hidden="1" customHeight="1">
      <c r="E232" s="319" t="str">
        <f>IFERROR(LOOKUP(2,1/(COUNTIF($E$1:E231,'Record Inputs'!$AH$4:$AH$124)=0),'Record Inputs'!$AH$4:$AH$124),"")</f>
        <v/>
      </c>
      <c r="F232" s="319">
        <f>COUNTIF('Record Inputs'!$AD$4:$AD$579,'Orders Racks'!E232)</f>
        <v>458</v>
      </c>
      <c r="G232" s="319" t="str">
        <f t="shared" si="13"/>
        <v/>
      </c>
      <c r="H232" s="319" t="str">
        <f>IFERROR(LOOKUP(2,1/(COUNTIF($H$1:H231,$G$2:$G$579)=0),$G$2:$G$579),"")</f>
        <v/>
      </c>
      <c r="I232" s="319" t="str">
        <f>IFERROR(LOOKUP(2,1/(COUNTIF($I$1:I231,$H$2:$H$579)=0),$H$2:$H$579),"")</f>
        <v/>
      </c>
    </row>
    <row r="233" spans="5:9" ht="47.25" hidden="1" customHeight="1">
      <c r="E233" s="319" t="str">
        <f>IFERROR(LOOKUP(2,1/(COUNTIF($E$1:E232,'Record Inputs'!$AH$4:$AH$124)=0),'Record Inputs'!$AH$4:$AH$124),"")</f>
        <v/>
      </c>
      <c r="F233" s="319">
        <f>COUNTIF('Record Inputs'!$AD$4:$AD$579,'Orders Racks'!E233)</f>
        <v>458</v>
      </c>
      <c r="G233" s="319" t="str">
        <f t="shared" si="13"/>
        <v/>
      </c>
      <c r="H233" s="319" t="str">
        <f>IFERROR(LOOKUP(2,1/(COUNTIF($H$1:H232,$G$2:$G$579)=0),$G$2:$G$579),"")</f>
        <v/>
      </c>
      <c r="I233" s="319" t="str">
        <f>IFERROR(LOOKUP(2,1/(COUNTIF($I$1:I232,$H$2:$H$579)=0),$H$2:$H$579),"")</f>
        <v/>
      </c>
    </row>
    <row r="234" spans="5:9" ht="47.25" hidden="1" customHeight="1">
      <c r="E234" s="319" t="str">
        <f>IFERROR(LOOKUP(2,1/(COUNTIF($E$1:E233,'Record Inputs'!$AH$4:$AH$124)=0),'Record Inputs'!$AH$4:$AH$124),"")</f>
        <v/>
      </c>
      <c r="F234" s="319">
        <f>COUNTIF('Record Inputs'!$AD$4:$AD$579,'Orders Racks'!E234)</f>
        <v>458</v>
      </c>
      <c r="G234" s="319" t="str">
        <f t="shared" si="13"/>
        <v/>
      </c>
      <c r="H234" s="319" t="str">
        <f>IFERROR(LOOKUP(2,1/(COUNTIF($H$1:H233,$G$2:$G$579)=0),$G$2:$G$579),"")</f>
        <v/>
      </c>
      <c r="I234" s="319" t="str">
        <f>IFERROR(LOOKUP(2,1/(COUNTIF($I$1:I233,$H$2:$H$579)=0),$H$2:$H$579),"")</f>
        <v/>
      </c>
    </row>
    <row r="235" spans="5:9" ht="47.25" hidden="1" customHeight="1">
      <c r="E235" s="319" t="str">
        <f>IFERROR(LOOKUP(2,1/(COUNTIF($E$1:E234,'Record Inputs'!$AH$4:$AH$124)=0),'Record Inputs'!$AH$4:$AH$124),"")</f>
        <v/>
      </c>
      <c r="F235" s="319">
        <f>COUNTIF('Record Inputs'!$AD$4:$AD$579,'Orders Racks'!E235)</f>
        <v>458</v>
      </c>
      <c r="G235" s="319" t="str">
        <f t="shared" si="13"/>
        <v/>
      </c>
      <c r="H235" s="319" t="str">
        <f>IFERROR(LOOKUP(2,1/(COUNTIF($H$1:H234,$G$2:$G$579)=0),$G$2:$G$579),"")</f>
        <v/>
      </c>
      <c r="I235" s="319" t="str">
        <f>IFERROR(LOOKUP(2,1/(COUNTIF($I$1:I234,$H$2:$H$579)=0),$H$2:$H$579),"")</f>
        <v/>
      </c>
    </row>
    <row r="236" spans="5:9" ht="47.25" hidden="1" customHeight="1">
      <c r="E236" s="319" t="str">
        <f>IFERROR(LOOKUP(2,1/(COUNTIF($E$1:E235,'Record Inputs'!$AH$4:$AH$124)=0),'Record Inputs'!$AH$4:$AH$124),"")</f>
        <v/>
      </c>
      <c r="F236" s="319">
        <f>COUNTIF('Record Inputs'!$AD$4:$AD$579,'Orders Racks'!E236)</f>
        <v>458</v>
      </c>
      <c r="G236" s="319" t="str">
        <f t="shared" si="13"/>
        <v/>
      </c>
      <c r="H236" s="319" t="str">
        <f>IFERROR(LOOKUP(2,1/(COUNTIF($H$1:H235,$G$2:$G$579)=0),$G$2:$G$579),"")</f>
        <v/>
      </c>
      <c r="I236" s="319" t="str">
        <f>IFERROR(LOOKUP(2,1/(COUNTIF($I$1:I235,$H$2:$H$579)=0),$H$2:$H$579),"")</f>
        <v/>
      </c>
    </row>
    <row r="237" spans="5:9" ht="47.25" hidden="1" customHeight="1">
      <c r="E237" s="319" t="str">
        <f>IFERROR(LOOKUP(2,1/(COUNTIF($E$1:E236,'Record Inputs'!$AH$4:$AH$124)=0),'Record Inputs'!$AH$4:$AH$124),"")</f>
        <v/>
      </c>
      <c r="F237" s="319">
        <f>COUNTIF('Record Inputs'!$AD$4:$AD$579,'Orders Racks'!E237)</f>
        <v>458</v>
      </c>
      <c r="G237" s="319" t="str">
        <f t="shared" si="13"/>
        <v/>
      </c>
      <c r="H237" s="319" t="str">
        <f>IFERROR(LOOKUP(2,1/(COUNTIF($H$1:H236,$G$2:$G$579)=0),$G$2:$G$579),"")</f>
        <v/>
      </c>
      <c r="I237" s="319" t="str">
        <f>IFERROR(LOOKUP(2,1/(COUNTIF($I$1:I236,$H$2:$H$579)=0),$H$2:$H$579),"")</f>
        <v/>
      </c>
    </row>
    <row r="238" spans="5:9" ht="47.25" hidden="1" customHeight="1">
      <c r="E238" s="319" t="str">
        <f>IFERROR(LOOKUP(2,1/(COUNTIF($E$1:E237,'Record Inputs'!$AH$4:$AH$124)=0),'Record Inputs'!$AH$4:$AH$124),"")</f>
        <v/>
      </c>
      <c r="F238" s="319">
        <f>COUNTIF('Record Inputs'!$AD$4:$AD$579,'Orders Racks'!E238)</f>
        <v>458</v>
      </c>
      <c r="G238" s="319" t="str">
        <f t="shared" si="13"/>
        <v/>
      </c>
      <c r="H238" s="319" t="str">
        <f>IFERROR(LOOKUP(2,1/(COUNTIF($H$1:H237,$G$2:$G$579)=0),$G$2:$G$579),"")</f>
        <v/>
      </c>
      <c r="I238" s="319" t="str">
        <f>IFERROR(LOOKUP(2,1/(COUNTIF($I$1:I237,$H$2:$H$579)=0),$H$2:$H$579),"")</f>
        <v/>
      </c>
    </row>
    <row r="239" spans="5:9" ht="47.25" hidden="1" customHeight="1">
      <c r="E239" s="319" t="str">
        <f>IFERROR(LOOKUP(2,1/(COUNTIF($E$1:E238,'Record Inputs'!$AH$4:$AH$124)=0),'Record Inputs'!$AH$4:$AH$124),"")</f>
        <v/>
      </c>
      <c r="F239" s="319">
        <f>COUNTIF('Record Inputs'!$AD$4:$AD$579,'Orders Racks'!E239)</f>
        <v>458</v>
      </c>
      <c r="G239" s="319" t="str">
        <f t="shared" si="13"/>
        <v/>
      </c>
      <c r="H239" s="319" t="str">
        <f>IFERROR(LOOKUP(2,1/(COUNTIF($H$1:H238,$G$2:$G$579)=0),$G$2:$G$579),"")</f>
        <v/>
      </c>
      <c r="I239" s="319" t="str">
        <f>IFERROR(LOOKUP(2,1/(COUNTIF($I$1:I238,$H$2:$H$579)=0),$H$2:$H$579),"")</f>
        <v/>
      </c>
    </row>
    <row r="240" spans="5:9" ht="47.25" hidden="1" customHeight="1">
      <c r="E240" s="319" t="str">
        <f>IFERROR(LOOKUP(2,1/(COUNTIF($E$1:E239,'Record Inputs'!$AH$4:$AH$124)=0),'Record Inputs'!$AH$4:$AH$124),"")</f>
        <v/>
      </c>
      <c r="F240" s="319">
        <f>COUNTIF('Record Inputs'!$AD$4:$AD$579,'Orders Racks'!E240)</f>
        <v>458</v>
      </c>
      <c r="G240" s="319" t="str">
        <f t="shared" si="13"/>
        <v/>
      </c>
      <c r="H240" s="319" t="str">
        <f>IFERROR(LOOKUP(2,1/(COUNTIF($H$1:H239,$G$2:$G$579)=0),$G$2:$G$579),"")</f>
        <v/>
      </c>
      <c r="I240" s="319" t="str">
        <f>IFERROR(LOOKUP(2,1/(COUNTIF($I$1:I239,$H$2:$H$579)=0),$H$2:$H$579),"")</f>
        <v/>
      </c>
    </row>
    <row r="241" spans="5:9" ht="47.25" hidden="1" customHeight="1">
      <c r="E241" s="319" t="str">
        <f>IFERROR(LOOKUP(2,1/(COUNTIF($E$1:E240,'Record Inputs'!$AH$4:$AH$124)=0),'Record Inputs'!$AH$4:$AH$124),"")</f>
        <v/>
      </c>
      <c r="F241" s="319">
        <f>COUNTIF('Record Inputs'!$AD$4:$AD$579,'Orders Racks'!E241)</f>
        <v>458</v>
      </c>
      <c r="G241" s="319" t="str">
        <f t="shared" si="13"/>
        <v/>
      </c>
      <c r="H241" s="319" t="str">
        <f>IFERROR(LOOKUP(2,1/(COUNTIF($H$1:H240,$G$2:$G$579)=0),$G$2:$G$579),"")</f>
        <v/>
      </c>
      <c r="I241" s="319" t="str">
        <f>IFERROR(LOOKUP(2,1/(COUNTIF($I$1:I240,$H$2:$H$579)=0),$H$2:$H$579),"")</f>
        <v/>
      </c>
    </row>
    <row r="242" spans="5:9" ht="47.25" hidden="1" customHeight="1">
      <c r="E242" s="319" t="str">
        <f>IFERROR(LOOKUP(2,1/(COUNTIF($E$1:E241,'Record Inputs'!$AH$4:$AH$124)=0),'Record Inputs'!$AH$4:$AH$124),"")</f>
        <v/>
      </c>
      <c r="F242" s="319">
        <f>COUNTIF('Record Inputs'!$AD$4:$AD$579,'Orders Racks'!E242)</f>
        <v>458</v>
      </c>
      <c r="G242" s="319" t="str">
        <f t="shared" si="13"/>
        <v/>
      </c>
      <c r="H242" s="319" t="str">
        <f>IFERROR(LOOKUP(2,1/(COUNTIF($H$1:H241,$G$2:$G$579)=0),$G$2:$G$579),"")</f>
        <v/>
      </c>
      <c r="I242" s="319" t="str">
        <f>IFERROR(LOOKUP(2,1/(COUNTIF($I$1:I241,$H$2:$H$579)=0),$H$2:$H$579),"")</f>
        <v/>
      </c>
    </row>
    <row r="243" spans="5:9" ht="47.25" hidden="1" customHeight="1">
      <c r="E243" s="319" t="str">
        <f>IFERROR(LOOKUP(2,1/(COUNTIF($E$1:E242,'Record Inputs'!$AH$4:$AH$124)=0),'Record Inputs'!$AH$4:$AH$124),"")</f>
        <v/>
      </c>
      <c r="F243" s="319">
        <f>COUNTIF('Record Inputs'!$AD$4:$AD$579,'Orders Racks'!E243)</f>
        <v>458</v>
      </c>
      <c r="G243" s="319" t="str">
        <f t="shared" si="13"/>
        <v/>
      </c>
      <c r="H243" s="319" t="str">
        <f>IFERROR(LOOKUP(2,1/(COUNTIF($H$1:H242,$G$2:$G$579)=0),$G$2:$G$579),"")</f>
        <v/>
      </c>
      <c r="I243" s="319" t="str">
        <f>IFERROR(LOOKUP(2,1/(COUNTIF($I$1:I242,$H$2:$H$579)=0),$H$2:$H$579),"")</f>
        <v/>
      </c>
    </row>
    <row r="244" spans="5:9" ht="47.25" hidden="1" customHeight="1">
      <c r="E244" s="319" t="str">
        <f>IFERROR(LOOKUP(2,1/(COUNTIF($E$1:E243,'Record Inputs'!$AH$4:$AH$124)=0),'Record Inputs'!$AH$4:$AH$124),"")</f>
        <v/>
      </c>
      <c r="F244" s="319">
        <f>COUNTIF('Record Inputs'!$AD$4:$AD$579,'Orders Racks'!E244)</f>
        <v>458</v>
      </c>
      <c r="G244" s="319" t="str">
        <f t="shared" si="13"/>
        <v/>
      </c>
      <c r="H244" s="319" t="str">
        <f>IFERROR(LOOKUP(2,1/(COUNTIF($H$1:H243,$G$2:$G$579)=0),$G$2:$G$579),"")</f>
        <v/>
      </c>
      <c r="I244" s="319" t="str">
        <f>IFERROR(LOOKUP(2,1/(COUNTIF($I$1:I243,$H$2:$H$579)=0),$H$2:$H$579),"")</f>
        <v/>
      </c>
    </row>
    <row r="245" spans="5:9" ht="47.25" hidden="1" customHeight="1">
      <c r="E245" s="319" t="str">
        <f>IFERROR(LOOKUP(2,1/(COUNTIF($E$1:E244,'Record Inputs'!$AH$4:$AH$124)=0),'Record Inputs'!$AH$4:$AH$124),"")</f>
        <v/>
      </c>
      <c r="F245" s="319">
        <f>COUNTIF('Record Inputs'!$AD$4:$AD$579,'Orders Racks'!E245)</f>
        <v>458</v>
      </c>
      <c r="G245" s="319" t="str">
        <f t="shared" si="13"/>
        <v/>
      </c>
      <c r="H245" s="319" t="str">
        <f>IFERROR(LOOKUP(2,1/(COUNTIF($H$1:H244,$G$2:$G$579)=0),$G$2:$G$579),"")</f>
        <v/>
      </c>
      <c r="I245" s="319" t="str">
        <f>IFERROR(LOOKUP(2,1/(COUNTIF($I$1:I244,$H$2:$H$579)=0),$H$2:$H$579),"")</f>
        <v/>
      </c>
    </row>
    <row r="246" spans="5:9" ht="47.25" hidden="1" customHeight="1">
      <c r="E246" s="319" t="str">
        <f>IFERROR(LOOKUP(2,1/(COUNTIF($E$1:E245,'Record Inputs'!$AH$4:$AH$124)=0),'Record Inputs'!$AH$4:$AH$124),"")</f>
        <v/>
      </c>
      <c r="F246" s="319">
        <f>COUNTIF('Record Inputs'!$AD$4:$AD$579,'Orders Racks'!E246)</f>
        <v>458</v>
      </c>
      <c r="G246" s="319" t="str">
        <f t="shared" si="13"/>
        <v/>
      </c>
      <c r="H246" s="319" t="str">
        <f>IFERROR(LOOKUP(2,1/(COUNTIF($H$1:H245,$G$2:$G$579)=0),$G$2:$G$579),"")</f>
        <v/>
      </c>
      <c r="I246" s="319" t="str">
        <f>IFERROR(LOOKUP(2,1/(COUNTIF($I$1:I245,$H$2:$H$579)=0),$H$2:$H$579),"")</f>
        <v/>
      </c>
    </row>
    <row r="247" spans="5:9" ht="47.25" hidden="1" customHeight="1">
      <c r="E247" s="319" t="str">
        <f>IFERROR(LOOKUP(2,1/(COUNTIF($E$1:E246,'Record Inputs'!$AH$4:$AH$124)=0),'Record Inputs'!$AH$4:$AH$124),"")</f>
        <v/>
      </c>
      <c r="F247" s="319">
        <f>COUNTIF('Record Inputs'!$AD$4:$AD$579,'Orders Racks'!E247)</f>
        <v>458</v>
      </c>
      <c r="G247" s="319" t="str">
        <f t="shared" si="13"/>
        <v/>
      </c>
      <c r="H247" s="319" t="str">
        <f>IFERROR(LOOKUP(2,1/(COUNTIF($H$1:H246,$G$2:$G$579)=0),$G$2:$G$579),"")</f>
        <v/>
      </c>
      <c r="I247" s="319" t="str">
        <f>IFERROR(LOOKUP(2,1/(COUNTIF($I$1:I246,$H$2:$H$579)=0),$H$2:$H$579),"")</f>
        <v/>
      </c>
    </row>
    <row r="248" spans="5:9" ht="47.25" hidden="1" customHeight="1">
      <c r="E248" s="319" t="str">
        <f>IFERROR(LOOKUP(2,1/(COUNTIF($E$1:E247,'Record Inputs'!$AH$4:$AH$124)=0),'Record Inputs'!$AH$4:$AH$124),"")</f>
        <v/>
      </c>
      <c r="F248" s="319">
        <f>COUNTIF('Record Inputs'!$AD$4:$AD$579,'Orders Racks'!E248)</f>
        <v>458</v>
      </c>
      <c r="G248" s="319" t="str">
        <f t="shared" si="13"/>
        <v/>
      </c>
      <c r="H248" s="319" t="str">
        <f>IFERROR(LOOKUP(2,1/(COUNTIF($H$1:H247,$G$2:$G$579)=0),$G$2:$G$579),"")</f>
        <v/>
      </c>
      <c r="I248" s="319" t="str">
        <f>IFERROR(LOOKUP(2,1/(COUNTIF($I$1:I247,$H$2:$H$579)=0),$H$2:$H$579),"")</f>
        <v/>
      </c>
    </row>
    <row r="249" spans="5:9" ht="47.25" hidden="1" customHeight="1">
      <c r="E249" s="319" t="str">
        <f>IFERROR(LOOKUP(2,1/(COUNTIF($E$1:E248,'Record Inputs'!$AH$4:$AH$124)=0),'Record Inputs'!$AH$4:$AH$124),"")</f>
        <v/>
      </c>
      <c r="F249" s="319">
        <f>COUNTIF('Record Inputs'!$AD$4:$AD$579,'Orders Racks'!E249)</f>
        <v>458</v>
      </c>
      <c r="G249" s="319" t="str">
        <f t="shared" si="13"/>
        <v/>
      </c>
      <c r="H249" s="319" t="str">
        <f>IFERROR(LOOKUP(2,1/(COUNTIF($H$1:H248,$G$2:$G$579)=0),$G$2:$G$579),"")</f>
        <v/>
      </c>
      <c r="I249" s="319" t="str">
        <f>IFERROR(LOOKUP(2,1/(COUNTIF($I$1:I248,$H$2:$H$579)=0),$H$2:$H$579),"")</f>
        <v/>
      </c>
    </row>
    <row r="250" spans="5:9" ht="47.25" hidden="1" customHeight="1">
      <c r="E250" s="319" t="str">
        <f>IFERROR(LOOKUP(2,1/(COUNTIF($E$1:E249,'Record Inputs'!$AH$4:$AH$124)=0),'Record Inputs'!$AH$4:$AH$124),"")</f>
        <v/>
      </c>
      <c r="F250" s="319">
        <f>COUNTIF('Record Inputs'!$AD$4:$AD$579,'Orders Racks'!E250)</f>
        <v>458</v>
      </c>
      <c r="G250" s="319" t="str">
        <f t="shared" si="13"/>
        <v/>
      </c>
      <c r="H250" s="319" t="str">
        <f>IFERROR(LOOKUP(2,1/(COUNTIF($H$1:H249,$G$2:$G$579)=0),$G$2:$G$579),"")</f>
        <v/>
      </c>
      <c r="I250" s="319" t="str">
        <f>IFERROR(LOOKUP(2,1/(COUNTIF($I$1:I249,$H$2:$H$579)=0),$H$2:$H$579),"")</f>
        <v/>
      </c>
    </row>
    <row r="251" spans="5:9" ht="47.25" hidden="1" customHeight="1">
      <c r="E251" s="319" t="str">
        <f>IFERROR(LOOKUP(2,1/(COUNTIF($E$1:E250,'Record Inputs'!$AH$4:$AH$124)=0),'Record Inputs'!$AH$4:$AH$124),"")</f>
        <v/>
      </c>
      <c r="F251" s="319">
        <f>COUNTIF('Record Inputs'!$AD$4:$AD$579,'Orders Racks'!E251)</f>
        <v>458</v>
      </c>
      <c r="G251" s="319" t="str">
        <f t="shared" si="13"/>
        <v/>
      </c>
      <c r="H251" s="319" t="str">
        <f>IFERROR(LOOKUP(2,1/(COUNTIF($H$1:H250,$G$2:$G$579)=0),$G$2:$G$579),"")</f>
        <v/>
      </c>
      <c r="I251" s="319" t="str">
        <f>IFERROR(LOOKUP(2,1/(COUNTIF($I$1:I250,$H$2:$H$579)=0),$H$2:$H$579),"")</f>
        <v/>
      </c>
    </row>
    <row r="252" spans="5:9" ht="47.25" hidden="1" customHeight="1">
      <c r="E252" s="319" t="str">
        <f>IFERROR(LOOKUP(2,1/(COUNTIF($E$1:E251,'Record Inputs'!$AH$4:$AH$124)=0),'Record Inputs'!$AH$4:$AH$124),"")</f>
        <v/>
      </c>
      <c r="F252" s="319">
        <f>COUNTIF('Record Inputs'!$AD$4:$AD$579,'Orders Racks'!E252)</f>
        <v>458</v>
      </c>
      <c r="G252" s="319" t="str">
        <f t="shared" si="13"/>
        <v/>
      </c>
      <c r="H252" s="319" t="str">
        <f>IFERROR(LOOKUP(2,1/(COUNTIF($H$1:H251,$G$2:$G$579)=0),$G$2:$G$579),"")</f>
        <v/>
      </c>
      <c r="I252" s="319" t="str">
        <f>IFERROR(LOOKUP(2,1/(COUNTIF($I$1:I251,$H$2:$H$579)=0),$H$2:$H$579),"")</f>
        <v/>
      </c>
    </row>
    <row r="253" spans="5:9" ht="47.25" hidden="1" customHeight="1">
      <c r="E253" s="319" t="str">
        <f>IFERROR(LOOKUP(2,1/(COUNTIF($E$1:E252,'Record Inputs'!$AH$4:$AH$124)=0),'Record Inputs'!$AH$4:$AH$124),"")</f>
        <v/>
      </c>
      <c r="F253" s="319">
        <f>COUNTIF('Record Inputs'!$AD$4:$AD$579,'Orders Racks'!E253)</f>
        <v>458</v>
      </c>
      <c r="G253" s="319" t="str">
        <f t="shared" si="13"/>
        <v/>
      </c>
      <c r="H253" s="319" t="str">
        <f>IFERROR(LOOKUP(2,1/(COUNTIF($H$1:H252,$G$2:$G$579)=0),$G$2:$G$579),"")</f>
        <v/>
      </c>
      <c r="I253" s="319" t="str">
        <f>IFERROR(LOOKUP(2,1/(COUNTIF($I$1:I252,$H$2:$H$579)=0),$H$2:$H$579),"")</f>
        <v/>
      </c>
    </row>
    <row r="254" spans="5:9" ht="47.25" hidden="1" customHeight="1">
      <c r="E254" s="319" t="str">
        <f>IFERROR(LOOKUP(2,1/(COUNTIF($E$1:E253,'Record Inputs'!$AH$4:$AH$124)=0),'Record Inputs'!$AH$4:$AH$124),"")</f>
        <v/>
      </c>
      <c r="F254" s="319">
        <f>COUNTIF('Record Inputs'!$AD$4:$AD$579,'Orders Racks'!E254)</f>
        <v>458</v>
      </c>
      <c r="G254" s="319" t="str">
        <f t="shared" si="13"/>
        <v/>
      </c>
      <c r="H254" s="319" t="str">
        <f>IFERROR(LOOKUP(2,1/(COUNTIF($H$1:H253,$G$2:$G$579)=0),$G$2:$G$579),"")</f>
        <v/>
      </c>
      <c r="I254" s="319" t="str">
        <f>IFERROR(LOOKUP(2,1/(COUNTIF($I$1:I253,$H$2:$H$579)=0),$H$2:$H$579),"")</f>
        <v/>
      </c>
    </row>
    <row r="255" spans="5:9" ht="47.25" hidden="1" customHeight="1">
      <c r="E255" s="319" t="str">
        <f>IFERROR(LOOKUP(2,1/(COUNTIF($E$1:E254,'Record Inputs'!$AH$4:$AH$124)=0),'Record Inputs'!$AH$4:$AH$124),"")</f>
        <v/>
      </c>
      <c r="F255" s="319">
        <f>COUNTIF('Record Inputs'!$AD$4:$AD$579,'Orders Racks'!E255)</f>
        <v>458</v>
      </c>
      <c r="G255" s="319" t="str">
        <f t="shared" si="13"/>
        <v/>
      </c>
      <c r="H255" s="319" t="str">
        <f>IFERROR(LOOKUP(2,1/(COUNTIF($H$1:H254,$G$2:$G$579)=0),$G$2:$G$579),"")</f>
        <v/>
      </c>
      <c r="I255" s="319" t="str">
        <f>IFERROR(LOOKUP(2,1/(COUNTIF($I$1:I254,$H$2:$H$579)=0),$H$2:$H$579),"")</f>
        <v/>
      </c>
    </row>
    <row r="256" spans="5:9" ht="47.25" hidden="1" customHeight="1">
      <c r="E256" s="319" t="str">
        <f>IFERROR(LOOKUP(2,1/(COUNTIF($E$1:E255,'Record Inputs'!$AH$4:$AH$124)=0),'Record Inputs'!$AH$4:$AH$124),"")</f>
        <v/>
      </c>
      <c r="F256" s="319">
        <f>COUNTIF('Record Inputs'!$AD$4:$AD$579,'Orders Racks'!E256)</f>
        <v>458</v>
      </c>
      <c r="G256" s="319" t="str">
        <f t="shared" si="13"/>
        <v/>
      </c>
      <c r="H256" s="319" t="str">
        <f>IFERROR(LOOKUP(2,1/(COUNTIF($H$1:H255,$G$2:$G$579)=0),$G$2:$G$579),"")</f>
        <v/>
      </c>
      <c r="I256" s="319" t="str">
        <f>IFERROR(LOOKUP(2,1/(COUNTIF($I$1:I255,$H$2:$H$579)=0),$H$2:$H$579),"")</f>
        <v/>
      </c>
    </row>
    <row r="257" spans="5:9" ht="47.25" hidden="1" customHeight="1">
      <c r="E257" s="319" t="str">
        <f>IFERROR(LOOKUP(2,1/(COUNTIF($E$1:E256,'Record Inputs'!$AH$4:$AH$124)=0),'Record Inputs'!$AH$4:$AH$124),"")</f>
        <v/>
      </c>
      <c r="F257" s="319">
        <f>COUNTIF('Record Inputs'!$AD$4:$AD$579,'Orders Racks'!E257)</f>
        <v>458</v>
      </c>
      <c r="G257" s="319" t="str">
        <f t="shared" si="13"/>
        <v/>
      </c>
      <c r="H257" s="319" t="str">
        <f>IFERROR(LOOKUP(2,1/(COUNTIF($H$1:H256,$G$2:$G$579)=0),$G$2:$G$579),"")</f>
        <v/>
      </c>
      <c r="I257" s="319" t="str">
        <f>IFERROR(LOOKUP(2,1/(COUNTIF($I$1:I256,$H$2:$H$579)=0),$H$2:$H$579),"")</f>
        <v/>
      </c>
    </row>
    <row r="258" spans="5:9" ht="47.25" hidden="1" customHeight="1">
      <c r="E258" s="319" t="str">
        <f>IFERROR(LOOKUP(2,1/(COUNTIF($E$1:E257,'Record Inputs'!$AH$4:$AH$124)=0),'Record Inputs'!$AH$4:$AH$124),"")</f>
        <v/>
      </c>
      <c r="F258" s="319">
        <f>COUNTIF('Record Inputs'!$AD$4:$AD$579,'Orders Racks'!E258)</f>
        <v>458</v>
      </c>
      <c r="G258" s="319" t="str">
        <f t="shared" si="13"/>
        <v/>
      </c>
      <c r="H258" s="319" t="str">
        <f>IFERROR(LOOKUP(2,1/(COUNTIF($H$1:H257,$G$2:$G$579)=0),$G$2:$G$579),"")</f>
        <v/>
      </c>
      <c r="I258" s="319" t="str">
        <f>IFERROR(LOOKUP(2,1/(COUNTIF($I$1:I257,$H$2:$H$579)=0),$H$2:$H$579),"")</f>
        <v/>
      </c>
    </row>
    <row r="259" spans="5:9" ht="47.25" hidden="1" customHeight="1">
      <c r="E259" s="319" t="str">
        <f>IFERROR(LOOKUP(2,1/(COUNTIF($E$1:E258,'Record Inputs'!$AH$4:$AH$124)=0),'Record Inputs'!$AH$4:$AH$124),"")</f>
        <v/>
      </c>
      <c r="F259" s="319">
        <f>COUNTIF('Record Inputs'!$AD$4:$AD$579,'Orders Racks'!E259)</f>
        <v>458</v>
      </c>
      <c r="G259" s="319" t="str">
        <f t="shared" ref="G259:G301" si="14">E259</f>
        <v/>
      </c>
      <c r="H259" s="319" t="str">
        <f>IFERROR(LOOKUP(2,1/(COUNTIF($H$1:H258,$G$2:$G$579)=0),$G$2:$G$579),"")</f>
        <v/>
      </c>
      <c r="I259" s="319" t="str">
        <f>IFERROR(LOOKUP(2,1/(COUNTIF($I$1:I258,$H$2:$H$579)=0),$H$2:$H$579),"")</f>
        <v/>
      </c>
    </row>
    <row r="260" spans="5:9" ht="47.25" hidden="1" customHeight="1">
      <c r="E260" s="319" t="str">
        <f>IFERROR(LOOKUP(2,1/(COUNTIF($E$1:E259,'Record Inputs'!$AH$4:$AH$124)=0),'Record Inputs'!$AH$4:$AH$124),"")</f>
        <v/>
      </c>
      <c r="F260" s="319">
        <f>COUNTIF('Record Inputs'!$AD$4:$AD$579,'Orders Racks'!E260)</f>
        <v>458</v>
      </c>
      <c r="G260" s="319" t="str">
        <f t="shared" si="14"/>
        <v/>
      </c>
      <c r="H260" s="319" t="str">
        <f>IFERROR(LOOKUP(2,1/(COUNTIF($H$1:H259,$G$2:$G$579)=0),$G$2:$G$579),"")</f>
        <v/>
      </c>
      <c r="I260" s="319" t="str">
        <f>IFERROR(LOOKUP(2,1/(COUNTIF($I$1:I259,$H$2:$H$579)=0),$H$2:$H$579),"")</f>
        <v/>
      </c>
    </row>
    <row r="261" spans="5:9" ht="47.25" hidden="1" customHeight="1">
      <c r="E261" s="319" t="str">
        <f>IFERROR(LOOKUP(2,1/(COUNTIF($E$1:E260,'Record Inputs'!$AH$4:$AH$124)=0),'Record Inputs'!$AH$4:$AH$124),"")</f>
        <v/>
      </c>
      <c r="F261" s="319">
        <f>COUNTIF('Record Inputs'!$AD$4:$AD$579,'Orders Racks'!E261)</f>
        <v>458</v>
      </c>
      <c r="G261" s="319" t="str">
        <f t="shared" si="14"/>
        <v/>
      </c>
      <c r="H261" s="319" t="str">
        <f>IFERROR(LOOKUP(2,1/(COUNTIF($H$1:H260,$G$2:$G$579)=0),$G$2:$G$579),"")</f>
        <v/>
      </c>
      <c r="I261" s="319" t="str">
        <f>IFERROR(LOOKUP(2,1/(COUNTIF($I$1:I260,$H$2:$H$579)=0),$H$2:$H$579),"")</f>
        <v/>
      </c>
    </row>
    <row r="262" spans="5:9" ht="47.25" hidden="1" customHeight="1">
      <c r="E262" s="319" t="str">
        <f>IFERROR(LOOKUP(2,1/(COUNTIF($E$1:E261,'Record Inputs'!$AH$4:$AH$124)=0),'Record Inputs'!$AH$4:$AH$124),"")</f>
        <v/>
      </c>
      <c r="F262" s="319">
        <f>COUNTIF('Record Inputs'!$AD$4:$AD$579,'Orders Racks'!E262)</f>
        <v>458</v>
      </c>
      <c r="G262" s="319" t="str">
        <f t="shared" si="14"/>
        <v/>
      </c>
      <c r="H262" s="319" t="str">
        <f>IFERROR(LOOKUP(2,1/(COUNTIF($H$1:H261,$G$2:$G$579)=0),$G$2:$G$579),"")</f>
        <v/>
      </c>
      <c r="I262" s="319" t="str">
        <f>IFERROR(LOOKUP(2,1/(COUNTIF($I$1:I261,$H$2:$H$579)=0),$H$2:$H$579),"")</f>
        <v/>
      </c>
    </row>
    <row r="263" spans="5:9" ht="47.25" hidden="1" customHeight="1">
      <c r="E263" s="319" t="str">
        <f>IFERROR(LOOKUP(2,1/(COUNTIF($E$1:E262,'Record Inputs'!$AH$4:$AH$124)=0),'Record Inputs'!$AH$4:$AH$124),"")</f>
        <v/>
      </c>
      <c r="F263" s="319">
        <f>COUNTIF('Record Inputs'!$AD$4:$AD$579,'Orders Racks'!E263)</f>
        <v>458</v>
      </c>
      <c r="G263" s="319" t="str">
        <f t="shared" si="14"/>
        <v/>
      </c>
      <c r="H263" s="319" t="str">
        <f>IFERROR(LOOKUP(2,1/(COUNTIF($H$1:H262,$G$2:$G$579)=0),$G$2:$G$579),"")</f>
        <v/>
      </c>
      <c r="I263" s="319" t="str">
        <f>IFERROR(LOOKUP(2,1/(COUNTIF($I$1:I262,$H$2:$H$579)=0),$H$2:$H$579),"")</f>
        <v/>
      </c>
    </row>
    <row r="264" spans="5:9" ht="47.25" hidden="1" customHeight="1">
      <c r="E264" s="319" t="str">
        <f>IFERROR(LOOKUP(2,1/(COUNTIF($E$1:E263,'Record Inputs'!$AH$4:$AH$124)=0),'Record Inputs'!$AH$4:$AH$124),"")</f>
        <v/>
      </c>
      <c r="F264" s="319">
        <f>COUNTIF('Record Inputs'!$AD$4:$AD$579,'Orders Racks'!E264)</f>
        <v>458</v>
      </c>
      <c r="G264" s="319" t="str">
        <f t="shared" si="14"/>
        <v/>
      </c>
      <c r="H264" s="319" t="str">
        <f>IFERROR(LOOKUP(2,1/(COUNTIF($H$1:H263,$G$2:$G$579)=0),$G$2:$G$579),"")</f>
        <v/>
      </c>
      <c r="I264" s="319" t="str">
        <f>IFERROR(LOOKUP(2,1/(COUNTIF($I$1:I263,$H$2:$H$579)=0),$H$2:$H$579),"")</f>
        <v/>
      </c>
    </row>
    <row r="265" spans="5:9" ht="47.25" hidden="1" customHeight="1">
      <c r="E265" s="319" t="str">
        <f>IFERROR(LOOKUP(2,1/(COUNTIF($E$1:E264,'Record Inputs'!$AH$4:$AH$124)=0),'Record Inputs'!$AH$4:$AH$124),"")</f>
        <v/>
      </c>
      <c r="F265" s="319">
        <f>COUNTIF('Record Inputs'!$AD$4:$AD$579,'Orders Racks'!E265)</f>
        <v>458</v>
      </c>
      <c r="G265" s="319" t="str">
        <f t="shared" si="14"/>
        <v/>
      </c>
      <c r="H265" s="319" t="str">
        <f>IFERROR(LOOKUP(2,1/(COUNTIF($H$1:H264,$G$2:$G$579)=0),$G$2:$G$579),"")</f>
        <v/>
      </c>
      <c r="I265" s="319" t="str">
        <f>IFERROR(LOOKUP(2,1/(COUNTIF($I$1:I264,$H$2:$H$579)=0),$H$2:$H$579),"")</f>
        <v/>
      </c>
    </row>
    <row r="266" spans="5:9" ht="47.25" hidden="1" customHeight="1">
      <c r="E266" s="319" t="str">
        <f>IFERROR(LOOKUP(2,1/(COUNTIF($E$1:E265,'Record Inputs'!$AH$4:$AH$124)=0),'Record Inputs'!$AH$4:$AH$124),"")</f>
        <v/>
      </c>
      <c r="F266" s="319">
        <f>COUNTIF('Record Inputs'!$AD$4:$AD$579,'Orders Racks'!E266)</f>
        <v>458</v>
      </c>
      <c r="G266" s="319" t="str">
        <f t="shared" si="14"/>
        <v/>
      </c>
      <c r="H266" s="319" t="str">
        <f>IFERROR(LOOKUP(2,1/(COUNTIF($H$1:H265,$G$2:$G$579)=0),$G$2:$G$579),"")</f>
        <v/>
      </c>
      <c r="I266" s="319" t="str">
        <f>IFERROR(LOOKUP(2,1/(COUNTIF($I$1:I265,$H$2:$H$579)=0),$H$2:$H$579),"")</f>
        <v/>
      </c>
    </row>
    <row r="267" spans="5:9" ht="47.25" hidden="1" customHeight="1">
      <c r="E267" s="319" t="str">
        <f>IFERROR(LOOKUP(2,1/(COUNTIF($E$1:E266,'Record Inputs'!$AH$4:$AH$124)=0),'Record Inputs'!$AH$4:$AH$124),"")</f>
        <v/>
      </c>
      <c r="F267" s="319">
        <f>COUNTIF('Record Inputs'!$AD$4:$AD$579,'Orders Racks'!E267)</f>
        <v>458</v>
      </c>
      <c r="G267" s="319" t="str">
        <f t="shared" si="14"/>
        <v/>
      </c>
      <c r="H267" s="319" t="str">
        <f>IFERROR(LOOKUP(2,1/(COUNTIF($H$1:H266,$G$2:$G$579)=0),$G$2:$G$579),"")</f>
        <v/>
      </c>
      <c r="I267" s="319" t="str">
        <f>IFERROR(LOOKUP(2,1/(COUNTIF($I$1:I266,$H$2:$H$579)=0),$H$2:$H$579),"")</f>
        <v/>
      </c>
    </row>
    <row r="268" spans="5:9" ht="47.25" hidden="1" customHeight="1">
      <c r="E268" s="319" t="str">
        <f>IFERROR(LOOKUP(2,1/(COUNTIF($E$1:E267,'Record Inputs'!$AH$4:$AH$124)=0),'Record Inputs'!$AH$4:$AH$124),"")</f>
        <v/>
      </c>
      <c r="F268" s="319">
        <f>COUNTIF('Record Inputs'!$AD$4:$AD$579,'Orders Racks'!E268)</f>
        <v>458</v>
      </c>
      <c r="G268" s="319" t="str">
        <f t="shared" si="14"/>
        <v/>
      </c>
      <c r="H268" s="319" t="str">
        <f>IFERROR(LOOKUP(2,1/(COUNTIF($H$1:H267,$G$2:$G$579)=0),$G$2:$G$579),"")</f>
        <v/>
      </c>
      <c r="I268" s="319" t="str">
        <f>IFERROR(LOOKUP(2,1/(COUNTIF($I$1:I267,$H$2:$H$579)=0),$H$2:$H$579),"")</f>
        <v/>
      </c>
    </row>
    <row r="269" spans="5:9" ht="47.25" hidden="1" customHeight="1">
      <c r="E269" s="319" t="str">
        <f>IFERROR(LOOKUP(2,1/(COUNTIF($E$1:E268,'Record Inputs'!$AH$4:$AH$124)=0),'Record Inputs'!$AH$4:$AH$124),"")</f>
        <v/>
      </c>
      <c r="F269" s="319">
        <f>COUNTIF('Record Inputs'!$AD$4:$AD$579,'Orders Racks'!E269)</f>
        <v>458</v>
      </c>
      <c r="G269" s="319" t="str">
        <f t="shared" si="14"/>
        <v/>
      </c>
      <c r="H269" s="319" t="str">
        <f>IFERROR(LOOKUP(2,1/(COUNTIF($H$1:H268,$G$2:$G$579)=0),$G$2:$G$579),"")</f>
        <v/>
      </c>
      <c r="I269" s="319" t="str">
        <f>IFERROR(LOOKUP(2,1/(COUNTIF($I$1:I268,$H$2:$H$579)=0),$H$2:$H$579),"")</f>
        <v/>
      </c>
    </row>
    <row r="270" spans="5:9" ht="47.25" hidden="1" customHeight="1">
      <c r="E270" s="319" t="str">
        <f>IFERROR(LOOKUP(2,1/(COUNTIF($E$1:E269,'Record Inputs'!$AH$4:$AH$124)=0),'Record Inputs'!$AH$4:$AH$124),"")</f>
        <v/>
      </c>
      <c r="F270" s="319">
        <f>COUNTIF('Record Inputs'!$AD$4:$AD$579,'Orders Racks'!E270)</f>
        <v>458</v>
      </c>
      <c r="G270" s="319" t="str">
        <f t="shared" si="14"/>
        <v/>
      </c>
      <c r="H270" s="319" t="str">
        <f>IFERROR(LOOKUP(2,1/(COUNTIF($H$1:H269,$G$2:$G$579)=0),$G$2:$G$579),"")</f>
        <v/>
      </c>
      <c r="I270" s="319" t="str">
        <f>IFERROR(LOOKUP(2,1/(COUNTIF($I$1:I269,$H$2:$H$579)=0),$H$2:$H$579),"")</f>
        <v/>
      </c>
    </row>
    <row r="271" spans="5:9" ht="47.25" hidden="1" customHeight="1">
      <c r="E271" s="319" t="str">
        <f>IFERROR(LOOKUP(2,1/(COUNTIF($E$1:E270,'Record Inputs'!$AH$4:$AH$124)=0),'Record Inputs'!$AH$4:$AH$124),"")</f>
        <v/>
      </c>
      <c r="F271" s="319">
        <f>COUNTIF('Record Inputs'!$AD$4:$AD$579,'Orders Racks'!E271)</f>
        <v>458</v>
      </c>
      <c r="G271" s="319" t="str">
        <f t="shared" si="14"/>
        <v/>
      </c>
      <c r="H271" s="319" t="str">
        <f>IFERROR(LOOKUP(2,1/(COUNTIF($H$1:H270,$G$2:$G$579)=0),$G$2:$G$579),"")</f>
        <v/>
      </c>
      <c r="I271" s="319" t="str">
        <f>IFERROR(LOOKUP(2,1/(COUNTIF($I$1:I270,$H$2:$H$579)=0),$H$2:$H$579),"")</f>
        <v/>
      </c>
    </row>
    <row r="272" spans="5:9" ht="47.25" hidden="1" customHeight="1">
      <c r="E272" s="319" t="str">
        <f>IFERROR(LOOKUP(2,1/(COUNTIF($E$1:E271,'Record Inputs'!$AH$4:$AH$124)=0),'Record Inputs'!$AH$4:$AH$124),"")</f>
        <v/>
      </c>
      <c r="F272" s="319">
        <f>COUNTIF('Record Inputs'!$AD$4:$AD$579,'Orders Racks'!E272)</f>
        <v>458</v>
      </c>
      <c r="G272" s="319" t="str">
        <f t="shared" si="14"/>
        <v/>
      </c>
      <c r="H272" s="319" t="str">
        <f>IFERROR(LOOKUP(2,1/(COUNTIF($H$1:H271,$G$2:$G$579)=0),$G$2:$G$579),"")</f>
        <v/>
      </c>
      <c r="I272" s="319" t="str">
        <f>IFERROR(LOOKUP(2,1/(COUNTIF($I$1:I271,$H$2:$H$579)=0),$H$2:$H$579),"")</f>
        <v/>
      </c>
    </row>
    <row r="273" spans="5:9" ht="47.25" hidden="1" customHeight="1">
      <c r="E273" s="319" t="str">
        <f>IFERROR(LOOKUP(2,1/(COUNTIF($E$1:E272,'Record Inputs'!$AH$4:$AH$124)=0),'Record Inputs'!$AH$4:$AH$124),"")</f>
        <v/>
      </c>
      <c r="F273" s="319">
        <f>COUNTIF('Record Inputs'!$AD$4:$AD$579,'Orders Racks'!E273)</f>
        <v>458</v>
      </c>
      <c r="G273" s="319" t="str">
        <f t="shared" si="14"/>
        <v/>
      </c>
      <c r="H273" s="319" t="str">
        <f>IFERROR(LOOKUP(2,1/(COUNTIF($H$1:H272,$G$2:$G$579)=0),$G$2:$G$579),"")</f>
        <v/>
      </c>
      <c r="I273" s="319" t="str">
        <f>IFERROR(LOOKUP(2,1/(COUNTIF($I$1:I272,$H$2:$H$579)=0),$H$2:$H$579),"")</f>
        <v/>
      </c>
    </row>
    <row r="274" spans="5:9" ht="47.25" hidden="1" customHeight="1">
      <c r="E274" s="319" t="str">
        <f>IFERROR(LOOKUP(2,1/(COUNTIF($E$1:E273,'Record Inputs'!$AH$4:$AH$124)=0),'Record Inputs'!$AH$4:$AH$124),"")</f>
        <v/>
      </c>
      <c r="F274" s="319">
        <f>COUNTIF('Record Inputs'!$AD$4:$AD$579,'Orders Racks'!E274)</f>
        <v>458</v>
      </c>
      <c r="G274" s="319" t="str">
        <f t="shared" si="14"/>
        <v/>
      </c>
      <c r="H274" s="319" t="str">
        <f>IFERROR(LOOKUP(2,1/(COUNTIF($H$1:H273,$G$2:$G$579)=0),$G$2:$G$579),"")</f>
        <v/>
      </c>
      <c r="I274" s="319" t="str">
        <f>IFERROR(LOOKUP(2,1/(COUNTIF($I$1:I273,$H$2:$H$579)=0),$H$2:$H$579),"")</f>
        <v/>
      </c>
    </row>
    <row r="275" spans="5:9" ht="47.25" hidden="1" customHeight="1">
      <c r="E275" s="319" t="str">
        <f>IFERROR(LOOKUP(2,1/(COUNTIF($E$1:E274,'Record Inputs'!$AH$4:$AH$124)=0),'Record Inputs'!$AH$4:$AH$124),"")</f>
        <v/>
      </c>
      <c r="F275" s="319">
        <f>COUNTIF('Record Inputs'!$AD$4:$AD$579,'Orders Racks'!E275)</f>
        <v>458</v>
      </c>
      <c r="G275" s="319" t="str">
        <f t="shared" si="14"/>
        <v/>
      </c>
      <c r="H275" s="319" t="str">
        <f>IFERROR(LOOKUP(2,1/(COUNTIF($H$1:H274,$G$2:$G$579)=0),$G$2:$G$579),"")</f>
        <v/>
      </c>
      <c r="I275" s="319" t="str">
        <f>IFERROR(LOOKUP(2,1/(COUNTIF($I$1:I274,$H$2:$H$579)=0),$H$2:$H$579),"")</f>
        <v/>
      </c>
    </row>
    <row r="276" spans="5:9" ht="47.25" hidden="1" customHeight="1">
      <c r="E276" s="319" t="str">
        <f>IFERROR(LOOKUP(2,1/(COUNTIF($E$1:E275,'Record Inputs'!$AH$4:$AH$124)=0),'Record Inputs'!$AH$4:$AH$124),"")</f>
        <v/>
      </c>
      <c r="F276" s="319">
        <f>COUNTIF('Record Inputs'!$AD$4:$AD$579,'Orders Racks'!E276)</f>
        <v>458</v>
      </c>
      <c r="G276" s="319" t="str">
        <f t="shared" si="14"/>
        <v/>
      </c>
      <c r="H276" s="319" t="str">
        <f>IFERROR(LOOKUP(2,1/(COUNTIF($H$1:H275,$G$2:$G$579)=0),$G$2:$G$579),"")</f>
        <v/>
      </c>
      <c r="I276" s="319" t="str">
        <f>IFERROR(LOOKUP(2,1/(COUNTIF($I$1:I275,$H$2:$H$579)=0),$H$2:$H$579),"")</f>
        <v/>
      </c>
    </row>
    <row r="277" spans="5:9" ht="47.25" hidden="1" customHeight="1">
      <c r="E277" s="319" t="str">
        <f>IFERROR(LOOKUP(2,1/(COUNTIF($E$1:E276,'Record Inputs'!$AH$4:$AH$124)=0),'Record Inputs'!$AH$4:$AH$124),"")</f>
        <v/>
      </c>
      <c r="F277" s="319">
        <f>COUNTIF('Record Inputs'!$AD$4:$AD$579,'Orders Racks'!E277)</f>
        <v>458</v>
      </c>
      <c r="G277" s="319" t="str">
        <f t="shared" si="14"/>
        <v/>
      </c>
      <c r="H277" s="319" t="str">
        <f>IFERROR(LOOKUP(2,1/(COUNTIF($H$1:H276,$G$2:$G$579)=0),$G$2:$G$579),"")</f>
        <v/>
      </c>
      <c r="I277" s="319" t="str">
        <f>IFERROR(LOOKUP(2,1/(COUNTIF($I$1:I276,$H$2:$H$579)=0),$H$2:$H$579),"")</f>
        <v/>
      </c>
    </row>
    <row r="278" spans="5:9" ht="47.25" hidden="1" customHeight="1">
      <c r="E278" s="319" t="str">
        <f>IFERROR(LOOKUP(2,1/(COUNTIF($E$1:E277,'Record Inputs'!$AH$4:$AH$124)=0),'Record Inputs'!$AH$4:$AH$124),"")</f>
        <v/>
      </c>
      <c r="F278" s="319">
        <f>COUNTIF('Record Inputs'!$AD$4:$AD$579,'Orders Racks'!E278)</f>
        <v>458</v>
      </c>
      <c r="G278" s="319" t="str">
        <f t="shared" si="14"/>
        <v/>
      </c>
      <c r="H278" s="319" t="str">
        <f>IFERROR(LOOKUP(2,1/(COUNTIF($H$1:H277,$G$2:$G$579)=0),$G$2:$G$579),"")</f>
        <v/>
      </c>
      <c r="I278" s="319" t="str">
        <f>IFERROR(LOOKUP(2,1/(COUNTIF($I$1:I277,$H$2:$H$579)=0),$H$2:$H$579),"")</f>
        <v/>
      </c>
    </row>
    <row r="279" spans="5:9" ht="47.25" hidden="1" customHeight="1">
      <c r="E279" s="319" t="str">
        <f>IFERROR(LOOKUP(2,1/(COUNTIF($E$1:E278,'Record Inputs'!$AH$4:$AH$124)=0),'Record Inputs'!$AH$4:$AH$124),"")</f>
        <v/>
      </c>
      <c r="F279" s="319">
        <f>COUNTIF('Record Inputs'!$AD$4:$AD$579,'Orders Racks'!E279)</f>
        <v>458</v>
      </c>
      <c r="G279" s="319" t="str">
        <f t="shared" si="14"/>
        <v/>
      </c>
      <c r="H279" s="319" t="str">
        <f>IFERROR(LOOKUP(2,1/(COUNTIF($H$1:H278,$G$2:$G$579)=0),$G$2:$G$579),"")</f>
        <v/>
      </c>
      <c r="I279" s="319" t="str">
        <f>IFERROR(LOOKUP(2,1/(COUNTIF($I$1:I278,$H$2:$H$579)=0),$H$2:$H$579),"")</f>
        <v/>
      </c>
    </row>
    <row r="280" spans="5:9" ht="47.25" hidden="1" customHeight="1">
      <c r="E280" s="319" t="str">
        <f>IFERROR(LOOKUP(2,1/(COUNTIF($E$1:E279,'Record Inputs'!$AH$4:$AH$124)=0),'Record Inputs'!$AH$4:$AH$124),"")</f>
        <v/>
      </c>
      <c r="F280" s="319">
        <f>COUNTIF('Record Inputs'!$AD$4:$AD$579,'Orders Racks'!E280)</f>
        <v>458</v>
      </c>
      <c r="G280" s="319" t="str">
        <f t="shared" si="14"/>
        <v/>
      </c>
      <c r="H280" s="319" t="str">
        <f>IFERROR(LOOKUP(2,1/(COUNTIF($H$1:H279,$G$2:$G$579)=0),$G$2:$G$579),"")</f>
        <v/>
      </c>
      <c r="I280" s="319" t="str">
        <f>IFERROR(LOOKUP(2,1/(COUNTIF($I$1:I279,$H$2:$H$579)=0),$H$2:$H$579),"")</f>
        <v/>
      </c>
    </row>
    <row r="281" spans="5:9" ht="47.25" hidden="1" customHeight="1">
      <c r="E281" s="319" t="str">
        <f>IFERROR(LOOKUP(2,1/(COUNTIF($E$1:E280,'Record Inputs'!$AH$4:$AH$124)=0),'Record Inputs'!$AH$4:$AH$124),"")</f>
        <v/>
      </c>
      <c r="F281" s="319">
        <f>COUNTIF('Record Inputs'!$AD$4:$AD$579,'Orders Racks'!E281)</f>
        <v>458</v>
      </c>
      <c r="G281" s="319" t="str">
        <f t="shared" si="14"/>
        <v/>
      </c>
      <c r="H281" s="319" t="str">
        <f>IFERROR(LOOKUP(2,1/(COUNTIF($H$1:H280,$G$2:$G$579)=0),$G$2:$G$579),"")</f>
        <v/>
      </c>
      <c r="I281" s="319" t="str">
        <f>IFERROR(LOOKUP(2,1/(COUNTIF($I$1:I280,$H$2:$H$579)=0),$H$2:$H$579),"")</f>
        <v/>
      </c>
    </row>
    <row r="282" spans="5:9" ht="47.25" hidden="1" customHeight="1">
      <c r="E282" s="319" t="str">
        <f>IFERROR(LOOKUP(2,1/(COUNTIF($E$1:E281,'Record Inputs'!$AH$4:$AH$124)=0),'Record Inputs'!$AH$4:$AH$124),"")</f>
        <v/>
      </c>
      <c r="F282" s="319">
        <f>COUNTIF('Record Inputs'!$AD$4:$AD$579,'Orders Racks'!E282)</f>
        <v>458</v>
      </c>
      <c r="G282" s="319" t="str">
        <f t="shared" si="14"/>
        <v/>
      </c>
      <c r="H282" s="319" t="str">
        <f>IFERROR(LOOKUP(2,1/(COUNTIF($H$1:H281,$G$2:$G$579)=0),$G$2:$G$579),"")</f>
        <v/>
      </c>
      <c r="I282" s="319" t="str">
        <f>IFERROR(LOOKUP(2,1/(COUNTIF($I$1:I281,$H$2:$H$579)=0),$H$2:$H$579),"")</f>
        <v/>
      </c>
    </row>
    <row r="283" spans="5:9" ht="47.25" hidden="1" customHeight="1">
      <c r="E283" s="319" t="str">
        <f>IFERROR(LOOKUP(2,1/(COUNTIF($E$1:E282,'Record Inputs'!$AH$4:$AH$124)=0),'Record Inputs'!$AH$4:$AH$124),"")</f>
        <v/>
      </c>
      <c r="F283" s="319">
        <f>COUNTIF('Record Inputs'!$AD$4:$AD$579,'Orders Racks'!E283)</f>
        <v>458</v>
      </c>
      <c r="G283" s="319" t="str">
        <f t="shared" si="14"/>
        <v/>
      </c>
      <c r="H283" s="319" t="str">
        <f>IFERROR(LOOKUP(2,1/(COUNTIF($H$1:H282,$G$2:$G$579)=0),$G$2:$G$579),"")</f>
        <v/>
      </c>
      <c r="I283" s="319" t="str">
        <f>IFERROR(LOOKUP(2,1/(COUNTIF($I$1:I282,$H$2:$H$579)=0),$H$2:$H$579),"")</f>
        <v/>
      </c>
    </row>
    <row r="284" spans="5:9" ht="47.25" hidden="1" customHeight="1">
      <c r="E284" s="319" t="str">
        <f>IFERROR(LOOKUP(2,1/(COUNTIF($E$1:E283,'Record Inputs'!$AH$4:$AH$124)=0),'Record Inputs'!$AH$4:$AH$124),"")</f>
        <v/>
      </c>
      <c r="F284" s="319">
        <f>COUNTIF('Record Inputs'!$AD$4:$AD$579,'Orders Racks'!E284)</f>
        <v>458</v>
      </c>
      <c r="G284" s="319" t="str">
        <f t="shared" si="14"/>
        <v/>
      </c>
      <c r="H284" s="319" t="str">
        <f>IFERROR(LOOKUP(2,1/(COUNTIF($H$1:H283,$G$2:$G$579)=0),$G$2:$G$579),"")</f>
        <v/>
      </c>
      <c r="I284" s="319" t="str">
        <f>IFERROR(LOOKUP(2,1/(COUNTIF($I$1:I283,$H$2:$H$579)=0),$H$2:$H$579),"")</f>
        <v/>
      </c>
    </row>
    <row r="285" spans="5:9" ht="47.25" hidden="1" customHeight="1">
      <c r="E285" s="319" t="str">
        <f>IFERROR(LOOKUP(2,1/(COUNTIF($E$1:E284,'Record Inputs'!$AH$4:$AH$124)=0),'Record Inputs'!$AH$4:$AH$124),"")</f>
        <v/>
      </c>
      <c r="F285" s="319">
        <f>COUNTIF('Record Inputs'!$AD$4:$AD$579,'Orders Racks'!E285)</f>
        <v>458</v>
      </c>
      <c r="G285" s="319" t="str">
        <f t="shared" si="14"/>
        <v/>
      </c>
      <c r="H285" s="319" t="str">
        <f>IFERROR(LOOKUP(2,1/(COUNTIF($H$1:H284,$G$2:$G$579)=0),$G$2:$G$579),"")</f>
        <v/>
      </c>
      <c r="I285" s="319" t="str">
        <f>IFERROR(LOOKUP(2,1/(COUNTIF($I$1:I284,$H$2:$H$579)=0),$H$2:$H$579),"")</f>
        <v/>
      </c>
    </row>
    <row r="286" spans="5:9" ht="47.25" hidden="1" customHeight="1">
      <c r="E286" s="319" t="str">
        <f>IFERROR(LOOKUP(2,1/(COUNTIF($E$1:E285,'Record Inputs'!$AH$4:$AH$124)=0),'Record Inputs'!$AH$4:$AH$124),"")</f>
        <v/>
      </c>
      <c r="F286" s="319">
        <f>COUNTIF('Record Inputs'!$AD$4:$AD$579,'Orders Racks'!E286)</f>
        <v>458</v>
      </c>
      <c r="G286" s="319" t="str">
        <f t="shared" si="14"/>
        <v/>
      </c>
      <c r="H286" s="319" t="str">
        <f>IFERROR(LOOKUP(2,1/(COUNTIF($H$1:H285,$G$2:$G$579)=0),$G$2:$G$579),"")</f>
        <v/>
      </c>
      <c r="I286" s="319" t="str">
        <f>IFERROR(LOOKUP(2,1/(COUNTIF($I$1:I285,$H$2:$H$579)=0),$H$2:$H$579),"")</f>
        <v/>
      </c>
    </row>
    <row r="287" spans="5:9" ht="47.25" hidden="1" customHeight="1">
      <c r="E287" s="319" t="str">
        <f>IFERROR(LOOKUP(2,1/(COUNTIF($E$1:E286,'Record Inputs'!$AH$4:$AH$124)=0),'Record Inputs'!$AH$4:$AH$124),"")</f>
        <v/>
      </c>
      <c r="F287" s="319">
        <f>COUNTIF('Record Inputs'!$AD$4:$AD$579,'Orders Racks'!E287)</f>
        <v>458</v>
      </c>
      <c r="G287" s="319" t="str">
        <f t="shared" si="14"/>
        <v/>
      </c>
      <c r="H287" s="319" t="str">
        <f>IFERROR(LOOKUP(2,1/(COUNTIF($H$1:H286,$G$2:$G$579)=0),$G$2:$G$579),"")</f>
        <v/>
      </c>
      <c r="I287" s="319" t="str">
        <f>IFERROR(LOOKUP(2,1/(COUNTIF($I$1:I286,$H$2:$H$579)=0),$H$2:$H$579),"")</f>
        <v/>
      </c>
    </row>
    <row r="288" spans="5:9" ht="47.25" hidden="1" customHeight="1">
      <c r="E288" s="319" t="str">
        <f>IFERROR(LOOKUP(2,1/(COUNTIF($E$1:E287,'Record Inputs'!$AH$4:$AH$124)=0),'Record Inputs'!$AH$4:$AH$124),"")</f>
        <v/>
      </c>
      <c r="F288" s="319">
        <f>COUNTIF('Record Inputs'!$AD$4:$AD$579,'Orders Racks'!E288)</f>
        <v>458</v>
      </c>
      <c r="G288" s="319" t="str">
        <f t="shared" si="14"/>
        <v/>
      </c>
      <c r="H288" s="319" t="str">
        <f>IFERROR(LOOKUP(2,1/(COUNTIF($H$1:H287,$G$2:$G$579)=0),$G$2:$G$579),"")</f>
        <v/>
      </c>
      <c r="I288" s="319" t="str">
        <f>IFERROR(LOOKUP(2,1/(COUNTIF($I$1:I287,$H$2:$H$579)=0),$H$2:$H$579),"")</f>
        <v/>
      </c>
    </row>
    <row r="289" spans="5:9" ht="47.25" hidden="1" customHeight="1">
      <c r="E289" s="319" t="str">
        <f>IFERROR(LOOKUP(2,1/(COUNTIF($E$1:E288,'Record Inputs'!$AH$4:$AH$124)=0),'Record Inputs'!$AH$4:$AH$124),"")</f>
        <v/>
      </c>
      <c r="F289" s="319">
        <f>COUNTIF('Record Inputs'!$AD$4:$AD$579,'Orders Racks'!E289)</f>
        <v>458</v>
      </c>
      <c r="G289" s="319" t="str">
        <f t="shared" si="14"/>
        <v/>
      </c>
      <c r="H289" s="319" t="str">
        <f>IFERROR(LOOKUP(2,1/(COUNTIF($H$1:H288,$G$2:$G$579)=0),$G$2:$G$579),"")</f>
        <v/>
      </c>
      <c r="I289" s="319" t="str">
        <f>IFERROR(LOOKUP(2,1/(COUNTIF($I$1:I288,$H$2:$H$579)=0),$H$2:$H$579),"")</f>
        <v/>
      </c>
    </row>
    <row r="290" spans="5:9" ht="47.25" hidden="1" customHeight="1">
      <c r="E290" s="319" t="str">
        <f>IFERROR(LOOKUP(2,1/(COUNTIF($E$1:E289,'Record Inputs'!$AH$4:$AH$124)=0),'Record Inputs'!$AH$4:$AH$124),"")</f>
        <v/>
      </c>
      <c r="F290" s="319">
        <f>COUNTIF('Record Inputs'!$AD$4:$AD$579,'Orders Racks'!E290)</f>
        <v>458</v>
      </c>
      <c r="G290" s="319" t="str">
        <f t="shared" si="14"/>
        <v/>
      </c>
      <c r="H290" s="319" t="str">
        <f>IFERROR(LOOKUP(2,1/(COUNTIF($H$1:H289,$G$2:$G$579)=0),$G$2:$G$579),"")</f>
        <v/>
      </c>
      <c r="I290" s="319" t="str">
        <f>IFERROR(LOOKUP(2,1/(COUNTIF($I$1:I289,$H$2:$H$579)=0),$H$2:$H$579),"")</f>
        <v/>
      </c>
    </row>
    <row r="291" spans="5:9" ht="47.25" hidden="1" customHeight="1">
      <c r="E291" s="319" t="str">
        <f>IFERROR(LOOKUP(2,1/(COUNTIF($E$1:E290,'Record Inputs'!$AH$4:$AH$124)=0),'Record Inputs'!$AH$4:$AH$124),"")</f>
        <v/>
      </c>
      <c r="F291" s="319">
        <f>COUNTIF('Record Inputs'!$AD$4:$AD$579,'Orders Racks'!E291)</f>
        <v>458</v>
      </c>
      <c r="G291" s="319" t="str">
        <f t="shared" si="14"/>
        <v/>
      </c>
      <c r="H291" s="319" t="str">
        <f>IFERROR(LOOKUP(2,1/(COUNTIF($H$1:H290,$G$2:$G$579)=0),$G$2:$G$579),"")</f>
        <v/>
      </c>
      <c r="I291" s="319" t="str">
        <f>IFERROR(LOOKUP(2,1/(COUNTIF($I$1:I290,$H$2:$H$579)=0),$H$2:$H$579),"")</f>
        <v/>
      </c>
    </row>
    <row r="292" spans="5:9" ht="47.25" hidden="1" customHeight="1">
      <c r="E292" s="319" t="str">
        <f>IFERROR(LOOKUP(2,1/(COUNTIF($E$1:E291,'Record Inputs'!$AH$4:$AH$124)=0),'Record Inputs'!$AH$4:$AH$124),"")</f>
        <v/>
      </c>
      <c r="F292" s="319">
        <f>COUNTIF('Record Inputs'!$AD$4:$AD$579,'Orders Racks'!E292)</f>
        <v>458</v>
      </c>
      <c r="G292" s="319" t="str">
        <f t="shared" si="14"/>
        <v/>
      </c>
      <c r="H292" s="319" t="str">
        <f>IFERROR(LOOKUP(2,1/(COUNTIF($H$1:H291,$G$2:$G$579)=0),$G$2:$G$579),"")</f>
        <v/>
      </c>
      <c r="I292" s="319" t="str">
        <f>IFERROR(LOOKUP(2,1/(COUNTIF($I$1:I291,$H$2:$H$579)=0),$H$2:$H$579),"")</f>
        <v/>
      </c>
    </row>
    <row r="293" spans="5:9" ht="47.25" hidden="1" customHeight="1">
      <c r="E293" s="319" t="str">
        <f>IFERROR(LOOKUP(2,1/(COUNTIF($E$1:E292,'Record Inputs'!$AH$4:$AH$124)=0),'Record Inputs'!$AH$4:$AH$124),"")</f>
        <v/>
      </c>
      <c r="F293" s="319">
        <f>COUNTIF('Record Inputs'!$AD$4:$AD$579,'Orders Racks'!E293)</f>
        <v>458</v>
      </c>
      <c r="G293" s="319" t="str">
        <f t="shared" si="14"/>
        <v/>
      </c>
      <c r="H293" s="319" t="str">
        <f>IFERROR(LOOKUP(2,1/(COUNTIF($H$1:H292,$G$2:$G$579)=0),$G$2:$G$579),"")</f>
        <v/>
      </c>
      <c r="I293" s="319" t="str">
        <f>IFERROR(LOOKUP(2,1/(COUNTIF($I$1:I292,$H$2:$H$579)=0),$H$2:$H$579),"")</f>
        <v/>
      </c>
    </row>
    <row r="294" spans="5:9" ht="47.25" hidden="1" customHeight="1">
      <c r="E294" s="319" t="str">
        <f>IFERROR(LOOKUP(2,1/(COUNTIF($E$1:E293,'Record Inputs'!$AH$4:$AH$124)=0),'Record Inputs'!$AH$4:$AH$124),"")</f>
        <v/>
      </c>
      <c r="F294" s="319">
        <f>COUNTIF('Record Inputs'!$AD$4:$AD$579,'Orders Racks'!E294)</f>
        <v>458</v>
      </c>
      <c r="G294" s="319" t="str">
        <f t="shared" si="14"/>
        <v/>
      </c>
      <c r="H294" s="319" t="str">
        <f>IFERROR(LOOKUP(2,1/(COUNTIF($H$1:H293,$G$2:$G$579)=0),$G$2:$G$579),"")</f>
        <v/>
      </c>
      <c r="I294" s="319" t="str">
        <f>IFERROR(LOOKUP(2,1/(COUNTIF($I$1:I293,$H$2:$H$579)=0),$H$2:$H$579),"")</f>
        <v/>
      </c>
    </row>
    <row r="295" spans="5:9" ht="47.25" hidden="1" customHeight="1">
      <c r="E295" s="319" t="str">
        <f>IFERROR(LOOKUP(2,1/(COUNTIF($E$1:E294,'Record Inputs'!$AH$4:$AH$124)=0),'Record Inputs'!$AH$4:$AH$124),"")</f>
        <v/>
      </c>
      <c r="F295" s="319">
        <f>COUNTIF('Record Inputs'!$AD$4:$AD$579,'Orders Racks'!E295)</f>
        <v>458</v>
      </c>
      <c r="G295" s="319" t="str">
        <f t="shared" si="14"/>
        <v/>
      </c>
      <c r="H295" s="319" t="str">
        <f>IFERROR(LOOKUP(2,1/(COUNTIF($H$1:H294,$G$2:$G$579)=0),$G$2:$G$579),"")</f>
        <v/>
      </c>
      <c r="I295" s="319" t="str">
        <f>IFERROR(LOOKUP(2,1/(COUNTIF($I$1:I294,$H$2:$H$579)=0),$H$2:$H$579),"")</f>
        <v/>
      </c>
    </row>
    <row r="296" spans="5:9" ht="47.25" hidden="1" customHeight="1">
      <c r="E296" s="319" t="str">
        <f>IFERROR(LOOKUP(2,1/(COUNTIF($E$1:E295,'Record Inputs'!$AH$4:$AH$124)=0),'Record Inputs'!$AH$4:$AH$124),"")</f>
        <v/>
      </c>
      <c r="F296" s="319">
        <f>COUNTIF('Record Inputs'!$AD$4:$AD$579,'Orders Racks'!E296)</f>
        <v>458</v>
      </c>
      <c r="G296" s="319" t="str">
        <f t="shared" si="14"/>
        <v/>
      </c>
      <c r="H296" s="319" t="str">
        <f>IFERROR(LOOKUP(2,1/(COUNTIF($H$1:H295,$G$2:$G$579)=0),$G$2:$G$579),"")</f>
        <v/>
      </c>
      <c r="I296" s="319" t="str">
        <f>IFERROR(LOOKUP(2,1/(COUNTIF($I$1:I295,$H$2:$H$579)=0),$H$2:$H$579),"")</f>
        <v/>
      </c>
    </row>
    <row r="297" spans="5:9" ht="47.25" hidden="1" customHeight="1">
      <c r="E297" s="319" t="str">
        <f>IFERROR(LOOKUP(2,1/(COUNTIF($E$1:E296,'Record Inputs'!$AH$4:$AH$124)=0),'Record Inputs'!$AH$4:$AH$124),"")</f>
        <v/>
      </c>
      <c r="F297" s="319">
        <f>COUNTIF('Record Inputs'!$AD$4:$AD$579,'Orders Racks'!E297)</f>
        <v>458</v>
      </c>
      <c r="G297" s="319" t="str">
        <f t="shared" si="14"/>
        <v/>
      </c>
      <c r="H297" s="319" t="str">
        <f>IFERROR(LOOKUP(2,1/(COUNTIF($H$1:H296,$G$2:$G$579)=0),$G$2:$G$579),"")</f>
        <v/>
      </c>
      <c r="I297" s="319" t="str">
        <f>IFERROR(LOOKUP(2,1/(COUNTIF($I$1:I296,$H$2:$H$579)=0),$H$2:$H$579),"")</f>
        <v/>
      </c>
    </row>
    <row r="298" spans="5:9" ht="47.25" hidden="1" customHeight="1">
      <c r="E298" s="319" t="str">
        <f>IFERROR(LOOKUP(2,1/(COUNTIF($E$1:E297,'Record Inputs'!$AH$4:$AH$124)=0),'Record Inputs'!$AH$4:$AH$124),"")</f>
        <v/>
      </c>
      <c r="F298" s="319">
        <f>COUNTIF('Record Inputs'!$AD$4:$AD$579,'Orders Racks'!E298)</f>
        <v>458</v>
      </c>
      <c r="G298" s="319" t="str">
        <f t="shared" si="14"/>
        <v/>
      </c>
      <c r="H298" s="319" t="str">
        <f>IFERROR(LOOKUP(2,1/(COUNTIF($H$1:H297,$G$2:$G$579)=0),$G$2:$G$579),"")</f>
        <v/>
      </c>
      <c r="I298" s="319" t="str">
        <f>IFERROR(LOOKUP(2,1/(COUNTIF($I$1:I297,$H$2:$H$579)=0),$H$2:$H$579),"")</f>
        <v/>
      </c>
    </row>
    <row r="299" spans="5:9" ht="47.25" hidden="1" customHeight="1">
      <c r="E299" s="319" t="str">
        <f>IFERROR(LOOKUP(2,1/(COUNTIF($E$1:E298,'Record Inputs'!$AH$4:$AH$124)=0),'Record Inputs'!$AH$4:$AH$124),"")</f>
        <v/>
      </c>
      <c r="F299" s="319">
        <f>COUNTIF('Record Inputs'!$AD$4:$AD$579,'Orders Racks'!E299)</f>
        <v>458</v>
      </c>
      <c r="G299" s="319" t="str">
        <f t="shared" si="14"/>
        <v/>
      </c>
      <c r="H299" s="319" t="str">
        <f>IFERROR(LOOKUP(2,1/(COUNTIF($H$1:H298,$G$2:$G$579)=0),$G$2:$G$579),"")</f>
        <v/>
      </c>
      <c r="I299" s="319" t="str">
        <f>IFERROR(LOOKUP(2,1/(COUNTIF($I$1:I298,$H$2:$H$579)=0),$H$2:$H$579),"")</f>
        <v/>
      </c>
    </row>
    <row r="300" spans="5:9" ht="47.25" hidden="1" customHeight="1">
      <c r="E300" s="319" t="str">
        <f>IFERROR(LOOKUP(2,1/(COUNTIF($E$1:E299,'Record Inputs'!$AH$4:$AH$124)=0),'Record Inputs'!$AH$4:$AH$124),"")</f>
        <v/>
      </c>
      <c r="F300" s="319">
        <f>COUNTIF('Record Inputs'!$AD$4:$AD$579,'Orders Racks'!E300)</f>
        <v>458</v>
      </c>
      <c r="G300" s="319" t="str">
        <f t="shared" si="14"/>
        <v/>
      </c>
      <c r="H300" s="319" t="str">
        <f>IFERROR(LOOKUP(2,1/(COUNTIF($H$1:H299,$G$2:$G$579)=0),$G$2:$G$579),"")</f>
        <v/>
      </c>
      <c r="I300" s="319" t="str">
        <f>IFERROR(LOOKUP(2,1/(COUNTIF($I$1:I299,$H$2:$H$579)=0),$H$2:$H$579),"")</f>
        <v/>
      </c>
    </row>
    <row r="301" spans="5:9" ht="47.25" hidden="1" customHeight="1">
      <c r="E301" s="319" t="str">
        <f>IFERROR(LOOKUP(2,1/(COUNTIF($E$1:E300,'Record Inputs'!$AH$4:$AH$124)=0),'Record Inputs'!$AH$4:$AH$124),"")</f>
        <v/>
      </c>
      <c r="F301" s="319">
        <f>COUNTIF('Record Inputs'!$AD$4:$AD$579,'Orders Racks'!E301)</f>
        <v>458</v>
      </c>
      <c r="G301" s="319" t="str">
        <f t="shared" si="14"/>
        <v/>
      </c>
      <c r="H301" s="319" t="str">
        <f>IFERROR(LOOKUP(2,1/(COUNTIF($H$1:H300,$G$2:$G$579)=0),$G$2:$G$579),"")</f>
        <v/>
      </c>
      <c r="I301" s="319" t="str">
        <f>IFERROR(LOOKUP(2,1/(COUNTIF($I$1:I300,$H$2:$H$579)=0),$H$2:$H$579),"")</f>
        <v/>
      </c>
    </row>
    <row r="302" spans="5:9" ht="47.25" hidden="1" customHeight="1"/>
    <row r="303" spans="5:9" ht="47.25" hidden="1" customHeight="1"/>
    <row r="304" spans="5:9" ht="47.25" hidden="1" customHeight="1"/>
    <row r="305" spans="1:1" ht="47.25" hidden="1" customHeight="1"/>
    <row r="306" spans="1:1" ht="47.25" hidden="1" customHeight="1"/>
    <row r="307" spans="1:1" ht="47.25" hidden="1" customHeight="1">
      <c r="A307" s="467" t="str">
        <f>'Record Inputs'!AI305</f>
        <v/>
      </c>
    </row>
  </sheetData>
  <conditionalFormatting sqref="B1:B1048576">
    <cfRule type="cellIs" dxfId="167" priority="1" operator="between">
      <formula>13</formula>
      <formula>10000</formula>
    </cfRule>
  </conditionalFormatting>
  <pageMargins left="0.7" right="0.7" top="0.75" bottom="0.75" header="0.3" footer="0.3"/>
  <pageSetup scale="89" orientation="landscape" r:id="rId1"/>
  <rowBreaks count="9" manualBreakCount="9">
    <brk id="9" max="16383" man="1"/>
    <brk id="18" max="16383" man="1"/>
    <brk id="27" max="16383" man="1"/>
    <brk id="36" max="16383" man="1"/>
    <brk id="45" max="16383" man="1"/>
    <brk id="54" max="16383" man="1"/>
    <brk id="63" max="16383" man="1"/>
    <brk id="72" max="16383" man="1"/>
    <brk id="81" max="16383" man="1"/>
  </rowBreaks>
  <legacyDrawing r:id="rId2"/>
  <controls>
    <control shapeId="13313" r:id="rId3" name="CommandButton1"/>
  </controls>
</worksheet>
</file>

<file path=xl/worksheets/sheet26.xml><?xml version="1.0" encoding="utf-8"?>
<worksheet xmlns="http://schemas.openxmlformats.org/spreadsheetml/2006/main" xmlns:r="http://schemas.openxmlformats.org/officeDocument/2006/relationships">
  <sheetPr published="0" codeName="Sheet5"/>
  <dimension ref="A1:B139"/>
  <sheetViews>
    <sheetView topLeftCell="A109" workbookViewId="0">
      <selection activeCell="B7" sqref="B7:AW38"/>
    </sheetView>
  </sheetViews>
  <sheetFormatPr defaultRowHeight="15"/>
  <sheetData>
    <row r="1" spans="1:2">
      <c r="A1" s="73" t="s">
        <v>147</v>
      </c>
    </row>
    <row r="2" spans="1:2">
      <c r="A2" s="73" t="s">
        <v>124</v>
      </c>
      <c r="B2" s="73" t="s">
        <v>125</v>
      </c>
    </row>
    <row r="3" spans="1:2">
      <c r="B3" s="73" t="s">
        <v>126</v>
      </c>
    </row>
    <row r="4" spans="1:2">
      <c r="A4" s="73" t="s">
        <v>127</v>
      </c>
      <c r="B4" s="73" t="s">
        <v>128</v>
      </c>
    </row>
    <row r="5" spans="1:2">
      <c r="B5" s="73" t="s">
        <v>129</v>
      </c>
    </row>
    <row r="6" spans="1:2">
      <c r="A6" s="73" t="s">
        <v>132</v>
      </c>
      <c r="B6" s="73" t="s">
        <v>133</v>
      </c>
    </row>
    <row r="7" spans="1:2">
      <c r="A7" s="73" t="s">
        <v>134</v>
      </c>
      <c r="B7" s="73" t="s">
        <v>135</v>
      </c>
    </row>
    <row r="8" spans="1:2">
      <c r="A8" s="73" t="s">
        <v>130</v>
      </c>
      <c r="B8" s="73" t="s">
        <v>131</v>
      </c>
    </row>
    <row r="9" spans="1:2">
      <c r="A9" s="73" t="s">
        <v>136</v>
      </c>
      <c r="B9" s="73" t="s">
        <v>137</v>
      </c>
    </row>
    <row r="10" spans="1:2">
      <c r="B10" s="73" t="s">
        <v>138</v>
      </c>
    </row>
    <row r="11" spans="1:2">
      <c r="A11" s="73" t="s">
        <v>139</v>
      </c>
      <c r="B11" s="73" t="s">
        <v>141</v>
      </c>
    </row>
    <row r="12" spans="1:2">
      <c r="B12" s="73" t="s">
        <v>140</v>
      </c>
    </row>
    <row r="13" spans="1:2">
      <c r="B13" s="73" t="s">
        <v>142</v>
      </c>
    </row>
    <row r="14" spans="1:2">
      <c r="A14" s="73" t="s">
        <v>143</v>
      </c>
      <c r="B14" s="73" t="s">
        <v>144</v>
      </c>
    </row>
    <row r="15" spans="1:2">
      <c r="A15" s="73" t="s">
        <v>145</v>
      </c>
      <c r="B15" s="73" t="s">
        <v>146</v>
      </c>
    </row>
    <row r="16" spans="1:2">
      <c r="A16" s="73" t="s">
        <v>148</v>
      </c>
      <c r="B16" s="73" t="s">
        <v>149</v>
      </c>
    </row>
    <row r="17" spans="1:2">
      <c r="A17" s="73" t="s">
        <v>150</v>
      </c>
      <c r="B17" s="73" t="s">
        <v>151</v>
      </c>
    </row>
    <row r="18" spans="1:2">
      <c r="A18" s="73" t="s">
        <v>152</v>
      </c>
      <c r="B18" s="73" t="s">
        <v>153</v>
      </c>
    </row>
    <row r="19" spans="1:2">
      <c r="B19" s="73" t="s">
        <v>154</v>
      </c>
    </row>
    <row r="20" spans="1:2">
      <c r="B20" s="73" t="s">
        <v>155</v>
      </c>
    </row>
    <row r="21" spans="1:2">
      <c r="A21" s="163" t="s">
        <v>159</v>
      </c>
      <c r="B21" s="163" t="s">
        <v>160</v>
      </c>
    </row>
    <row r="22" spans="1:2">
      <c r="A22" s="169" t="s">
        <v>165</v>
      </c>
      <c r="B22" s="169" t="s">
        <v>173</v>
      </c>
    </row>
    <row r="23" spans="1:2">
      <c r="B23" s="169" t="s">
        <v>171</v>
      </c>
    </row>
    <row r="24" spans="1:2">
      <c r="B24" s="169" t="s">
        <v>172</v>
      </c>
    </row>
    <row r="25" spans="1:2">
      <c r="B25" s="170" t="s">
        <v>174</v>
      </c>
    </row>
    <row r="26" spans="1:2">
      <c r="B26" s="171" t="s">
        <v>175</v>
      </c>
    </row>
    <row r="27" spans="1:2">
      <c r="A27" s="173" t="s">
        <v>179</v>
      </c>
      <c r="B27" s="173" t="s">
        <v>180</v>
      </c>
    </row>
    <row r="28" spans="1:2">
      <c r="A28" s="186" t="s">
        <v>186</v>
      </c>
      <c r="B28" s="186" t="s">
        <v>187</v>
      </c>
    </row>
    <row r="29" spans="1:2">
      <c r="B29" s="187" t="s">
        <v>188</v>
      </c>
    </row>
    <row r="30" spans="1:2">
      <c r="A30" s="187" t="s">
        <v>190</v>
      </c>
      <c r="B30" s="187" t="s">
        <v>189</v>
      </c>
    </row>
    <row r="31" spans="1:2">
      <c r="A31" s="193" t="s">
        <v>191</v>
      </c>
      <c r="B31" s="193" t="s">
        <v>192</v>
      </c>
    </row>
    <row r="32" spans="1:2">
      <c r="A32" s="195" t="s">
        <v>193</v>
      </c>
      <c r="B32" s="195" t="s">
        <v>194</v>
      </c>
    </row>
    <row r="33" spans="1:2">
      <c r="A33" s="196" t="s">
        <v>195</v>
      </c>
      <c r="B33" s="196" t="s">
        <v>196</v>
      </c>
    </row>
    <row r="34" spans="1:2">
      <c r="A34" s="197" t="s">
        <v>197</v>
      </c>
      <c r="B34" s="197" t="s">
        <v>198</v>
      </c>
    </row>
    <row r="35" spans="1:2">
      <c r="B35" s="197" t="s">
        <v>199</v>
      </c>
    </row>
    <row r="36" spans="1:2">
      <c r="B36" s="197" t="s">
        <v>200</v>
      </c>
    </row>
    <row r="37" spans="1:2">
      <c r="B37" s="198" t="s">
        <v>201</v>
      </c>
    </row>
    <row r="38" spans="1:2">
      <c r="A38" s="199" t="s">
        <v>202</v>
      </c>
      <c r="B38" s="199" t="s">
        <v>203</v>
      </c>
    </row>
    <row r="39" spans="1:2">
      <c r="A39" s="199" t="s">
        <v>205</v>
      </c>
      <c r="B39" s="199" t="s">
        <v>204</v>
      </c>
    </row>
    <row r="40" spans="1:2">
      <c r="B40" s="200" t="s">
        <v>206</v>
      </c>
    </row>
    <row r="41" spans="1:2">
      <c r="A41" s="201" t="s">
        <v>209</v>
      </c>
      <c r="B41" s="201" t="s">
        <v>210</v>
      </c>
    </row>
    <row r="42" spans="1:2">
      <c r="A42" s="202" t="s">
        <v>214</v>
      </c>
      <c r="B42" s="202" t="s">
        <v>215</v>
      </c>
    </row>
    <row r="43" spans="1:2">
      <c r="A43" s="207" t="s">
        <v>216</v>
      </c>
      <c r="B43" s="207" t="s">
        <v>217</v>
      </c>
    </row>
    <row r="44" spans="1:2">
      <c r="A44" s="208" t="s">
        <v>507</v>
      </c>
      <c r="B44" s="208" t="s">
        <v>508</v>
      </c>
    </row>
    <row r="45" spans="1:2">
      <c r="A45" s="222" t="s">
        <v>509</v>
      </c>
      <c r="B45" s="222" t="s">
        <v>510</v>
      </c>
    </row>
    <row r="46" spans="1:2">
      <c r="A46" s="224" t="s">
        <v>511</v>
      </c>
      <c r="B46" s="224" t="s">
        <v>512</v>
      </c>
    </row>
    <row r="47" spans="1:2">
      <c r="A47" s="234" t="s">
        <v>513</v>
      </c>
      <c r="B47" s="234" t="s">
        <v>514</v>
      </c>
    </row>
    <row r="48" spans="1:2">
      <c r="B48" s="234" t="s">
        <v>515</v>
      </c>
    </row>
    <row r="49" spans="1:2">
      <c r="A49" s="236" t="s">
        <v>517</v>
      </c>
      <c r="B49" s="236" t="s">
        <v>518</v>
      </c>
    </row>
    <row r="50" spans="1:2">
      <c r="A50" s="238" t="s">
        <v>713</v>
      </c>
      <c r="B50" s="238" t="s">
        <v>714</v>
      </c>
    </row>
    <row r="51" spans="1:2">
      <c r="A51" s="257" t="s">
        <v>716</v>
      </c>
      <c r="B51" s="257" t="s">
        <v>717</v>
      </c>
    </row>
    <row r="52" spans="1:2">
      <c r="A52" s="258" t="s">
        <v>718</v>
      </c>
      <c r="B52" s="258" t="s">
        <v>719</v>
      </c>
    </row>
    <row r="53" spans="1:2">
      <c r="A53" s="260" t="s">
        <v>720</v>
      </c>
      <c r="B53" s="262" t="s">
        <v>726</v>
      </c>
    </row>
    <row r="54" spans="1:2">
      <c r="A54" s="262" t="s">
        <v>724</v>
      </c>
      <c r="B54" s="262" t="s">
        <v>725</v>
      </c>
    </row>
    <row r="55" spans="1:2">
      <c r="A55" s="271" t="s">
        <v>730</v>
      </c>
      <c r="B55" s="271" t="s">
        <v>731</v>
      </c>
    </row>
    <row r="56" spans="1:2">
      <c r="B56" s="271" t="s">
        <v>732</v>
      </c>
    </row>
    <row r="57" spans="1:2">
      <c r="A57" s="272" t="s">
        <v>733</v>
      </c>
      <c r="B57" s="272" t="s">
        <v>734</v>
      </c>
    </row>
    <row r="58" spans="1:2">
      <c r="B58" s="272" t="s">
        <v>735</v>
      </c>
    </row>
    <row r="59" spans="1:2">
      <c r="A59" s="274" t="s">
        <v>736</v>
      </c>
      <c r="B59" s="274" t="s">
        <v>737</v>
      </c>
    </row>
    <row r="60" spans="1:2">
      <c r="A60" s="275" t="s">
        <v>738</v>
      </c>
      <c r="B60" s="275" t="s">
        <v>739</v>
      </c>
    </row>
    <row r="61" spans="1:2">
      <c r="A61" s="276" t="s">
        <v>740</v>
      </c>
      <c r="B61" s="276" t="s">
        <v>741</v>
      </c>
    </row>
    <row r="62" spans="1:2">
      <c r="A62" s="277" t="s">
        <v>742</v>
      </c>
      <c r="B62" s="277" t="s">
        <v>743</v>
      </c>
    </row>
    <row r="63" spans="1:2">
      <c r="B63" s="277" t="s">
        <v>744</v>
      </c>
    </row>
    <row r="64" spans="1:2">
      <c r="B64" s="277" t="s">
        <v>745</v>
      </c>
    </row>
    <row r="65" spans="1:2">
      <c r="B65" s="277" t="s">
        <v>746</v>
      </c>
    </row>
    <row r="66" spans="1:2" ht="18.75">
      <c r="B66" s="277" t="s">
        <v>747</v>
      </c>
    </row>
    <row r="67" spans="1:2">
      <c r="A67" s="282" t="s">
        <v>748</v>
      </c>
      <c r="B67" s="282" t="s">
        <v>749</v>
      </c>
    </row>
    <row r="68" spans="1:2">
      <c r="B68" s="282" t="s">
        <v>750</v>
      </c>
    </row>
    <row r="69" spans="1:2">
      <c r="A69" s="284" t="s">
        <v>751</v>
      </c>
      <c r="B69" s="284" t="s">
        <v>752</v>
      </c>
    </row>
    <row r="70" spans="1:2">
      <c r="A70" s="286" t="s">
        <v>753</v>
      </c>
      <c r="B70" s="286" t="s">
        <v>754</v>
      </c>
    </row>
    <row r="71" spans="1:2">
      <c r="A71" s="287" t="s">
        <v>755</v>
      </c>
      <c r="B71" s="287" t="s">
        <v>756</v>
      </c>
    </row>
    <row r="72" spans="1:2">
      <c r="A72" s="288" t="s">
        <v>757</v>
      </c>
      <c r="B72" s="288" t="s">
        <v>758</v>
      </c>
    </row>
    <row r="73" spans="1:2">
      <c r="B73" s="288" t="s">
        <v>759</v>
      </c>
    </row>
    <row r="74" spans="1:2">
      <c r="B74" s="288" t="s">
        <v>760</v>
      </c>
    </row>
    <row r="75" spans="1:2">
      <c r="B75" s="289" t="s">
        <v>761</v>
      </c>
    </row>
    <row r="76" spans="1:2">
      <c r="A76" s="291" t="s">
        <v>762</v>
      </c>
      <c r="B76" s="291" t="s">
        <v>763</v>
      </c>
    </row>
    <row r="77" spans="1:2">
      <c r="A77" s="292" t="s">
        <v>764</v>
      </c>
      <c r="B77" s="293" t="s">
        <v>765</v>
      </c>
    </row>
    <row r="78" spans="1:2">
      <c r="A78" s="294" t="s">
        <v>766</v>
      </c>
      <c r="B78" s="294" t="s">
        <v>767</v>
      </c>
    </row>
    <row r="79" spans="1:2">
      <c r="B79" s="294" t="s">
        <v>768</v>
      </c>
    </row>
    <row r="80" spans="1:2">
      <c r="B80" s="294" t="s">
        <v>769</v>
      </c>
    </row>
    <row r="81" spans="1:2">
      <c r="B81" s="294" t="s">
        <v>770</v>
      </c>
    </row>
    <row r="82" spans="1:2">
      <c r="B82" s="294" t="s">
        <v>771</v>
      </c>
    </row>
    <row r="83" spans="1:2">
      <c r="B83" s="294" t="s">
        <v>772</v>
      </c>
    </row>
    <row r="84" spans="1:2">
      <c r="B84" s="294" t="s">
        <v>773</v>
      </c>
    </row>
    <row r="85" spans="1:2">
      <c r="A85" s="312" t="s">
        <v>775</v>
      </c>
      <c r="B85" s="312" t="s">
        <v>776</v>
      </c>
    </row>
    <row r="86" spans="1:2">
      <c r="A86" s="314" t="s">
        <v>777</v>
      </c>
      <c r="B86" s="314" t="s">
        <v>778</v>
      </c>
    </row>
    <row r="87" spans="1:2">
      <c r="A87" s="315" t="s">
        <v>779</v>
      </c>
      <c r="B87" s="315" t="s">
        <v>780</v>
      </c>
    </row>
    <row r="88" spans="1:2">
      <c r="B88" s="315" t="s">
        <v>781</v>
      </c>
    </row>
    <row r="89" spans="1:2">
      <c r="B89" s="316" t="s">
        <v>782</v>
      </c>
    </row>
    <row r="90" spans="1:2">
      <c r="A90" s="318" t="s">
        <v>784</v>
      </c>
      <c r="B90" s="318" t="s">
        <v>785</v>
      </c>
    </row>
    <row r="91" spans="1:2">
      <c r="A91" s="319" t="s">
        <v>790</v>
      </c>
      <c r="B91" s="319" t="s">
        <v>791</v>
      </c>
    </row>
    <row r="92" spans="1:2">
      <c r="A92" s="319" t="s">
        <v>792</v>
      </c>
      <c r="B92" s="319" t="s">
        <v>794</v>
      </c>
    </row>
    <row r="93" spans="1:2">
      <c r="B93" s="319" t="s">
        <v>793</v>
      </c>
    </row>
    <row r="94" spans="1:2">
      <c r="A94" s="319" t="s">
        <v>805</v>
      </c>
      <c r="B94" s="319" t="s">
        <v>806</v>
      </c>
    </row>
    <row r="95" spans="1:2">
      <c r="A95" s="319" t="s">
        <v>807</v>
      </c>
      <c r="B95" s="319" t="s">
        <v>808</v>
      </c>
    </row>
    <row r="96" spans="1:2">
      <c r="B96" s="319" t="s">
        <v>809</v>
      </c>
    </row>
    <row r="97" spans="1:2">
      <c r="B97" s="319" t="s">
        <v>810</v>
      </c>
    </row>
    <row r="98" spans="1:2">
      <c r="A98" s="319" t="s">
        <v>812</v>
      </c>
      <c r="B98" s="319" t="s">
        <v>813</v>
      </c>
    </row>
    <row r="99" spans="1:2">
      <c r="A99" s="319" t="s">
        <v>815</v>
      </c>
      <c r="B99" s="319" t="s">
        <v>816</v>
      </c>
    </row>
    <row r="100" spans="1:2">
      <c r="B100" s="319" t="s">
        <v>817</v>
      </c>
    </row>
    <row r="101" spans="1:2">
      <c r="B101" s="319" t="s">
        <v>819</v>
      </c>
    </row>
    <row r="102" spans="1:2">
      <c r="B102" s="319" t="s">
        <v>820</v>
      </c>
    </row>
    <row r="103" spans="1:2">
      <c r="A103" s="319" t="s">
        <v>821</v>
      </c>
      <c r="B103" s="319" t="s">
        <v>822</v>
      </c>
    </row>
    <row r="104" spans="1:2">
      <c r="A104" s="319" t="s">
        <v>823</v>
      </c>
      <c r="B104" s="319" t="s">
        <v>824</v>
      </c>
    </row>
    <row r="105" spans="1:2">
      <c r="A105" s="319" t="s">
        <v>841</v>
      </c>
      <c r="B105" s="319" t="s">
        <v>842</v>
      </c>
    </row>
    <row r="106" spans="1:2">
      <c r="A106" s="319" t="s">
        <v>849</v>
      </c>
      <c r="B106" s="319" t="s">
        <v>850</v>
      </c>
    </row>
    <row r="107" spans="1:2">
      <c r="B107" s="319" t="s">
        <v>851</v>
      </c>
    </row>
    <row r="108" spans="1:2">
      <c r="A108" s="319" t="s">
        <v>857</v>
      </c>
      <c r="B108" s="319" t="s">
        <v>858</v>
      </c>
    </row>
    <row r="109" spans="1:2">
      <c r="B109" s="319" t="s">
        <v>859</v>
      </c>
    </row>
    <row r="110" spans="1:2">
      <c r="A110" s="319" t="s">
        <v>860</v>
      </c>
      <c r="B110" s="319" t="s">
        <v>861</v>
      </c>
    </row>
    <row r="111" spans="1:2">
      <c r="A111" s="319" t="s">
        <v>862</v>
      </c>
      <c r="B111" s="319" t="s">
        <v>863</v>
      </c>
    </row>
    <row r="112" spans="1:2">
      <c r="A112" s="319" t="s">
        <v>864</v>
      </c>
      <c r="B112" s="319" t="s">
        <v>865</v>
      </c>
    </row>
    <row r="113" spans="1:2">
      <c r="B113" s="319" t="s">
        <v>866</v>
      </c>
    </row>
    <row r="114" spans="1:2">
      <c r="A114" s="319" t="s">
        <v>867</v>
      </c>
      <c r="B114" s="319" t="s">
        <v>868</v>
      </c>
    </row>
    <row r="115" spans="1:2">
      <c r="A115" s="319" t="s">
        <v>869</v>
      </c>
      <c r="B115" s="319" t="s">
        <v>870</v>
      </c>
    </row>
    <row r="116" spans="1:2">
      <c r="A116" s="319" t="s">
        <v>871</v>
      </c>
      <c r="B116" s="319" t="s">
        <v>872</v>
      </c>
    </row>
    <row r="117" spans="1:2">
      <c r="A117" s="319" t="s">
        <v>874</v>
      </c>
      <c r="B117" s="319" t="s">
        <v>875</v>
      </c>
    </row>
    <row r="118" spans="1:2">
      <c r="A118" s="319" t="s">
        <v>883</v>
      </c>
      <c r="B118" s="319" t="s">
        <v>884</v>
      </c>
    </row>
    <row r="119" spans="1:2">
      <c r="B119" s="319" t="s">
        <v>885</v>
      </c>
    </row>
    <row r="120" spans="1:2">
      <c r="A120" s="319" t="s">
        <v>888</v>
      </c>
      <c r="B120" s="319" t="s">
        <v>889</v>
      </c>
    </row>
    <row r="121" spans="1:2">
      <c r="A121" s="319" t="s">
        <v>890</v>
      </c>
      <c r="B121" s="319" t="s">
        <v>891</v>
      </c>
    </row>
    <row r="122" spans="1:2">
      <c r="B122" s="319" t="s">
        <v>892</v>
      </c>
    </row>
    <row r="123" spans="1:2">
      <c r="B123" s="319" t="s">
        <v>893</v>
      </c>
    </row>
    <row r="124" spans="1:2">
      <c r="B124" s="319" t="s">
        <v>894</v>
      </c>
    </row>
    <row r="125" spans="1:2">
      <c r="A125" s="319" t="s">
        <v>896</v>
      </c>
      <c r="B125" s="319" t="s">
        <v>897</v>
      </c>
    </row>
    <row r="126" spans="1:2">
      <c r="B126" s="319" t="s">
        <v>898</v>
      </c>
    </row>
    <row r="127" spans="1:2">
      <c r="B127" s="319" t="s">
        <v>899</v>
      </c>
    </row>
    <row r="128" spans="1:2">
      <c r="B128" s="319" t="s">
        <v>900</v>
      </c>
    </row>
    <row r="129" spans="1:2">
      <c r="B129" s="319" t="s">
        <v>901</v>
      </c>
    </row>
    <row r="130" spans="1:2">
      <c r="B130" s="319" t="s">
        <v>902</v>
      </c>
    </row>
    <row r="131" spans="1:2">
      <c r="B131" s="319" t="s">
        <v>903</v>
      </c>
    </row>
    <row r="132" spans="1:2">
      <c r="A132" s="319" t="s">
        <v>905</v>
      </c>
      <c r="B132" s="319" t="s">
        <v>906</v>
      </c>
    </row>
    <row r="133" spans="1:2">
      <c r="B133" s="319" t="s">
        <v>907</v>
      </c>
    </row>
    <row r="134" spans="1:2">
      <c r="B134" s="319" t="s">
        <v>908</v>
      </c>
    </row>
    <row r="135" spans="1:2">
      <c r="A135" s="319" t="s">
        <v>909</v>
      </c>
      <c r="B135" s="319" t="s">
        <v>910</v>
      </c>
    </row>
    <row r="136" spans="1:2">
      <c r="B136" s="319" t="s">
        <v>911</v>
      </c>
    </row>
    <row r="137" spans="1:2">
      <c r="B137" s="319" t="s">
        <v>912</v>
      </c>
    </row>
    <row r="138" spans="1:2">
      <c r="A138" s="319" t="s">
        <v>913</v>
      </c>
      <c r="B138" s="319" t="s">
        <v>914</v>
      </c>
    </row>
    <row r="139" spans="1:2">
      <c r="B139" s="319" t="s">
        <v>915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published="0" codeName="Sheet7"/>
  <dimension ref="A1:B96"/>
  <sheetViews>
    <sheetView workbookViewId="0">
      <selection activeCell="A96" sqref="A96"/>
    </sheetView>
  </sheetViews>
  <sheetFormatPr defaultRowHeight="15"/>
  <sheetData>
    <row r="1" spans="1:2">
      <c r="A1" t="str">
        <f>IF(Pre_Record!C293&lt;&gt;"", Pre_Record!C293 &amp; "," &amp; Pre_Record!D293,"")</f>
        <v/>
      </c>
    </row>
    <row r="2" spans="1:2">
      <c r="A2" s="319" t="str">
        <f>IF(Pre_Record!C294&lt;&gt;"", Pre_Record!C294 &amp; "," &amp; Pre_Record!D294,"")</f>
        <v/>
      </c>
      <c r="B2" s="319"/>
    </row>
    <row r="3" spans="1:2">
      <c r="A3" s="319" t="str">
        <f>IF(Pre_Record!C295&lt;&gt;"", Pre_Record!C295 &amp; "," &amp; Pre_Record!D295,"")</f>
        <v/>
      </c>
      <c r="B3" s="319"/>
    </row>
    <row r="4" spans="1:2">
      <c r="A4" s="319" t="str">
        <f>IF(Pre_Record!C296&lt;&gt;"", Pre_Record!C296 &amp; "," &amp; Pre_Record!D296,"")</f>
        <v/>
      </c>
      <c r="B4" s="319"/>
    </row>
    <row r="5" spans="1:2">
      <c r="A5" s="319" t="str">
        <f>IF(Pre_Record!C297&lt;&gt;"", Pre_Record!C297 &amp; "," &amp; Pre_Record!D297,"")</f>
        <v/>
      </c>
      <c r="B5" s="319"/>
    </row>
    <row r="6" spans="1:2">
      <c r="A6" s="319" t="str">
        <f>IF(Pre_Record!C298&lt;&gt;"", Pre_Record!C298 &amp; "," &amp; Pre_Record!D298,"")</f>
        <v/>
      </c>
      <c r="B6" s="319"/>
    </row>
    <row r="7" spans="1:2">
      <c r="A7" s="319" t="str">
        <f>IF(Pre_Record!C299&lt;&gt;"", Pre_Record!C299 &amp; "," &amp; Pre_Record!D299,"")</f>
        <v/>
      </c>
      <c r="B7" s="319"/>
    </row>
    <row r="8" spans="1:2">
      <c r="A8" s="319" t="str">
        <f>IF(Pre_Record!C300&lt;&gt;"", Pre_Record!C300 &amp; "," &amp; Pre_Record!D300,"")</f>
        <v/>
      </c>
      <c r="B8" s="319"/>
    </row>
    <row r="9" spans="1:2">
      <c r="A9" s="319" t="str">
        <f>IF(Pre_Record!C301&lt;&gt;"", Pre_Record!C301 &amp; "," &amp; Pre_Record!D301,"")</f>
        <v/>
      </c>
      <c r="B9" s="319"/>
    </row>
    <row r="10" spans="1:2">
      <c r="A10" s="319" t="str">
        <f>IF(Pre_Record!C302&lt;&gt;"", Pre_Record!C302 &amp; "," &amp; Pre_Record!D302,"")</f>
        <v/>
      </c>
      <c r="B10" s="319"/>
    </row>
    <row r="11" spans="1:2">
      <c r="A11" s="319" t="str">
        <f>IF(Pre_Record!C303&lt;&gt;"", Pre_Record!C303 &amp; "," &amp; Pre_Record!D303,"")</f>
        <v/>
      </c>
      <c r="B11" s="319"/>
    </row>
    <row r="12" spans="1:2">
      <c r="A12" s="319" t="str">
        <f>IF(Pre_Record!C304&lt;&gt;"", Pre_Record!C304 &amp; "," &amp; Pre_Record!D304,"")</f>
        <v/>
      </c>
      <c r="B12" s="319"/>
    </row>
    <row r="13" spans="1:2">
      <c r="A13" s="319" t="str">
        <f>IF(Pre_Record!C305&lt;&gt;"", Pre_Record!C305 &amp; "," &amp; Pre_Record!D305,"")</f>
        <v/>
      </c>
      <c r="B13" s="319"/>
    </row>
    <row r="14" spans="1:2">
      <c r="A14" s="319" t="str">
        <f>IF(Pre_Record!C306&lt;&gt;"", Pre_Record!C306 &amp; "," &amp; Pre_Record!D306,"")</f>
        <v/>
      </c>
      <c r="B14" s="319"/>
    </row>
    <row r="15" spans="1:2">
      <c r="A15" s="319" t="str">
        <f>IF(Pre_Record!C307&lt;&gt;"", Pre_Record!C307 &amp; "," &amp; Pre_Record!D307,"")</f>
        <v/>
      </c>
      <c r="B15" s="319"/>
    </row>
    <row r="16" spans="1:2">
      <c r="A16" s="319" t="str">
        <f>IF(Pre_Record!C308&lt;&gt;"", Pre_Record!C308 &amp; "," &amp; Pre_Record!D308,"")</f>
        <v/>
      </c>
      <c r="B16" s="319"/>
    </row>
    <row r="17" spans="1:2">
      <c r="A17" s="319" t="str">
        <f>IF(Pre_Record!C309&lt;&gt;"", Pre_Record!C309 &amp; "," &amp; Pre_Record!D309,"")</f>
        <v/>
      </c>
      <c r="B17" s="319"/>
    </row>
    <row r="18" spans="1:2">
      <c r="A18" s="319" t="str">
        <f>IF(Pre_Record!C310&lt;&gt;"", Pre_Record!C310 &amp; "," &amp; Pre_Record!D310,"")</f>
        <v/>
      </c>
      <c r="B18" s="319"/>
    </row>
    <row r="19" spans="1:2">
      <c r="A19" s="319" t="str">
        <f>IF(Pre_Record!C311&lt;&gt;"", Pre_Record!C311 &amp; "," &amp; Pre_Record!D311,"")</f>
        <v/>
      </c>
      <c r="B19" s="319"/>
    </row>
    <row r="20" spans="1:2">
      <c r="A20" s="319" t="str">
        <f>IF(Pre_Record!C312&lt;&gt;"", Pre_Record!C312 &amp; "," &amp; Pre_Record!D312,"")</f>
        <v/>
      </c>
      <c r="B20" s="319"/>
    </row>
    <row r="21" spans="1:2">
      <c r="A21" s="319" t="str">
        <f>IF(Pre_Record!C313&lt;&gt;"", Pre_Record!C313 &amp; "," &amp; Pre_Record!D313,"")</f>
        <v/>
      </c>
      <c r="B21" s="319"/>
    </row>
    <row r="22" spans="1:2">
      <c r="A22" s="319" t="str">
        <f>IF(Pre_Record!C314&lt;&gt;"", Pre_Record!C314 &amp; "," &amp; Pre_Record!D314,"")</f>
        <v/>
      </c>
      <c r="B22" s="319"/>
    </row>
    <row r="23" spans="1:2">
      <c r="A23" s="319" t="str">
        <f>IF(Pre_Record!C315&lt;&gt;"", Pre_Record!C315 &amp; "," &amp; Pre_Record!D315,"")</f>
        <v/>
      </c>
      <c r="B23" s="319"/>
    </row>
    <row r="24" spans="1:2">
      <c r="A24" s="319" t="str">
        <f>IF(Pre_Record!C316&lt;&gt;"", Pre_Record!C316 &amp; "," &amp; Pre_Record!D316,"")</f>
        <v/>
      </c>
      <c r="B24" s="319"/>
    </row>
    <row r="25" spans="1:2">
      <c r="A25" s="319" t="str">
        <f>IF(Pre_Record!C317&lt;&gt;"", Pre_Record!C317 &amp; "," &amp; Pre_Record!D317,"")</f>
        <v/>
      </c>
      <c r="B25" s="319"/>
    </row>
    <row r="26" spans="1:2">
      <c r="A26" s="319" t="str">
        <f>IF(Pre_Record!C318&lt;&gt;"", Pre_Record!C318 &amp; "," &amp; Pre_Record!D318,"")</f>
        <v/>
      </c>
      <c r="B26" s="319"/>
    </row>
    <row r="27" spans="1:2">
      <c r="A27" s="319" t="str">
        <f>IF(Pre_Record!C319&lt;&gt;"", Pre_Record!C319 &amp; "," &amp; Pre_Record!D319,"")</f>
        <v/>
      </c>
      <c r="B27" s="319"/>
    </row>
    <row r="28" spans="1:2">
      <c r="A28" s="319" t="str">
        <f>IF(Pre_Record!C320&lt;&gt;"", Pre_Record!C320 &amp; "," &amp; Pre_Record!D320,"")</f>
        <v/>
      </c>
      <c r="B28" s="319"/>
    </row>
    <row r="29" spans="1:2">
      <c r="A29" s="319" t="str">
        <f>IF(Pre_Record!C321&lt;&gt;"", Pre_Record!C321 &amp; "," &amp; Pre_Record!D321,"")</f>
        <v/>
      </c>
      <c r="B29" s="319"/>
    </row>
    <row r="30" spans="1:2">
      <c r="A30" s="319" t="str">
        <f>IF(Pre_Record!C322&lt;&gt;"", Pre_Record!C322 &amp; "," &amp; Pre_Record!D322,"")</f>
        <v/>
      </c>
      <c r="B30" s="319"/>
    </row>
    <row r="31" spans="1:2">
      <c r="A31" s="319" t="str">
        <f>IF(Pre_Record!C323&lt;&gt;"", Pre_Record!C323 &amp; "," &amp; Pre_Record!D323,"")</f>
        <v/>
      </c>
      <c r="B31" s="319"/>
    </row>
    <row r="32" spans="1:2">
      <c r="A32" s="319" t="str">
        <f>IF(Pre_Record!C324&lt;&gt;"", Pre_Record!C324 &amp; "," &amp; Pre_Record!D324,"")</f>
        <v/>
      </c>
      <c r="B32" s="319"/>
    </row>
    <row r="33" spans="1:2">
      <c r="A33" s="319" t="str">
        <f>IF(Pre_Record!C325&lt;&gt;"", Pre_Record!C325 &amp; "," &amp; Pre_Record!D325,"")</f>
        <v/>
      </c>
      <c r="B33" s="319"/>
    </row>
    <row r="34" spans="1:2">
      <c r="A34" s="319" t="str">
        <f>IF(Pre_Record!C326&lt;&gt;"", Pre_Record!C326 &amp; "," &amp; Pre_Record!D326,"")</f>
        <v/>
      </c>
      <c r="B34" s="319"/>
    </row>
    <row r="35" spans="1:2">
      <c r="A35" s="319" t="str">
        <f>IF(Pre_Record!C327&lt;&gt;"", Pre_Record!C327 &amp; "," &amp; Pre_Record!D327,"")</f>
        <v/>
      </c>
      <c r="B35" s="319"/>
    </row>
    <row r="36" spans="1:2">
      <c r="A36" s="319" t="str">
        <f>IF(Pre_Record!C328&lt;&gt;"", Pre_Record!C328 &amp; "," &amp; Pre_Record!D328,"")</f>
        <v/>
      </c>
      <c r="B36" s="319"/>
    </row>
    <row r="37" spans="1:2">
      <c r="A37" s="319" t="str">
        <f>IF(Pre_Record!C329&lt;&gt;"", Pre_Record!C329 &amp; "," &amp; Pre_Record!D329,"")</f>
        <v/>
      </c>
      <c r="B37" s="319"/>
    </row>
    <row r="38" spans="1:2">
      <c r="A38" s="319" t="str">
        <f>IF(Pre_Record!C330&lt;&gt;"", Pre_Record!C330 &amp; "," &amp; Pre_Record!D330,"")</f>
        <v/>
      </c>
      <c r="B38" s="319"/>
    </row>
    <row r="39" spans="1:2">
      <c r="A39" s="319" t="str">
        <f>IF(Pre_Record!C331&lt;&gt;"", Pre_Record!C331 &amp; "," &amp; Pre_Record!D331,"")</f>
        <v/>
      </c>
      <c r="B39" s="319"/>
    </row>
    <row r="40" spans="1:2">
      <c r="A40" s="319" t="str">
        <f>IF(Pre_Record!C332&lt;&gt;"", Pre_Record!C332 &amp; "," &amp; Pre_Record!D332,"")</f>
        <v/>
      </c>
      <c r="B40" s="319"/>
    </row>
    <row r="41" spans="1:2">
      <c r="A41" s="319" t="str">
        <f>IF(Pre_Record!C333&lt;&gt;"", Pre_Record!C333 &amp; "," &amp; Pre_Record!D333,"")</f>
        <v/>
      </c>
      <c r="B41" s="319"/>
    </row>
    <row r="42" spans="1:2">
      <c r="A42" s="319" t="str">
        <f>IF(Pre_Record!C334&lt;&gt;"", Pre_Record!C334 &amp; "," &amp; Pre_Record!D334,"")</f>
        <v/>
      </c>
      <c r="B42" s="319"/>
    </row>
    <row r="43" spans="1:2">
      <c r="A43" s="319" t="str">
        <f>IF(Pre_Record!C335&lt;&gt;"", Pre_Record!C335 &amp; "," &amp; Pre_Record!D335,"")</f>
        <v/>
      </c>
      <c r="B43" s="319"/>
    </row>
    <row r="44" spans="1:2">
      <c r="A44" s="319" t="str">
        <f>IF(Pre_Record!C336&lt;&gt;"", Pre_Record!C336 &amp; "," &amp; Pre_Record!D336,"")</f>
        <v/>
      </c>
      <c r="B44" s="319"/>
    </row>
    <row r="45" spans="1:2">
      <c r="A45" s="319" t="str">
        <f>IF(Pre_Record!C337&lt;&gt;"", Pre_Record!C337 &amp; "," &amp; Pre_Record!D337,"")</f>
        <v/>
      </c>
      <c r="B45" s="319"/>
    </row>
    <row r="46" spans="1:2">
      <c r="A46" s="319" t="str">
        <f>IF(Pre_Record!C338&lt;&gt;"", Pre_Record!C338 &amp; "," &amp; Pre_Record!D338,"")</f>
        <v/>
      </c>
      <c r="B46" s="319"/>
    </row>
    <row r="47" spans="1:2">
      <c r="A47" s="319" t="str">
        <f>IF(Pre_Record!C339&lt;&gt;"", Pre_Record!C339 &amp; "," &amp; Pre_Record!D339,"")</f>
        <v/>
      </c>
      <c r="B47" s="319"/>
    </row>
    <row r="48" spans="1:2">
      <c r="A48" s="319" t="str">
        <f>IF(Pre_Record!C340&lt;&gt;"", Pre_Record!C340 &amp; "," &amp; Pre_Record!D340,"")</f>
        <v/>
      </c>
      <c r="B48" s="319"/>
    </row>
    <row r="49" spans="1:2">
      <c r="A49" s="319" t="str">
        <f>IF(Pre_Record!C341&lt;&gt;"", Pre_Record!C341 &amp; "," &amp; Pre_Record!D341,"")</f>
        <v/>
      </c>
      <c r="B49" s="319"/>
    </row>
    <row r="50" spans="1:2">
      <c r="A50" s="319" t="str">
        <f>IF(Pre_Record!C342&lt;&gt;"", Pre_Record!C342 &amp; "," &amp; Pre_Record!D342,"")</f>
        <v/>
      </c>
      <c r="B50" s="319"/>
    </row>
    <row r="51" spans="1:2">
      <c r="A51" s="319" t="str">
        <f>IF(Pre_Record!C343&lt;&gt;"", Pre_Record!C343 &amp; "," &amp; Pre_Record!D343,"")</f>
        <v/>
      </c>
      <c r="B51" s="319"/>
    </row>
    <row r="52" spans="1:2">
      <c r="A52" s="319" t="str">
        <f>IF(Pre_Record!C344&lt;&gt;"", Pre_Record!C344 &amp; "," &amp; Pre_Record!D344,"")</f>
        <v/>
      </c>
      <c r="B52" s="319"/>
    </row>
    <row r="53" spans="1:2">
      <c r="A53" s="319" t="str">
        <f>IF(Pre_Record!C345&lt;&gt;"", Pre_Record!C345 &amp; "," &amp; Pre_Record!D345,"")</f>
        <v/>
      </c>
      <c r="B53" s="319"/>
    </row>
    <row r="54" spans="1:2">
      <c r="A54" s="319" t="str">
        <f>IF(Pre_Record!C346&lt;&gt;"", Pre_Record!C346 &amp; "," &amp; Pre_Record!D346,"")</f>
        <v/>
      </c>
      <c r="B54" s="319"/>
    </row>
    <row r="55" spans="1:2">
      <c r="A55" s="319" t="str">
        <f>IF(Pre_Record!C347&lt;&gt;"", Pre_Record!C347 &amp; "," &amp; Pre_Record!D347,"")</f>
        <v/>
      </c>
      <c r="B55" s="319"/>
    </row>
    <row r="56" spans="1:2">
      <c r="A56" s="319" t="str">
        <f>IF(Pre_Record!C348&lt;&gt;"", Pre_Record!C348 &amp; "," &amp; Pre_Record!D348,"")</f>
        <v/>
      </c>
      <c r="B56" s="319"/>
    </row>
    <row r="57" spans="1:2">
      <c r="A57" s="319" t="str">
        <f>IF(Pre_Record!C349&lt;&gt;"", Pre_Record!C349 &amp; "," &amp; Pre_Record!D349,"")</f>
        <v/>
      </c>
      <c r="B57" s="319"/>
    </row>
    <row r="58" spans="1:2">
      <c r="A58" s="319" t="str">
        <f>IF(Pre_Record!C350&lt;&gt;"", Pre_Record!C350 &amp; "," &amp; Pre_Record!D350,"")</f>
        <v/>
      </c>
      <c r="B58" s="319"/>
    </row>
    <row r="59" spans="1:2">
      <c r="A59" s="319" t="str">
        <f>IF(Pre_Record!C351&lt;&gt;"", Pre_Record!C351 &amp; "," &amp; Pre_Record!D351,"")</f>
        <v/>
      </c>
      <c r="B59" s="319"/>
    </row>
    <row r="60" spans="1:2">
      <c r="A60" s="319" t="str">
        <f>IF(Pre_Record!C352&lt;&gt;"", Pre_Record!C352 &amp; "," &amp; Pre_Record!D352,"")</f>
        <v/>
      </c>
      <c r="B60" s="319"/>
    </row>
    <row r="61" spans="1:2">
      <c r="A61" s="319" t="str">
        <f>IF(Pre_Record!C353&lt;&gt;"", Pre_Record!C353 &amp; "," &amp; Pre_Record!D353,"")</f>
        <v/>
      </c>
      <c r="B61" s="319"/>
    </row>
    <row r="62" spans="1:2">
      <c r="A62" s="319" t="str">
        <f>IF(Pre_Record!C354&lt;&gt;"", Pre_Record!C354 &amp; "," &amp; Pre_Record!D354,"")</f>
        <v/>
      </c>
      <c r="B62" s="319"/>
    </row>
    <row r="63" spans="1:2">
      <c r="A63" s="319" t="str">
        <f>IF(Pre_Record!C355&lt;&gt;"", Pre_Record!C355 &amp; "," &amp; Pre_Record!D355,"")</f>
        <v/>
      </c>
      <c r="B63" s="319"/>
    </row>
    <row r="64" spans="1:2">
      <c r="A64" s="319" t="str">
        <f>IF(Pre_Record!C356&lt;&gt;"", Pre_Record!C356 &amp; "," &amp; Pre_Record!D356,"")</f>
        <v/>
      </c>
      <c r="B64" s="319"/>
    </row>
    <row r="65" spans="1:2">
      <c r="A65" s="319" t="str">
        <f>IF(Pre_Record!C357&lt;&gt;"", Pre_Record!C357 &amp; "," &amp; Pre_Record!D357,"")</f>
        <v/>
      </c>
      <c r="B65" s="319"/>
    </row>
    <row r="66" spans="1:2">
      <c r="A66" s="319" t="str">
        <f>IF(Pre_Record!C358&lt;&gt;"", Pre_Record!C358 &amp; "," &amp; Pre_Record!D358,"")</f>
        <v/>
      </c>
      <c r="B66" s="319"/>
    </row>
    <row r="67" spans="1:2">
      <c r="A67" s="319" t="str">
        <f>IF(Pre_Record!C359&lt;&gt;"", Pre_Record!C359 &amp; "," &amp; Pre_Record!D359,"")</f>
        <v/>
      </c>
      <c r="B67" s="319"/>
    </row>
    <row r="68" spans="1:2">
      <c r="A68" s="319" t="str">
        <f>IF(Pre_Record!C360&lt;&gt;"", Pre_Record!C360 &amp; "," &amp; Pre_Record!D360,"")</f>
        <v/>
      </c>
      <c r="B68" s="319"/>
    </row>
    <row r="69" spans="1:2">
      <c r="A69" s="319" t="str">
        <f>IF(Pre_Record!C361&lt;&gt;"", Pre_Record!C361 &amp; "," &amp; Pre_Record!D361,"")</f>
        <v/>
      </c>
      <c r="B69" s="319"/>
    </row>
    <row r="70" spans="1:2">
      <c r="A70" s="319" t="str">
        <f>IF(Pre_Record!C362&lt;&gt;"", Pre_Record!C362 &amp; "," &amp; Pre_Record!D362,"")</f>
        <v/>
      </c>
      <c r="B70" s="319"/>
    </row>
    <row r="71" spans="1:2">
      <c r="A71" s="319" t="str">
        <f>IF(Pre_Record!C363&lt;&gt;"", Pre_Record!C363 &amp; "," &amp; Pre_Record!D363,"")</f>
        <v/>
      </c>
      <c r="B71" s="319"/>
    </row>
    <row r="72" spans="1:2">
      <c r="A72" s="319" t="str">
        <f>IF(Pre_Record!C364&lt;&gt;"", Pre_Record!C364 &amp; "," &amp; Pre_Record!D364,"")</f>
        <v/>
      </c>
      <c r="B72" s="319"/>
    </row>
    <row r="73" spans="1:2">
      <c r="A73" s="319" t="str">
        <f>IF(Pre_Record!C365&lt;&gt;"", Pre_Record!C365 &amp; "," &amp; Pre_Record!D365,"")</f>
        <v/>
      </c>
      <c r="B73" s="319"/>
    </row>
    <row r="74" spans="1:2">
      <c r="A74" s="319" t="str">
        <f>IF(Pre_Record!C366&lt;&gt;"", Pre_Record!C366 &amp; "," &amp; Pre_Record!D366,"")</f>
        <v/>
      </c>
      <c r="B74" s="319"/>
    </row>
    <row r="75" spans="1:2">
      <c r="A75" s="319" t="str">
        <f>IF(Pre_Record!C367&lt;&gt;"", Pre_Record!C367 &amp; "," &amp; Pre_Record!D367,"")</f>
        <v/>
      </c>
      <c r="B75" s="319"/>
    </row>
    <row r="76" spans="1:2">
      <c r="A76" s="319" t="str">
        <f>IF(Pre_Record!C368&lt;&gt;"", Pre_Record!C368 &amp; "," &amp; Pre_Record!D368,"")</f>
        <v/>
      </c>
      <c r="B76" s="319"/>
    </row>
    <row r="77" spans="1:2">
      <c r="A77" s="319" t="str">
        <f>IF(Pre_Record!C369&lt;&gt;"", Pre_Record!C369 &amp; "," &amp; Pre_Record!D369,"")</f>
        <v/>
      </c>
      <c r="B77" s="319"/>
    </row>
    <row r="78" spans="1:2">
      <c r="A78" s="319" t="str">
        <f>IF(Pre_Record!C370&lt;&gt;"", Pre_Record!C370 &amp; "," &amp; Pre_Record!D370,"")</f>
        <v/>
      </c>
      <c r="B78" s="319"/>
    </row>
    <row r="79" spans="1:2">
      <c r="A79" s="319" t="str">
        <f>IF(Pre_Record!C371&lt;&gt;"", Pre_Record!C371 &amp; "," &amp; Pre_Record!D371,"")</f>
        <v/>
      </c>
      <c r="B79" s="319"/>
    </row>
    <row r="80" spans="1:2">
      <c r="A80" s="319" t="str">
        <f>IF(Pre_Record!C372&lt;&gt;"", Pre_Record!C372 &amp; "," &amp; Pre_Record!D372,"")</f>
        <v/>
      </c>
      <c r="B80" s="319"/>
    </row>
    <row r="81" spans="1:2">
      <c r="A81" s="319" t="str">
        <f>IF(Pre_Record!C373&lt;&gt;"", Pre_Record!C373 &amp; "," &amp; Pre_Record!D373,"")</f>
        <v/>
      </c>
      <c r="B81" s="319"/>
    </row>
    <row r="82" spans="1:2">
      <c r="A82" s="319" t="str">
        <f>IF(Pre_Record!C374&lt;&gt;"", Pre_Record!C374 &amp; "," &amp; Pre_Record!D374,"")</f>
        <v/>
      </c>
      <c r="B82" s="319"/>
    </row>
    <row r="83" spans="1:2">
      <c r="A83" s="319" t="str">
        <f>IF(Pre_Record!C375&lt;&gt;"", Pre_Record!C375 &amp; "," &amp; Pre_Record!D375,"")</f>
        <v/>
      </c>
      <c r="B83" s="319"/>
    </row>
    <row r="84" spans="1:2">
      <c r="A84" s="319" t="str">
        <f>IF(Pre_Record!C376&lt;&gt;"", Pre_Record!C376 &amp; "," &amp; Pre_Record!D376,"")</f>
        <v/>
      </c>
      <c r="B84" s="319"/>
    </row>
    <row r="85" spans="1:2">
      <c r="A85" s="319" t="str">
        <f>IF(Pre_Record!C377&lt;&gt;"", Pre_Record!C377 &amp; "," &amp; Pre_Record!D377,"")</f>
        <v/>
      </c>
      <c r="B85" s="319"/>
    </row>
    <row r="86" spans="1:2">
      <c r="A86" s="319" t="str">
        <f>IF(Pre_Record!C378&lt;&gt;"", Pre_Record!C378 &amp; "," &amp; Pre_Record!D378,"")</f>
        <v/>
      </c>
      <c r="B86" s="319"/>
    </row>
    <row r="87" spans="1:2">
      <c r="A87" s="319" t="str">
        <f>IF(Pre_Record!C379&lt;&gt;"", Pre_Record!C379 &amp; "," &amp; Pre_Record!D379,"")</f>
        <v/>
      </c>
      <c r="B87" s="319"/>
    </row>
    <row r="88" spans="1:2">
      <c r="A88" s="319" t="str">
        <f>IF(Pre_Record!C380&lt;&gt;"", Pre_Record!C380 &amp; "," &amp; Pre_Record!D380,"")</f>
        <v/>
      </c>
      <c r="B88" s="319"/>
    </row>
    <row r="89" spans="1:2">
      <c r="A89" s="319" t="str">
        <f>IF(Pre_Record!C381&lt;&gt;"", Pre_Record!C381 &amp; "," &amp; Pre_Record!D381,"")</f>
        <v/>
      </c>
      <c r="B89" s="319"/>
    </row>
    <row r="90" spans="1:2">
      <c r="A90" s="319" t="str">
        <f>IF(Pre_Record!C382&lt;&gt;"", Pre_Record!C382 &amp; "," &amp; Pre_Record!D382,"")</f>
        <v/>
      </c>
      <c r="B90" s="319"/>
    </row>
    <row r="91" spans="1:2">
      <c r="A91" s="319" t="str">
        <f>IF(Pre_Record!C383&lt;&gt;"", Pre_Record!C383 &amp; "," &amp; Pre_Record!D383,"")</f>
        <v/>
      </c>
      <c r="B91" s="319"/>
    </row>
    <row r="92" spans="1:2">
      <c r="A92" s="319" t="str">
        <f>IF(Pre_Record!C384&lt;&gt;"", Pre_Record!C384 &amp; "," &amp; Pre_Record!D384,"")</f>
        <v/>
      </c>
      <c r="B92" s="319"/>
    </row>
    <row r="93" spans="1:2">
      <c r="A93" s="319" t="str">
        <f>IF(Pre_Record!C385&lt;&gt;"", Pre_Record!C385 &amp; "," &amp; Pre_Record!D385,"")</f>
        <v/>
      </c>
      <c r="B93" s="319"/>
    </row>
    <row r="94" spans="1:2">
      <c r="A94" s="319" t="str">
        <f>IF(Pre_Record!C386&lt;&gt;"", Pre_Record!C386 &amp; "," &amp; Pre_Record!D386,"")</f>
        <v/>
      </c>
      <c r="B94" s="319"/>
    </row>
    <row r="95" spans="1:2">
      <c r="A95" s="319" t="str">
        <f>IF(Pre_Record!C387&lt;&gt;"", Pre_Record!C387 &amp; "," &amp; Pre_Record!D387,"")</f>
        <v/>
      </c>
      <c r="B95" s="319"/>
    </row>
    <row r="96" spans="1:2">
      <c r="A96" s="319" t="str">
        <f>IF(Pre_Record!C388&lt;&gt;"", Pre_Record!C388 &amp; "," &amp; Pre_Record!D388,"")</f>
        <v/>
      </c>
      <c r="B96" s="319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published="0" codeName="Sheet27"/>
  <dimension ref="A1:B96"/>
  <sheetViews>
    <sheetView workbookViewId="0">
      <selection activeCell="M39" sqref="M39"/>
    </sheetView>
  </sheetViews>
  <sheetFormatPr defaultRowHeight="15"/>
  <sheetData>
    <row r="1" spans="1:2">
      <c r="A1" s="319" t="str">
        <f>IF(Pre_Record!C389&lt;&gt;"", Pre_Record!C389 &amp; "," &amp; Pre_Record!D389,"")</f>
        <v/>
      </c>
      <c r="B1" s="319"/>
    </row>
    <row r="2" spans="1:2">
      <c r="A2" s="319" t="str">
        <f>IF(Pre_Record!C390&lt;&gt;"", Pre_Record!C390 &amp; "," &amp; Pre_Record!D390,"")</f>
        <v/>
      </c>
      <c r="B2" s="319"/>
    </row>
    <row r="3" spans="1:2">
      <c r="A3" s="319" t="str">
        <f>IF(Pre_Record!C391&lt;&gt;"", Pre_Record!C391 &amp; "," &amp; Pre_Record!D391,"")</f>
        <v/>
      </c>
      <c r="B3" s="319"/>
    </row>
    <row r="4" spans="1:2">
      <c r="A4" s="319" t="str">
        <f>IF(Pre_Record!C392&lt;&gt;"", Pre_Record!C392 &amp; "," &amp; Pre_Record!D392,"")</f>
        <v/>
      </c>
      <c r="B4" s="319"/>
    </row>
    <row r="5" spans="1:2">
      <c r="A5" s="319" t="str">
        <f>IF(Pre_Record!C393&lt;&gt;"", Pre_Record!C393 &amp; "," &amp; Pre_Record!D393,"")</f>
        <v/>
      </c>
      <c r="B5" s="319"/>
    </row>
    <row r="6" spans="1:2">
      <c r="A6" s="319" t="str">
        <f>IF(Pre_Record!C394&lt;&gt;"", Pre_Record!C394 &amp; "," &amp; Pre_Record!D394,"")</f>
        <v/>
      </c>
      <c r="B6" s="319"/>
    </row>
    <row r="7" spans="1:2">
      <c r="A7" s="319" t="str">
        <f>IF(Pre_Record!C395&lt;&gt;"", Pre_Record!C395 &amp; "," &amp; Pre_Record!D395,"")</f>
        <v/>
      </c>
      <c r="B7" s="319"/>
    </row>
    <row r="8" spans="1:2">
      <c r="A8" s="319" t="str">
        <f>IF(Pre_Record!C396&lt;&gt;"", Pre_Record!C396 &amp; "," &amp; Pre_Record!D396,"")</f>
        <v/>
      </c>
      <c r="B8" s="319"/>
    </row>
    <row r="9" spans="1:2">
      <c r="A9" s="319" t="str">
        <f>IF(Pre_Record!C397&lt;&gt;"", Pre_Record!C397 &amp; "," &amp; Pre_Record!D397,"")</f>
        <v/>
      </c>
      <c r="B9" s="319"/>
    </row>
    <row r="10" spans="1:2">
      <c r="A10" s="319" t="str">
        <f>IF(Pre_Record!C398&lt;&gt;"", Pre_Record!C398 &amp; "," &amp; Pre_Record!D398,"")</f>
        <v/>
      </c>
      <c r="B10" s="319"/>
    </row>
    <row r="11" spans="1:2">
      <c r="A11" s="319" t="str">
        <f>IF(Pre_Record!C399&lt;&gt;"", Pre_Record!C399 &amp; "," &amp; Pre_Record!D399,"")</f>
        <v/>
      </c>
      <c r="B11" s="319"/>
    </row>
    <row r="12" spans="1:2">
      <c r="A12" s="319" t="str">
        <f>IF(Pre_Record!C400&lt;&gt;"", Pre_Record!C400 &amp; "," &amp; Pre_Record!D400,"")</f>
        <v/>
      </c>
      <c r="B12" s="319"/>
    </row>
    <row r="13" spans="1:2">
      <c r="A13" s="319" t="str">
        <f>IF(Pre_Record!C401&lt;&gt;"", Pre_Record!C401 &amp; "," &amp; Pre_Record!D401,"")</f>
        <v/>
      </c>
      <c r="B13" s="319"/>
    </row>
    <row r="14" spans="1:2">
      <c r="A14" s="319" t="str">
        <f>IF(Pre_Record!C402&lt;&gt;"", Pre_Record!C402 &amp; "," &amp; Pre_Record!D402,"")</f>
        <v/>
      </c>
      <c r="B14" s="319"/>
    </row>
    <row r="15" spans="1:2">
      <c r="A15" s="319" t="str">
        <f>IF(Pre_Record!C403&lt;&gt;"", Pre_Record!C403 &amp; "," &amp; Pre_Record!D403,"")</f>
        <v/>
      </c>
      <c r="B15" s="319"/>
    </row>
    <row r="16" spans="1:2">
      <c r="A16" s="319" t="str">
        <f>IF(Pre_Record!C404&lt;&gt;"", Pre_Record!C404 &amp; "," &amp; Pre_Record!D404,"")</f>
        <v/>
      </c>
      <c r="B16" s="319"/>
    </row>
    <row r="17" spans="1:2">
      <c r="A17" s="319" t="str">
        <f>IF(Pre_Record!C405&lt;&gt;"", Pre_Record!C405 &amp; "," &amp; Pre_Record!D405,"")</f>
        <v/>
      </c>
      <c r="B17" s="319"/>
    </row>
    <row r="18" spans="1:2">
      <c r="A18" s="319" t="str">
        <f>IF(Pre_Record!C406&lt;&gt;"", Pre_Record!C406 &amp; "," &amp; Pre_Record!D406,"")</f>
        <v/>
      </c>
      <c r="B18" s="319"/>
    </row>
    <row r="19" spans="1:2">
      <c r="A19" s="319" t="str">
        <f>IF(Pre_Record!C407&lt;&gt;"", Pre_Record!C407 &amp; "," &amp; Pre_Record!D407,"")</f>
        <v/>
      </c>
      <c r="B19" s="319"/>
    </row>
    <row r="20" spans="1:2">
      <c r="A20" s="319" t="str">
        <f>IF(Pre_Record!C408&lt;&gt;"", Pre_Record!C408 &amp; "," &amp; Pre_Record!D408,"")</f>
        <v/>
      </c>
      <c r="B20" s="319"/>
    </row>
    <row r="21" spans="1:2">
      <c r="A21" s="319" t="str">
        <f>IF(Pre_Record!C409&lt;&gt;"", Pre_Record!C409 &amp; "," &amp; Pre_Record!D409,"")</f>
        <v/>
      </c>
      <c r="B21" s="319"/>
    </row>
    <row r="22" spans="1:2">
      <c r="A22" s="319" t="str">
        <f>IF(Pre_Record!C410&lt;&gt;"", Pre_Record!C410 &amp; "," &amp; Pre_Record!D410,"")</f>
        <v/>
      </c>
      <c r="B22" s="319"/>
    </row>
    <row r="23" spans="1:2">
      <c r="A23" s="319" t="str">
        <f>IF(Pre_Record!C411&lt;&gt;"", Pre_Record!C411 &amp; "," &amp; Pre_Record!D411,"")</f>
        <v/>
      </c>
      <c r="B23" s="319"/>
    </row>
    <row r="24" spans="1:2">
      <c r="A24" s="319" t="str">
        <f>IF(Pre_Record!C412&lt;&gt;"", Pre_Record!C412 &amp; "," &amp; Pre_Record!D412,"")</f>
        <v/>
      </c>
      <c r="B24" s="319"/>
    </row>
    <row r="25" spans="1:2">
      <c r="A25" s="319" t="str">
        <f>IF(Pre_Record!C413&lt;&gt;"", Pre_Record!C413 &amp; "," &amp; Pre_Record!D413,"")</f>
        <v/>
      </c>
      <c r="B25" s="319"/>
    </row>
    <row r="26" spans="1:2">
      <c r="A26" s="319" t="str">
        <f>IF(Pre_Record!C414&lt;&gt;"", Pre_Record!C414 &amp; "," &amp; Pre_Record!D414,"")</f>
        <v/>
      </c>
      <c r="B26" s="319"/>
    </row>
    <row r="27" spans="1:2">
      <c r="A27" s="319" t="str">
        <f>IF(Pre_Record!C415&lt;&gt;"", Pre_Record!C415 &amp; "," &amp; Pre_Record!D415,"")</f>
        <v/>
      </c>
      <c r="B27" s="319"/>
    </row>
    <row r="28" spans="1:2">
      <c r="A28" s="319" t="str">
        <f>IF(Pre_Record!C416&lt;&gt;"", Pre_Record!C416 &amp; "," &amp; Pre_Record!D416,"")</f>
        <v/>
      </c>
      <c r="B28" s="319"/>
    </row>
    <row r="29" spans="1:2">
      <c r="A29" s="319" t="str">
        <f>IF(Pre_Record!C417&lt;&gt;"", Pre_Record!C417 &amp; "," &amp; Pre_Record!D417,"")</f>
        <v/>
      </c>
      <c r="B29" s="319"/>
    </row>
    <row r="30" spans="1:2">
      <c r="A30" s="319" t="str">
        <f>IF(Pre_Record!C418&lt;&gt;"", Pre_Record!C418 &amp; "," &amp; Pre_Record!D418,"")</f>
        <v/>
      </c>
      <c r="B30" s="319"/>
    </row>
    <row r="31" spans="1:2">
      <c r="A31" s="319" t="str">
        <f>IF(Pre_Record!C419&lt;&gt;"", Pre_Record!C419 &amp; "," &amp; Pre_Record!D419,"")</f>
        <v/>
      </c>
      <c r="B31" s="319"/>
    </row>
    <row r="32" spans="1:2">
      <c r="A32" s="319" t="str">
        <f>IF(Pre_Record!C420&lt;&gt;"", Pre_Record!C420 &amp; "," &amp; Pre_Record!D420,"")</f>
        <v/>
      </c>
      <c r="B32" s="319"/>
    </row>
    <row r="33" spans="1:2">
      <c r="A33" s="319" t="str">
        <f>IF(Pre_Record!C421&lt;&gt;"", Pre_Record!C421 &amp; "," &amp; Pre_Record!D421,"")</f>
        <v/>
      </c>
      <c r="B33" s="319"/>
    </row>
    <row r="34" spans="1:2">
      <c r="A34" s="319" t="str">
        <f>IF(Pre_Record!C422&lt;&gt;"", Pre_Record!C422 &amp; "," &amp; Pre_Record!D422,"")</f>
        <v/>
      </c>
      <c r="B34" s="319"/>
    </row>
    <row r="35" spans="1:2">
      <c r="A35" s="319" t="str">
        <f>IF(Pre_Record!C423&lt;&gt;"", Pre_Record!C423 &amp; "," &amp; Pre_Record!D423,"")</f>
        <v/>
      </c>
      <c r="B35" s="319"/>
    </row>
    <row r="36" spans="1:2">
      <c r="A36" s="319" t="str">
        <f>IF(Pre_Record!C424&lt;&gt;"", Pre_Record!C424 &amp; "," &amp; Pre_Record!D424,"")</f>
        <v/>
      </c>
      <c r="B36" s="319"/>
    </row>
    <row r="37" spans="1:2">
      <c r="A37" s="319" t="str">
        <f>IF(Pre_Record!C425&lt;&gt;"", Pre_Record!C425 &amp; "," &amp; Pre_Record!D425,"")</f>
        <v/>
      </c>
      <c r="B37" s="319"/>
    </row>
    <row r="38" spans="1:2">
      <c r="A38" s="319" t="str">
        <f>IF(Pre_Record!C426&lt;&gt;"", Pre_Record!C426 &amp; "," &amp; Pre_Record!D426,"")</f>
        <v/>
      </c>
      <c r="B38" s="319"/>
    </row>
    <row r="39" spans="1:2">
      <c r="A39" s="319" t="str">
        <f>IF(Pre_Record!C427&lt;&gt;"", Pre_Record!C427 &amp; "," &amp; Pre_Record!D427,"")</f>
        <v/>
      </c>
      <c r="B39" s="319"/>
    </row>
    <row r="40" spans="1:2">
      <c r="A40" s="319" t="str">
        <f>IF(Pre_Record!C428&lt;&gt;"", Pre_Record!C428 &amp; "," &amp; Pre_Record!D428,"")</f>
        <v/>
      </c>
      <c r="B40" s="319"/>
    </row>
    <row r="41" spans="1:2">
      <c r="A41" s="319" t="str">
        <f>IF(Pre_Record!C429&lt;&gt;"", Pre_Record!C429 &amp; "," &amp; Pre_Record!D429,"")</f>
        <v/>
      </c>
      <c r="B41" s="319"/>
    </row>
    <row r="42" spans="1:2">
      <c r="A42" s="319" t="str">
        <f>IF(Pre_Record!C430&lt;&gt;"", Pre_Record!C430 &amp; "," &amp; Pre_Record!D430,"")</f>
        <v/>
      </c>
      <c r="B42" s="319"/>
    </row>
    <row r="43" spans="1:2">
      <c r="A43" s="319" t="str">
        <f>IF(Pre_Record!C431&lt;&gt;"", Pre_Record!C431 &amp; "," &amp; Pre_Record!D431,"")</f>
        <v/>
      </c>
      <c r="B43" s="319"/>
    </row>
    <row r="44" spans="1:2">
      <c r="A44" s="319" t="str">
        <f>IF(Pre_Record!C432&lt;&gt;"", Pre_Record!C432 &amp; "," &amp; Pre_Record!D432,"")</f>
        <v/>
      </c>
      <c r="B44" s="319"/>
    </row>
    <row r="45" spans="1:2">
      <c r="A45" s="319" t="str">
        <f>IF(Pre_Record!C433&lt;&gt;"", Pre_Record!C433 &amp; "," &amp; Pre_Record!D433,"")</f>
        <v/>
      </c>
      <c r="B45" s="319"/>
    </row>
    <row r="46" spans="1:2">
      <c r="A46" s="319" t="str">
        <f>IF(Pre_Record!C434&lt;&gt;"", Pre_Record!C434 &amp; "," &amp; Pre_Record!D434,"")</f>
        <v/>
      </c>
      <c r="B46" s="319"/>
    </row>
    <row r="47" spans="1:2">
      <c r="A47" s="319" t="str">
        <f>IF(Pre_Record!C435&lt;&gt;"", Pre_Record!C435 &amp; "," &amp; Pre_Record!D435,"")</f>
        <v/>
      </c>
      <c r="B47" s="319"/>
    </row>
    <row r="48" spans="1:2">
      <c r="A48" s="319" t="str">
        <f>IF(Pre_Record!C436&lt;&gt;"", Pre_Record!C436 &amp; "," &amp; Pre_Record!D436,"")</f>
        <v/>
      </c>
      <c r="B48" s="319"/>
    </row>
    <row r="49" spans="1:2">
      <c r="A49" s="319" t="str">
        <f>IF(Pre_Record!C437&lt;&gt;"", Pre_Record!C437 &amp; "," &amp; Pre_Record!D437,"")</f>
        <v/>
      </c>
      <c r="B49" s="319"/>
    </row>
    <row r="50" spans="1:2">
      <c r="A50" s="319" t="str">
        <f>IF(Pre_Record!C438&lt;&gt;"", Pre_Record!C438 &amp; "," &amp; Pre_Record!D438,"")</f>
        <v/>
      </c>
      <c r="B50" s="319"/>
    </row>
    <row r="51" spans="1:2">
      <c r="A51" s="319" t="str">
        <f>IF(Pre_Record!C439&lt;&gt;"", Pre_Record!C439 &amp; "," &amp; Pre_Record!D439,"")</f>
        <v/>
      </c>
      <c r="B51" s="319"/>
    </row>
    <row r="52" spans="1:2">
      <c r="A52" s="319" t="str">
        <f>IF(Pre_Record!C440&lt;&gt;"", Pre_Record!C440 &amp; "," &amp; Pre_Record!D440,"")</f>
        <v/>
      </c>
      <c r="B52" s="319"/>
    </row>
    <row r="53" spans="1:2">
      <c r="A53" s="319" t="str">
        <f>IF(Pre_Record!C441&lt;&gt;"", Pre_Record!C441 &amp; "," &amp; Pre_Record!D441,"")</f>
        <v/>
      </c>
      <c r="B53" s="319"/>
    </row>
    <row r="54" spans="1:2">
      <c r="A54" s="319" t="str">
        <f>IF(Pre_Record!C442&lt;&gt;"", Pre_Record!C442 &amp; "," &amp; Pre_Record!D442,"")</f>
        <v/>
      </c>
      <c r="B54" s="319"/>
    </row>
    <row r="55" spans="1:2">
      <c r="A55" s="319" t="str">
        <f>IF(Pre_Record!C443&lt;&gt;"", Pre_Record!C443 &amp; "," &amp; Pre_Record!D443,"")</f>
        <v/>
      </c>
      <c r="B55" s="319"/>
    </row>
    <row r="56" spans="1:2">
      <c r="A56" s="319" t="str">
        <f>IF(Pre_Record!C444&lt;&gt;"", Pre_Record!C444 &amp; "," &amp; Pre_Record!D444,"")</f>
        <v/>
      </c>
      <c r="B56" s="319"/>
    </row>
    <row r="57" spans="1:2">
      <c r="A57" s="319" t="str">
        <f>IF(Pre_Record!C445&lt;&gt;"", Pre_Record!C445 &amp; "," &amp; Pre_Record!D445,"")</f>
        <v/>
      </c>
      <c r="B57" s="319"/>
    </row>
    <row r="58" spans="1:2">
      <c r="A58" s="319" t="str">
        <f>IF(Pre_Record!C446&lt;&gt;"", Pre_Record!C446 &amp; "," &amp; Pre_Record!D446,"")</f>
        <v/>
      </c>
      <c r="B58" s="319"/>
    </row>
    <row r="59" spans="1:2">
      <c r="A59" s="319" t="str">
        <f>IF(Pre_Record!C447&lt;&gt;"", Pre_Record!C447 &amp; "," &amp; Pre_Record!D447,"")</f>
        <v/>
      </c>
      <c r="B59" s="319"/>
    </row>
    <row r="60" spans="1:2">
      <c r="A60" s="319" t="str">
        <f>IF(Pre_Record!C448&lt;&gt;"", Pre_Record!C448 &amp; "," &amp; Pre_Record!D448,"")</f>
        <v/>
      </c>
      <c r="B60" s="319"/>
    </row>
    <row r="61" spans="1:2">
      <c r="A61" s="319" t="str">
        <f>IF(Pre_Record!C449&lt;&gt;"", Pre_Record!C449 &amp; "," &amp; Pre_Record!D449,"")</f>
        <v/>
      </c>
      <c r="B61" s="319"/>
    </row>
    <row r="62" spans="1:2">
      <c r="A62" s="319" t="str">
        <f>IF(Pre_Record!C450&lt;&gt;"", Pre_Record!C450 &amp; "," &amp; Pre_Record!D450,"")</f>
        <v/>
      </c>
      <c r="B62" s="319"/>
    </row>
    <row r="63" spans="1:2">
      <c r="A63" s="319" t="str">
        <f>IF(Pre_Record!C451&lt;&gt;"", Pre_Record!C451 &amp; "," &amp; Pre_Record!D451,"")</f>
        <v/>
      </c>
      <c r="B63" s="319"/>
    </row>
    <row r="64" spans="1:2">
      <c r="A64" s="319" t="str">
        <f>IF(Pre_Record!C452&lt;&gt;"", Pre_Record!C452 &amp; "," &amp; Pre_Record!D452,"")</f>
        <v/>
      </c>
      <c r="B64" s="319"/>
    </row>
    <row r="65" spans="1:2">
      <c r="A65" s="319" t="str">
        <f>IF(Pre_Record!C453&lt;&gt;"", Pre_Record!C453 &amp; "," &amp; Pre_Record!D453,"")</f>
        <v/>
      </c>
      <c r="B65" s="319"/>
    </row>
    <row r="66" spans="1:2">
      <c r="A66" s="319" t="str">
        <f>IF(Pre_Record!C454&lt;&gt;"", Pre_Record!C454 &amp; "," &amp; Pre_Record!D454,"")</f>
        <v/>
      </c>
      <c r="B66" s="319"/>
    </row>
    <row r="67" spans="1:2">
      <c r="A67" s="319" t="str">
        <f>IF(Pre_Record!C455&lt;&gt;"", Pre_Record!C455 &amp; "," &amp; Pre_Record!D455,"")</f>
        <v/>
      </c>
      <c r="B67" s="319"/>
    </row>
    <row r="68" spans="1:2">
      <c r="A68" s="319" t="str">
        <f>IF(Pre_Record!C456&lt;&gt;"", Pre_Record!C456 &amp; "," &amp; Pre_Record!D456,"")</f>
        <v/>
      </c>
      <c r="B68" s="319"/>
    </row>
    <row r="69" spans="1:2">
      <c r="A69" s="319" t="str">
        <f>IF(Pre_Record!C457&lt;&gt;"", Pre_Record!C457 &amp; "," &amp; Pre_Record!D457,"")</f>
        <v/>
      </c>
      <c r="B69" s="319"/>
    </row>
    <row r="70" spans="1:2">
      <c r="A70" s="319" t="str">
        <f>IF(Pre_Record!C458&lt;&gt;"", Pre_Record!C458 &amp; "," &amp; Pre_Record!D458,"")</f>
        <v/>
      </c>
      <c r="B70" s="319"/>
    </row>
    <row r="71" spans="1:2">
      <c r="A71" s="319" t="str">
        <f>IF(Pre_Record!C459&lt;&gt;"", Pre_Record!C459 &amp; "," &amp; Pre_Record!D459,"")</f>
        <v/>
      </c>
      <c r="B71" s="319"/>
    </row>
    <row r="72" spans="1:2">
      <c r="A72" s="319" t="str">
        <f>IF(Pre_Record!C460&lt;&gt;"", Pre_Record!C460 &amp; "," &amp; Pre_Record!D460,"")</f>
        <v/>
      </c>
      <c r="B72" s="319"/>
    </row>
    <row r="73" spans="1:2">
      <c r="A73" s="319" t="str">
        <f>IF(Pre_Record!C461&lt;&gt;"", Pre_Record!C461 &amp; "," &amp; Pre_Record!D461,"")</f>
        <v/>
      </c>
      <c r="B73" s="319"/>
    </row>
    <row r="74" spans="1:2">
      <c r="A74" s="319" t="str">
        <f>IF(Pre_Record!C462&lt;&gt;"", Pre_Record!C462 &amp; "," &amp; Pre_Record!D462,"")</f>
        <v/>
      </c>
      <c r="B74" s="319"/>
    </row>
    <row r="75" spans="1:2">
      <c r="A75" s="319" t="str">
        <f>IF(Pre_Record!C463&lt;&gt;"", Pre_Record!C463 &amp; "," &amp; Pre_Record!D463,"")</f>
        <v/>
      </c>
      <c r="B75" s="319"/>
    </row>
    <row r="76" spans="1:2">
      <c r="A76" s="319" t="str">
        <f>IF(Pre_Record!C464&lt;&gt;"", Pre_Record!C464 &amp; "," &amp; Pre_Record!D464,"")</f>
        <v/>
      </c>
      <c r="B76" s="319"/>
    </row>
    <row r="77" spans="1:2">
      <c r="A77" s="319" t="str">
        <f>IF(Pre_Record!C465&lt;&gt;"", Pre_Record!C465 &amp; "," &amp; Pre_Record!D465,"")</f>
        <v/>
      </c>
      <c r="B77" s="319"/>
    </row>
    <row r="78" spans="1:2">
      <c r="A78" s="319" t="str">
        <f>IF(Pre_Record!C466&lt;&gt;"", Pre_Record!C466 &amp; "," &amp; Pre_Record!D466,"")</f>
        <v/>
      </c>
      <c r="B78" s="319"/>
    </row>
    <row r="79" spans="1:2">
      <c r="A79" s="319" t="str">
        <f>IF(Pre_Record!C467&lt;&gt;"", Pre_Record!C467 &amp; "," &amp; Pre_Record!D467,"")</f>
        <v/>
      </c>
      <c r="B79" s="319"/>
    </row>
    <row r="80" spans="1:2">
      <c r="A80" s="319" t="str">
        <f>IF(Pre_Record!C468&lt;&gt;"", Pre_Record!C468 &amp; "," &amp; Pre_Record!D468,"")</f>
        <v/>
      </c>
      <c r="B80" s="319"/>
    </row>
    <row r="81" spans="1:2">
      <c r="A81" s="319" t="str">
        <f>IF(Pre_Record!C469&lt;&gt;"", Pre_Record!C469 &amp; "," &amp; Pre_Record!D469,"")</f>
        <v/>
      </c>
      <c r="B81" s="319"/>
    </row>
    <row r="82" spans="1:2">
      <c r="A82" s="319" t="str">
        <f>IF(Pre_Record!C470&lt;&gt;"", Pre_Record!C470 &amp; "," &amp; Pre_Record!D470,"")</f>
        <v/>
      </c>
      <c r="B82" s="319"/>
    </row>
    <row r="83" spans="1:2">
      <c r="A83" s="319" t="str">
        <f>IF(Pre_Record!C471&lt;&gt;"", Pre_Record!C471 &amp; "," &amp; Pre_Record!D471,"")</f>
        <v/>
      </c>
      <c r="B83" s="319"/>
    </row>
    <row r="84" spans="1:2">
      <c r="A84" s="319" t="str">
        <f>IF(Pre_Record!C472&lt;&gt;"", Pre_Record!C472 &amp; "," &amp; Pre_Record!D472,"")</f>
        <v/>
      </c>
      <c r="B84" s="319"/>
    </row>
    <row r="85" spans="1:2">
      <c r="A85" s="319" t="str">
        <f>IF(Pre_Record!C473&lt;&gt;"", Pre_Record!C473 &amp; "," &amp; Pre_Record!D473,"")</f>
        <v/>
      </c>
      <c r="B85" s="319"/>
    </row>
    <row r="86" spans="1:2">
      <c r="A86" s="319" t="str">
        <f>IF(Pre_Record!C474&lt;&gt;"", Pre_Record!C474 &amp; "," &amp; Pre_Record!D474,"")</f>
        <v/>
      </c>
      <c r="B86" s="319"/>
    </row>
    <row r="87" spans="1:2">
      <c r="A87" s="319" t="str">
        <f>IF(Pre_Record!C475&lt;&gt;"", Pre_Record!C475 &amp; "," &amp; Pre_Record!D475,"")</f>
        <v/>
      </c>
      <c r="B87" s="319"/>
    </row>
    <row r="88" spans="1:2">
      <c r="A88" s="319" t="str">
        <f>IF(Pre_Record!C476&lt;&gt;"", Pre_Record!C476 &amp; "," &amp; Pre_Record!D476,"")</f>
        <v/>
      </c>
      <c r="B88" s="319"/>
    </row>
    <row r="89" spans="1:2">
      <c r="A89" s="319" t="str">
        <f>IF(Pre_Record!C477&lt;&gt;"", Pre_Record!C477 &amp; "," &amp; Pre_Record!D477,"")</f>
        <v/>
      </c>
      <c r="B89" s="319"/>
    </row>
    <row r="90" spans="1:2">
      <c r="A90" s="319" t="str">
        <f>IF(Pre_Record!C478&lt;&gt;"", Pre_Record!C478 &amp; "," &amp; Pre_Record!D478,"")</f>
        <v/>
      </c>
      <c r="B90" s="319"/>
    </row>
    <row r="91" spans="1:2">
      <c r="A91" s="319" t="str">
        <f>IF(Pre_Record!C479&lt;&gt;"", Pre_Record!C479 &amp; "," &amp; Pre_Record!D479,"")</f>
        <v/>
      </c>
      <c r="B91" s="319"/>
    </row>
    <row r="92" spans="1:2">
      <c r="A92" s="319" t="str">
        <f>IF(Pre_Record!C480&lt;&gt;"", Pre_Record!C480 &amp; "," &amp; Pre_Record!D480,"")</f>
        <v/>
      </c>
      <c r="B92" s="319"/>
    </row>
    <row r="93" spans="1:2">
      <c r="A93" s="319" t="str">
        <f>IF(Pre_Record!C481&lt;&gt;"", Pre_Record!C481 &amp; "," &amp; Pre_Record!D481,"")</f>
        <v/>
      </c>
      <c r="B93" s="319"/>
    </row>
    <row r="94" spans="1:2">
      <c r="A94" s="319" t="str">
        <f>IF(Pre_Record!C482&lt;&gt;"", Pre_Record!C482 &amp; "," &amp; Pre_Record!D482,"")</f>
        <v/>
      </c>
      <c r="B94" s="319"/>
    </row>
    <row r="95" spans="1:2">
      <c r="A95" s="319" t="str">
        <f>IF(Pre_Record!C483&lt;&gt;"", Pre_Record!C483 &amp; "," &amp; Pre_Record!D483,"")</f>
        <v/>
      </c>
      <c r="B95" s="319"/>
    </row>
    <row r="96" spans="1:2">
      <c r="A96" s="319" t="str">
        <f>IF(Pre_Record!C484&lt;&gt;"", Pre_Record!C484 &amp; "," &amp; Pre_Record!D484,"")</f>
        <v/>
      </c>
      <c r="B96" s="31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4</vt:i4>
      </vt:variant>
    </vt:vector>
  </HeadingPairs>
  <TitlesOfParts>
    <vt:vector size="32" baseType="lpstr">
      <vt:lpstr>Pre_Record</vt:lpstr>
      <vt:lpstr>Record Inputs</vt:lpstr>
      <vt:lpstr>syn rec_edit</vt:lpstr>
      <vt:lpstr>syn rec_edit_2</vt:lpstr>
      <vt:lpstr>Tracking Sheet</vt:lpstr>
      <vt:lpstr>Plate_Map_Matrix_1_H</vt:lpstr>
      <vt:lpstr>Plate_Map_Matrix_2_H</vt:lpstr>
      <vt:lpstr>Plate_Map_Matrix_3_H</vt:lpstr>
      <vt:lpstr>Plate_Map_Matrix_1_V</vt:lpstr>
      <vt:lpstr>Plate_Map_Matrix_2_V</vt:lpstr>
      <vt:lpstr>Plate_Map_Matrix_3_V</vt:lpstr>
      <vt:lpstr>Input_1</vt:lpstr>
      <vt:lpstr>Input_2</vt:lpstr>
      <vt:lpstr>Input_3</vt:lpstr>
      <vt:lpstr>Input_4</vt:lpstr>
      <vt:lpstr>Input_5</vt:lpstr>
      <vt:lpstr>Input_6</vt:lpstr>
      <vt:lpstr>Import Files</vt:lpstr>
      <vt:lpstr>Plate_Map_Matrix_4_V</vt:lpstr>
      <vt:lpstr>Plate_Map_Matrix_5_V</vt:lpstr>
      <vt:lpstr>Plate_Map_Matrix_6_V</vt:lpstr>
      <vt:lpstr>Plate_Map_Matrix_4_H</vt:lpstr>
      <vt:lpstr>Plate_Map_Matrix_5_H</vt:lpstr>
      <vt:lpstr>Plate_Map_Matrix_6_H</vt:lpstr>
      <vt:lpstr>Orders Racks</vt:lpstr>
      <vt:lpstr>Version Notes</vt:lpstr>
      <vt:lpstr>MM-192xPlateA</vt:lpstr>
      <vt:lpstr>MM-192xPlateB</vt:lpstr>
      <vt:lpstr>'Orders Racks'!Print_Area</vt:lpstr>
      <vt:lpstr>Plate_Map_Matrix_1_H!Print_Area</vt:lpstr>
      <vt:lpstr>Pre_Record!Print_Area</vt:lpstr>
      <vt:lpstr>'Tracking Sheet'!Print_Area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Corporate Edition</dc:creator>
  <cp:lastModifiedBy>Corporate Edition</cp:lastModifiedBy>
  <cp:lastPrinted>2018-10-01T15:14:04Z</cp:lastPrinted>
  <dcterms:created xsi:type="dcterms:W3CDTF">2013-10-25T17:22:21Z</dcterms:created>
  <dcterms:modified xsi:type="dcterms:W3CDTF">2019-01-02T18:04:55Z</dcterms:modified>
</cp:coreProperties>
</file>